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110" windowHeight="11865" tabRatio="865" firstSheet="3" activeTab="3"/>
  </bookViews>
  <sheets>
    <sheet name="날인" sheetId="45" state="hidden" r:id="rId1"/>
    <sheet name="원가계산서" sheetId="33" state="hidden" r:id="rId2"/>
    <sheet name="내역서표지" sheetId="58" r:id="rId3"/>
    <sheet name="원가계산 서" sheetId="62" r:id="rId4"/>
    <sheet name="집계표" sheetId="63" r:id="rId5"/>
    <sheet name="인테리어내역서" sheetId="54" r:id="rId6"/>
    <sheet name="수량산출서표지" sheetId="59" r:id="rId7"/>
    <sheet name="수량산출서" sheetId="67" r:id="rId8"/>
    <sheet name="일위대가표지" sheetId="46" r:id="rId9"/>
    <sheet name="일위대가집계표" sheetId="47" r:id="rId10"/>
    <sheet name="일위대가 " sheetId="48" r:id="rId11"/>
    <sheet name="단가조사표표지" sheetId="49" r:id="rId12"/>
    <sheet name="단가조사표" sheetId="50" r:id="rId13"/>
  </sheets>
  <definedNames>
    <definedName name="_">#N/A</definedName>
    <definedName name="_______A67000" localSheetId="2">#REF!</definedName>
    <definedName name="_______A67000" localSheetId="7">#REF!</definedName>
    <definedName name="_______A67000" localSheetId="6">#REF!</definedName>
    <definedName name="_______A67000" localSheetId="4">#REF!</definedName>
    <definedName name="_______A67000">#REF!</definedName>
    <definedName name="_______A80000" localSheetId="2">#REF!</definedName>
    <definedName name="_______A80000" localSheetId="7">#REF!</definedName>
    <definedName name="_______A80000" localSheetId="6">#REF!</definedName>
    <definedName name="_______A80000" localSheetId="4">#REF!</definedName>
    <definedName name="_______A80000">#REF!</definedName>
    <definedName name="_______PRN2" localSheetId="2">#REF!</definedName>
    <definedName name="_______PRN2" localSheetId="7">#REF!</definedName>
    <definedName name="_______PRN2" localSheetId="6">#REF!</definedName>
    <definedName name="_______PRN2" localSheetId="4">#REF!</definedName>
    <definedName name="_______PRN2">#REF!</definedName>
    <definedName name="_______PRN3" localSheetId="2">#REF!</definedName>
    <definedName name="_______PRN3" localSheetId="7">#REF!</definedName>
    <definedName name="_______PRN3" localSheetId="6">#REF!</definedName>
    <definedName name="_______PRN3" localSheetId="4">#REF!</definedName>
    <definedName name="_______PRN3">#REF!</definedName>
    <definedName name="_______PRN4" localSheetId="2">#REF!</definedName>
    <definedName name="_______PRN4" localSheetId="7">#REF!</definedName>
    <definedName name="_______PRN4" localSheetId="6">#REF!</definedName>
    <definedName name="_______PRN4" localSheetId="4">#REF!</definedName>
    <definedName name="_______PRN4">#REF!</definedName>
    <definedName name="_______PRN6" localSheetId="2">#REF!</definedName>
    <definedName name="_______PRN6" localSheetId="7">#REF!</definedName>
    <definedName name="_______PRN6" localSheetId="6">#REF!</definedName>
    <definedName name="_______PRN6" localSheetId="4">#REF!</definedName>
    <definedName name="_______PRN6">#REF!</definedName>
    <definedName name="_______PRN7" localSheetId="2">#REF!</definedName>
    <definedName name="_______PRN7" localSheetId="7">#REF!</definedName>
    <definedName name="_______PRN7" localSheetId="6">#REF!</definedName>
    <definedName name="_______PRN7" localSheetId="4">#REF!</definedName>
    <definedName name="_______PRN7">#REF!</definedName>
    <definedName name="_______zz1" localSheetId="2">#REF!</definedName>
    <definedName name="_______zz1" localSheetId="7">#REF!</definedName>
    <definedName name="_______zz1" localSheetId="6">#REF!</definedName>
    <definedName name="_______zz1" localSheetId="4">#REF!</definedName>
    <definedName name="_______zz1">#REF!</definedName>
    <definedName name="______LL1" localSheetId="2">#REF!</definedName>
    <definedName name="______LL1" localSheetId="7">#REF!</definedName>
    <definedName name="______LL1" localSheetId="6">#REF!</definedName>
    <definedName name="______LL1" localSheetId="4">#REF!</definedName>
    <definedName name="______LL1">#REF!</definedName>
    <definedName name="______LL2" localSheetId="2">#REF!</definedName>
    <definedName name="______LL2" localSheetId="7">#REF!</definedName>
    <definedName name="______LL2" localSheetId="6">#REF!</definedName>
    <definedName name="______LL2" localSheetId="4">#REF!</definedName>
    <definedName name="______LL2">#REF!</definedName>
    <definedName name="______LL3" localSheetId="2">#REF!</definedName>
    <definedName name="______LL3" localSheetId="7">#REF!</definedName>
    <definedName name="______LL3" localSheetId="6">#REF!</definedName>
    <definedName name="______LL3" localSheetId="4">#REF!</definedName>
    <definedName name="______LL3">#REF!</definedName>
    <definedName name="______LL4" localSheetId="2">#REF!</definedName>
    <definedName name="______LL4" localSheetId="7">#REF!</definedName>
    <definedName name="______LL4" localSheetId="6">#REF!</definedName>
    <definedName name="______LL4" localSheetId="4">#REF!</definedName>
    <definedName name="______LL4">#REF!</definedName>
    <definedName name="______ST1">#N/A</definedName>
    <definedName name="_____A67000" localSheetId="2">#REF!</definedName>
    <definedName name="_____A67000" localSheetId="7">#REF!</definedName>
    <definedName name="_____A67000" localSheetId="6">#REF!</definedName>
    <definedName name="_____A67000" localSheetId="4">#REF!</definedName>
    <definedName name="_____A67000">#REF!</definedName>
    <definedName name="_____A80000" localSheetId="2">#REF!</definedName>
    <definedName name="_____A80000" localSheetId="7">#REF!</definedName>
    <definedName name="_____A80000" localSheetId="6">#REF!</definedName>
    <definedName name="_____A80000" localSheetId="4">#REF!</definedName>
    <definedName name="_____A80000">#REF!</definedName>
    <definedName name="_____LL1" localSheetId="2">#REF!</definedName>
    <definedName name="_____LL1" localSheetId="7">#REF!</definedName>
    <definedName name="_____LL1" localSheetId="6">#REF!</definedName>
    <definedName name="_____LL1" localSheetId="4">#REF!</definedName>
    <definedName name="_____LL1">#REF!</definedName>
    <definedName name="_____LL2" localSheetId="2">#REF!</definedName>
    <definedName name="_____LL2" localSheetId="7">#REF!</definedName>
    <definedName name="_____LL2" localSheetId="6">#REF!</definedName>
    <definedName name="_____LL2" localSheetId="4">#REF!</definedName>
    <definedName name="_____LL2">#REF!</definedName>
    <definedName name="_____LL3" localSheetId="2">#REF!</definedName>
    <definedName name="_____LL3" localSheetId="7">#REF!</definedName>
    <definedName name="_____LL3" localSheetId="6">#REF!</definedName>
    <definedName name="_____LL3" localSheetId="4">#REF!</definedName>
    <definedName name="_____LL3">#REF!</definedName>
    <definedName name="_____LL4" localSheetId="2">#REF!</definedName>
    <definedName name="_____LL4" localSheetId="7">#REF!</definedName>
    <definedName name="_____LL4" localSheetId="6">#REF!</definedName>
    <definedName name="_____LL4" localSheetId="4">#REF!</definedName>
    <definedName name="_____LL4">#REF!</definedName>
    <definedName name="_____PRN2" localSheetId="2">#REF!</definedName>
    <definedName name="_____PRN2" localSheetId="7">#REF!</definedName>
    <definedName name="_____PRN2" localSheetId="6">#REF!</definedName>
    <definedName name="_____PRN2" localSheetId="4">#REF!</definedName>
    <definedName name="_____PRN2">#REF!</definedName>
    <definedName name="_____PRN3" localSheetId="2">#REF!</definedName>
    <definedName name="_____PRN3" localSheetId="7">#REF!</definedName>
    <definedName name="_____PRN3" localSheetId="6">#REF!</definedName>
    <definedName name="_____PRN3" localSheetId="4">#REF!</definedName>
    <definedName name="_____PRN3">#REF!</definedName>
    <definedName name="_____PRN4" localSheetId="2">#REF!</definedName>
    <definedName name="_____PRN4" localSheetId="7">#REF!</definedName>
    <definedName name="_____PRN4" localSheetId="6">#REF!</definedName>
    <definedName name="_____PRN4" localSheetId="4">#REF!</definedName>
    <definedName name="_____PRN4">#REF!</definedName>
    <definedName name="_____PRN6" localSheetId="2">#REF!</definedName>
    <definedName name="_____PRN6" localSheetId="7">#REF!</definedName>
    <definedName name="_____PRN6" localSheetId="6">#REF!</definedName>
    <definedName name="_____PRN6" localSheetId="4">#REF!</definedName>
    <definedName name="_____PRN6">#REF!</definedName>
    <definedName name="_____PRN7" localSheetId="2">#REF!</definedName>
    <definedName name="_____PRN7" localSheetId="7">#REF!</definedName>
    <definedName name="_____PRN7" localSheetId="6">#REF!</definedName>
    <definedName name="_____PRN7" localSheetId="4">#REF!</definedName>
    <definedName name="_____PRN7">#REF!</definedName>
    <definedName name="_____ST1">#N/A</definedName>
    <definedName name="_____zz1" localSheetId="2">#REF!</definedName>
    <definedName name="_____zz1" localSheetId="7">#REF!</definedName>
    <definedName name="_____zz1" localSheetId="6">#REF!</definedName>
    <definedName name="_____zz1" localSheetId="4">#REF!</definedName>
    <definedName name="_____zz1">#REF!</definedName>
    <definedName name="____10" localSheetId="2">#REF!</definedName>
    <definedName name="____10" localSheetId="7">#REF!</definedName>
    <definedName name="____10" localSheetId="6">#REF!</definedName>
    <definedName name="____10" localSheetId="4">#REF!</definedName>
    <definedName name="____10">#REF!</definedName>
    <definedName name="____11" localSheetId="2">#REF!</definedName>
    <definedName name="____11" localSheetId="7">#REF!</definedName>
    <definedName name="____11" localSheetId="6">#REF!</definedName>
    <definedName name="____11" localSheetId="4">#REF!</definedName>
    <definedName name="____11">#REF!</definedName>
    <definedName name="____6" localSheetId="2">#REF!</definedName>
    <definedName name="____6" localSheetId="7">#REF!</definedName>
    <definedName name="____6" localSheetId="6">#REF!</definedName>
    <definedName name="____6" localSheetId="4">#REF!</definedName>
    <definedName name="____6">#REF!</definedName>
    <definedName name="____7" localSheetId="2">#REF!</definedName>
    <definedName name="____7" localSheetId="7">#REF!</definedName>
    <definedName name="____7" localSheetId="6">#REF!</definedName>
    <definedName name="____7" localSheetId="4">#REF!</definedName>
    <definedName name="____7">#REF!</definedName>
    <definedName name="____8" localSheetId="2">#REF!</definedName>
    <definedName name="____8" localSheetId="7">#REF!</definedName>
    <definedName name="____8" localSheetId="6">#REF!</definedName>
    <definedName name="____8" localSheetId="4">#REF!</definedName>
    <definedName name="____8">#REF!</definedName>
    <definedName name="____9" localSheetId="2">#REF!</definedName>
    <definedName name="____9" localSheetId="7">#REF!</definedName>
    <definedName name="____9" localSheetId="6">#REF!</definedName>
    <definedName name="____9" localSheetId="4">#REF!</definedName>
    <definedName name="____9">#REF!</definedName>
    <definedName name="____A1" localSheetId="2">#REF!</definedName>
    <definedName name="____A1" localSheetId="7">#REF!</definedName>
    <definedName name="____A1" localSheetId="6">#REF!</definedName>
    <definedName name="____A1" localSheetId="4">#REF!</definedName>
    <definedName name="____A1">#REF!</definedName>
    <definedName name="____A100000" localSheetId="2">#REF!</definedName>
    <definedName name="____A100000" localSheetId="7">#REF!</definedName>
    <definedName name="____A100000" localSheetId="6">#REF!</definedName>
    <definedName name="____A100000" localSheetId="4">#REF!</definedName>
    <definedName name="____A100000">#REF!</definedName>
    <definedName name="____A150000" localSheetId="2">#REF!</definedName>
    <definedName name="____A150000" localSheetId="7">#REF!</definedName>
    <definedName name="____A150000" localSheetId="6">#REF!</definedName>
    <definedName name="____A150000" localSheetId="4">#REF!</definedName>
    <definedName name="____A150000">#REF!</definedName>
    <definedName name="____A183154" localSheetId="2">#REF!</definedName>
    <definedName name="____A183154" localSheetId="7">#REF!</definedName>
    <definedName name="____A183154" localSheetId="6">#REF!</definedName>
    <definedName name="____A183154" localSheetId="4">#REF!</definedName>
    <definedName name="____A183154">#REF!</definedName>
    <definedName name="____A2" localSheetId="2">#REF!</definedName>
    <definedName name="____A2" localSheetId="7">#REF!</definedName>
    <definedName name="____A2" localSheetId="6">#REF!</definedName>
    <definedName name="____A2" localSheetId="4">#REF!</definedName>
    <definedName name="____A2">#REF!</definedName>
    <definedName name="____A66000" localSheetId="2">#REF!</definedName>
    <definedName name="____A66000" localSheetId="7">#REF!</definedName>
    <definedName name="____A66000" localSheetId="6">#REF!</definedName>
    <definedName name="____A66000" localSheetId="4">#REF!</definedName>
    <definedName name="____A66000">#REF!</definedName>
    <definedName name="____A67000" localSheetId="2">#REF!</definedName>
    <definedName name="____A67000" localSheetId="7">#REF!</definedName>
    <definedName name="____A67000" localSheetId="6">#REF!</definedName>
    <definedName name="____A67000" localSheetId="4">#REF!</definedName>
    <definedName name="____A67000">#REF!</definedName>
    <definedName name="____A68000" localSheetId="2">#REF!</definedName>
    <definedName name="____A68000" localSheetId="7">#REF!</definedName>
    <definedName name="____A68000" localSheetId="6">#REF!</definedName>
    <definedName name="____A68000" localSheetId="4">#REF!</definedName>
    <definedName name="____A68000">#REF!</definedName>
    <definedName name="____A70000" localSheetId="2">#REF!</definedName>
    <definedName name="____A70000" localSheetId="7">#REF!</definedName>
    <definedName name="____A70000" localSheetId="6">#REF!</definedName>
    <definedName name="____A70000" localSheetId="4">#REF!</definedName>
    <definedName name="____A70000">#REF!</definedName>
    <definedName name="____A80000" localSheetId="2">#REF!</definedName>
    <definedName name="____A80000" localSheetId="7">#REF!</definedName>
    <definedName name="____A80000" localSheetId="6">#REF!</definedName>
    <definedName name="____A80000" localSheetId="4">#REF!</definedName>
    <definedName name="____A80000">#REF!</definedName>
    <definedName name="____AA1" localSheetId="2">#REF!</definedName>
    <definedName name="____AA1" localSheetId="7">#REF!</definedName>
    <definedName name="____AA1" localSheetId="6">#REF!</definedName>
    <definedName name="____AA1" localSheetId="4">#REF!</definedName>
    <definedName name="____AA1">#REF!</definedName>
    <definedName name="____C100000" localSheetId="2">#REF!</definedName>
    <definedName name="____C100000" localSheetId="7">#REF!</definedName>
    <definedName name="____C100000" localSheetId="6">#REF!</definedName>
    <definedName name="____C100000" localSheetId="4">#REF!</definedName>
    <definedName name="____C100000">#REF!</definedName>
    <definedName name="____DAN1" localSheetId="2">#REF!</definedName>
    <definedName name="____DAN1" localSheetId="7">#REF!</definedName>
    <definedName name="____DAN1" localSheetId="6">#REF!</definedName>
    <definedName name="____DAN1" localSheetId="4">#REF!</definedName>
    <definedName name="____DAN1">#REF!</definedName>
    <definedName name="____DAN10" localSheetId="2">#REF!</definedName>
    <definedName name="____DAN10" localSheetId="7">#REF!</definedName>
    <definedName name="____DAN10" localSheetId="6">#REF!</definedName>
    <definedName name="____DAN10" localSheetId="4">#REF!</definedName>
    <definedName name="____DAN10">#REF!</definedName>
    <definedName name="____DAN100" localSheetId="2">#REF!</definedName>
    <definedName name="____DAN100" localSheetId="7">#REF!</definedName>
    <definedName name="____DAN100" localSheetId="6">#REF!</definedName>
    <definedName name="____DAN100" localSheetId="4">#REF!</definedName>
    <definedName name="____DAN100">#REF!</definedName>
    <definedName name="____DAN101" localSheetId="2">#REF!</definedName>
    <definedName name="____DAN101" localSheetId="7">#REF!</definedName>
    <definedName name="____DAN101" localSheetId="6">#REF!</definedName>
    <definedName name="____DAN101" localSheetId="4">#REF!</definedName>
    <definedName name="____DAN101">#REF!</definedName>
    <definedName name="____DAN102" localSheetId="2">#REF!</definedName>
    <definedName name="____DAN102" localSheetId="7">#REF!</definedName>
    <definedName name="____DAN102" localSheetId="6">#REF!</definedName>
    <definedName name="____DAN102" localSheetId="4">#REF!</definedName>
    <definedName name="____DAN102">#REF!</definedName>
    <definedName name="____DAN103" localSheetId="2">#REF!</definedName>
    <definedName name="____DAN103" localSheetId="7">#REF!</definedName>
    <definedName name="____DAN103" localSheetId="6">#REF!</definedName>
    <definedName name="____DAN103" localSheetId="4">#REF!</definedName>
    <definedName name="____DAN103">#REF!</definedName>
    <definedName name="____DAN104" localSheetId="2">#REF!</definedName>
    <definedName name="____DAN104" localSheetId="7">#REF!</definedName>
    <definedName name="____DAN104" localSheetId="6">#REF!</definedName>
    <definedName name="____DAN104" localSheetId="4">#REF!</definedName>
    <definedName name="____DAN104">#REF!</definedName>
    <definedName name="____DAN105" localSheetId="2">#REF!</definedName>
    <definedName name="____DAN105" localSheetId="7">#REF!</definedName>
    <definedName name="____DAN105" localSheetId="6">#REF!</definedName>
    <definedName name="____DAN105" localSheetId="4">#REF!</definedName>
    <definedName name="____DAN105">#REF!</definedName>
    <definedName name="____DAN106" localSheetId="2">#REF!</definedName>
    <definedName name="____DAN106" localSheetId="7">#REF!</definedName>
    <definedName name="____DAN106" localSheetId="6">#REF!</definedName>
    <definedName name="____DAN106" localSheetId="4">#REF!</definedName>
    <definedName name="____DAN106">#REF!</definedName>
    <definedName name="____DAN107" localSheetId="2">#REF!</definedName>
    <definedName name="____DAN107" localSheetId="7">#REF!</definedName>
    <definedName name="____DAN107" localSheetId="6">#REF!</definedName>
    <definedName name="____DAN107" localSheetId="4">#REF!</definedName>
    <definedName name="____DAN107">#REF!</definedName>
    <definedName name="____DAN108" localSheetId="2">#REF!</definedName>
    <definedName name="____DAN108" localSheetId="7">#REF!</definedName>
    <definedName name="____DAN108" localSheetId="6">#REF!</definedName>
    <definedName name="____DAN108" localSheetId="4">#REF!</definedName>
    <definedName name="____DAN108">#REF!</definedName>
    <definedName name="____DAN109" localSheetId="2">#REF!</definedName>
    <definedName name="____DAN109" localSheetId="7">#REF!</definedName>
    <definedName name="____DAN109" localSheetId="6">#REF!</definedName>
    <definedName name="____DAN109" localSheetId="4">#REF!</definedName>
    <definedName name="____DAN109">#REF!</definedName>
    <definedName name="____DAN11" localSheetId="2">#REF!</definedName>
    <definedName name="____DAN11" localSheetId="7">#REF!</definedName>
    <definedName name="____DAN11" localSheetId="6">#REF!</definedName>
    <definedName name="____DAN11" localSheetId="4">#REF!</definedName>
    <definedName name="____DAN11">#REF!</definedName>
    <definedName name="____DAN110" localSheetId="2">#REF!</definedName>
    <definedName name="____DAN110" localSheetId="7">#REF!</definedName>
    <definedName name="____DAN110" localSheetId="6">#REF!</definedName>
    <definedName name="____DAN110" localSheetId="4">#REF!</definedName>
    <definedName name="____DAN110">#REF!</definedName>
    <definedName name="____DAN111" localSheetId="2">#REF!</definedName>
    <definedName name="____DAN111" localSheetId="7">#REF!</definedName>
    <definedName name="____DAN111" localSheetId="6">#REF!</definedName>
    <definedName name="____DAN111" localSheetId="4">#REF!</definedName>
    <definedName name="____DAN111">#REF!</definedName>
    <definedName name="____DAN112" localSheetId="2">#REF!</definedName>
    <definedName name="____DAN112" localSheetId="7">#REF!</definedName>
    <definedName name="____DAN112" localSheetId="6">#REF!</definedName>
    <definedName name="____DAN112" localSheetId="4">#REF!</definedName>
    <definedName name="____DAN112">#REF!</definedName>
    <definedName name="____DAN113" localSheetId="2">#REF!</definedName>
    <definedName name="____DAN113" localSheetId="7">#REF!</definedName>
    <definedName name="____DAN113" localSheetId="6">#REF!</definedName>
    <definedName name="____DAN113" localSheetId="4">#REF!</definedName>
    <definedName name="____DAN113">#REF!</definedName>
    <definedName name="____DAN114" localSheetId="2">#REF!</definedName>
    <definedName name="____DAN114" localSheetId="7">#REF!</definedName>
    <definedName name="____DAN114" localSheetId="6">#REF!</definedName>
    <definedName name="____DAN114" localSheetId="4">#REF!</definedName>
    <definedName name="____DAN114">#REF!</definedName>
    <definedName name="____DAN115" localSheetId="2">#REF!</definedName>
    <definedName name="____DAN115" localSheetId="7">#REF!</definedName>
    <definedName name="____DAN115" localSheetId="6">#REF!</definedName>
    <definedName name="____DAN115" localSheetId="4">#REF!</definedName>
    <definedName name="____DAN115">#REF!</definedName>
    <definedName name="____DAN116" localSheetId="2">#REF!</definedName>
    <definedName name="____DAN116" localSheetId="7">#REF!</definedName>
    <definedName name="____DAN116" localSheetId="6">#REF!</definedName>
    <definedName name="____DAN116" localSheetId="4">#REF!</definedName>
    <definedName name="____DAN116">#REF!</definedName>
    <definedName name="____DAN117" localSheetId="2">#REF!</definedName>
    <definedName name="____DAN117" localSheetId="7">#REF!</definedName>
    <definedName name="____DAN117" localSheetId="6">#REF!</definedName>
    <definedName name="____DAN117" localSheetId="4">#REF!</definedName>
    <definedName name="____DAN117">#REF!</definedName>
    <definedName name="____DAN118" localSheetId="2">#REF!</definedName>
    <definedName name="____DAN118" localSheetId="7">#REF!</definedName>
    <definedName name="____DAN118" localSheetId="6">#REF!</definedName>
    <definedName name="____DAN118" localSheetId="4">#REF!</definedName>
    <definedName name="____DAN118">#REF!</definedName>
    <definedName name="____DAN119" localSheetId="2">#REF!</definedName>
    <definedName name="____DAN119" localSheetId="7">#REF!</definedName>
    <definedName name="____DAN119" localSheetId="6">#REF!</definedName>
    <definedName name="____DAN119" localSheetId="4">#REF!</definedName>
    <definedName name="____DAN119">#REF!</definedName>
    <definedName name="____DAN12" localSheetId="2">#REF!</definedName>
    <definedName name="____DAN12" localSheetId="7">#REF!</definedName>
    <definedName name="____DAN12" localSheetId="6">#REF!</definedName>
    <definedName name="____DAN12" localSheetId="4">#REF!</definedName>
    <definedName name="____DAN12">#REF!</definedName>
    <definedName name="____DAN120" localSheetId="2">#REF!</definedName>
    <definedName name="____DAN120" localSheetId="7">#REF!</definedName>
    <definedName name="____DAN120" localSheetId="6">#REF!</definedName>
    <definedName name="____DAN120" localSheetId="4">#REF!</definedName>
    <definedName name="____DAN120">#REF!</definedName>
    <definedName name="____DAN121" localSheetId="2">#REF!</definedName>
    <definedName name="____DAN121" localSheetId="7">#REF!</definedName>
    <definedName name="____DAN121" localSheetId="6">#REF!</definedName>
    <definedName name="____DAN121" localSheetId="4">#REF!</definedName>
    <definedName name="____DAN121">#REF!</definedName>
    <definedName name="____DAN122" localSheetId="2">#REF!</definedName>
    <definedName name="____DAN122" localSheetId="7">#REF!</definedName>
    <definedName name="____DAN122" localSheetId="6">#REF!</definedName>
    <definedName name="____DAN122" localSheetId="4">#REF!</definedName>
    <definedName name="____DAN122">#REF!</definedName>
    <definedName name="____DAN123" localSheetId="2">#REF!</definedName>
    <definedName name="____DAN123" localSheetId="7">#REF!</definedName>
    <definedName name="____DAN123" localSheetId="6">#REF!</definedName>
    <definedName name="____DAN123" localSheetId="4">#REF!</definedName>
    <definedName name="____DAN123">#REF!</definedName>
    <definedName name="____DAN124" localSheetId="2">#REF!</definedName>
    <definedName name="____DAN124" localSheetId="7">#REF!</definedName>
    <definedName name="____DAN124" localSheetId="6">#REF!</definedName>
    <definedName name="____DAN124" localSheetId="4">#REF!</definedName>
    <definedName name="____DAN124">#REF!</definedName>
    <definedName name="____DAN125" localSheetId="2">#REF!</definedName>
    <definedName name="____DAN125" localSheetId="7">#REF!</definedName>
    <definedName name="____DAN125" localSheetId="6">#REF!</definedName>
    <definedName name="____DAN125" localSheetId="4">#REF!</definedName>
    <definedName name="____DAN125">#REF!</definedName>
    <definedName name="____DAN126" localSheetId="2">#REF!</definedName>
    <definedName name="____DAN126" localSheetId="7">#REF!</definedName>
    <definedName name="____DAN126" localSheetId="6">#REF!</definedName>
    <definedName name="____DAN126" localSheetId="4">#REF!</definedName>
    <definedName name="____DAN126">#REF!</definedName>
    <definedName name="____DAN127" localSheetId="2">#REF!</definedName>
    <definedName name="____DAN127" localSheetId="7">#REF!</definedName>
    <definedName name="____DAN127" localSheetId="6">#REF!</definedName>
    <definedName name="____DAN127" localSheetId="4">#REF!</definedName>
    <definedName name="____DAN127">#REF!</definedName>
    <definedName name="____DAN128" localSheetId="2">#REF!</definedName>
    <definedName name="____DAN128" localSheetId="7">#REF!</definedName>
    <definedName name="____DAN128" localSheetId="6">#REF!</definedName>
    <definedName name="____DAN128" localSheetId="4">#REF!</definedName>
    <definedName name="____DAN128">#REF!</definedName>
    <definedName name="____DAN129" localSheetId="2">#REF!</definedName>
    <definedName name="____DAN129" localSheetId="7">#REF!</definedName>
    <definedName name="____DAN129" localSheetId="6">#REF!</definedName>
    <definedName name="____DAN129" localSheetId="4">#REF!</definedName>
    <definedName name="____DAN129">#REF!</definedName>
    <definedName name="____DAN13" localSheetId="2">#REF!</definedName>
    <definedName name="____DAN13" localSheetId="7">#REF!</definedName>
    <definedName name="____DAN13" localSheetId="6">#REF!</definedName>
    <definedName name="____DAN13" localSheetId="4">#REF!</definedName>
    <definedName name="____DAN13">#REF!</definedName>
    <definedName name="____DAN130" localSheetId="2">#REF!</definedName>
    <definedName name="____DAN130" localSheetId="7">#REF!</definedName>
    <definedName name="____DAN130" localSheetId="6">#REF!</definedName>
    <definedName name="____DAN130" localSheetId="4">#REF!</definedName>
    <definedName name="____DAN130">#REF!</definedName>
    <definedName name="____DAN131" localSheetId="2">#REF!</definedName>
    <definedName name="____DAN131" localSheetId="7">#REF!</definedName>
    <definedName name="____DAN131" localSheetId="6">#REF!</definedName>
    <definedName name="____DAN131" localSheetId="4">#REF!</definedName>
    <definedName name="____DAN131">#REF!</definedName>
    <definedName name="____DAN132" localSheetId="2">#REF!</definedName>
    <definedName name="____DAN132" localSheetId="7">#REF!</definedName>
    <definedName name="____DAN132" localSheetId="6">#REF!</definedName>
    <definedName name="____DAN132" localSheetId="4">#REF!</definedName>
    <definedName name="____DAN132">#REF!</definedName>
    <definedName name="____DAN133" localSheetId="2">#REF!</definedName>
    <definedName name="____DAN133" localSheetId="7">#REF!</definedName>
    <definedName name="____DAN133" localSheetId="6">#REF!</definedName>
    <definedName name="____DAN133" localSheetId="4">#REF!</definedName>
    <definedName name="____DAN133">#REF!</definedName>
    <definedName name="____DAN134" localSheetId="2">#REF!</definedName>
    <definedName name="____DAN134" localSheetId="7">#REF!</definedName>
    <definedName name="____DAN134" localSheetId="6">#REF!</definedName>
    <definedName name="____DAN134" localSheetId="4">#REF!</definedName>
    <definedName name="____DAN134">#REF!</definedName>
    <definedName name="____DAN135" localSheetId="2">#REF!</definedName>
    <definedName name="____DAN135" localSheetId="7">#REF!</definedName>
    <definedName name="____DAN135" localSheetId="6">#REF!</definedName>
    <definedName name="____DAN135" localSheetId="4">#REF!</definedName>
    <definedName name="____DAN135">#REF!</definedName>
    <definedName name="____DAN136" localSheetId="2">#REF!</definedName>
    <definedName name="____DAN136" localSheetId="7">#REF!</definedName>
    <definedName name="____DAN136" localSheetId="6">#REF!</definedName>
    <definedName name="____DAN136" localSheetId="4">#REF!</definedName>
    <definedName name="____DAN136">#REF!</definedName>
    <definedName name="____DAN137" localSheetId="2">#REF!</definedName>
    <definedName name="____DAN137" localSheetId="7">#REF!</definedName>
    <definedName name="____DAN137" localSheetId="6">#REF!</definedName>
    <definedName name="____DAN137" localSheetId="4">#REF!</definedName>
    <definedName name="____DAN137">#REF!</definedName>
    <definedName name="____DAN138" localSheetId="2">#REF!</definedName>
    <definedName name="____DAN138" localSheetId="7">#REF!</definedName>
    <definedName name="____DAN138" localSheetId="6">#REF!</definedName>
    <definedName name="____DAN138" localSheetId="4">#REF!</definedName>
    <definedName name="____DAN138">#REF!</definedName>
    <definedName name="____DAN139" localSheetId="2">#REF!</definedName>
    <definedName name="____DAN139" localSheetId="7">#REF!</definedName>
    <definedName name="____DAN139" localSheetId="6">#REF!</definedName>
    <definedName name="____DAN139" localSheetId="4">#REF!</definedName>
    <definedName name="____DAN139">#REF!</definedName>
    <definedName name="____DAN14" localSheetId="2">#REF!</definedName>
    <definedName name="____DAN14" localSheetId="7">#REF!</definedName>
    <definedName name="____DAN14" localSheetId="6">#REF!</definedName>
    <definedName name="____DAN14" localSheetId="4">#REF!</definedName>
    <definedName name="____DAN14">#REF!</definedName>
    <definedName name="____DAN140" localSheetId="2">#REF!</definedName>
    <definedName name="____DAN140" localSheetId="7">#REF!</definedName>
    <definedName name="____DAN140" localSheetId="6">#REF!</definedName>
    <definedName name="____DAN140" localSheetId="4">#REF!</definedName>
    <definedName name="____DAN140">#REF!</definedName>
    <definedName name="____DAN141" localSheetId="2">#REF!</definedName>
    <definedName name="____DAN141" localSheetId="7">#REF!</definedName>
    <definedName name="____DAN141" localSheetId="6">#REF!</definedName>
    <definedName name="____DAN141" localSheetId="4">#REF!</definedName>
    <definedName name="____DAN141">#REF!</definedName>
    <definedName name="____DAN142" localSheetId="2">#REF!</definedName>
    <definedName name="____DAN142" localSheetId="7">#REF!</definedName>
    <definedName name="____DAN142" localSheetId="6">#REF!</definedName>
    <definedName name="____DAN142" localSheetId="4">#REF!</definedName>
    <definedName name="____DAN142">#REF!</definedName>
    <definedName name="____DAN143" localSheetId="2">#REF!</definedName>
    <definedName name="____DAN143" localSheetId="7">#REF!</definedName>
    <definedName name="____DAN143" localSheetId="6">#REF!</definedName>
    <definedName name="____DAN143" localSheetId="4">#REF!</definedName>
    <definedName name="____DAN143">#REF!</definedName>
    <definedName name="____DAN144" localSheetId="2">#REF!</definedName>
    <definedName name="____DAN144" localSheetId="7">#REF!</definedName>
    <definedName name="____DAN144" localSheetId="6">#REF!</definedName>
    <definedName name="____DAN144" localSheetId="4">#REF!</definedName>
    <definedName name="____DAN144">#REF!</definedName>
    <definedName name="____DAN145" localSheetId="2">#REF!</definedName>
    <definedName name="____DAN145" localSheetId="7">#REF!</definedName>
    <definedName name="____DAN145" localSheetId="6">#REF!</definedName>
    <definedName name="____DAN145" localSheetId="4">#REF!</definedName>
    <definedName name="____DAN145">#REF!</definedName>
    <definedName name="____DAN146" localSheetId="2">#REF!</definedName>
    <definedName name="____DAN146" localSheetId="7">#REF!</definedName>
    <definedName name="____DAN146" localSheetId="6">#REF!</definedName>
    <definedName name="____DAN146" localSheetId="4">#REF!</definedName>
    <definedName name="____DAN146">#REF!</definedName>
    <definedName name="____DAN147" localSheetId="2">#REF!</definedName>
    <definedName name="____DAN147" localSheetId="7">#REF!</definedName>
    <definedName name="____DAN147" localSheetId="6">#REF!</definedName>
    <definedName name="____DAN147" localSheetId="4">#REF!</definedName>
    <definedName name="____DAN147">#REF!</definedName>
    <definedName name="____DAN148" localSheetId="2">#REF!</definedName>
    <definedName name="____DAN148" localSheetId="7">#REF!</definedName>
    <definedName name="____DAN148" localSheetId="6">#REF!</definedName>
    <definedName name="____DAN148" localSheetId="4">#REF!</definedName>
    <definedName name="____DAN148">#REF!</definedName>
    <definedName name="____DAN149" localSheetId="2">#REF!</definedName>
    <definedName name="____DAN149" localSheetId="7">#REF!</definedName>
    <definedName name="____DAN149" localSheetId="6">#REF!</definedName>
    <definedName name="____DAN149" localSheetId="4">#REF!</definedName>
    <definedName name="____DAN149">#REF!</definedName>
    <definedName name="____DAN15" localSheetId="2">#REF!</definedName>
    <definedName name="____DAN15" localSheetId="7">#REF!</definedName>
    <definedName name="____DAN15" localSheetId="6">#REF!</definedName>
    <definedName name="____DAN15" localSheetId="4">#REF!</definedName>
    <definedName name="____DAN15">#REF!</definedName>
    <definedName name="____DAN150" localSheetId="2">#REF!</definedName>
    <definedName name="____DAN150" localSheetId="7">#REF!</definedName>
    <definedName name="____DAN150" localSheetId="6">#REF!</definedName>
    <definedName name="____DAN150" localSheetId="4">#REF!</definedName>
    <definedName name="____DAN150">#REF!</definedName>
    <definedName name="____DAN151" localSheetId="2">#REF!</definedName>
    <definedName name="____DAN151" localSheetId="7">#REF!</definedName>
    <definedName name="____DAN151" localSheetId="6">#REF!</definedName>
    <definedName name="____DAN151" localSheetId="4">#REF!</definedName>
    <definedName name="____DAN151">#REF!</definedName>
    <definedName name="____DAN152" localSheetId="2">#REF!</definedName>
    <definedName name="____DAN152" localSheetId="7">#REF!</definedName>
    <definedName name="____DAN152" localSheetId="6">#REF!</definedName>
    <definedName name="____DAN152" localSheetId="4">#REF!</definedName>
    <definedName name="____DAN152">#REF!</definedName>
    <definedName name="____DAN153" localSheetId="2">#REF!</definedName>
    <definedName name="____DAN153" localSheetId="7">#REF!</definedName>
    <definedName name="____DAN153" localSheetId="6">#REF!</definedName>
    <definedName name="____DAN153" localSheetId="4">#REF!</definedName>
    <definedName name="____DAN153">#REF!</definedName>
    <definedName name="____DAN16" localSheetId="2">#REF!</definedName>
    <definedName name="____DAN16" localSheetId="7">#REF!</definedName>
    <definedName name="____DAN16" localSheetId="6">#REF!</definedName>
    <definedName name="____DAN16" localSheetId="4">#REF!</definedName>
    <definedName name="____DAN16">#REF!</definedName>
    <definedName name="____DAN17" localSheetId="2">#REF!</definedName>
    <definedName name="____DAN17" localSheetId="7">#REF!</definedName>
    <definedName name="____DAN17" localSheetId="6">#REF!</definedName>
    <definedName name="____DAN17" localSheetId="4">#REF!</definedName>
    <definedName name="____DAN17">#REF!</definedName>
    <definedName name="____DAN18" localSheetId="2">#REF!</definedName>
    <definedName name="____DAN18" localSheetId="7">#REF!</definedName>
    <definedName name="____DAN18" localSheetId="6">#REF!</definedName>
    <definedName name="____DAN18" localSheetId="4">#REF!</definedName>
    <definedName name="____DAN18">#REF!</definedName>
    <definedName name="____DAN19" localSheetId="2">#REF!</definedName>
    <definedName name="____DAN19" localSheetId="7">#REF!</definedName>
    <definedName name="____DAN19" localSheetId="6">#REF!</definedName>
    <definedName name="____DAN19" localSheetId="4">#REF!</definedName>
    <definedName name="____DAN19">#REF!</definedName>
    <definedName name="____DAN2" localSheetId="2">#REF!</definedName>
    <definedName name="____DAN2" localSheetId="7">#REF!</definedName>
    <definedName name="____DAN2" localSheetId="6">#REF!</definedName>
    <definedName name="____DAN2" localSheetId="4">#REF!</definedName>
    <definedName name="____DAN2">#REF!</definedName>
    <definedName name="____DAN20" localSheetId="2">#REF!</definedName>
    <definedName name="____DAN20" localSheetId="7">#REF!</definedName>
    <definedName name="____DAN20" localSheetId="6">#REF!</definedName>
    <definedName name="____DAN20" localSheetId="4">#REF!</definedName>
    <definedName name="____DAN20">#REF!</definedName>
    <definedName name="____DAN21" localSheetId="2">#REF!</definedName>
    <definedName name="____DAN21" localSheetId="7">#REF!</definedName>
    <definedName name="____DAN21" localSheetId="6">#REF!</definedName>
    <definedName name="____DAN21" localSheetId="4">#REF!</definedName>
    <definedName name="____DAN21">#REF!</definedName>
    <definedName name="____DAN22" localSheetId="2">#REF!</definedName>
    <definedName name="____DAN22" localSheetId="7">#REF!</definedName>
    <definedName name="____DAN22" localSheetId="6">#REF!</definedName>
    <definedName name="____DAN22" localSheetId="4">#REF!</definedName>
    <definedName name="____DAN22">#REF!</definedName>
    <definedName name="____DAN23" localSheetId="2">#REF!</definedName>
    <definedName name="____DAN23" localSheetId="7">#REF!</definedName>
    <definedName name="____DAN23" localSheetId="6">#REF!</definedName>
    <definedName name="____DAN23" localSheetId="4">#REF!</definedName>
    <definedName name="____DAN23">#REF!</definedName>
    <definedName name="____DAN24" localSheetId="2">#REF!</definedName>
    <definedName name="____DAN24" localSheetId="7">#REF!</definedName>
    <definedName name="____DAN24" localSheetId="6">#REF!</definedName>
    <definedName name="____DAN24" localSheetId="4">#REF!</definedName>
    <definedName name="____DAN24">#REF!</definedName>
    <definedName name="____DAN25" localSheetId="2">#REF!</definedName>
    <definedName name="____DAN25" localSheetId="7">#REF!</definedName>
    <definedName name="____DAN25" localSheetId="6">#REF!</definedName>
    <definedName name="____DAN25" localSheetId="4">#REF!</definedName>
    <definedName name="____DAN25">#REF!</definedName>
    <definedName name="____DAN26" localSheetId="2">#REF!</definedName>
    <definedName name="____DAN26" localSheetId="7">#REF!</definedName>
    <definedName name="____DAN26" localSheetId="6">#REF!</definedName>
    <definedName name="____DAN26" localSheetId="4">#REF!</definedName>
    <definedName name="____DAN26">#REF!</definedName>
    <definedName name="____DAN27" localSheetId="2">#REF!</definedName>
    <definedName name="____DAN27" localSheetId="7">#REF!</definedName>
    <definedName name="____DAN27" localSheetId="6">#REF!</definedName>
    <definedName name="____DAN27" localSheetId="4">#REF!</definedName>
    <definedName name="____DAN27">#REF!</definedName>
    <definedName name="____DAN28" localSheetId="2">#REF!</definedName>
    <definedName name="____DAN28" localSheetId="7">#REF!</definedName>
    <definedName name="____DAN28" localSheetId="6">#REF!</definedName>
    <definedName name="____DAN28" localSheetId="4">#REF!</definedName>
    <definedName name="____DAN28">#REF!</definedName>
    <definedName name="____DAN29" localSheetId="2">#REF!</definedName>
    <definedName name="____DAN29" localSheetId="7">#REF!</definedName>
    <definedName name="____DAN29" localSheetId="6">#REF!</definedName>
    <definedName name="____DAN29" localSheetId="4">#REF!</definedName>
    <definedName name="____DAN29">#REF!</definedName>
    <definedName name="____DAN3" localSheetId="2">#REF!</definedName>
    <definedName name="____DAN3" localSheetId="7">#REF!</definedName>
    <definedName name="____DAN3" localSheetId="6">#REF!</definedName>
    <definedName name="____DAN3" localSheetId="4">#REF!</definedName>
    <definedName name="____DAN3">#REF!</definedName>
    <definedName name="____DAN30" localSheetId="2">#REF!</definedName>
    <definedName name="____DAN30" localSheetId="7">#REF!</definedName>
    <definedName name="____DAN30" localSheetId="6">#REF!</definedName>
    <definedName name="____DAN30" localSheetId="4">#REF!</definedName>
    <definedName name="____DAN30">#REF!</definedName>
    <definedName name="____DAN31" localSheetId="2">#REF!</definedName>
    <definedName name="____DAN31" localSheetId="7">#REF!</definedName>
    <definedName name="____DAN31" localSheetId="6">#REF!</definedName>
    <definedName name="____DAN31" localSheetId="4">#REF!</definedName>
    <definedName name="____DAN31">#REF!</definedName>
    <definedName name="____DAN32" localSheetId="2">#REF!</definedName>
    <definedName name="____DAN32" localSheetId="7">#REF!</definedName>
    <definedName name="____DAN32" localSheetId="6">#REF!</definedName>
    <definedName name="____DAN32" localSheetId="4">#REF!</definedName>
    <definedName name="____DAN32">#REF!</definedName>
    <definedName name="____DAN33" localSheetId="2">#REF!</definedName>
    <definedName name="____DAN33" localSheetId="7">#REF!</definedName>
    <definedName name="____DAN33" localSheetId="6">#REF!</definedName>
    <definedName name="____DAN33" localSheetId="4">#REF!</definedName>
    <definedName name="____DAN33">#REF!</definedName>
    <definedName name="____DAN34" localSheetId="2">#REF!</definedName>
    <definedName name="____DAN34" localSheetId="7">#REF!</definedName>
    <definedName name="____DAN34" localSheetId="6">#REF!</definedName>
    <definedName name="____DAN34" localSheetId="4">#REF!</definedName>
    <definedName name="____DAN34">#REF!</definedName>
    <definedName name="____DAN35" localSheetId="2">#REF!</definedName>
    <definedName name="____DAN35" localSheetId="7">#REF!</definedName>
    <definedName name="____DAN35" localSheetId="6">#REF!</definedName>
    <definedName name="____DAN35" localSheetId="4">#REF!</definedName>
    <definedName name="____DAN35">#REF!</definedName>
    <definedName name="____DAN36" localSheetId="2">#REF!</definedName>
    <definedName name="____DAN36" localSheetId="7">#REF!</definedName>
    <definedName name="____DAN36" localSheetId="6">#REF!</definedName>
    <definedName name="____DAN36" localSheetId="4">#REF!</definedName>
    <definedName name="____DAN36">#REF!</definedName>
    <definedName name="____DAN37" localSheetId="2">#REF!</definedName>
    <definedName name="____DAN37" localSheetId="7">#REF!</definedName>
    <definedName name="____DAN37" localSheetId="6">#REF!</definedName>
    <definedName name="____DAN37" localSheetId="4">#REF!</definedName>
    <definedName name="____DAN37">#REF!</definedName>
    <definedName name="____DAN38" localSheetId="2">#REF!</definedName>
    <definedName name="____DAN38" localSheetId="7">#REF!</definedName>
    <definedName name="____DAN38" localSheetId="6">#REF!</definedName>
    <definedName name="____DAN38" localSheetId="4">#REF!</definedName>
    <definedName name="____DAN38">#REF!</definedName>
    <definedName name="____DAN39" localSheetId="2">#REF!</definedName>
    <definedName name="____DAN39" localSheetId="7">#REF!</definedName>
    <definedName name="____DAN39" localSheetId="6">#REF!</definedName>
    <definedName name="____DAN39" localSheetId="4">#REF!</definedName>
    <definedName name="____DAN39">#REF!</definedName>
    <definedName name="____DAN4" localSheetId="2">#REF!</definedName>
    <definedName name="____DAN4" localSheetId="7">#REF!</definedName>
    <definedName name="____DAN4" localSheetId="6">#REF!</definedName>
    <definedName name="____DAN4" localSheetId="4">#REF!</definedName>
    <definedName name="____DAN4">#REF!</definedName>
    <definedName name="____DAN40" localSheetId="2">#REF!</definedName>
    <definedName name="____DAN40" localSheetId="7">#REF!</definedName>
    <definedName name="____DAN40" localSheetId="6">#REF!</definedName>
    <definedName name="____DAN40" localSheetId="4">#REF!</definedName>
    <definedName name="____DAN40">#REF!</definedName>
    <definedName name="____DAN41" localSheetId="2">#REF!</definedName>
    <definedName name="____DAN41" localSheetId="7">#REF!</definedName>
    <definedName name="____DAN41" localSheetId="6">#REF!</definedName>
    <definedName name="____DAN41" localSheetId="4">#REF!</definedName>
    <definedName name="____DAN41">#REF!</definedName>
    <definedName name="____DAN42" localSheetId="2">#REF!</definedName>
    <definedName name="____DAN42" localSheetId="7">#REF!</definedName>
    <definedName name="____DAN42" localSheetId="6">#REF!</definedName>
    <definedName name="____DAN42" localSheetId="4">#REF!</definedName>
    <definedName name="____DAN42">#REF!</definedName>
    <definedName name="____DAN43" localSheetId="2">#REF!</definedName>
    <definedName name="____DAN43" localSheetId="7">#REF!</definedName>
    <definedName name="____DAN43" localSheetId="6">#REF!</definedName>
    <definedName name="____DAN43" localSheetId="4">#REF!</definedName>
    <definedName name="____DAN43">#REF!</definedName>
    <definedName name="____DAN44" localSheetId="2">#REF!</definedName>
    <definedName name="____DAN44" localSheetId="7">#REF!</definedName>
    <definedName name="____DAN44" localSheetId="6">#REF!</definedName>
    <definedName name="____DAN44" localSheetId="4">#REF!</definedName>
    <definedName name="____DAN44">#REF!</definedName>
    <definedName name="____DAN45" localSheetId="2">#REF!</definedName>
    <definedName name="____DAN45" localSheetId="7">#REF!</definedName>
    <definedName name="____DAN45" localSheetId="6">#REF!</definedName>
    <definedName name="____DAN45" localSheetId="4">#REF!</definedName>
    <definedName name="____DAN45">#REF!</definedName>
    <definedName name="____DAN46" localSheetId="2">#REF!</definedName>
    <definedName name="____DAN46" localSheetId="7">#REF!</definedName>
    <definedName name="____DAN46" localSheetId="6">#REF!</definedName>
    <definedName name="____DAN46" localSheetId="4">#REF!</definedName>
    <definedName name="____DAN46">#REF!</definedName>
    <definedName name="____DAN47" localSheetId="2">#REF!</definedName>
    <definedName name="____DAN47" localSheetId="7">#REF!</definedName>
    <definedName name="____DAN47" localSheetId="6">#REF!</definedName>
    <definedName name="____DAN47" localSheetId="4">#REF!</definedName>
    <definedName name="____DAN47">#REF!</definedName>
    <definedName name="____DAN48" localSheetId="2">#REF!</definedName>
    <definedName name="____DAN48" localSheetId="7">#REF!</definedName>
    <definedName name="____DAN48" localSheetId="6">#REF!</definedName>
    <definedName name="____DAN48" localSheetId="4">#REF!</definedName>
    <definedName name="____DAN48">#REF!</definedName>
    <definedName name="____DAN49" localSheetId="2">#REF!</definedName>
    <definedName name="____DAN49" localSheetId="7">#REF!</definedName>
    <definedName name="____DAN49" localSheetId="6">#REF!</definedName>
    <definedName name="____DAN49" localSheetId="4">#REF!</definedName>
    <definedName name="____DAN49">#REF!</definedName>
    <definedName name="____DAN5" localSheetId="2">#REF!</definedName>
    <definedName name="____DAN5" localSheetId="7">#REF!</definedName>
    <definedName name="____DAN5" localSheetId="6">#REF!</definedName>
    <definedName name="____DAN5" localSheetId="4">#REF!</definedName>
    <definedName name="____DAN5">#REF!</definedName>
    <definedName name="____DAN50" localSheetId="2">#REF!</definedName>
    <definedName name="____DAN50" localSheetId="7">#REF!</definedName>
    <definedName name="____DAN50" localSheetId="6">#REF!</definedName>
    <definedName name="____DAN50" localSheetId="4">#REF!</definedName>
    <definedName name="____DAN50">#REF!</definedName>
    <definedName name="____DAN51" localSheetId="2">#REF!</definedName>
    <definedName name="____DAN51" localSheetId="7">#REF!</definedName>
    <definedName name="____DAN51" localSheetId="6">#REF!</definedName>
    <definedName name="____DAN51" localSheetId="4">#REF!</definedName>
    <definedName name="____DAN51">#REF!</definedName>
    <definedName name="____DAN52" localSheetId="2">#REF!</definedName>
    <definedName name="____DAN52" localSheetId="7">#REF!</definedName>
    <definedName name="____DAN52" localSheetId="6">#REF!</definedName>
    <definedName name="____DAN52" localSheetId="4">#REF!</definedName>
    <definedName name="____DAN52">#REF!</definedName>
    <definedName name="____DAN53" localSheetId="2">#REF!</definedName>
    <definedName name="____DAN53" localSheetId="7">#REF!</definedName>
    <definedName name="____DAN53" localSheetId="6">#REF!</definedName>
    <definedName name="____DAN53" localSheetId="4">#REF!</definedName>
    <definedName name="____DAN53">#REF!</definedName>
    <definedName name="____DAN54" localSheetId="2">#REF!</definedName>
    <definedName name="____DAN54" localSheetId="7">#REF!</definedName>
    <definedName name="____DAN54" localSheetId="6">#REF!</definedName>
    <definedName name="____DAN54" localSheetId="4">#REF!</definedName>
    <definedName name="____DAN54">#REF!</definedName>
    <definedName name="____DAN55" localSheetId="2">#REF!</definedName>
    <definedName name="____DAN55" localSheetId="7">#REF!</definedName>
    <definedName name="____DAN55" localSheetId="6">#REF!</definedName>
    <definedName name="____DAN55" localSheetId="4">#REF!</definedName>
    <definedName name="____DAN55">#REF!</definedName>
    <definedName name="____DAN56" localSheetId="2">#REF!</definedName>
    <definedName name="____DAN56" localSheetId="7">#REF!</definedName>
    <definedName name="____DAN56" localSheetId="6">#REF!</definedName>
    <definedName name="____DAN56" localSheetId="4">#REF!</definedName>
    <definedName name="____DAN56">#REF!</definedName>
    <definedName name="____DAN57" localSheetId="2">#REF!</definedName>
    <definedName name="____DAN57" localSheetId="7">#REF!</definedName>
    <definedName name="____DAN57" localSheetId="6">#REF!</definedName>
    <definedName name="____DAN57" localSheetId="4">#REF!</definedName>
    <definedName name="____DAN57">#REF!</definedName>
    <definedName name="____DAN58" localSheetId="2">#REF!</definedName>
    <definedName name="____DAN58" localSheetId="7">#REF!</definedName>
    <definedName name="____DAN58" localSheetId="6">#REF!</definedName>
    <definedName name="____DAN58" localSheetId="4">#REF!</definedName>
    <definedName name="____DAN58">#REF!</definedName>
    <definedName name="____DAN59" localSheetId="2">#REF!</definedName>
    <definedName name="____DAN59" localSheetId="7">#REF!</definedName>
    <definedName name="____DAN59" localSheetId="6">#REF!</definedName>
    <definedName name="____DAN59" localSheetId="4">#REF!</definedName>
    <definedName name="____DAN59">#REF!</definedName>
    <definedName name="____DAN6" localSheetId="2">#REF!</definedName>
    <definedName name="____DAN6" localSheetId="7">#REF!</definedName>
    <definedName name="____DAN6" localSheetId="6">#REF!</definedName>
    <definedName name="____DAN6" localSheetId="4">#REF!</definedName>
    <definedName name="____DAN6">#REF!</definedName>
    <definedName name="____DAN60" localSheetId="2">#REF!</definedName>
    <definedName name="____DAN60" localSheetId="7">#REF!</definedName>
    <definedName name="____DAN60" localSheetId="6">#REF!</definedName>
    <definedName name="____DAN60" localSheetId="4">#REF!</definedName>
    <definedName name="____DAN60">#REF!</definedName>
    <definedName name="____DAN61" localSheetId="2">#REF!</definedName>
    <definedName name="____DAN61" localSheetId="7">#REF!</definedName>
    <definedName name="____DAN61" localSheetId="6">#REF!</definedName>
    <definedName name="____DAN61" localSheetId="4">#REF!</definedName>
    <definedName name="____DAN61">#REF!</definedName>
    <definedName name="____DAN62" localSheetId="2">#REF!</definedName>
    <definedName name="____DAN62" localSheetId="7">#REF!</definedName>
    <definedName name="____DAN62" localSheetId="6">#REF!</definedName>
    <definedName name="____DAN62" localSheetId="4">#REF!</definedName>
    <definedName name="____DAN62">#REF!</definedName>
    <definedName name="____DAN63" localSheetId="2">#REF!</definedName>
    <definedName name="____DAN63" localSheetId="7">#REF!</definedName>
    <definedName name="____DAN63" localSheetId="6">#REF!</definedName>
    <definedName name="____DAN63" localSheetId="4">#REF!</definedName>
    <definedName name="____DAN63">#REF!</definedName>
    <definedName name="____DAN64" localSheetId="2">#REF!</definedName>
    <definedName name="____DAN64" localSheetId="7">#REF!</definedName>
    <definedName name="____DAN64" localSheetId="6">#REF!</definedName>
    <definedName name="____DAN64" localSheetId="4">#REF!</definedName>
    <definedName name="____DAN64">#REF!</definedName>
    <definedName name="____DAN65" localSheetId="2">#REF!</definedName>
    <definedName name="____DAN65" localSheetId="7">#REF!</definedName>
    <definedName name="____DAN65" localSheetId="6">#REF!</definedName>
    <definedName name="____DAN65" localSheetId="4">#REF!</definedName>
    <definedName name="____DAN65">#REF!</definedName>
    <definedName name="____DAN66" localSheetId="2">#REF!</definedName>
    <definedName name="____DAN66" localSheetId="7">#REF!</definedName>
    <definedName name="____DAN66" localSheetId="6">#REF!</definedName>
    <definedName name="____DAN66" localSheetId="4">#REF!</definedName>
    <definedName name="____DAN66">#REF!</definedName>
    <definedName name="____DAN67" localSheetId="2">#REF!</definedName>
    <definedName name="____DAN67" localSheetId="7">#REF!</definedName>
    <definedName name="____DAN67" localSheetId="6">#REF!</definedName>
    <definedName name="____DAN67" localSheetId="4">#REF!</definedName>
    <definedName name="____DAN67">#REF!</definedName>
    <definedName name="____DAN68" localSheetId="2">#REF!</definedName>
    <definedName name="____DAN68" localSheetId="7">#REF!</definedName>
    <definedName name="____DAN68" localSheetId="6">#REF!</definedName>
    <definedName name="____DAN68" localSheetId="4">#REF!</definedName>
    <definedName name="____DAN68">#REF!</definedName>
    <definedName name="____DAN69" localSheetId="2">#REF!</definedName>
    <definedName name="____DAN69" localSheetId="7">#REF!</definedName>
    <definedName name="____DAN69" localSheetId="6">#REF!</definedName>
    <definedName name="____DAN69" localSheetId="4">#REF!</definedName>
    <definedName name="____DAN69">#REF!</definedName>
    <definedName name="____DAN7" localSheetId="2">#REF!</definedName>
    <definedName name="____DAN7" localSheetId="7">#REF!</definedName>
    <definedName name="____DAN7" localSheetId="6">#REF!</definedName>
    <definedName name="____DAN7" localSheetId="4">#REF!</definedName>
    <definedName name="____DAN7">#REF!</definedName>
    <definedName name="____DAN70" localSheetId="2">#REF!</definedName>
    <definedName name="____DAN70" localSheetId="7">#REF!</definedName>
    <definedName name="____DAN70" localSheetId="6">#REF!</definedName>
    <definedName name="____DAN70" localSheetId="4">#REF!</definedName>
    <definedName name="____DAN70">#REF!</definedName>
    <definedName name="____DAN71" localSheetId="2">#REF!</definedName>
    <definedName name="____DAN71" localSheetId="7">#REF!</definedName>
    <definedName name="____DAN71" localSheetId="6">#REF!</definedName>
    <definedName name="____DAN71" localSheetId="4">#REF!</definedName>
    <definedName name="____DAN71">#REF!</definedName>
    <definedName name="____DAN72" localSheetId="2">#REF!</definedName>
    <definedName name="____DAN72" localSheetId="7">#REF!</definedName>
    <definedName name="____DAN72" localSheetId="6">#REF!</definedName>
    <definedName name="____DAN72" localSheetId="4">#REF!</definedName>
    <definedName name="____DAN72">#REF!</definedName>
    <definedName name="____DAN73" localSheetId="2">#REF!</definedName>
    <definedName name="____DAN73" localSheetId="7">#REF!</definedName>
    <definedName name="____DAN73" localSheetId="6">#REF!</definedName>
    <definedName name="____DAN73" localSheetId="4">#REF!</definedName>
    <definedName name="____DAN73">#REF!</definedName>
    <definedName name="____DAN74" localSheetId="2">#REF!</definedName>
    <definedName name="____DAN74" localSheetId="7">#REF!</definedName>
    <definedName name="____DAN74" localSheetId="6">#REF!</definedName>
    <definedName name="____DAN74" localSheetId="4">#REF!</definedName>
    <definedName name="____DAN74">#REF!</definedName>
    <definedName name="____DAN75" localSheetId="2">#REF!</definedName>
    <definedName name="____DAN75" localSheetId="7">#REF!</definedName>
    <definedName name="____DAN75" localSheetId="6">#REF!</definedName>
    <definedName name="____DAN75" localSheetId="4">#REF!</definedName>
    <definedName name="____DAN75">#REF!</definedName>
    <definedName name="____DAN76" localSheetId="2">#REF!</definedName>
    <definedName name="____DAN76" localSheetId="7">#REF!</definedName>
    <definedName name="____DAN76" localSheetId="6">#REF!</definedName>
    <definedName name="____DAN76" localSheetId="4">#REF!</definedName>
    <definedName name="____DAN76">#REF!</definedName>
    <definedName name="____DAN77" localSheetId="2">#REF!</definedName>
    <definedName name="____DAN77" localSheetId="7">#REF!</definedName>
    <definedName name="____DAN77" localSheetId="6">#REF!</definedName>
    <definedName name="____DAN77" localSheetId="4">#REF!</definedName>
    <definedName name="____DAN77">#REF!</definedName>
    <definedName name="____DAN78" localSheetId="2">#REF!</definedName>
    <definedName name="____DAN78" localSheetId="7">#REF!</definedName>
    <definedName name="____DAN78" localSheetId="6">#REF!</definedName>
    <definedName name="____DAN78" localSheetId="4">#REF!</definedName>
    <definedName name="____DAN78">#REF!</definedName>
    <definedName name="____DAN79" localSheetId="2">#REF!</definedName>
    <definedName name="____DAN79" localSheetId="7">#REF!</definedName>
    <definedName name="____DAN79" localSheetId="6">#REF!</definedName>
    <definedName name="____DAN79" localSheetId="4">#REF!</definedName>
    <definedName name="____DAN79">#REF!</definedName>
    <definedName name="____DAN8" localSheetId="2">#REF!</definedName>
    <definedName name="____DAN8" localSheetId="7">#REF!</definedName>
    <definedName name="____DAN8" localSheetId="6">#REF!</definedName>
    <definedName name="____DAN8" localSheetId="4">#REF!</definedName>
    <definedName name="____DAN8">#REF!</definedName>
    <definedName name="____DAN80" localSheetId="2">#REF!</definedName>
    <definedName name="____DAN80" localSheetId="7">#REF!</definedName>
    <definedName name="____DAN80" localSheetId="6">#REF!</definedName>
    <definedName name="____DAN80" localSheetId="4">#REF!</definedName>
    <definedName name="____DAN80">#REF!</definedName>
    <definedName name="____DAN81" localSheetId="2">#REF!</definedName>
    <definedName name="____DAN81" localSheetId="7">#REF!</definedName>
    <definedName name="____DAN81" localSheetId="6">#REF!</definedName>
    <definedName name="____DAN81" localSheetId="4">#REF!</definedName>
    <definedName name="____DAN81">#REF!</definedName>
    <definedName name="____DAN82" localSheetId="2">#REF!</definedName>
    <definedName name="____DAN82" localSheetId="7">#REF!</definedName>
    <definedName name="____DAN82" localSheetId="6">#REF!</definedName>
    <definedName name="____DAN82" localSheetId="4">#REF!</definedName>
    <definedName name="____DAN82">#REF!</definedName>
    <definedName name="____DAN83" localSheetId="2">#REF!</definedName>
    <definedName name="____DAN83" localSheetId="7">#REF!</definedName>
    <definedName name="____DAN83" localSheetId="6">#REF!</definedName>
    <definedName name="____DAN83" localSheetId="4">#REF!</definedName>
    <definedName name="____DAN83">#REF!</definedName>
    <definedName name="____DAN84" localSheetId="2">#REF!</definedName>
    <definedName name="____DAN84" localSheetId="7">#REF!</definedName>
    <definedName name="____DAN84" localSheetId="6">#REF!</definedName>
    <definedName name="____DAN84" localSheetId="4">#REF!</definedName>
    <definedName name="____DAN84">#REF!</definedName>
    <definedName name="____DAN85" localSheetId="2">#REF!</definedName>
    <definedName name="____DAN85" localSheetId="7">#REF!</definedName>
    <definedName name="____DAN85" localSheetId="6">#REF!</definedName>
    <definedName name="____DAN85" localSheetId="4">#REF!</definedName>
    <definedName name="____DAN85">#REF!</definedName>
    <definedName name="____DAN86" localSheetId="2">#REF!</definedName>
    <definedName name="____DAN86" localSheetId="7">#REF!</definedName>
    <definedName name="____DAN86" localSheetId="6">#REF!</definedName>
    <definedName name="____DAN86" localSheetId="4">#REF!</definedName>
    <definedName name="____DAN86">#REF!</definedName>
    <definedName name="____DAN87" localSheetId="2">#REF!</definedName>
    <definedName name="____DAN87" localSheetId="7">#REF!</definedName>
    <definedName name="____DAN87" localSheetId="6">#REF!</definedName>
    <definedName name="____DAN87" localSheetId="4">#REF!</definedName>
    <definedName name="____DAN87">#REF!</definedName>
    <definedName name="____DAN88" localSheetId="2">#REF!</definedName>
    <definedName name="____DAN88" localSheetId="7">#REF!</definedName>
    <definedName name="____DAN88" localSheetId="6">#REF!</definedName>
    <definedName name="____DAN88" localSheetId="4">#REF!</definedName>
    <definedName name="____DAN88">#REF!</definedName>
    <definedName name="____DAN89" localSheetId="2">#REF!</definedName>
    <definedName name="____DAN89" localSheetId="7">#REF!</definedName>
    <definedName name="____DAN89" localSheetId="6">#REF!</definedName>
    <definedName name="____DAN89" localSheetId="4">#REF!</definedName>
    <definedName name="____DAN89">#REF!</definedName>
    <definedName name="____DAN9" localSheetId="2">#REF!</definedName>
    <definedName name="____DAN9" localSheetId="7">#REF!</definedName>
    <definedName name="____DAN9" localSheetId="6">#REF!</definedName>
    <definedName name="____DAN9" localSheetId="4">#REF!</definedName>
    <definedName name="____DAN9">#REF!</definedName>
    <definedName name="____DAN90" localSheetId="2">#REF!</definedName>
    <definedName name="____DAN90" localSheetId="7">#REF!</definedName>
    <definedName name="____DAN90" localSheetId="6">#REF!</definedName>
    <definedName name="____DAN90" localSheetId="4">#REF!</definedName>
    <definedName name="____DAN90">#REF!</definedName>
    <definedName name="____DAN91" localSheetId="2">#REF!</definedName>
    <definedName name="____DAN91" localSheetId="7">#REF!</definedName>
    <definedName name="____DAN91" localSheetId="6">#REF!</definedName>
    <definedName name="____DAN91" localSheetId="4">#REF!</definedName>
    <definedName name="____DAN91">#REF!</definedName>
    <definedName name="____DAN92" localSheetId="2">#REF!</definedName>
    <definedName name="____DAN92" localSheetId="7">#REF!</definedName>
    <definedName name="____DAN92" localSheetId="6">#REF!</definedName>
    <definedName name="____DAN92" localSheetId="4">#REF!</definedName>
    <definedName name="____DAN92">#REF!</definedName>
    <definedName name="____DAN93" localSheetId="2">#REF!</definedName>
    <definedName name="____DAN93" localSheetId="7">#REF!</definedName>
    <definedName name="____DAN93" localSheetId="6">#REF!</definedName>
    <definedName name="____DAN93" localSheetId="4">#REF!</definedName>
    <definedName name="____DAN93">#REF!</definedName>
    <definedName name="____DAN94" localSheetId="2">#REF!</definedName>
    <definedName name="____DAN94" localSheetId="7">#REF!</definedName>
    <definedName name="____DAN94" localSheetId="6">#REF!</definedName>
    <definedName name="____DAN94" localSheetId="4">#REF!</definedName>
    <definedName name="____DAN94">#REF!</definedName>
    <definedName name="____DAN95" localSheetId="2">#REF!</definedName>
    <definedName name="____DAN95" localSheetId="7">#REF!</definedName>
    <definedName name="____DAN95" localSheetId="6">#REF!</definedName>
    <definedName name="____DAN95" localSheetId="4">#REF!</definedName>
    <definedName name="____DAN95">#REF!</definedName>
    <definedName name="____DAN96" localSheetId="2">#REF!</definedName>
    <definedName name="____DAN96" localSheetId="7">#REF!</definedName>
    <definedName name="____DAN96" localSheetId="6">#REF!</definedName>
    <definedName name="____DAN96" localSheetId="4">#REF!</definedName>
    <definedName name="____DAN96">#REF!</definedName>
    <definedName name="____DAN97" localSheetId="2">#REF!</definedName>
    <definedName name="____DAN97" localSheetId="7">#REF!</definedName>
    <definedName name="____DAN97" localSheetId="6">#REF!</definedName>
    <definedName name="____DAN97" localSheetId="4">#REF!</definedName>
    <definedName name="____DAN97">#REF!</definedName>
    <definedName name="____DAN98" localSheetId="2">#REF!</definedName>
    <definedName name="____DAN98" localSheetId="7">#REF!</definedName>
    <definedName name="____DAN98" localSheetId="6">#REF!</definedName>
    <definedName name="____DAN98" localSheetId="4">#REF!</definedName>
    <definedName name="____DAN98">#REF!</definedName>
    <definedName name="____DAN99" localSheetId="2">#REF!</definedName>
    <definedName name="____DAN99" localSheetId="7">#REF!</definedName>
    <definedName name="____DAN99" localSheetId="6">#REF!</definedName>
    <definedName name="____DAN99" localSheetId="4">#REF!</definedName>
    <definedName name="____DAN99">#REF!</definedName>
    <definedName name="____JA2" localSheetId="2">#REF!</definedName>
    <definedName name="____JA2" localSheetId="7">#REF!</definedName>
    <definedName name="____JA2" localSheetId="6">#REF!</definedName>
    <definedName name="____JA2" localSheetId="4">#REF!</definedName>
    <definedName name="____JA2">#REF!</definedName>
    <definedName name="____JO11" localSheetId="2">#REF!</definedName>
    <definedName name="____JO11" localSheetId="7">#REF!</definedName>
    <definedName name="____JO11" localSheetId="6">#REF!</definedName>
    <definedName name="____JO11" localSheetId="4">#REF!</definedName>
    <definedName name="____JO11">#REF!</definedName>
    <definedName name="____K1" localSheetId="2">#REF!</definedName>
    <definedName name="____K1" localSheetId="7">#REF!</definedName>
    <definedName name="____K1" localSheetId="6">#REF!</definedName>
    <definedName name="____K1" localSheetId="4">#REF!</definedName>
    <definedName name="____K1">#REF!</definedName>
    <definedName name="____K2" localSheetId="2">#REF!</definedName>
    <definedName name="____K2" localSheetId="7">#REF!</definedName>
    <definedName name="____K2" localSheetId="6">#REF!</definedName>
    <definedName name="____K2" localSheetId="4">#REF!</definedName>
    <definedName name="____K2">#REF!</definedName>
    <definedName name="____K3" localSheetId="2">#REF!</definedName>
    <definedName name="____K3" localSheetId="7">#REF!</definedName>
    <definedName name="____K3" localSheetId="6">#REF!</definedName>
    <definedName name="____K3" localSheetId="4">#REF!</definedName>
    <definedName name="____K3">#REF!</definedName>
    <definedName name="____K5" localSheetId="2">#REF!</definedName>
    <definedName name="____K5" localSheetId="7">#REF!</definedName>
    <definedName name="____K5" localSheetId="6">#REF!</definedName>
    <definedName name="____K5" localSheetId="4">#REF!</definedName>
    <definedName name="____K5">#REF!</definedName>
    <definedName name="____K6" localSheetId="2">#REF!</definedName>
    <definedName name="____K6" localSheetId="7">#REF!</definedName>
    <definedName name="____K6" localSheetId="6">#REF!</definedName>
    <definedName name="____K6" localSheetId="4">#REF!</definedName>
    <definedName name="____K6">#REF!</definedName>
    <definedName name="____KD2" localSheetId="2" hidden="1">#REF!</definedName>
    <definedName name="____KD2" localSheetId="7" hidden="1">#REF!</definedName>
    <definedName name="____KD2" localSheetId="6" hidden="1">#REF!</definedName>
    <definedName name="____KD2" localSheetId="4" hidden="1">#REF!</definedName>
    <definedName name="____KD2" hidden="1">#REF!</definedName>
    <definedName name="____KD3" localSheetId="2" hidden="1">#REF!</definedName>
    <definedName name="____KD3" localSheetId="7" hidden="1">#REF!</definedName>
    <definedName name="____KD3" localSheetId="6" hidden="1">#REF!</definedName>
    <definedName name="____KD3" localSheetId="4" hidden="1">#REF!</definedName>
    <definedName name="____KD3" hidden="1">#REF!</definedName>
    <definedName name="____Key11" localSheetId="2" hidden="1">#REF!</definedName>
    <definedName name="____Key11" localSheetId="7" hidden="1">#REF!</definedName>
    <definedName name="____Key11" localSheetId="6" hidden="1">#REF!</definedName>
    <definedName name="____Key11" localSheetId="4" hidden="1">#REF!</definedName>
    <definedName name="____Key11" hidden="1">#REF!</definedName>
    <definedName name="____KK2" localSheetId="2" hidden="1">#REF!</definedName>
    <definedName name="____KK2" localSheetId="7" hidden="1">#REF!</definedName>
    <definedName name="____KK2" localSheetId="6" hidden="1">#REF!</definedName>
    <definedName name="____KK2" localSheetId="4" hidden="1">#REF!</definedName>
    <definedName name="____KK2" hidden="1">#REF!</definedName>
    <definedName name="____KK3" localSheetId="2" hidden="1">#REF!</definedName>
    <definedName name="____KK3" localSheetId="7" hidden="1">#REF!</definedName>
    <definedName name="____KK3" localSheetId="6" hidden="1">#REF!</definedName>
    <definedName name="____KK3" localSheetId="4" hidden="1">#REF!</definedName>
    <definedName name="____KK3" hidden="1">#REF!</definedName>
    <definedName name="____LL1" localSheetId="2">#REF!</definedName>
    <definedName name="____LL1" localSheetId="7">#REF!</definedName>
    <definedName name="____LL1" localSheetId="6">#REF!</definedName>
    <definedName name="____LL1" localSheetId="4">#REF!</definedName>
    <definedName name="____LL1">#REF!</definedName>
    <definedName name="____LL2" localSheetId="2">#REF!</definedName>
    <definedName name="____LL2" localSheetId="7">#REF!</definedName>
    <definedName name="____LL2" localSheetId="6">#REF!</definedName>
    <definedName name="____LL2" localSheetId="4">#REF!</definedName>
    <definedName name="____LL2">#REF!</definedName>
    <definedName name="____LL3" localSheetId="2">#REF!</definedName>
    <definedName name="____LL3" localSheetId="7">#REF!</definedName>
    <definedName name="____LL3" localSheetId="6">#REF!</definedName>
    <definedName name="____LL3" localSheetId="4">#REF!</definedName>
    <definedName name="____LL3">#REF!</definedName>
    <definedName name="____LL4" localSheetId="2">#REF!</definedName>
    <definedName name="____LL4" localSheetId="7">#REF!</definedName>
    <definedName name="____LL4" localSheetId="6">#REF!</definedName>
    <definedName name="____LL4" localSheetId="4">#REF!</definedName>
    <definedName name="____LL4">#REF!</definedName>
    <definedName name="____LL5" localSheetId="2">#REF!</definedName>
    <definedName name="____LL5" localSheetId="7">#REF!</definedName>
    <definedName name="____LL5" localSheetId="6">#REF!</definedName>
    <definedName name="____LL5" localSheetId="4">#REF!</definedName>
    <definedName name="____LL5">#REF!</definedName>
    <definedName name="____LPB1" localSheetId="2">#REF!</definedName>
    <definedName name="____LPB1" localSheetId="7">#REF!</definedName>
    <definedName name="____LPB1" localSheetId="6">#REF!</definedName>
    <definedName name="____LPB1" localSheetId="4">#REF!</definedName>
    <definedName name="____LPB1">#REF!</definedName>
    <definedName name="____LPK1" localSheetId="2">#REF!</definedName>
    <definedName name="____LPK1" localSheetId="7">#REF!</definedName>
    <definedName name="____LPK1" localSheetId="6">#REF!</definedName>
    <definedName name="____LPK1" localSheetId="4">#REF!</definedName>
    <definedName name="____LPK1">#REF!</definedName>
    <definedName name="____LSK1" localSheetId="2">#REF!</definedName>
    <definedName name="____LSK1" localSheetId="7">#REF!</definedName>
    <definedName name="____LSK1" localSheetId="6">#REF!</definedName>
    <definedName name="____LSK1" localSheetId="4">#REF!</definedName>
    <definedName name="____LSK1">#REF!</definedName>
    <definedName name="____LSK2" localSheetId="2">#REF!</definedName>
    <definedName name="____LSK2" localSheetId="7">#REF!</definedName>
    <definedName name="____LSK2" localSheetId="6">#REF!</definedName>
    <definedName name="____LSK2" localSheetId="4">#REF!</definedName>
    <definedName name="____LSK2">#REF!</definedName>
    <definedName name="____LSK3" localSheetId="2">#REF!</definedName>
    <definedName name="____LSK3" localSheetId="7">#REF!</definedName>
    <definedName name="____LSK3" localSheetId="6">#REF!</definedName>
    <definedName name="____LSK3" localSheetId="4">#REF!</definedName>
    <definedName name="____LSK3">#REF!</definedName>
    <definedName name="____LV02" localSheetId="2">#REF!</definedName>
    <definedName name="____LV02" localSheetId="7">#REF!</definedName>
    <definedName name="____LV02" localSheetId="6">#REF!</definedName>
    <definedName name="____LV02" localSheetId="4">#REF!</definedName>
    <definedName name="____LV02">#REF!</definedName>
    <definedName name="____NMB96" localSheetId="2">#REF!</definedName>
    <definedName name="____NMB96" localSheetId="7">#REF!</definedName>
    <definedName name="____NMB96" localSheetId="6">#REF!</definedName>
    <definedName name="____NMB96" localSheetId="4">#REF!</definedName>
    <definedName name="____NMB96">#REF!</definedName>
    <definedName name="____NON1" localSheetId="2">#REF!</definedName>
    <definedName name="____NON1" localSheetId="7">#REF!</definedName>
    <definedName name="____NON1" localSheetId="6">#REF!</definedName>
    <definedName name="____NON1" localSheetId="4">#REF!</definedName>
    <definedName name="____NON1">#REF!</definedName>
    <definedName name="____NON2" localSheetId="2">#REF!</definedName>
    <definedName name="____NON2" localSheetId="7">#REF!</definedName>
    <definedName name="____NON2" localSheetId="6">#REF!</definedName>
    <definedName name="____NON2" localSheetId="4">#REF!</definedName>
    <definedName name="____NON2">#REF!</definedName>
    <definedName name="____p1" localSheetId="2">#REF!</definedName>
    <definedName name="____p1" localSheetId="7">#REF!</definedName>
    <definedName name="____p1" localSheetId="6">#REF!</definedName>
    <definedName name="____p1" localSheetId="4">#REF!</definedName>
    <definedName name="____p1">#REF!</definedName>
    <definedName name="____p2" localSheetId="2">#REF!</definedName>
    <definedName name="____p2" localSheetId="7">#REF!</definedName>
    <definedName name="____p2" localSheetId="6">#REF!</definedName>
    <definedName name="____p2" localSheetId="4">#REF!</definedName>
    <definedName name="____p2">#REF!</definedName>
    <definedName name="____P21" localSheetId="2">#REF!</definedName>
    <definedName name="____P21" localSheetId="7">#REF!</definedName>
    <definedName name="____P21" localSheetId="6">#REF!</definedName>
    <definedName name="____P21" localSheetId="4">#REF!</definedName>
    <definedName name="____P21">#REF!</definedName>
    <definedName name="____P22" localSheetId="2">#REF!</definedName>
    <definedName name="____P22" localSheetId="7">#REF!</definedName>
    <definedName name="____P22" localSheetId="6">#REF!</definedName>
    <definedName name="____P22" localSheetId="4">#REF!</definedName>
    <definedName name="____P22">#REF!</definedName>
    <definedName name="____p3" localSheetId="2">#REF!</definedName>
    <definedName name="____p3" localSheetId="7">#REF!</definedName>
    <definedName name="____p3" localSheetId="6">#REF!</definedName>
    <definedName name="____p3" localSheetId="4">#REF!</definedName>
    <definedName name="____p3">#REF!</definedName>
    <definedName name="____P31" localSheetId="2">#REF!</definedName>
    <definedName name="____P31" localSheetId="7">#REF!</definedName>
    <definedName name="____P31" localSheetId="6">#REF!</definedName>
    <definedName name="____P31" localSheetId="4">#REF!</definedName>
    <definedName name="____P31">#REF!</definedName>
    <definedName name="____P32" localSheetId="2">#REF!</definedName>
    <definedName name="____P32" localSheetId="7">#REF!</definedName>
    <definedName name="____P32" localSheetId="6">#REF!</definedName>
    <definedName name="____P32" localSheetId="4">#REF!</definedName>
    <definedName name="____P32">#REF!</definedName>
    <definedName name="____P33" localSheetId="2">#REF!</definedName>
    <definedName name="____P33" localSheetId="7">#REF!</definedName>
    <definedName name="____P33" localSheetId="6">#REF!</definedName>
    <definedName name="____P33" localSheetId="4">#REF!</definedName>
    <definedName name="____P33">#REF!</definedName>
    <definedName name="____P34" localSheetId="2">#REF!</definedName>
    <definedName name="____P34" localSheetId="7">#REF!</definedName>
    <definedName name="____P34" localSheetId="6">#REF!</definedName>
    <definedName name="____P34" localSheetId="4">#REF!</definedName>
    <definedName name="____P34">#REF!</definedName>
    <definedName name="____PRN2" localSheetId="2">#REF!</definedName>
    <definedName name="____PRN2" localSheetId="7">#REF!</definedName>
    <definedName name="____PRN2" localSheetId="6">#REF!</definedName>
    <definedName name="____PRN2" localSheetId="4">#REF!</definedName>
    <definedName name="____PRN2">#REF!</definedName>
    <definedName name="____PRN3" localSheetId="2">#REF!</definedName>
    <definedName name="____PRN3" localSheetId="7">#REF!</definedName>
    <definedName name="____PRN3" localSheetId="6">#REF!</definedName>
    <definedName name="____PRN3" localSheetId="4">#REF!</definedName>
    <definedName name="____PRN3">#REF!</definedName>
    <definedName name="____PRN4" localSheetId="2">#REF!</definedName>
    <definedName name="____PRN4" localSheetId="7">#REF!</definedName>
    <definedName name="____PRN4" localSheetId="6">#REF!</definedName>
    <definedName name="____PRN4" localSheetId="4">#REF!</definedName>
    <definedName name="____PRN4">#REF!</definedName>
    <definedName name="____PRN6" localSheetId="2">#REF!</definedName>
    <definedName name="____PRN6" localSheetId="7">#REF!</definedName>
    <definedName name="____PRN6" localSheetId="6">#REF!</definedName>
    <definedName name="____PRN6" localSheetId="4">#REF!</definedName>
    <definedName name="____PRN6">#REF!</definedName>
    <definedName name="____PRN7" localSheetId="2">#REF!</definedName>
    <definedName name="____PRN7" localSheetId="7">#REF!</definedName>
    <definedName name="____PRN7" localSheetId="6">#REF!</definedName>
    <definedName name="____PRN7" localSheetId="4">#REF!</definedName>
    <definedName name="____PRN7">#REF!</definedName>
    <definedName name="____QTY1" localSheetId="2">#REF!</definedName>
    <definedName name="____QTY1" localSheetId="7">#REF!</definedName>
    <definedName name="____QTY1" localSheetId="6">#REF!</definedName>
    <definedName name="____QTY1" localSheetId="4">#REF!</definedName>
    <definedName name="____QTY1">#REF!</definedName>
    <definedName name="____QTY2" localSheetId="2">#REF!</definedName>
    <definedName name="____QTY2" localSheetId="7">#REF!</definedName>
    <definedName name="____QTY2" localSheetId="6">#REF!</definedName>
    <definedName name="____QTY2" localSheetId="4">#REF!</definedName>
    <definedName name="____QTY2">#REF!</definedName>
    <definedName name="____RR11" localSheetId="2">#REF!</definedName>
    <definedName name="____RR11" localSheetId="7">#REF!</definedName>
    <definedName name="____RR11" localSheetId="6">#REF!</definedName>
    <definedName name="____RR11" localSheetId="4">#REF!</definedName>
    <definedName name="____RR11">#REF!</definedName>
    <definedName name="____RR12" localSheetId="2">#REF!</definedName>
    <definedName name="____RR12" localSheetId="7">#REF!</definedName>
    <definedName name="____RR12" localSheetId="6">#REF!</definedName>
    <definedName name="____RR12" localSheetId="4">#REF!</definedName>
    <definedName name="____RR12">#REF!</definedName>
    <definedName name="____RR13" localSheetId="2">#REF!</definedName>
    <definedName name="____RR13" localSheetId="7">#REF!</definedName>
    <definedName name="____RR13" localSheetId="6">#REF!</definedName>
    <definedName name="____RR13" localSheetId="4">#REF!</definedName>
    <definedName name="____RR13">#REF!</definedName>
    <definedName name="____RR14" localSheetId="2">#REF!</definedName>
    <definedName name="____RR14" localSheetId="7">#REF!</definedName>
    <definedName name="____RR14" localSheetId="6">#REF!</definedName>
    <definedName name="____RR14" localSheetId="4">#REF!</definedName>
    <definedName name="____RR14">#REF!</definedName>
    <definedName name="____RR15" localSheetId="2">#REF!</definedName>
    <definedName name="____RR15" localSheetId="7">#REF!</definedName>
    <definedName name="____RR15" localSheetId="6">#REF!</definedName>
    <definedName name="____RR15" localSheetId="4">#REF!</definedName>
    <definedName name="____RR15">#REF!</definedName>
    <definedName name="____rrr12" localSheetId="2">#REF!</definedName>
    <definedName name="____rrr12" localSheetId="7">#REF!</definedName>
    <definedName name="____rrr12" localSheetId="6">#REF!</definedName>
    <definedName name="____rrr12" localSheetId="4">#REF!</definedName>
    <definedName name="____rrr12">#REF!</definedName>
    <definedName name="____rrr13" localSheetId="2">#REF!</definedName>
    <definedName name="____rrr13" localSheetId="7">#REF!</definedName>
    <definedName name="____rrr13" localSheetId="6">#REF!</definedName>
    <definedName name="____rrr13" localSheetId="4">#REF!</definedName>
    <definedName name="____rrr13">#REF!</definedName>
    <definedName name="____rrr14" localSheetId="2">#REF!</definedName>
    <definedName name="____rrr14" localSheetId="7">#REF!</definedName>
    <definedName name="____rrr14" localSheetId="6">#REF!</definedName>
    <definedName name="____rrr14" localSheetId="4">#REF!</definedName>
    <definedName name="____rrr14">#REF!</definedName>
    <definedName name="____rrr15" localSheetId="2">#REF!</definedName>
    <definedName name="____rrr15" localSheetId="7">#REF!</definedName>
    <definedName name="____rrr15" localSheetId="6">#REF!</definedName>
    <definedName name="____rrr15" localSheetId="4">#REF!</definedName>
    <definedName name="____rrr15">#REF!</definedName>
    <definedName name="____SSS1" localSheetId="2">#REF!</definedName>
    <definedName name="____SSS1" localSheetId="7">#REF!</definedName>
    <definedName name="____SSS1" localSheetId="6">#REF!</definedName>
    <definedName name="____SSS1" localSheetId="4">#REF!</definedName>
    <definedName name="____SSS1">#REF!</definedName>
    <definedName name="____ST1" localSheetId="2">#REF!</definedName>
    <definedName name="____ST1" localSheetId="7">#REF!</definedName>
    <definedName name="____ST1" localSheetId="6">#REF!</definedName>
    <definedName name="____ST1" localSheetId="4">#REF!</definedName>
    <definedName name="____ST1">#REF!</definedName>
    <definedName name="____SUB1" localSheetId="2">#REF!</definedName>
    <definedName name="____SUB1" localSheetId="7">#REF!</definedName>
    <definedName name="____SUB1" localSheetId="6">#REF!</definedName>
    <definedName name="____SUB1" localSheetId="4">#REF!</definedName>
    <definedName name="____SUB1">#REF!</definedName>
    <definedName name="____SUB2" localSheetId="2">#REF!</definedName>
    <definedName name="____SUB2" localSheetId="7">#REF!</definedName>
    <definedName name="____SUB2" localSheetId="6">#REF!</definedName>
    <definedName name="____SUB2" localSheetId="4">#REF!</definedName>
    <definedName name="____SUB2">#REF!</definedName>
    <definedName name="____SUB3" localSheetId="2">#REF!</definedName>
    <definedName name="____SUB3" localSheetId="7">#REF!</definedName>
    <definedName name="____SUB3" localSheetId="6">#REF!</definedName>
    <definedName name="____SUB3" localSheetId="4">#REF!</definedName>
    <definedName name="____SUB3">#REF!</definedName>
    <definedName name="____SUB4" localSheetId="2">#REF!</definedName>
    <definedName name="____SUB4" localSheetId="7">#REF!</definedName>
    <definedName name="____SUB4" localSheetId="6">#REF!</definedName>
    <definedName name="____SUB4" localSheetId="4">#REF!</definedName>
    <definedName name="____SUB4">#REF!</definedName>
    <definedName name="____TOT1" localSheetId="2">#REF!</definedName>
    <definedName name="____TOT1" localSheetId="7">#REF!</definedName>
    <definedName name="____TOT1" localSheetId="6">#REF!</definedName>
    <definedName name="____TOT1" localSheetId="4">#REF!</definedName>
    <definedName name="____TOT1">#REF!</definedName>
    <definedName name="____TOT2" localSheetId="2">#REF!</definedName>
    <definedName name="____TOT2" localSheetId="7">#REF!</definedName>
    <definedName name="____TOT2" localSheetId="6">#REF!</definedName>
    <definedName name="____TOT2" localSheetId="4">#REF!</definedName>
    <definedName name="____TOT2">#REF!</definedName>
    <definedName name="____UP1" localSheetId="2">#REF!</definedName>
    <definedName name="____UP1" localSheetId="7">#REF!</definedName>
    <definedName name="____UP1" localSheetId="6">#REF!</definedName>
    <definedName name="____UP1" localSheetId="4">#REF!</definedName>
    <definedName name="____UP1">#REF!</definedName>
    <definedName name="____UP2" localSheetId="2">#REF!</definedName>
    <definedName name="____UP2" localSheetId="7">#REF!</definedName>
    <definedName name="____UP2" localSheetId="6">#REF!</definedName>
    <definedName name="____UP2" localSheetId="4">#REF!</definedName>
    <definedName name="____UP2">#REF!</definedName>
    <definedName name="____WW1" localSheetId="2">#REF!</definedName>
    <definedName name="____WW1" localSheetId="7">#REF!</definedName>
    <definedName name="____WW1" localSheetId="6">#REF!</definedName>
    <definedName name="____WW1" localSheetId="4">#REF!</definedName>
    <definedName name="____WW1">#REF!</definedName>
    <definedName name="____WW2" localSheetId="2">#REF!</definedName>
    <definedName name="____WW2" localSheetId="7">#REF!</definedName>
    <definedName name="____WW2" localSheetId="6">#REF!</definedName>
    <definedName name="____WW2" localSheetId="4">#REF!</definedName>
    <definedName name="____WW2">#REF!</definedName>
    <definedName name="____ZZ1" localSheetId="2">#REF!</definedName>
    <definedName name="____ZZ1" localSheetId="7">#REF!</definedName>
    <definedName name="____ZZ1" localSheetId="6">#REF!</definedName>
    <definedName name="____ZZ1" localSheetId="4">#REF!</definedName>
    <definedName name="____ZZ1">#REF!</definedName>
    <definedName name="___10" localSheetId="2">#REF!</definedName>
    <definedName name="___10" localSheetId="7">#REF!</definedName>
    <definedName name="___10" localSheetId="6">#REF!</definedName>
    <definedName name="___10" localSheetId="4">#REF!</definedName>
    <definedName name="___10">#REF!</definedName>
    <definedName name="___11" localSheetId="2">#REF!</definedName>
    <definedName name="___11" localSheetId="7">#REF!</definedName>
    <definedName name="___11" localSheetId="6">#REF!</definedName>
    <definedName name="___11" localSheetId="4">#REF!</definedName>
    <definedName name="___11">#REF!</definedName>
    <definedName name="___6" localSheetId="2">#REF!</definedName>
    <definedName name="___6" localSheetId="7">#REF!</definedName>
    <definedName name="___6" localSheetId="6">#REF!</definedName>
    <definedName name="___6" localSheetId="4">#REF!</definedName>
    <definedName name="___6">#REF!</definedName>
    <definedName name="___7" localSheetId="2">#REF!</definedName>
    <definedName name="___7" localSheetId="7">#REF!</definedName>
    <definedName name="___7" localSheetId="6">#REF!</definedName>
    <definedName name="___7" localSheetId="4">#REF!</definedName>
    <definedName name="___7">#REF!</definedName>
    <definedName name="___8" localSheetId="2">#REF!</definedName>
    <definedName name="___8" localSheetId="7">#REF!</definedName>
    <definedName name="___8" localSheetId="6">#REF!</definedName>
    <definedName name="___8" localSheetId="4">#REF!</definedName>
    <definedName name="___8">#REF!</definedName>
    <definedName name="___9" localSheetId="2">#REF!</definedName>
    <definedName name="___9" localSheetId="7">#REF!</definedName>
    <definedName name="___9" localSheetId="6">#REF!</definedName>
    <definedName name="___9" localSheetId="4">#REF!</definedName>
    <definedName name="___9">#REF!</definedName>
    <definedName name="___A1" localSheetId="2">#REF!</definedName>
    <definedName name="___A1" localSheetId="7">#REF!</definedName>
    <definedName name="___A1" localSheetId="6">#REF!</definedName>
    <definedName name="___A1" localSheetId="4">#REF!</definedName>
    <definedName name="___A1">#REF!</definedName>
    <definedName name="___A150000" localSheetId="2">#REF!</definedName>
    <definedName name="___A150000" localSheetId="7">#REF!</definedName>
    <definedName name="___A150000" localSheetId="6">#REF!</definedName>
    <definedName name="___A150000" localSheetId="4">#REF!</definedName>
    <definedName name="___A150000">#REF!</definedName>
    <definedName name="___A183154" localSheetId="2">#REF!</definedName>
    <definedName name="___A183154" localSheetId="7">#REF!</definedName>
    <definedName name="___A183154" localSheetId="6">#REF!</definedName>
    <definedName name="___A183154" localSheetId="4">#REF!</definedName>
    <definedName name="___A183154">#REF!</definedName>
    <definedName name="___A2" localSheetId="2">#REF!</definedName>
    <definedName name="___A2" localSheetId="7">#REF!</definedName>
    <definedName name="___A2" localSheetId="6">#REF!</definedName>
    <definedName name="___A2" localSheetId="4">#REF!</definedName>
    <definedName name="___A2">#REF!</definedName>
    <definedName name="___A67000" localSheetId="2">#REF!</definedName>
    <definedName name="___A67000" localSheetId="7">#REF!</definedName>
    <definedName name="___A67000" localSheetId="6">#REF!</definedName>
    <definedName name="___A67000" localSheetId="4">#REF!</definedName>
    <definedName name="___A67000">#REF!</definedName>
    <definedName name="___A70000" localSheetId="2">#REF!</definedName>
    <definedName name="___A70000" localSheetId="7">#REF!</definedName>
    <definedName name="___A70000" localSheetId="6">#REF!</definedName>
    <definedName name="___A70000" localSheetId="4">#REF!</definedName>
    <definedName name="___A70000">#REF!</definedName>
    <definedName name="___A80000" localSheetId="2">#REF!</definedName>
    <definedName name="___A80000" localSheetId="7">#REF!</definedName>
    <definedName name="___A80000" localSheetId="6">#REF!</definedName>
    <definedName name="___A80000" localSheetId="4">#REF!</definedName>
    <definedName name="___A80000">#REF!</definedName>
    <definedName name="___C" localSheetId="2">#REF!</definedName>
    <definedName name="___C" localSheetId="7">#REF!</definedName>
    <definedName name="___C" localSheetId="6">#REF!</definedName>
    <definedName name="___C" localSheetId="4">#REF!</definedName>
    <definedName name="___C">#REF!</definedName>
    <definedName name="___C100000" localSheetId="2">#REF!</definedName>
    <definedName name="___C100000" localSheetId="7">#REF!</definedName>
    <definedName name="___C100000" localSheetId="6">#REF!</definedName>
    <definedName name="___C100000" localSheetId="4">#REF!</definedName>
    <definedName name="___C100000">#REF!</definedName>
    <definedName name="___DAN1" localSheetId="2">#REF!</definedName>
    <definedName name="___DAN1" localSheetId="7">#REF!</definedName>
    <definedName name="___DAN1" localSheetId="6">#REF!</definedName>
    <definedName name="___DAN1" localSheetId="4">#REF!</definedName>
    <definedName name="___DAN1">#REF!</definedName>
    <definedName name="___DAN10" localSheetId="2">#REF!</definedName>
    <definedName name="___DAN10" localSheetId="7">#REF!</definedName>
    <definedName name="___DAN10" localSheetId="6">#REF!</definedName>
    <definedName name="___DAN10" localSheetId="4">#REF!</definedName>
    <definedName name="___DAN10">#REF!</definedName>
    <definedName name="___DAN100" localSheetId="2">#REF!</definedName>
    <definedName name="___DAN100" localSheetId="7">#REF!</definedName>
    <definedName name="___DAN100" localSheetId="6">#REF!</definedName>
    <definedName name="___DAN100" localSheetId="4">#REF!</definedName>
    <definedName name="___DAN100">#REF!</definedName>
    <definedName name="___DAN101" localSheetId="2">#REF!</definedName>
    <definedName name="___DAN101" localSheetId="7">#REF!</definedName>
    <definedName name="___DAN101" localSheetId="6">#REF!</definedName>
    <definedName name="___DAN101" localSheetId="4">#REF!</definedName>
    <definedName name="___DAN101">#REF!</definedName>
    <definedName name="___DAN102" localSheetId="2">#REF!</definedName>
    <definedName name="___DAN102" localSheetId="7">#REF!</definedName>
    <definedName name="___DAN102" localSheetId="6">#REF!</definedName>
    <definedName name="___DAN102" localSheetId="4">#REF!</definedName>
    <definedName name="___DAN102">#REF!</definedName>
    <definedName name="___DAN103" localSheetId="2">#REF!</definedName>
    <definedName name="___DAN103" localSheetId="7">#REF!</definedName>
    <definedName name="___DAN103" localSheetId="6">#REF!</definedName>
    <definedName name="___DAN103" localSheetId="4">#REF!</definedName>
    <definedName name="___DAN103">#REF!</definedName>
    <definedName name="___DAN104" localSheetId="2">#REF!</definedName>
    <definedName name="___DAN104" localSheetId="7">#REF!</definedName>
    <definedName name="___DAN104" localSheetId="6">#REF!</definedName>
    <definedName name="___DAN104" localSheetId="4">#REF!</definedName>
    <definedName name="___DAN104">#REF!</definedName>
    <definedName name="___DAN105" localSheetId="2">#REF!</definedName>
    <definedName name="___DAN105" localSheetId="7">#REF!</definedName>
    <definedName name="___DAN105" localSheetId="6">#REF!</definedName>
    <definedName name="___DAN105" localSheetId="4">#REF!</definedName>
    <definedName name="___DAN105">#REF!</definedName>
    <definedName name="___DAN106" localSheetId="2">#REF!</definedName>
    <definedName name="___DAN106" localSheetId="7">#REF!</definedName>
    <definedName name="___DAN106" localSheetId="6">#REF!</definedName>
    <definedName name="___DAN106" localSheetId="4">#REF!</definedName>
    <definedName name="___DAN106">#REF!</definedName>
    <definedName name="___DAN107" localSheetId="2">#REF!</definedName>
    <definedName name="___DAN107" localSheetId="7">#REF!</definedName>
    <definedName name="___DAN107" localSheetId="6">#REF!</definedName>
    <definedName name="___DAN107" localSheetId="4">#REF!</definedName>
    <definedName name="___DAN107">#REF!</definedName>
    <definedName name="___DAN108" localSheetId="2">#REF!</definedName>
    <definedName name="___DAN108" localSheetId="7">#REF!</definedName>
    <definedName name="___DAN108" localSheetId="6">#REF!</definedName>
    <definedName name="___DAN108" localSheetId="4">#REF!</definedName>
    <definedName name="___DAN108">#REF!</definedName>
    <definedName name="___DAN109" localSheetId="2">#REF!</definedName>
    <definedName name="___DAN109" localSheetId="7">#REF!</definedName>
    <definedName name="___DAN109" localSheetId="6">#REF!</definedName>
    <definedName name="___DAN109" localSheetId="4">#REF!</definedName>
    <definedName name="___DAN109">#REF!</definedName>
    <definedName name="___DAN11" localSheetId="2">#REF!</definedName>
    <definedName name="___DAN11" localSheetId="7">#REF!</definedName>
    <definedName name="___DAN11" localSheetId="6">#REF!</definedName>
    <definedName name="___DAN11" localSheetId="4">#REF!</definedName>
    <definedName name="___DAN11">#REF!</definedName>
    <definedName name="___DAN110" localSheetId="2">#REF!</definedName>
    <definedName name="___DAN110" localSheetId="7">#REF!</definedName>
    <definedName name="___DAN110" localSheetId="6">#REF!</definedName>
    <definedName name="___DAN110" localSheetId="4">#REF!</definedName>
    <definedName name="___DAN110">#REF!</definedName>
    <definedName name="___DAN111" localSheetId="2">#REF!</definedName>
    <definedName name="___DAN111" localSheetId="7">#REF!</definedName>
    <definedName name="___DAN111" localSheetId="6">#REF!</definedName>
    <definedName name="___DAN111" localSheetId="4">#REF!</definedName>
    <definedName name="___DAN111">#REF!</definedName>
    <definedName name="___DAN112" localSheetId="2">#REF!</definedName>
    <definedName name="___DAN112" localSheetId="7">#REF!</definedName>
    <definedName name="___DAN112" localSheetId="6">#REF!</definedName>
    <definedName name="___DAN112" localSheetId="4">#REF!</definedName>
    <definedName name="___DAN112">#REF!</definedName>
    <definedName name="___DAN113" localSheetId="2">#REF!</definedName>
    <definedName name="___DAN113" localSheetId="7">#REF!</definedName>
    <definedName name="___DAN113" localSheetId="6">#REF!</definedName>
    <definedName name="___DAN113" localSheetId="4">#REF!</definedName>
    <definedName name="___DAN113">#REF!</definedName>
    <definedName name="___DAN114" localSheetId="2">#REF!</definedName>
    <definedName name="___DAN114" localSheetId="7">#REF!</definedName>
    <definedName name="___DAN114" localSheetId="6">#REF!</definedName>
    <definedName name="___DAN114" localSheetId="4">#REF!</definedName>
    <definedName name="___DAN114">#REF!</definedName>
    <definedName name="___DAN115" localSheetId="2">#REF!</definedName>
    <definedName name="___DAN115" localSheetId="7">#REF!</definedName>
    <definedName name="___DAN115" localSheetId="6">#REF!</definedName>
    <definedName name="___DAN115" localSheetId="4">#REF!</definedName>
    <definedName name="___DAN115">#REF!</definedName>
    <definedName name="___DAN116" localSheetId="2">#REF!</definedName>
    <definedName name="___DAN116" localSheetId="7">#REF!</definedName>
    <definedName name="___DAN116" localSheetId="6">#REF!</definedName>
    <definedName name="___DAN116" localSheetId="4">#REF!</definedName>
    <definedName name="___DAN116">#REF!</definedName>
    <definedName name="___DAN117" localSheetId="2">#REF!</definedName>
    <definedName name="___DAN117" localSheetId="7">#REF!</definedName>
    <definedName name="___DAN117" localSheetId="6">#REF!</definedName>
    <definedName name="___DAN117" localSheetId="4">#REF!</definedName>
    <definedName name="___DAN117">#REF!</definedName>
    <definedName name="___DAN118" localSheetId="2">#REF!</definedName>
    <definedName name="___DAN118" localSheetId="7">#REF!</definedName>
    <definedName name="___DAN118" localSheetId="6">#REF!</definedName>
    <definedName name="___DAN118" localSheetId="4">#REF!</definedName>
    <definedName name="___DAN118">#REF!</definedName>
    <definedName name="___DAN119" localSheetId="2">#REF!</definedName>
    <definedName name="___DAN119" localSheetId="7">#REF!</definedName>
    <definedName name="___DAN119" localSheetId="6">#REF!</definedName>
    <definedName name="___DAN119" localSheetId="4">#REF!</definedName>
    <definedName name="___DAN119">#REF!</definedName>
    <definedName name="___DAN12" localSheetId="2">#REF!</definedName>
    <definedName name="___DAN12" localSheetId="7">#REF!</definedName>
    <definedName name="___DAN12" localSheetId="6">#REF!</definedName>
    <definedName name="___DAN12" localSheetId="4">#REF!</definedName>
    <definedName name="___DAN12">#REF!</definedName>
    <definedName name="___DAN120" localSheetId="2">#REF!</definedName>
    <definedName name="___DAN120" localSheetId="7">#REF!</definedName>
    <definedName name="___DAN120" localSheetId="6">#REF!</definedName>
    <definedName name="___DAN120" localSheetId="4">#REF!</definedName>
    <definedName name="___DAN120">#REF!</definedName>
    <definedName name="___DAN121" localSheetId="2">#REF!</definedName>
    <definedName name="___DAN121" localSheetId="7">#REF!</definedName>
    <definedName name="___DAN121" localSheetId="6">#REF!</definedName>
    <definedName name="___DAN121" localSheetId="4">#REF!</definedName>
    <definedName name="___DAN121">#REF!</definedName>
    <definedName name="___DAN122" localSheetId="2">#REF!</definedName>
    <definedName name="___DAN122" localSheetId="7">#REF!</definedName>
    <definedName name="___DAN122" localSheetId="6">#REF!</definedName>
    <definedName name="___DAN122" localSheetId="4">#REF!</definedName>
    <definedName name="___DAN122">#REF!</definedName>
    <definedName name="___DAN123" localSheetId="2">#REF!</definedName>
    <definedName name="___DAN123" localSheetId="7">#REF!</definedName>
    <definedName name="___DAN123" localSheetId="6">#REF!</definedName>
    <definedName name="___DAN123" localSheetId="4">#REF!</definedName>
    <definedName name="___DAN123">#REF!</definedName>
    <definedName name="___DAN124" localSheetId="2">#REF!</definedName>
    <definedName name="___DAN124" localSheetId="7">#REF!</definedName>
    <definedName name="___DAN124" localSheetId="6">#REF!</definedName>
    <definedName name="___DAN124" localSheetId="4">#REF!</definedName>
    <definedName name="___DAN124">#REF!</definedName>
    <definedName name="___DAN125" localSheetId="2">#REF!</definedName>
    <definedName name="___DAN125" localSheetId="7">#REF!</definedName>
    <definedName name="___DAN125" localSheetId="6">#REF!</definedName>
    <definedName name="___DAN125" localSheetId="4">#REF!</definedName>
    <definedName name="___DAN125">#REF!</definedName>
    <definedName name="___DAN126" localSheetId="2">#REF!</definedName>
    <definedName name="___DAN126" localSheetId="7">#REF!</definedName>
    <definedName name="___DAN126" localSheetId="6">#REF!</definedName>
    <definedName name="___DAN126" localSheetId="4">#REF!</definedName>
    <definedName name="___DAN126">#REF!</definedName>
    <definedName name="___DAN127" localSheetId="2">#REF!</definedName>
    <definedName name="___DAN127" localSheetId="7">#REF!</definedName>
    <definedName name="___DAN127" localSheetId="6">#REF!</definedName>
    <definedName name="___DAN127" localSheetId="4">#REF!</definedName>
    <definedName name="___DAN127">#REF!</definedName>
    <definedName name="___DAN128" localSheetId="2">#REF!</definedName>
    <definedName name="___DAN128" localSheetId="7">#REF!</definedName>
    <definedName name="___DAN128" localSheetId="6">#REF!</definedName>
    <definedName name="___DAN128" localSheetId="4">#REF!</definedName>
    <definedName name="___DAN128">#REF!</definedName>
    <definedName name="___DAN129" localSheetId="2">#REF!</definedName>
    <definedName name="___DAN129" localSheetId="7">#REF!</definedName>
    <definedName name="___DAN129" localSheetId="6">#REF!</definedName>
    <definedName name="___DAN129" localSheetId="4">#REF!</definedName>
    <definedName name="___DAN129">#REF!</definedName>
    <definedName name="___DAN13" localSheetId="2">#REF!</definedName>
    <definedName name="___DAN13" localSheetId="7">#REF!</definedName>
    <definedName name="___DAN13" localSheetId="6">#REF!</definedName>
    <definedName name="___DAN13" localSheetId="4">#REF!</definedName>
    <definedName name="___DAN13">#REF!</definedName>
    <definedName name="___DAN130" localSheetId="2">#REF!</definedName>
    <definedName name="___DAN130" localSheetId="7">#REF!</definedName>
    <definedName name="___DAN130" localSheetId="6">#REF!</definedName>
    <definedName name="___DAN130" localSheetId="4">#REF!</definedName>
    <definedName name="___DAN130">#REF!</definedName>
    <definedName name="___DAN131" localSheetId="2">#REF!</definedName>
    <definedName name="___DAN131" localSheetId="7">#REF!</definedName>
    <definedName name="___DAN131" localSheetId="6">#REF!</definedName>
    <definedName name="___DAN131" localSheetId="4">#REF!</definedName>
    <definedName name="___DAN131">#REF!</definedName>
    <definedName name="___DAN132" localSheetId="2">#REF!</definedName>
    <definedName name="___DAN132" localSheetId="7">#REF!</definedName>
    <definedName name="___DAN132" localSheetId="6">#REF!</definedName>
    <definedName name="___DAN132" localSheetId="4">#REF!</definedName>
    <definedName name="___DAN132">#REF!</definedName>
    <definedName name="___DAN133" localSheetId="2">#REF!</definedName>
    <definedName name="___DAN133" localSheetId="7">#REF!</definedName>
    <definedName name="___DAN133" localSheetId="6">#REF!</definedName>
    <definedName name="___DAN133" localSheetId="4">#REF!</definedName>
    <definedName name="___DAN133">#REF!</definedName>
    <definedName name="___DAN134" localSheetId="2">#REF!</definedName>
    <definedName name="___DAN134" localSheetId="7">#REF!</definedName>
    <definedName name="___DAN134" localSheetId="6">#REF!</definedName>
    <definedName name="___DAN134" localSheetId="4">#REF!</definedName>
    <definedName name="___DAN134">#REF!</definedName>
    <definedName name="___DAN135" localSheetId="2">#REF!</definedName>
    <definedName name="___DAN135" localSheetId="7">#REF!</definedName>
    <definedName name="___DAN135" localSheetId="6">#REF!</definedName>
    <definedName name="___DAN135" localSheetId="4">#REF!</definedName>
    <definedName name="___DAN135">#REF!</definedName>
    <definedName name="___DAN136" localSheetId="2">#REF!</definedName>
    <definedName name="___DAN136" localSheetId="7">#REF!</definedName>
    <definedName name="___DAN136" localSheetId="6">#REF!</definedName>
    <definedName name="___DAN136" localSheetId="4">#REF!</definedName>
    <definedName name="___DAN136">#REF!</definedName>
    <definedName name="___DAN137" localSheetId="2">#REF!</definedName>
    <definedName name="___DAN137" localSheetId="7">#REF!</definedName>
    <definedName name="___DAN137" localSheetId="6">#REF!</definedName>
    <definedName name="___DAN137" localSheetId="4">#REF!</definedName>
    <definedName name="___DAN137">#REF!</definedName>
    <definedName name="___DAN138" localSheetId="2">#REF!</definedName>
    <definedName name="___DAN138" localSheetId="7">#REF!</definedName>
    <definedName name="___DAN138" localSheetId="6">#REF!</definedName>
    <definedName name="___DAN138" localSheetId="4">#REF!</definedName>
    <definedName name="___DAN138">#REF!</definedName>
    <definedName name="___DAN139" localSheetId="2">#REF!</definedName>
    <definedName name="___DAN139" localSheetId="7">#REF!</definedName>
    <definedName name="___DAN139" localSheetId="6">#REF!</definedName>
    <definedName name="___DAN139" localSheetId="4">#REF!</definedName>
    <definedName name="___DAN139">#REF!</definedName>
    <definedName name="___DAN14" localSheetId="2">#REF!</definedName>
    <definedName name="___DAN14" localSheetId="7">#REF!</definedName>
    <definedName name="___DAN14" localSheetId="6">#REF!</definedName>
    <definedName name="___DAN14" localSheetId="4">#REF!</definedName>
    <definedName name="___DAN14">#REF!</definedName>
    <definedName name="___DAN140" localSheetId="2">#REF!</definedName>
    <definedName name="___DAN140" localSheetId="7">#REF!</definedName>
    <definedName name="___DAN140" localSheetId="6">#REF!</definedName>
    <definedName name="___DAN140" localSheetId="4">#REF!</definedName>
    <definedName name="___DAN140">#REF!</definedName>
    <definedName name="___DAN141" localSheetId="2">#REF!</definedName>
    <definedName name="___DAN141" localSheetId="7">#REF!</definedName>
    <definedName name="___DAN141" localSheetId="6">#REF!</definedName>
    <definedName name="___DAN141" localSheetId="4">#REF!</definedName>
    <definedName name="___DAN141">#REF!</definedName>
    <definedName name="___DAN142" localSheetId="2">#REF!</definedName>
    <definedName name="___DAN142" localSheetId="7">#REF!</definedName>
    <definedName name="___DAN142" localSheetId="6">#REF!</definedName>
    <definedName name="___DAN142" localSheetId="4">#REF!</definedName>
    <definedName name="___DAN142">#REF!</definedName>
    <definedName name="___DAN143" localSheetId="2">#REF!</definedName>
    <definedName name="___DAN143" localSheetId="7">#REF!</definedName>
    <definedName name="___DAN143" localSheetId="6">#REF!</definedName>
    <definedName name="___DAN143" localSheetId="4">#REF!</definedName>
    <definedName name="___DAN143">#REF!</definedName>
    <definedName name="___DAN144" localSheetId="2">#REF!</definedName>
    <definedName name="___DAN144" localSheetId="7">#REF!</definedName>
    <definedName name="___DAN144" localSheetId="6">#REF!</definedName>
    <definedName name="___DAN144" localSheetId="4">#REF!</definedName>
    <definedName name="___DAN144">#REF!</definedName>
    <definedName name="___DAN145" localSheetId="2">#REF!</definedName>
    <definedName name="___DAN145" localSheetId="7">#REF!</definedName>
    <definedName name="___DAN145" localSheetId="6">#REF!</definedName>
    <definedName name="___DAN145" localSheetId="4">#REF!</definedName>
    <definedName name="___DAN145">#REF!</definedName>
    <definedName name="___DAN146" localSheetId="2">#REF!</definedName>
    <definedName name="___DAN146" localSheetId="7">#REF!</definedName>
    <definedName name="___DAN146" localSheetId="6">#REF!</definedName>
    <definedName name="___DAN146" localSheetId="4">#REF!</definedName>
    <definedName name="___DAN146">#REF!</definedName>
    <definedName name="___DAN147" localSheetId="2">#REF!</definedName>
    <definedName name="___DAN147" localSheetId="7">#REF!</definedName>
    <definedName name="___DAN147" localSheetId="6">#REF!</definedName>
    <definedName name="___DAN147" localSheetId="4">#REF!</definedName>
    <definedName name="___DAN147">#REF!</definedName>
    <definedName name="___DAN148" localSheetId="2">#REF!</definedName>
    <definedName name="___DAN148" localSheetId="7">#REF!</definedName>
    <definedName name="___DAN148" localSheetId="6">#REF!</definedName>
    <definedName name="___DAN148" localSheetId="4">#REF!</definedName>
    <definedName name="___DAN148">#REF!</definedName>
    <definedName name="___DAN149" localSheetId="2">#REF!</definedName>
    <definedName name="___DAN149" localSheetId="7">#REF!</definedName>
    <definedName name="___DAN149" localSheetId="6">#REF!</definedName>
    <definedName name="___DAN149" localSheetId="4">#REF!</definedName>
    <definedName name="___DAN149">#REF!</definedName>
    <definedName name="___DAN15" localSheetId="2">#REF!</definedName>
    <definedName name="___DAN15" localSheetId="7">#REF!</definedName>
    <definedName name="___DAN15" localSheetId="6">#REF!</definedName>
    <definedName name="___DAN15" localSheetId="4">#REF!</definedName>
    <definedName name="___DAN15">#REF!</definedName>
    <definedName name="___DAN150" localSheetId="2">#REF!</definedName>
    <definedName name="___DAN150" localSheetId="7">#REF!</definedName>
    <definedName name="___DAN150" localSheetId="6">#REF!</definedName>
    <definedName name="___DAN150" localSheetId="4">#REF!</definedName>
    <definedName name="___DAN150">#REF!</definedName>
    <definedName name="___DAN151" localSheetId="2">#REF!</definedName>
    <definedName name="___DAN151" localSheetId="7">#REF!</definedName>
    <definedName name="___DAN151" localSheetId="6">#REF!</definedName>
    <definedName name="___DAN151" localSheetId="4">#REF!</definedName>
    <definedName name="___DAN151">#REF!</definedName>
    <definedName name="___DAN152" localSheetId="2">#REF!</definedName>
    <definedName name="___DAN152" localSheetId="7">#REF!</definedName>
    <definedName name="___DAN152" localSheetId="6">#REF!</definedName>
    <definedName name="___DAN152" localSheetId="4">#REF!</definedName>
    <definedName name="___DAN152">#REF!</definedName>
    <definedName name="___DAN153" localSheetId="2">#REF!</definedName>
    <definedName name="___DAN153" localSheetId="7">#REF!</definedName>
    <definedName name="___DAN153" localSheetId="6">#REF!</definedName>
    <definedName name="___DAN153" localSheetId="4">#REF!</definedName>
    <definedName name="___DAN153">#REF!</definedName>
    <definedName name="___DAN16" localSheetId="2">#REF!</definedName>
    <definedName name="___DAN16" localSheetId="7">#REF!</definedName>
    <definedName name="___DAN16" localSheetId="6">#REF!</definedName>
    <definedName name="___DAN16" localSheetId="4">#REF!</definedName>
    <definedName name="___DAN16">#REF!</definedName>
    <definedName name="___DAN17" localSheetId="2">#REF!</definedName>
    <definedName name="___DAN17" localSheetId="7">#REF!</definedName>
    <definedName name="___DAN17" localSheetId="6">#REF!</definedName>
    <definedName name="___DAN17" localSheetId="4">#REF!</definedName>
    <definedName name="___DAN17">#REF!</definedName>
    <definedName name="___DAN18" localSheetId="2">#REF!</definedName>
    <definedName name="___DAN18" localSheetId="7">#REF!</definedName>
    <definedName name="___DAN18" localSheetId="6">#REF!</definedName>
    <definedName name="___DAN18" localSheetId="4">#REF!</definedName>
    <definedName name="___DAN18">#REF!</definedName>
    <definedName name="___DAN19" localSheetId="2">#REF!</definedName>
    <definedName name="___DAN19" localSheetId="7">#REF!</definedName>
    <definedName name="___DAN19" localSheetId="6">#REF!</definedName>
    <definedName name="___DAN19" localSheetId="4">#REF!</definedName>
    <definedName name="___DAN19">#REF!</definedName>
    <definedName name="___DAN2" localSheetId="2">#REF!</definedName>
    <definedName name="___DAN2" localSheetId="7">#REF!</definedName>
    <definedName name="___DAN2" localSheetId="6">#REF!</definedName>
    <definedName name="___DAN2" localSheetId="4">#REF!</definedName>
    <definedName name="___DAN2">#REF!</definedName>
    <definedName name="___DAN20" localSheetId="2">#REF!</definedName>
    <definedName name="___DAN20" localSheetId="7">#REF!</definedName>
    <definedName name="___DAN20" localSheetId="6">#REF!</definedName>
    <definedName name="___DAN20" localSheetId="4">#REF!</definedName>
    <definedName name="___DAN20">#REF!</definedName>
    <definedName name="___DAN21" localSheetId="2">#REF!</definedName>
    <definedName name="___DAN21" localSheetId="7">#REF!</definedName>
    <definedName name="___DAN21" localSheetId="6">#REF!</definedName>
    <definedName name="___DAN21" localSheetId="4">#REF!</definedName>
    <definedName name="___DAN21">#REF!</definedName>
    <definedName name="___DAN22" localSheetId="2">#REF!</definedName>
    <definedName name="___DAN22" localSheetId="7">#REF!</definedName>
    <definedName name="___DAN22" localSheetId="6">#REF!</definedName>
    <definedName name="___DAN22" localSheetId="4">#REF!</definedName>
    <definedName name="___DAN22">#REF!</definedName>
    <definedName name="___DAN23" localSheetId="2">#REF!</definedName>
    <definedName name="___DAN23" localSheetId="7">#REF!</definedName>
    <definedName name="___DAN23" localSheetId="6">#REF!</definedName>
    <definedName name="___DAN23" localSheetId="4">#REF!</definedName>
    <definedName name="___DAN23">#REF!</definedName>
    <definedName name="___DAN24" localSheetId="2">#REF!</definedName>
    <definedName name="___DAN24" localSheetId="7">#REF!</definedName>
    <definedName name="___DAN24" localSheetId="6">#REF!</definedName>
    <definedName name="___DAN24" localSheetId="4">#REF!</definedName>
    <definedName name="___DAN24">#REF!</definedName>
    <definedName name="___DAN25" localSheetId="2">#REF!</definedName>
    <definedName name="___DAN25" localSheetId="7">#REF!</definedName>
    <definedName name="___DAN25" localSheetId="6">#REF!</definedName>
    <definedName name="___DAN25" localSheetId="4">#REF!</definedName>
    <definedName name="___DAN25">#REF!</definedName>
    <definedName name="___DAN26" localSheetId="2">#REF!</definedName>
    <definedName name="___DAN26" localSheetId="7">#REF!</definedName>
    <definedName name="___DAN26" localSheetId="6">#REF!</definedName>
    <definedName name="___DAN26" localSheetId="4">#REF!</definedName>
    <definedName name="___DAN26">#REF!</definedName>
    <definedName name="___DAN27" localSheetId="2">#REF!</definedName>
    <definedName name="___DAN27" localSheetId="7">#REF!</definedName>
    <definedName name="___DAN27" localSheetId="6">#REF!</definedName>
    <definedName name="___DAN27" localSheetId="4">#REF!</definedName>
    <definedName name="___DAN27">#REF!</definedName>
    <definedName name="___DAN28" localSheetId="2">#REF!</definedName>
    <definedName name="___DAN28" localSheetId="7">#REF!</definedName>
    <definedName name="___DAN28" localSheetId="6">#REF!</definedName>
    <definedName name="___DAN28" localSheetId="4">#REF!</definedName>
    <definedName name="___DAN28">#REF!</definedName>
    <definedName name="___DAN29" localSheetId="2">#REF!</definedName>
    <definedName name="___DAN29" localSheetId="7">#REF!</definedName>
    <definedName name="___DAN29" localSheetId="6">#REF!</definedName>
    <definedName name="___DAN29" localSheetId="4">#REF!</definedName>
    <definedName name="___DAN29">#REF!</definedName>
    <definedName name="___DAN3" localSheetId="2">#REF!</definedName>
    <definedName name="___DAN3" localSheetId="7">#REF!</definedName>
    <definedName name="___DAN3" localSheetId="6">#REF!</definedName>
    <definedName name="___DAN3" localSheetId="4">#REF!</definedName>
    <definedName name="___DAN3">#REF!</definedName>
    <definedName name="___DAN30" localSheetId="2">#REF!</definedName>
    <definedName name="___DAN30" localSheetId="7">#REF!</definedName>
    <definedName name="___DAN30" localSheetId="6">#REF!</definedName>
    <definedName name="___DAN30" localSheetId="4">#REF!</definedName>
    <definedName name="___DAN30">#REF!</definedName>
    <definedName name="___DAN31" localSheetId="2">#REF!</definedName>
    <definedName name="___DAN31" localSheetId="7">#REF!</definedName>
    <definedName name="___DAN31" localSheetId="6">#REF!</definedName>
    <definedName name="___DAN31" localSheetId="4">#REF!</definedName>
    <definedName name="___DAN31">#REF!</definedName>
    <definedName name="___DAN32" localSheetId="2">#REF!</definedName>
    <definedName name="___DAN32" localSheetId="7">#REF!</definedName>
    <definedName name="___DAN32" localSheetId="6">#REF!</definedName>
    <definedName name="___DAN32" localSheetId="4">#REF!</definedName>
    <definedName name="___DAN32">#REF!</definedName>
    <definedName name="___DAN33" localSheetId="2">#REF!</definedName>
    <definedName name="___DAN33" localSheetId="7">#REF!</definedName>
    <definedName name="___DAN33" localSheetId="6">#REF!</definedName>
    <definedName name="___DAN33" localSheetId="4">#REF!</definedName>
    <definedName name="___DAN33">#REF!</definedName>
    <definedName name="___DAN34" localSheetId="2">#REF!</definedName>
    <definedName name="___DAN34" localSheetId="7">#REF!</definedName>
    <definedName name="___DAN34" localSheetId="6">#REF!</definedName>
    <definedName name="___DAN34" localSheetId="4">#REF!</definedName>
    <definedName name="___DAN34">#REF!</definedName>
    <definedName name="___DAN35" localSheetId="2">#REF!</definedName>
    <definedName name="___DAN35" localSheetId="7">#REF!</definedName>
    <definedName name="___DAN35" localSheetId="6">#REF!</definedName>
    <definedName name="___DAN35" localSheetId="4">#REF!</definedName>
    <definedName name="___DAN35">#REF!</definedName>
    <definedName name="___DAN36" localSheetId="2">#REF!</definedName>
    <definedName name="___DAN36" localSheetId="7">#REF!</definedName>
    <definedName name="___DAN36" localSheetId="6">#REF!</definedName>
    <definedName name="___DAN36" localSheetId="4">#REF!</definedName>
    <definedName name="___DAN36">#REF!</definedName>
    <definedName name="___DAN37" localSheetId="2">#REF!</definedName>
    <definedName name="___DAN37" localSheetId="7">#REF!</definedName>
    <definedName name="___DAN37" localSheetId="6">#REF!</definedName>
    <definedName name="___DAN37" localSheetId="4">#REF!</definedName>
    <definedName name="___DAN37">#REF!</definedName>
    <definedName name="___DAN38" localSheetId="2">#REF!</definedName>
    <definedName name="___DAN38" localSheetId="7">#REF!</definedName>
    <definedName name="___DAN38" localSheetId="6">#REF!</definedName>
    <definedName name="___DAN38" localSheetId="4">#REF!</definedName>
    <definedName name="___DAN38">#REF!</definedName>
    <definedName name="___DAN39" localSheetId="2">#REF!</definedName>
    <definedName name="___DAN39" localSheetId="7">#REF!</definedName>
    <definedName name="___DAN39" localSheetId="6">#REF!</definedName>
    <definedName name="___DAN39" localSheetId="4">#REF!</definedName>
    <definedName name="___DAN39">#REF!</definedName>
    <definedName name="___DAN4" localSheetId="2">#REF!</definedName>
    <definedName name="___DAN4" localSheetId="7">#REF!</definedName>
    <definedName name="___DAN4" localSheetId="6">#REF!</definedName>
    <definedName name="___DAN4" localSheetId="4">#REF!</definedName>
    <definedName name="___DAN4">#REF!</definedName>
    <definedName name="___DAN40" localSheetId="2">#REF!</definedName>
    <definedName name="___DAN40" localSheetId="7">#REF!</definedName>
    <definedName name="___DAN40" localSheetId="6">#REF!</definedName>
    <definedName name="___DAN40" localSheetId="4">#REF!</definedName>
    <definedName name="___DAN40">#REF!</definedName>
    <definedName name="___DAN41" localSheetId="2">#REF!</definedName>
    <definedName name="___DAN41" localSheetId="7">#REF!</definedName>
    <definedName name="___DAN41" localSheetId="6">#REF!</definedName>
    <definedName name="___DAN41" localSheetId="4">#REF!</definedName>
    <definedName name="___DAN41">#REF!</definedName>
    <definedName name="___DAN42" localSheetId="2">#REF!</definedName>
    <definedName name="___DAN42" localSheetId="7">#REF!</definedName>
    <definedName name="___DAN42" localSheetId="6">#REF!</definedName>
    <definedName name="___DAN42" localSheetId="4">#REF!</definedName>
    <definedName name="___DAN42">#REF!</definedName>
    <definedName name="___DAN43" localSheetId="2">#REF!</definedName>
    <definedName name="___DAN43" localSheetId="7">#REF!</definedName>
    <definedName name="___DAN43" localSheetId="6">#REF!</definedName>
    <definedName name="___DAN43" localSheetId="4">#REF!</definedName>
    <definedName name="___DAN43">#REF!</definedName>
    <definedName name="___DAN44" localSheetId="2">#REF!</definedName>
    <definedName name="___DAN44" localSheetId="7">#REF!</definedName>
    <definedName name="___DAN44" localSheetId="6">#REF!</definedName>
    <definedName name="___DAN44" localSheetId="4">#REF!</definedName>
    <definedName name="___DAN44">#REF!</definedName>
    <definedName name="___DAN45" localSheetId="2">#REF!</definedName>
    <definedName name="___DAN45" localSheetId="7">#REF!</definedName>
    <definedName name="___DAN45" localSheetId="6">#REF!</definedName>
    <definedName name="___DAN45" localSheetId="4">#REF!</definedName>
    <definedName name="___DAN45">#REF!</definedName>
    <definedName name="___DAN46" localSheetId="2">#REF!</definedName>
    <definedName name="___DAN46" localSheetId="7">#REF!</definedName>
    <definedName name="___DAN46" localSheetId="6">#REF!</definedName>
    <definedName name="___DAN46" localSheetId="4">#REF!</definedName>
    <definedName name="___DAN46">#REF!</definedName>
    <definedName name="___DAN47" localSheetId="2">#REF!</definedName>
    <definedName name="___DAN47" localSheetId="7">#REF!</definedName>
    <definedName name="___DAN47" localSheetId="6">#REF!</definedName>
    <definedName name="___DAN47" localSheetId="4">#REF!</definedName>
    <definedName name="___DAN47">#REF!</definedName>
    <definedName name="___DAN48" localSheetId="2">#REF!</definedName>
    <definedName name="___DAN48" localSheetId="7">#REF!</definedName>
    <definedName name="___DAN48" localSheetId="6">#REF!</definedName>
    <definedName name="___DAN48" localSheetId="4">#REF!</definedName>
    <definedName name="___DAN48">#REF!</definedName>
    <definedName name="___DAN49" localSheetId="2">#REF!</definedName>
    <definedName name="___DAN49" localSheetId="7">#REF!</definedName>
    <definedName name="___DAN49" localSheetId="6">#REF!</definedName>
    <definedName name="___DAN49" localSheetId="4">#REF!</definedName>
    <definedName name="___DAN49">#REF!</definedName>
    <definedName name="___DAN5" localSheetId="2">#REF!</definedName>
    <definedName name="___DAN5" localSheetId="7">#REF!</definedName>
    <definedName name="___DAN5" localSheetId="6">#REF!</definedName>
    <definedName name="___DAN5" localSheetId="4">#REF!</definedName>
    <definedName name="___DAN5">#REF!</definedName>
    <definedName name="___DAN50" localSheetId="2">#REF!</definedName>
    <definedName name="___DAN50" localSheetId="7">#REF!</definedName>
    <definedName name="___DAN50" localSheetId="6">#REF!</definedName>
    <definedName name="___DAN50" localSheetId="4">#REF!</definedName>
    <definedName name="___DAN50">#REF!</definedName>
    <definedName name="___DAN51" localSheetId="2">#REF!</definedName>
    <definedName name="___DAN51" localSheetId="7">#REF!</definedName>
    <definedName name="___DAN51" localSheetId="6">#REF!</definedName>
    <definedName name="___DAN51" localSheetId="4">#REF!</definedName>
    <definedName name="___DAN51">#REF!</definedName>
    <definedName name="___DAN52" localSheetId="2">#REF!</definedName>
    <definedName name="___DAN52" localSheetId="7">#REF!</definedName>
    <definedName name="___DAN52" localSheetId="6">#REF!</definedName>
    <definedName name="___DAN52" localSheetId="4">#REF!</definedName>
    <definedName name="___DAN52">#REF!</definedName>
    <definedName name="___DAN53" localSheetId="2">#REF!</definedName>
    <definedName name="___DAN53" localSheetId="7">#REF!</definedName>
    <definedName name="___DAN53" localSheetId="6">#REF!</definedName>
    <definedName name="___DAN53" localSheetId="4">#REF!</definedName>
    <definedName name="___DAN53">#REF!</definedName>
    <definedName name="___DAN54" localSheetId="2">#REF!</definedName>
    <definedName name="___DAN54" localSheetId="7">#REF!</definedName>
    <definedName name="___DAN54" localSheetId="6">#REF!</definedName>
    <definedName name="___DAN54" localSheetId="4">#REF!</definedName>
    <definedName name="___DAN54">#REF!</definedName>
    <definedName name="___DAN55" localSheetId="2">#REF!</definedName>
    <definedName name="___DAN55" localSheetId="7">#REF!</definedName>
    <definedName name="___DAN55" localSheetId="6">#REF!</definedName>
    <definedName name="___DAN55" localSheetId="4">#REF!</definedName>
    <definedName name="___DAN55">#REF!</definedName>
    <definedName name="___DAN56" localSheetId="2">#REF!</definedName>
    <definedName name="___DAN56" localSheetId="7">#REF!</definedName>
    <definedName name="___DAN56" localSheetId="6">#REF!</definedName>
    <definedName name="___DAN56" localSheetId="4">#REF!</definedName>
    <definedName name="___DAN56">#REF!</definedName>
    <definedName name="___DAN57" localSheetId="2">#REF!</definedName>
    <definedName name="___DAN57" localSheetId="7">#REF!</definedName>
    <definedName name="___DAN57" localSheetId="6">#REF!</definedName>
    <definedName name="___DAN57" localSheetId="4">#REF!</definedName>
    <definedName name="___DAN57">#REF!</definedName>
    <definedName name="___DAN58" localSheetId="2">#REF!</definedName>
    <definedName name="___DAN58" localSheetId="7">#REF!</definedName>
    <definedName name="___DAN58" localSheetId="6">#REF!</definedName>
    <definedName name="___DAN58" localSheetId="4">#REF!</definedName>
    <definedName name="___DAN58">#REF!</definedName>
    <definedName name="___DAN59" localSheetId="2">#REF!</definedName>
    <definedName name="___DAN59" localSheetId="7">#REF!</definedName>
    <definedName name="___DAN59" localSheetId="6">#REF!</definedName>
    <definedName name="___DAN59" localSheetId="4">#REF!</definedName>
    <definedName name="___DAN59">#REF!</definedName>
    <definedName name="___DAN6" localSheetId="2">#REF!</definedName>
    <definedName name="___DAN6" localSheetId="7">#REF!</definedName>
    <definedName name="___DAN6" localSheetId="6">#REF!</definedName>
    <definedName name="___DAN6" localSheetId="4">#REF!</definedName>
    <definedName name="___DAN6">#REF!</definedName>
    <definedName name="___DAN60" localSheetId="2">#REF!</definedName>
    <definedName name="___DAN60" localSheetId="7">#REF!</definedName>
    <definedName name="___DAN60" localSheetId="6">#REF!</definedName>
    <definedName name="___DAN60" localSheetId="4">#REF!</definedName>
    <definedName name="___DAN60">#REF!</definedName>
    <definedName name="___DAN61" localSheetId="2">#REF!</definedName>
    <definedName name="___DAN61" localSheetId="7">#REF!</definedName>
    <definedName name="___DAN61" localSheetId="6">#REF!</definedName>
    <definedName name="___DAN61" localSheetId="4">#REF!</definedName>
    <definedName name="___DAN61">#REF!</definedName>
    <definedName name="___DAN62" localSheetId="2">#REF!</definedName>
    <definedName name="___DAN62" localSheetId="7">#REF!</definedName>
    <definedName name="___DAN62" localSheetId="6">#REF!</definedName>
    <definedName name="___DAN62" localSheetId="4">#REF!</definedName>
    <definedName name="___DAN62">#REF!</definedName>
    <definedName name="___DAN63" localSheetId="2">#REF!</definedName>
    <definedName name="___DAN63" localSheetId="7">#REF!</definedName>
    <definedName name="___DAN63" localSheetId="6">#REF!</definedName>
    <definedName name="___DAN63" localSheetId="4">#REF!</definedName>
    <definedName name="___DAN63">#REF!</definedName>
    <definedName name="___DAN64" localSheetId="2">#REF!</definedName>
    <definedName name="___DAN64" localSheetId="7">#REF!</definedName>
    <definedName name="___DAN64" localSheetId="6">#REF!</definedName>
    <definedName name="___DAN64" localSheetId="4">#REF!</definedName>
    <definedName name="___DAN64">#REF!</definedName>
    <definedName name="___DAN65" localSheetId="2">#REF!</definedName>
    <definedName name="___DAN65" localSheetId="7">#REF!</definedName>
    <definedName name="___DAN65" localSheetId="6">#REF!</definedName>
    <definedName name="___DAN65" localSheetId="4">#REF!</definedName>
    <definedName name="___DAN65">#REF!</definedName>
    <definedName name="___DAN66" localSheetId="2">#REF!</definedName>
    <definedName name="___DAN66" localSheetId="7">#REF!</definedName>
    <definedName name="___DAN66" localSheetId="6">#REF!</definedName>
    <definedName name="___DAN66" localSheetId="4">#REF!</definedName>
    <definedName name="___DAN66">#REF!</definedName>
    <definedName name="___DAN67" localSheetId="2">#REF!</definedName>
    <definedName name="___DAN67" localSheetId="7">#REF!</definedName>
    <definedName name="___DAN67" localSheetId="6">#REF!</definedName>
    <definedName name="___DAN67" localSheetId="4">#REF!</definedName>
    <definedName name="___DAN67">#REF!</definedName>
    <definedName name="___DAN68" localSheetId="2">#REF!</definedName>
    <definedName name="___DAN68" localSheetId="7">#REF!</definedName>
    <definedName name="___DAN68" localSheetId="6">#REF!</definedName>
    <definedName name="___DAN68" localSheetId="4">#REF!</definedName>
    <definedName name="___DAN68">#REF!</definedName>
    <definedName name="___DAN69" localSheetId="2">#REF!</definedName>
    <definedName name="___DAN69" localSheetId="7">#REF!</definedName>
    <definedName name="___DAN69" localSheetId="6">#REF!</definedName>
    <definedName name="___DAN69" localSheetId="4">#REF!</definedName>
    <definedName name="___DAN69">#REF!</definedName>
    <definedName name="___DAN7" localSheetId="2">#REF!</definedName>
    <definedName name="___DAN7" localSheetId="7">#REF!</definedName>
    <definedName name="___DAN7" localSheetId="6">#REF!</definedName>
    <definedName name="___DAN7" localSheetId="4">#REF!</definedName>
    <definedName name="___DAN7">#REF!</definedName>
    <definedName name="___DAN70" localSheetId="2">#REF!</definedName>
    <definedName name="___DAN70" localSheetId="7">#REF!</definedName>
    <definedName name="___DAN70" localSheetId="6">#REF!</definedName>
    <definedName name="___DAN70" localSheetId="4">#REF!</definedName>
    <definedName name="___DAN70">#REF!</definedName>
    <definedName name="___DAN71" localSheetId="2">#REF!</definedName>
    <definedName name="___DAN71" localSheetId="7">#REF!</definedName>
    <definedName name="___DAN71" localSheetId="6">#REF!</definedName>
    <definedName name="___DAN71" localSheetId="4">#REF!</definedName>
    <definedName name="___DAN71">#REF!</definedName>
    <definedName name="___DAN72" localSheetId="2">#REF!</definedName>
    <definedName name="___DAN72" localSheetId="7">#REF!</definedName>
    <definedName name="___DAN72" localSheetId="6">#REF!</definedName>
    <definedName name="___DAN72" localSheetId="4">#REF!</definedName>
    <definedName name="___DAN72">#REF!</definedName>
    <definedName name="___DAN73" localSheetId="2">#REF!</definedName>
    <definedName name="___DAN73" localSheetId="7">#REF!</definedName>
    <definedName name="___DAN73" localSheetId="6">#REF!</definedName>
    <definedName name="___DAN73" localSheetId="4">#REF!</definedName>
    <definedName name="___DAN73">#REF!</definedName>
    <definedName name="___DAN74" localSheetId="2">#REF!</definedName>
    <definedName name="___DAN74" localSheetId="7">#REF!</definedName>
    <definedName name="___DAN74" localSheetId="6">#REF!</definedName>
    <definedName name="___DAN74" localSheetId="4">#REF!</definedName>
    <definedName name="___DAN74">#REF!</definedName>
    <definedName name="___DAN75" localSheetId="2">#REF!</definedName>
    <definedName name="___DAN75" localSheetId="7">#REF!</definedName>
    <definedName name="___DAN75" localSheetId="6">#REF!</definedName>
    <definedName name="___DAN75" localSheetId="4">#REF!</definedName>
    <definedName name="___DAN75">#REF!</definedName>
    <definedName name="___DAN76" localSheetId="2">#REF!</definedName>
    <definedName name="___DAN76" localSheetId="7">#REF!</definedName>
    <definedName name="___DAN76" localSheetId="6">#REF!</definedName>
    <definedName name="___DAN76" localSheetId="4">#REF!</definedName>
    <definedName name="___DAN76">#REF!</definedName>
    <definedName name="___DAN77" localSheetId="2">#REF!</definedName>
    <definedName name="___DAN77" localSheetId="7">#REF!</definedName>
    <definedName name="___DAN77" localSheetId="6">#REF!</definedName>
    <definedName name="___DAN77" localSheetId="4">#REF!</definedName>
    <definedName name="___DAN77">#REF!</definedName>
    <definedName name="___DAN78" localSheetId="2">#REF!</definedName>
    <definedName name="___DAN78" localSheetId="7">#REF!</definedName>
    <definedName name="___DAN78" localSheetId="6">#REF!</definedName>
    <definedName name="___DAN78" localSheetId="4">#REF!</definedName>
    <definedName name="___DAN78">#REF!</definedName>
    <definedName name="___DAN79" localSheetId="2">#REF!</definedName>
    <definedName name="___DAN79" localSheetId="7">#REF!</definedName>
    <definedName name="___DAN79" localSheetId="6">#REF!</definedName>
    <definedName name="___DAN79" localSheetId="4">#REF!</definedName>
    <definedName name="___DAN79">#REF!</definedName>
    <definedName name="___DAN8" localSheetId="2">#REF!</definedName>
    <definedName name="___DAN8" localSheetId="7">#REF!</definedName>
    <definedName name="___DAN8" localSheetId="6">#REF!</definedName>
    <definedName name="___DAN8" localSheetId="4">#REF!</definedName>
    <definedName name="___DAN8">#REF!</definedName>
    <definedName name="___DAN80" localSheetId="2">#REF!</definedName>
    <definedName name="___DAN80" localSheetId="7">#REF!</definedName>
    <definedName name="___DAN80" localSheetId="6">#REF!</definedName>
    <definedName name="___DAN80" localSheetId="4">#REF!</definedName>
    <definedName name="___DAN80">#REF!</definedName>
    <definedName name="___DAN81" localSheetId="2">#REF!</definedName>
    <definedName name="___DAN81" localSheetId="7">#REF!</definedName>
    <definedName name="___DAN81" localSheetId="6">#REF!</definedName>
    <definedName name="___DAN81" localSheetId="4">#REF!</definedName>
    <definedName name="___DAN81">#REF!</definedName>
    <definedName name="___DAN82" localSheetId="2">#REF!</definedName>
    <definedName name="___DAN82" localSheetId="7">#REF!</definedName>
    <definedName name="___DAN82" localSheetId="6">#REF!</definedName>
    <definedName name="___DAN82" localSheetId="4">#REF!</definedName>
    <definedName name="___DAN82">#REF!</definedName>
    <definedName name="___DAN83" localSheetId="2">#REF!</definedName>
    <definedName name="___DAN83" localSheetId="7">#REF!</definedName>
    <definedName name="___DAN83" localSheetId="6">#REF!</definedName>
    <definedName name="___DAN83" localSheetId="4">#REF!</definedName>
    <definedName name="___DAN83">#REF!</definedName>
    <definedName name="___DAN84" localSheetId="2">#REF!</definedName>
    <definedName name="___DAN84" localSheetId="7">#REF!</definedName>
    <definedName name="___DAN84" localSheetId="6">#REF!</definedName>
    <definedName name="___DAN84" localSheetId="4">#REF!</definedName>
    <definedName name="___DAN84">#REF!</definedName>
    <definedName name="___DAN85" localSheetId="2">#REF!</definedName>
    <definedName name="___DAN85" localSheetId="7">#REF!</definedName>
    <definedName name="___DAN85" localSheetId="6">#REF!</definedName>
    <definedName name="___DAN85" localSheetId="4">#REF!</definedName>
    <definedName name="___DAN85">#REF!</definedName>
    <definedName name="___DAN86" localSheetId="2">#REF!</definedName>
    <definedName name="___DAN86" localSheetId="7">#REF!</definedName>
    <definedName name="___DAN86" localSheetId="6">#REF!</definedName>
    <definedName name="___DAN86" localSheetId="4">#REF!</definedName>
    <definedName name="___DAN86">#REF!</definedName>
    <definedName name="___DAN87" localSheetId="2">#REF!</definedName>
    <definedName name="___DAN87" localSheetId="7">#REF!</definedName>
    <definedName name="___DAN87" localSheetId="6">#REF!</definedName>
    <definedName name="___DAN87" localSheetId="4">#REF!</definedName>
    <definedName name="___DAN87">#REF!</definedName>
    <definedName name="___DAN88" localSheetId="2">#REF!</definedName>
    <definedName name="___DAN88" localSheetId="7">#REF!</definedName>
    <definedName name="___DAN88" localSheetId="6">#REF!</definedName>
    <definedName name="___DAN88" localSheetId="4">#REF!</definedName>
    <definedName name="___DAN88">#REF!</definedName>
    <definedName name="___DAN89" localSheetId="2">#REF!</definedName>
    <definedName name="___DAN89" localSheetId="7">#REF!</definedName>
    <definedName name="___DAN89" localSheetId="6">#REF!</definedName>
    <definedName name="___DAN89" localSheetId="4">#REF!</definedName>
    <definedName name="___DAN89">#REF!</definedName>
    <definedName name="___DAN9" localSheetId="2">#REF!</definedName>
    <definedName name="___DAN9" localSheetId="7">#REF!</definedName>
    <definedName name="___DAN9" localSheetId="6">#REF!</definedName>
    <definedName name="___DAN9" localSheetId="4">#REF!</definedName>
    <definedName name="___DAN9">#REF!</definedName>
    <definedName name="___DAN90" localSheetId="2">#REF!</definedName>
    <definedName name="___DAN90" localSheetId="7">#REF!</definedName>
    <definedName name="___DAN90" localSheetId="6">#REF!</definedName>
    <definedName name="___DAN90" localSheetId="4">#REF!</definedName>
    <definedName name="___DAN90">#REF!</definedName>
    <definedName name="___DAN91" localSheetId="2">#REF!</definedName>
    <definedName name="___DAN91" localSheetId="7">#REF!</definedName>
    <definedName name="___DAN91" localSheetId="6">#REF!</definedName>
    <definedName name="___DAN91" localSheetId="4">#REF!</definedName>
    <definedName name="___DAN91">#REF!</definedName>
    <definedName name="___DAN92" localSheetId="2">#REF!</definedName>
    <definedName name="___DAN92" localSheetId="7">#REF!</definedName>
    <definedName name="___DAN92" localSheetId="6">#REF!</definedName>
    <definedName name="___DAN92" localSheetId="4">#REF!</definedName>
    <definedName name="___DAN92">#REF!</definedName>
    <definedName name="___DAN93" localSheetId="2">#REF!</definedName>
    <definedName name="___DAN93" localSheetId="7">#REF!</definedName>
    <definedName name="___DAN93" localSheetId="6">#REF!</definedName>
    <definedName name="___DAN93" localSheetId="4">#REF!</definedName>
    <definedName name="___DAN93">#REF!</definedName>
    <definedName name="___DAN94" localSheetId="2">#REF!</definedName>
    <definedName name="___DAN94" localSheetId="7">#REF!</definedName>
    <definedName name="___DAN94" localSheetId="6">#REF!</definedName>
    <definedName name="___DAN94" localSheetId="4">#REF!</definedName>
    <definedName name="___DAN94">#REF!</definedName>
    <definedName name="___DAN95" localSheetId="2">#REF!</definedName>
    <definedName name="___DAN95" localSheetId="7">#REF!</definedName>
    <definedName name="___DAN95" localSheetId="6">#REF!</definedName>
    <definedName name="___DAN95" localSheetId="4">#REF!</definedName>
    <definedName name="___DAN95">#REF!</definedName>
    <definedName name="___DAN96" localSheetId="2">#REF!</definedName>
    <definedName name="___DAN96" localSheetId="7">#REF!</definedName>
    <definedName name="___DAN96" localSheetId="6">#REF!</definedName>
    <definedName name="___DAN96" localSheetId="4">#REF!</definedName>
    <definedName name="___DAN96">#REF!</definedName>
    <definedName name="___DAN97" localSheetId="2">#REF!</definedName>
    <definedName name="___DAN97" localSheetId="7">#REF!</definedName>
    <definedName name="___DAN97" localSheetId="6">#REF!</definedName>
    <definedName name="___DAN97" localSheetId="4">#REF!</definedName>
    <definedName name="___DAN97">#REF!</definedName>
    <definedName name="___DAN98" localSheetId="2">#REF!</definedName>
    <definedName name="___DAN98" localSheetId="7">#REF!</definedName>
    <definedName name="___DAN98" localSheetId="6">#REF!</definedName>
    <definedName name="___DAN98" localSheetId="4">#REF!</definedName>
    <definedName name="___DAN98">#REF!</definedName>
    <definedName name="___DAN99" localSheetId="2">#REF!</definedName>
    <definedName name="___DAN99" localSheetId="7">#REF!</definedName>
    <definedName name="___DAN99" localSheetId="6">#REF!</definedName>
    <definedName name="___DAN99" localSheetId="4">#REF!</definedName>
    <definedName name="___DAN99">#REF!</definedName>
    <definedName name="___JA2" localSheetId="2">#REF!</definedName>
    <definedName name="___JA2" localSheetId="7">#REF!</definedName>
    <definedName name="___JA2" localSheetId="6">#REF!</definedName>
    <definedName name="___JA2" localSheetId="4">#REF!</definedName>
    <definedName name="___JA2">#REF!</definedName>
    <definedName name="___JO11" localSheetId="2">#REF!</definedName>
    <definedName name="___JO11" localSheetId="7">#REF!</definedName>
    <definedName name="___JO11" localSheetId="6">#REF!</definedName>
    <definedName name="___JO11" localSheetId="4">#REF!</definedName>
    <definedName name="___JO11">#REF!</definedName>
    <definedName name="___K1" localSheetId="2">#REF!</definedName>
    <definedName name="___K1" localSheetId="7">#REF!</definedName>
    <definedName name="___K1" localSheetId="6">#REF!</definedName>
    <definedName name="___K1" localSheetId="4">#REF!</definedName>
    <definedName name="___K1">#REF!</definedName>
    <definedName name="___K2" localSheetId="2">#REF!</definedName>
    <definedName name="___K2" localSheetId="7">#REF!</definedName>
    <definedName name="___K2" localSheetId="6">#REF!</definedName>
    <definedName name="___K2" localSheetId="4">#REF!</definedName>
    <definedName name="___K2">#REF!</definedName>
    <definedName name="___K3" localSheetId="2">#REF!</definedName>
    <definedName name="___K3" localSheetId="7">#REF!</definedName>
    <definedName name="___K3" localSheetId="6">#REF!</definedName>
    <definedName name="___K3" localSheetId="4">#REF!</definedName>
    <definedName name="___K3">#REF!</definedName>
    <definedName name="___K5" localSheetId="2">#REF!</definedName>
    <definedName name="___K5" localSheetId="7">#REF!</definedName>
    <definedName name="___K5" localSheetId="6">#REF!</definedName>
    <definedName name="___K5" localSheetId="4">#REF!</definedName>
    <definedName name="___K5">#REF!</definedName>
    <definedName name="___K6" localSheetId="2">#REF!</definedName>
    <definedName name="___K6" localSheetId="7">#REF!</definedName>
    <definedName name="___K6" localSheetId="6">#REF!</definedName>
    <definedName name="___K6" localSheetId="4">#REF!</definedName>
    <definedName name="___K6">#REF!</definedName>
    <definedName name="___KD2" localSheetId="2" hidden="1">#REF!</definedName>
    <definedName name="___KD2" localSheetId="7" hidden="1">#REF!</definedName>
    <definedName name="___KD2" localSheetId="6" hidden="1">#REF!</definedName>
    <definedName name="___KD2" localSheetId="4" hidden="1">#REF!</definedName>
    <definedName name="___KD2" hidden="1">#REF!</definedName>
    <definedName name="___KD3" localSheetId="2" hidden="1">#REF!</definedName>
    <definedName name="___KD3" localSheetId="7" hidden="1">#REF!</definedName>
    <definedName name="___KD3" localSheetId="6" hidden="1">#REF!</definedName>
    <definedName name="___KD3" localSheetId="4" hidden="1">#REF!</definedName>
    <definedName name="___KD3" hidden="1">#REF!</definedName>
    <definedName name="___Key11" localSheetId="2" hidden="1">#REF!</definedName>
    <definedName name="___Key11" localSheetId="7" hidden="1">#REF!</definedName>
    <definedName name="___Key11" localSheetId="6" hidden="1">#REF!</definedName>
    <definedName name="___Key11" localSheetId="4" hidden="1">#REF!</definedName>
    <definedName name="___Key11" hidden="1">#REF!</definedName>
    <definedName name="___KK2" localSheetId="2" hidden="1">#REF!</definedName>
    <definedName name="___KK2" localSheetId="7" hidden="1">#REF!</definedName>
    <definedName name="___KK2" localSheetId="6" hidden="1">#REF!</definedName>
    <definedName name="___KK2" localSheetId="4" hidden="1">#REF!</definedName>
    <definedName name="___KK2" hidden="1">#REF!</definedName>
    <definedName name="___KK3" localSheetId="2" hidden="1">#REF!</definedName>
    <definedName name="___KK3" localSheetId="7" hidden="1">#REF!</definedName>
    <definedName name="___KK3" localSheetId="6" hidden="1">#REF!</definedName>
    <definedName name="___KK3" localSheetId="4" hidden="1">#REF!</definedName>
    <definedName name="___KK3" hidden="1">#REF!</definedName>
    <definedName name="___LL1" localSheetId="2">#REF!</definedName>
    <definedName name="___LL1" localSheetId="7">#REF!</definedName>
    <definedName name="___LL1" localSheetId="6">#REF!</definedName>
    <definedName name="___LL1" localSheetId="4">#REF!</definedName>
    <definedName name="___LL1">#REF!</definedName>
    <definedName name="___LL2" localSheetId="2">#REF!</definedName>
    <definedName name="___LL2" localSheetId="7">#REF!</definedName>
    <definedName name="___LL2" localSheetId="6">#REF!</definedName>
    <definedName name="___LL2" localSheetId="4">#REF!</definedName>
    <definedName name="___LL2">#REF!</definedName>
    <definedName name="___LL3" localSheetId="2">#REF!</definedName>
    <definedName name="___LL3" localSheetId="7">#REF!</definedName>
    <definedName name="___LL3" localSheetId="6">#REF!</definedName>
    <definedName name="___LL3" localSheetId="4">#REF!</definedName>
    <definedName name="___LL3">#REF!</definedName>
    <definedName name="___LL4" localSheetId="2">#REF!</definedName>
    <definedName name="___LL4" localSheetId="7">#REF!</definedName>
    <definedName name="___LL4" localSheetId="6">#REF!</definedName>
    <definedName name="___LL4" localSheetId="4">#REF!</definedName>
    <definedName name="___LL4">#REF!</definedName>
    <definedName name="___LL5" localSheetId="2">#REF!</definedName>
    <definedName name="___LL5" localSheetId="7">#REF!</definedName>
    <definedName name="___LL5" localSheetId="6">#REF!</definedName>
    <definedName name="___LL5" localSheetId="4">#REF!</definedName>
    <definedName name="___LL5">#REF!</definedName>
    <definedName name="___LPB1" localSheetId="2">#REF!</definedName>
    <definedName name="___LPB1" localSheetId="7">#REF!</definedName>
    <definedName name="___LPB1" localSheetId="6">#REF!</definedName>
    <definedName name="___LPB1" localSheetId="4">#REF!</definedName>
    <definedName name="___LPB1">#REF!</definedName>
    <definedName name="___LPK1" localSheetId="2">#REF!</definedName>
    <definedName name="___LPK1" localSheetId="7">#REF!</definedName>
    <definedName name="___LPK1" localSheetId="6">#REF!</definedName>
    <definedName name="___LPK1" localSheetId="4">#REF!</definedName>
    <definedName name="___LPK1">#REF!</definedName>
    <definedName name="___LSK1" localSheetId="2">#REF!</definedName>
    <definedName name="___LSK1" localSheetId="7">#REF!</definedName>
    <definedName name="___LSK1" localSheetId="6">#REF!</definedName>
    <definedName name="___LSK1" localSheetId="4">#REF!</definedName>
    <definedName name="___LSK1">#REF!</definedName>
    <definedName name="___LSK2" localSheetId="2">#REF!</definedName>
    <definedName name="___LSK2" localSheetId="7">#REF!</definedName>
    <definedName name="___LSK2" localSheetId="6">#REF!</definedName>
    <definedName name="___LSK2" localSheetId="4">#REF!</definedName>
    <definedName name="___LSK2">#REF!</definedName>
    <definedName name="___LSK3" localSheetId="2">#REF!</definedName>
    <definedName name="___LSK3" localSheetId="7">#REF!</definedName>
    <definedName name="___LSK3" localSheetId="6">#REF!</definedName>
    <definedName name="___LSK3" localSheetId="4">#REF!</definedName>
    <definedName name="___LSK3">#REF!</definedName>
    <definedName name="___LV02" localSheetId="2">#REF!</definedName>
    <definedName name="___LV02" localSheetId="7">#REF!</definedName>
    <definedName name="___LV02" localSheetId="6">#REF!</definedName>
    <definedName name="___LV02" localSheetId="4">#REF!</definedName>
    <definedName name="___LV02">#REF!</definedName>
    <definedName name="___NMB96" localSheetId="2">#REF!</definedName>
    <definedName name="___NMB96" localSheetId="7">#REF!</definedName>
    <definedName name="___NMB96" localSheetId="6">#REF!</definedName>
    <definedName name="___NMB96" localSheetId="4">#REF!</definedName>
    <definedName name="___NMB96">#REF!</definedName>
    <definedName name="___NON1" localSheetId="2">#REF!</definedName>
    <definedName name="___NON1" localSheetId="7">#REF!</definedName>
    <definedName name="___NON1" localSheetId="6">#REF!</definedName>
    <definedName name="___NON1" localSheetId="4">#REF!</definedName>
    <definedName name="___NON1">#REF!</definedName>
    <definedName name="___NON2" localSheetId="2">#REF!</definedName>
    <definedName name="___NON2" localSheetId="7">#REF!</definedName>
    <definedName name="___NON2" localSheetId="6">#REF!</definedName>
    <definedName name="___NON2" localSheetId="4">#REF!</definedName>
    <definedName name="___NON2">#REF!</definedName>
    <definedName name="___p1" localSheetId="2">#REF!</definedName>
    <definedName name="___p1" localSheetId="7">#REF!</definedName>
    <definedName name="___p1" localSheetId="6">#REF!</definedName>
    <definedName name="___p1" localSheetId="4">#REF!</definedName>
    <definedName name="___p1">#REF!</definedName>
    <definedName name="___p2" localSheetId="2">#REF!</definedName>
    <definedName name="___p2" localSheetId="7">#REF!</definedName>
    <definedName name="___p2" localSheetId="6">#REF!</definedName>
    <definedName name="___p2" localSheetId="4">#REF!</definedName>
    <definedName name="___p2">#REF!</definedName>
    <definedName name="___P21" localSheetId="2">#REF!</definedName>
    <definedName name="___P21" localSheetId="7">#REF!</definedName>
    <definedName name="___P21" localSheetId="6">#REF!</definedName>
    <definedName name="___P21" localSheetId="4">#REF!</definedName>
    <definedName name="___P21">#REF!</definedName>
    <definedName name="___P22" localSheetId="2">#REF!</definedName>
    <definedName name="___P22" localSheetId="7">#REF!</definedName>
    <definedName name="___P22" localSheetId="6">#REF!</definedName>
    <definedName name="___P22" localSheetId="4">#REF!</definedName>
    <definedName name="___P22">#REF!</definedName>
    <definedName name="___p3" localSheetId="2">#REF!</definedName>
    <definedName name="___p3" localSheetId="7">#REF!</definedName>
    <definedName name="___p3" localSheetId="6">#REF!</definedName>
    <definedName name="___p3" localSheetId="4">#REF!</definedName>
    <definedName name="___p3">#REF!</definedName>
    <definedName name="___P31" localSheetId="2">#REF!</definedName>
    <definedName name="___P31" localSheetId="7">#REF!</definedName>
    <definedName name="___P31" localSheetId="6">#REF!</definedName>
    <definedName name="___P31" localSheetId="4">#REF!</definedName>
    <definedName name="___P31">#REF!</definedName>
    <definedName name="___P32" localSheetId="2">#REF!</definedName>
    <definedName name="___P32" localSheetId="7">#REF!</definedName>
    <definedName name="___P32" localSheetId="6">#REF!</definedName>
    <definedName name="___P32" localSheetId="4">#REF!</definedName>
    <definedName name="___P32">#REF!</definedName>
    <definedName name="___P33" localSheetId="2">#REF!</definedName>
    <definedName name="___P33" localSheetId="7">#REF!</definedName>
    <definedName name="___P33" localSheetId="6">#REF!</definedName>
    <definedName name="___P33" localSheetId="4">#REF!</definedName>
    <definedName name="___P33">#REF!</definedName>
    <definedName name="___P34" localSheetId="2">#REF!</definedName>
    <definedName name="___P34" localSheetId="7">#REF!</definedName>
    <definedName name="___P34" localSheetId="6">#REF!</definedName>
    <definedName name="___P34" localSheetId="4">#REF!</definedName>
    <definedName name="___P34">#REF!</definedName>
    <definedName name="___PRN2" localSheetId="2">#REF!</definedName>
    <definedName name="___PRN2" localSheetId="7">#REF!</definedName>
    <definedName name="___PRN2" localSheetId="6">#REF!</definedName>
    <definedName name="___PRN2" localSheetId="4">#REF!</definedName>
    <definedName name="___PRN2">#REF!</definedName>
    <definedName name="___PRN3" localSheetId="2">#REF!</definedName>
    <definedName name="___PRN3" localSheetId="7">#REF!</definedName>
    <definedName name="___PRN3" localSheetId="6">#REF!</definedName>
    <definedName name="___PRN3" localSheetId="4">#REF!</definedName>
    <definedName name="___PRN3">#REF!</definedName>
    <definedName name="___PRN4" localSheetId="2">#REF!</definedName>
    <definedName name="___PRN4" localSheetId="7">#REF!</definedName>
    <definedName name="___PRN4" localSheetId="6">#REF!</definedName>
    <definedName name="___PRN4" localSheetId="4">#REF!</definedName>
    <definedName name="___PRN4">#REF!</definedName>
    <definedName name="___PRN6" localSheetId="2">#REF!</definedName>
    <definedName name="___PRN6" localSheetId="7">#REF!</definedName>
    <definedName name="___PRN6" localSheetId="6">#REF!</definedName>
    <definedName name="___PRN6" localSheetId="4">#REF!</definedName>
    <definedName name="___PRN6">#REF!</definedName>
    <definedName name="___PRN7" localSheetId="2">#REF!</definedName>
    <definedName name="___PRN7" localSheetId="7">#REF!</definedName>
    <definedName name="___PRN7" localSheetId="6">#REF!</definedName>
    <definedName name="___PRN7" localSheetId="4">#REF!</definedName>
    <definedName name="___PRN7">#REF!</definedName>
    <definedName name="___QTY1" localSheetId="2">#REF!</definedName>
    <definedName name="___QTY1" localSheetId="7">#REF!</definedName>
    <definedName name="___QTY1" localSheetId="6">#REF!</definedName>
    <definedName name="___QTY1" localSheetId="4">#REF!</definedName>
    <definedName name="___QTY1">#REF!</definedName>
    <definedName name="___QTY2" localSheetId="2">#REF!</definedName>
    <definedName name="___QTY2" localSheetId="7">#REF!</definedName>
    <definedName name="___QTY2" localSheetId="6">#REF!</definedName>
    <definedName name="___QTY2" localSheetId="4">#REF!</definedName>
    <definedName name="___QTY2">#REF!</definedName>
    <definedName name="___RR11" localSheetId="2">#REF!</definedName>
    <definedName name="___RR11" localSheetId="7">#REF!</definedName>
    <definedName name="___RR11" localSheetId="6">#REF!</definedName>
    <definedName name="___RR11" localSheetId="4">#REF!</definedName>
    <definedName name="___RR11">#REF!</definedName>
    <definedName name="___RR12" localSheetId="2">#REF!</definedName>
    <definedName name="___RR12" localSheetId="7">#REF!</definedName>
    <definedName name="___RR12" localSheetId="6">#REF!</definedName>
    <definedName name="___RR12" localSheetId="4">#REF!</definedName>
    <definedName name="___RR12">#REF!</definedName>
    <definedName name="___RR13" localSheetId="2">#REF!</definedName>
    <definedName name="___RR13" localSheetId="7">#REF!</definedName>
    <definedName name="___RR13" localSheetId="6">#REF!</definedName>
    <definedName name="___RR13" localSheetId="4">#REF!</definedName>
    <definedName name="___RR13">#REF!</definedName>
    <definedName name="___RR14" localSheetId="2">#REF!</definedName>
    <definedName name="___RR14" localSheetId="7">#REF!</definedName>
    <definedName name="___RR14" localSheetId="6">#REF!</definedName>
    <definedName name="___RR14" localSheetId="4">#REF!</definedName>
    <definedName name="___RR14">#REF!</definedName>
    <definedName name="___RR15" localSheetId="2">#REF!</definedName>
    <definedName name="___RR15" localSheetId="7">#REF!</definedName>
    <definedName name="___RR15" localSheetId="6">#REF!</definedName>
    <definedName name="___RR15" localSheetId="4">#REF!</definedName>
    <definedName name="___RR15">#REF!</definedName>
    <definedName name="___rrr12" localSheetId="2">#REF!</definedName>
    <definedName name="___rrr12" localSheetId="7">#REF!</definedName>
    <definedName name="___rrr12" localSheetId="6">#REF!</definedName>
    <definedName name="___rrr12" localSheetId="4">#REF!</definedName>
    <definedName name="___rrr12">#REF!</definedName>
    <definedName name="___rrr13" localSheetId="2">#REF!</definedName>
    <definedName name="___rrr13" localSheetId="7">#REF!</definedName>
    <definedName name="___rrr13" localSheetId="6">#REF!</definedName>
    <definedName name="___rrr13" localSheetId="4">#REF!</definedName>
    <definedName name="___rrr13">#REF!</definedName>
    <definedName name="___rrr14" localSheetId="2">#REF!</definedName>
    <definedName name="___rrr14" localSheetId="7">#REF!</definedName>
    <definedName name="___rrr14" localSheetId="6">#REF!</definedName>
    <definedName name="___rrr14" localSheetId="4">#REF!</definedName>
    <definedName name="___rrr14">#REF!</definedName>
    <definedName name="___rrr15" localSheetId="2">#REF!</definedName>
    <definedName name="___rrr15" localSheetId="7">#REF!</definedName>
    <definedName name="___rrr15" localSheetId="6">#REF!</definedName>
    <definedName name="___rrr15" localSheetId="4">#REF!</definedName>
    <definedName name="___rrr15">#REF!</definedName>
    <definedName name="___SSS1" localSheetId="2">#REF!</definedName>
    <definedName name="___SSS1" localSheetId="7">#REF!</definedName>
    <definedName name="___SSS1" localSheetId="6">#REF!</definedName>
    <definedName name="___SSS1" localSheetId="4">#REF!</definedName>
    <definedName name="___SSS1">#REF!</definedName>
    <definedName name="___ST1" localSheetId="2">#REF!</definedName>
    <definedName name="___ST1" localSheetId="7">#REF!</definedName>
    <definedName name="___ST1" localSheetId="6">#REF!</definedName>
    <definedName name="___ST1" localSheetId="4">#REF!</definedName>
    <definedName name="___ST1">#REF!</definedName>
    <definedName name="___SUB1" localSheetId="2">#REF!</definedName>
    <definedName name="___SUB1" localSheetId="7">#REF!</definedName>
    <definedName name="___SUB1" localSheetId="6">#REF!</definedName>
    <definedName name="___SUB1" localSheetId="4">#REF!</definedName>
    <definedName name="___SUB1">#REF!</definedName>
    <definedName name="___SUB2" localSheetId="2">#REF!</definedName>
    <definedName name="___SUB2" localSheetId="7">#REF!</definedName>
    <definedName name="___SUB2" localSheetId="6">#REF!</definedName>
    <definedName name="___SUB2" localSheetId="4">#REF!</definedName>
    <definedName name="___SUB2">#REF!</definedName>
    <definedName name="___SUB3" localSheetId="2">#REF!</definedName>
    <definedName name="___SUB3" localSheetId="7">#REF!</definedName>
    <definedName name="___SUB3" localSheetId="6">#REF!</definedName>
    <definedName name="___SUB3" localSheetId="4">#REF!</definedName>
    <definedName name="___SUB3">#REF!</definedName>
    <definedName name="___SUB4" localSheetId="2">#REF!</definedName>
    <definedName name="___SUB4" localSheetId="7">#REF!</definedName>
    <definedName name="___SUB4" localSheetId="6">#REF!</definedName>
    <definedName name="___SUB4" localSheetId="4">#REF!</definedName>
    <definedName name="___SUB4">#REF!</definedName>
    <definedName name="___TOT1" localSheetId="2">#REF!</definedName>
    <definedName name="___TOT1" localSheetId="7">#REF!</definedName>
    <definedName name="___TOT1" localSheetId="6">#REF!</definedName>
    <definedName name="___TOT1" localSheetId="4">#REF!</definedName>
    <definedName name="___TOT1">#REF!</definedName>
    <definedName name="___TOT2" localSheetId="2">#REF!</definedName>
    <definedName name="___TOT2" localSheetId="7">#REF!</definedName>
    <definedName name="___TOT2" localSheetId="6">#REF!</definedName>
    <definedName name="___TOT2" localSheetId="4">#REF!</definedName>
    <definedName name="___TOT2">#REF!</definedName>
    <definedName name="___UP1" localSheetId="2">#REF!</definedName>
    <definedName name="___UP1" localSheetId="7">#REF!</definedName>
    <definedName name="___UP1" localSheetId="6">#REF!</definedName>
    <definedName name="___UP1" localSheetId="4">#REF!</definedName>
    <definedName name="___UP1">#REF!</definedName>
    <definedName name="___UP2" localSheetId="2">#REF!</definedName>
    <definedName name="___UP2" localSheetId="7">#REF!</definedName>
    <definedName name="___UP2" localSheetId="6">#REF!</definedName>
    <definedName name="___UP2" localSheetId="4">#REF!</definedName>
    <definedName name="___UP2">#REF!</definedName>
    <definedName name="___W1" localSheetId="2">#REF!</definedName>
    <definedName name="___W1" localSheetId="7">#REF!</definedName>
    <definedName name="___W1" localSheetId="6">#REF!</definedName>
    <definedName name="___W1" localSheetId="4">#REF!</definedName>
    <definedName name="___W1">#REF!</definedName>
    <definedName name="___WW1" localSheetId="2">#REF!</definedName>
    <definedName name="___WW1" localSheetId="7">#REF!</definedName>
    <definedName name="___WW1" localSheetId="6">#REF!</definedName>
    <definedName name="___WW1" localSheetId="4">#REF!</definedName>
    <definedName name="___WW1">#REF!</definedName>
    <definedName name="___WW2" localSheetId="2">#REF!</definedName>
    <definedName name="___WW2" localSheetId="7">#REF!</definedName>
    <definedName name="___WW2" localSheetId="6">#REF!</definedName>
    <definedName name="___WW2" localSheetId="4">#REF!</definedName>
    <definedName name="___WW2">#REF!</definedName>
    <definedName name="___ZZ1" localSheetId="2">#REF!</definedName>
    <definedName name="___ZZ1" localSheetId="7">#REF!</definedName>
    <definedName name="___ZZ1" localSheetId="6">#REF!</definedName>
    <definedName name="___ZZ1" localSheetId="4">#REF!</definedName>
    <definedName name="___ZZ1">#REF!</definedName>
    <definedName name="__10" localSheetId="2">#REF!</definedName>
    <definedName name="__10" localSheetId="7">#REF!</definedName>
    <definedName name="__10" localSheetId="6">#REF!</definedName>
    <definedName name="__10" localSheetId="4">#REF!</definedName>
    <definedName name="__10">#REF!</definedName>
    <definedName name="__11" localSheetId="2">#REF!</definedName>
    <definedName name="__11" localSheetId="7">#REF!</definedName>
    <definedName name="__11" localSheetId="6">#REF!</definedName>
    <definedName name="__11" localSheetId="4">#REF!</definedName>
    <definedName name="__11">#REF!</definedName>
    <definedName name="__6" localSheetId="2">#REF!</definedName>
    <definedName name="__6" localSheetId="7">#REF!</definedName>
    <definedName name="__6" localSheetId="6">#REF!</definedName>
    <definedName name="__6" localSheetId="4">#REF!</definedName>
    <definedName name="__6">#REF!</definedName>
    <definedName name="__7" localSheetId="2">#REF!</definedName>
    <definedName name="__7" localSheetId="7">#REF!</definedName>
    <definedName name="__7" localSheetId="6">#REF!</definedName>
    <definedName name="__7" localSheetId="4">#REF!</definedName>
    <definedName name="__7">#REF!</definedName>
    <definedName name="__8" localSheetId="2">#REF!</definedName>
    <definedName name="__8" localSheetId="7">#REF!</definedName>
    <definedName name="__8" localSheetId="6">#REF!</definedName>
    <definedName name="__8" localSheetId="4">#REF!</definedName>
    <definedName name="__8">#REF!</definedName>
    <definedName name="__9" localSheetId="2">#REF!</definedName>
    <definedName name="__9" localSheetId="7">#REF!</definedName>
    <definedName name="__9" localSheetId="6">#REF!</definedName>
    <definedName name="__9" localSheetId="4">#REF!</definedName>
    <definedName name="__9">#REF!</definedName>
    <definedName name="__A1" localSheetId="2">#REF!</definedName>
    <definedName name="__A1" localSheetId="7">#REF!</definedName>
    <definedName name="__A1" localSheetId="6">#REF!</definedName>
    <definedName name="__A1" localSheetId="4">#REF!</definedName>
    <definedName name="__A1">#REF!</definedName>
    <definedName name="__A100000" localSheetId="2">#REF!</definedName>
    <definedName name="__A100000" localSheetId="7">#REF!</definedName>
    <definedName name="__A100000" localSheetId="6">#REF!</definedName>
    <definedName name="__A100000" localSheetId="4">#REF!</definedName>
    <definedName name="__A100000">#REF!</definedName>
    <definedName name="__A150000" localSheetId="2">#REF!</definedName>
    <definedName name="__A150000" localSheetId="7">#REF!</definedName>
    <definedName name="__A150000" localSheetId="6">#REF!</definedName>
    <definedName name="__A150000" localSheetId="4">#REF!</definedName>
    <definedName name="__A150000">#REF!</definedName>
    <definedName name="__A183154" localSheetId="2">#REF!</definedName>
    <definedName name="__A183154" localSheetId="7">#REF!</definedName>
    <definedName name="__A183154" localSheetId="6">#REF!</definedName>
    <definedName name="__A183154" localSheetId="4">#REF!</definedName>
    <definedName name="__A183154">#REF!</definedName>
    <definedName name="__A2" localSheetId="2">#REF!</definedName>
    <definedName name="__A2" localSheetId="7">#REF!</definedName>
    <definedName name="__A2" localSheetId="6">#REF!</definedName>
    <definedName name="__A2" localSheetId="4">#REF!</definedName>
    <definedName name="__A2">#REF!</definedName>
    <definedName name="__A66000" localSheetId="2">#REF!</definedName>
    <definedName name="__A66000" localSheetId="7">#REF!</definedName>
    <definedName name="__A66000" localSheetId="6">#REF!</definedName>
    <definedName name="__A66000" localSheetId="4">#REF!</definedName>
    <definedName name="__A66000">#REF!</definedName>
    <definedName name="__A67000" localSheetId="2">#REF!</definedName>
    <definedName name="__A67000" localSheetId="7">#REF!</definedName>
    <definedName name="__A67000" localSheetId="6">#REF!</definedName>
    <definedName name="__A67000" localSheetId="4">#REF!</definedName>
    <definedName name="__A67000">#REF!</definedName>
    <definedName name="__A68000" localSheetId="2">#REF!</definedName>
    <definedName name="__A68000" localSheetId="7">#REF!</definedName>
    <definedName name="__A68000" localSheetId="6">#REF!</definedName>
    <definedName name="__A68000" localSheetId="4">#REF!</definedName>
    <definedName name="__A68000">#REF!</definedName>
    <definedName name="__A70000" localSheetId="2">#REF!</definedName>
    <definedName name="__A70000" localSheetId="7">#REF!</definedName>
    <definedName name="__A70000" localSheetId="6">#REF!</definedName>
    <definedName name="__A70000" localSheetId="4">#REF!</definedName>
    <definedName name="__A70000">#REF!</definedName>
    <definedName name="__A80000" localSheetId="2">#REF!</definedName>
    <definedName name="__A80000" localSheetId="7">#REF!</definedName>
    <definedName name="__A80000" localSheetId="6">#REF!</definedName>
    <definedName name="__A80000" localSheetId="4">#REF!</definedName>
    <definedName name="__A80000">#REF!</definedName>
    <definedName name="__AA1" localSheetId="2">#REF!</definedName>
    <definedName name="__AA1" localSheetId="7">#REF!</definedName>
    <definedName name="__AA1" localSheetId="6">#REF!</definedName>
    <definedName name="__AA1" localSheetId="4">#REF!</definedName>
    <definedName name="__AA1">#REF!</definedName>
    <definedName name="__C" localSheetId="2">#REF!</definedName>
    <definedName name="__C" localSheetId="7">#REF!</definedName>
    <definedName name="__C" localSheetId="6">#REF!</definedName>
    <definedName name="__C" localSheetId="4">#REF!</definedName>
    <definedName name="__C">#REF!</definedName>
    <definedName name="__C100000" localSheetId="2">#REF!</definedName>
    <definedName name="__C100000" localSheetId="7">#REF!</definedName>
    <definedName name="__C100000" localSheetId="6">#REF!</definedName>
    <definedName name="__C100000" localSheetId="4">#REF!</definedName>
    <definedName name="__C100000">#REF!</definedName>
    <definedName name="__DAN1" localSheetId="2">#REF!</definedName>
    <definedName name="__DAN1" localSheetId="7">#REF!</definedName>
    <definedName name="__DAN1" localSheetId="6">#REF!</definedName>
    <definedName name="__DAN1" localSheetId="4">#REF!</definedName>
    <definedName name="__DAN1">#REF!</definedName>
    <definedName name="__DAN10" localSheetId="2">#REF!</definedName>
    <definedName name="__DAN10" localSheetId="7">#REF!</definedName>
    <definedName name="__DAN10" localSheetId="6">#REF!</definedName>
    <definedName name="__DAN10" localSheetId="4">#REF!</definedName>
    <definedName name="__DAN10">#REF!</definedName>
    <definedName name="__DAN100" localSheetId="2">#REF!</definedName>
    <definedName name="__DAN100" localSheetId="7">#REF!</definedName>
    <definedName name="__DAN100" localSheetId="6">#REF!</definedName>
    <definedName name="__DAN100" localSheetId="4">#REF!</definedName>
    <definedName name="__DAN100">#REF!</definedName>
    <definedName name="__DAN101" localSheetId="2">#REF!</definedName>
    <definedName name="__DAN101" localSheetId="7">#REF!</definedName>
    <definedName name="__DAN101" localSheetId="6">#REF!</definedName>
    <definedName name="__DAN101" localSheetId="4">#REF!</definedName>
    <definedName name="__DAN101">#REF!</definedName>
    <definedName name="__DAN102" localSheetId="2">#REF!</definedName>
    <definedName name="__DAN102" localSheetId="7">#REF!</definedName>
    <definedName name="__DAN102" localSheetId="6">#REF!</definedName>
    <definedName name="__DAN102" localSheetId="4">#REF!</definedName>
    <definedName name="__DAN102">#REF!</definedName>
    <definedName name="__DAN103" localSheetId="2">#REF!</definedName>
    <definedName name="__DAN103" localSheetId="7">#REF!</definedName>
    <definedName name="__DAN103" localSheetId="6">#REF!</definedName>
    <definedName name="__DAN103" localSheetId="4">#REF!</definedName>
    <definedName name="__DAN103">#REF!</definedName>
    <definedName name="__DAN104" localSheetId="2">#REF!</definedName>
    <definedName name="__DAN104" localSheetId="7">#REF!</definedName>
    <definedName name="__DAN104" localSheetId="6">#REF!</definedName>
    <definedName name="__DAN104" localSheetId="4">#REF!</definedName>
    <definedName name="__DAN104">#REF!</definedName>
    <definedName name="__DAN105" localSheetId="2">#REF!</definedName>
    <definedName name="__DAN105" localSheetId="7">#REF!</definedName>
    <definedName name="__DAN105" localSheetId="6">#REF!</definedName>
    <definedName name="__DAN105" localSheetId="4">#REF!</definedName>
    <definedName name="__DAN105">#REF!</definedName>
    <definedName name="__DAN106" localSheetId="2">#REF!</definedName>
    <definedName name="__DAN106" localSheetId="7">#REF!</definedName>
    <definedName name="__DAN106" localSheetId="6">#REF!</definedName>
    <definedName name="__DAN106" localSheetId="4">#REF!</definedName>
    <definedName name="__DAN106">#REF!</definedName>
    <definedName name="__DAN107" localSheetId="2">#REF!</definedName>
    <definedName name="__DAN107" localSheetId="7">#REF!</definedName>
    <definedName name="__DAN107" localSheetId="6">#REF!</definedName>
    <definedName name="__DAN107" localSheetId="4">#REF!</definedName>
    <definedName name="__DAN107">#REF!</definedName>
    <definedName name="__DAN108" localSheetId="2">#REF!</definedName>
    <definedName name="__DAN108" localSheetId="7">#REF!</definedName>
    <definedName name="__DAN108" localSheetId="6">#REF!</definedName>
    <definedName name="__DAN108" localSheetId="4">#REF!</definedName>
    <definedName name="__DAN108">#REF!</definedName>
    <definedName name="__DAN109" localSheetId="2">#REF!</definedName>
    <definedName name="__DAN109" localSheetId="7">#REF!</definedName>
    <definedName name="__DAN109" localSheetId="6">#REF!</definedName>
    <definedName name="__DAN109" localSheetId="4">#REF!</definedName>
    <definedName name="__DAN109">#REF!</definedName>
    <definedName name="__DAN11" localSheetId="2">#REF!</definedName>
    <definedName name="__DAN11" localSheetId="7">#REF!</definedName>
    <definedName name="__DAN11" localSheetId="6">#REF!</definedName>
    <definedName name="__DAN11" localSheetId="4">#REF!</definedName>
    <definedName name="__DAN11">#REF!</definedName>
    <definedName name="__DAN110" localSheetId="2">#REF!</definedName>
    <definedName name="__DAN110" localSheetId="7">#REF!</definedName>
    <definedName name="__DAN110" localSheetId="6">#REF!</definedName>
    <definedName name="__DAN110" localSheetId="4">#REF!</definedName>
    <definedName name="__DAN110">#REF!</definedName>
    <definedName name="__DAN111" localSheetId="2">#REF!</definedName>
    <definedName name="__DAN111" localSheetId="7">#REF!</definedName>
    <definedName name="__DAN111" localSheetId="6">#REF!</definedName>
    <definedName name="__DAN111" localSheetId="4">#REF!</definedName>
    <definedName name="__DAN111">#REF!</definedName>
    <definedName name="__DAN112" localSheetId="2">#REF!</definedName>
    <definedName name="__DAN112" localSheetId="7">#REF!</definedName>
    <definedName name="__DAN112" localSheetId="6">#REF!</definedName>
    <definedName name="__DAN112" localSheetId="4">#REF!</definedName>
    <definedName name="__DAN112">#REF!</definedName>
    <definedName name="__DAN113" localSheetId="2">#REF!</definedName>
    <definedName name="__DAN113" localSheetId="7">#REF!</definedName>
    <definedName name="__DAN113" localSheetId="6">#REF!</definedName>
    <definedName name="__DAN113" localSheetId="4">#REF!</definedName>
    <definedName name="__DAN113">#REF!</definedName>
    <definedName name="__DAN114" localSheetId="2">#REF!</definedName>
    <definedName name="__DAN114" localSheetId="7">#REF!</definedName>
    <definedName name="__DAN114" localSheetId="6">#REF!</definedName>
    <definedName name="__DAN114" localSheetId="4">#REF!</definedName>
    <definedName name="__DAN114">#REF!</definedName>
    <definedName name="__DAN115" localSheetId="2">#REF!</definedName>
    <definedName name="__DAN115" localSheetId="7">#REF!</definedName>
    <definedName name="__DAN115" localSheetId="6">#REF!</definedName>
    <definedName name="__DAN115" localSheetId="4">#REF!</definedName>
    <definedName name="__DAN115">#REF!</definedName>
    <definedName name="__DAN116" localSheetId="2">#REF!</definedName>
    <definedName name="__DAN116" localSheetId="7">#REF!</definedName>
    <definedName name="__DAN116" localSheetId="6">#REF!</definedName>
    <definedName name="__DAN116" localSheetId="4">#REF!</definedName>
    <definedName name="__DAN116">#REF!</definedName>
    <definedName name="__DAN117" localSheetId="2">#REF!</definedName>
    <definedName name="__DAN117" localSheetId="7">#REF!</definedName>
    <definedName name="__DAN117" localSheetId="6">#REF!</definedName>
    <definedName name="__DAN117" localSheetId="4">#REF!</definedName>
    <definedName name="__DAN117">#REF!</definedName>
    <definedName name="__DAN118" localSheetId="2">#REF!</definedName>
    <definedName name="__DAN118" localSheetId="7">#REF!</definedName>
    <definedName name="__DAN118" localSheetId="6">#REF!</definedName>
    <definedName name="__DAN118" localSheetId="4">#REF!</definedName>
    <definedName name="__DAN118">#REF!</definedName>
    <definedName name="__DAN119" localSheetId="2">#REF!</definedName>
    <definedName name="__DAN119" localSheetId="7">#REF!</definedName>
    <definedName name="__DAN119" localSheetId="6">#REF!</definedName>
    <definedName name="__DAN119" localSheetId="4">#REF!</definedName>
    <definedName name="__DAN119">#REF!</definedName>
    <definedName name="__DAN12" localSheetId="2">#REF!</definedName>
    <definedName name="__DAN12" localSheetId="7">#REF!</definedName>
    <definedName name="__DAN12" localSheetId="6">#REF!</definedName>
    <definedName name="__DAN12" localSheetId="4">#REF!</definedName>
    <definedName name="__DAN12">#REF!</definedName>
    <definedName name="__DAN120" localSheetId="2">#REF!</definedName>
    <definedName name="__DAN120" localSheetId="7">#REF!</definedName>
    <definedName name="__DAN120" localSheetId="6">#REF!</definedName>
    <definedName name="__DAN120" localSheetId="4">#REF!</definedName>
    <definedName name="__DAN120">#REF!</definedName>
    <definedName name="__DAN121" localSheetId="2">#REF!</definedName>
    <definedName name="__DAN121" localSheetId="7">#REF!</definedName>
    <definedName name="__DAN121" localSheetId="6">#REF!</definedName>
    <definedName name="__DAN121" localSheetId="4">#REF!</definedName>
    <definedName name="__DAN121">#REF!</definedName>
    <definedName name="__DAN122" localSheetId="2">#REF!</definedName>
    <definedName name="__DAN122" localSheetId="7">#REF!</definedName>
    <definedName name="__DAN122" localSheetId="6">#REF!</definedName>
    <definedName name="__DAN122" localSheetId="4">#REF!</definedName>
    <definedName name="__DAN122">#REF!</definedName>
    <definedName name="__DAN123" localSheetId="2">#REF!</definedName>
    <definedName name="__DAN123" localSheetId="7">#REF!</definedName>
    <definedName name="__DAN123" localSheetId="6">#REF!</definedName>
    <definedName name="__DAN123" localSheetId="4">#REF!</definedName>
    <definedName name="__DAN123">#REF!</definedName>
    <definedName name="__DAN124" localSheetId="2">#REF!</definedName>
    <definedName name="__DAN124" localSheetId="7">#REF!</definedName>
    <definedName name="__DAN124" localSheetId="6">#REF!</definedName>
    <definedName name="__DAN124" localSheetId="4">#REF!</definedName>
    <definedName name="__DAN124">#REF!</definedName>
    <definedName name="__DAN125" localSheetId="2">#REF!</definedName>
    <definedName name="__DAN125" localSheetId="7">#REF!</definedName>
    <definedName name="__DAN125" localSheetId="6">#REF!</definedName>
    <definedName name="__DAN125" localSheetId="4">#REF!</definedName>
    <definedName name="__DAN125">#REF!</definedName>
    <definedName name="__DAN126" localSheetId="2">#REF!</definedName>
    <definedName name="__DAN126" localSheetId="7">#REF!</definedName>
    <definedName name="__DAN126" localSheetId="6">#REF!</definedName>
    <definedName name="__DAN126" localSheetId="4">#REF!</definedName>
    <definedName name="__DAN126">#REF!</definedName>
    <definedName name="__DAN127" localSheetId="2">#REF!</definedName>
    <definedName name="__DAN127" localSheetId="7">#REF!</definedName>
    <definedName name="__DAN127" localSheetId="6">#REF!</definedName>
    <definedName name="__DAN127" localSheetId="4">#REF!</definedName>
    <definedName name="__DAN127">#REF!</definedName>
    <definedName name="__DAN128" localSheetId="2">#REF!</definedName>
    <definedName name="__DAN128" localSheetId="7">#REF!</definedName>
    <definedName name="__DAN128" localSheetId="6">#REF!</definedName>
    <definedName name="__DAN128" localSheetId="4">#REF!</definedName>
    <definedName name="__DAN128">#REF!</definedName>
    <definedName name="__DAN129" localSheetId="2">#REF!</definedName>
    <definedName name="__DAN129" localSheetId="7">#REF!</definedName>
    <definedName name="__DAN129" localSheetId="6">#REF!</definedName>
    <definedName name="__DAN129" localSheetId="4">#REF!</definedName>
    <definedName name="__DAN129">#REF!</definedName>
    <definedName name="__DAN13" localSheetId="2">#REF!</definedName>
    <definedName name="__DAN13" localSheetId="7">#REF!</definedName>
    <definedName name="__DAN13" localSheetId="6">#REF!</definedName>
    <definedName name="__DAN13" localSheetId="4">#REF!</definedName>
    <definedName name="__DAN13">#REF!</definedName>
    <definedName name="__DAN130" localSheetId="2">#REF!</definedName>
    <definedName name="__DAN130" localSheetId="7">#REF!</definedName>
    <definedName name="__DAN130" localSheetId="6">#REF!</definedName>
    <definedName name="__DAN130" localSheetId="4">#REF!</definedName>
    <definedName name="__DAN130">#REF!</definedName>
    <definedName name="__DAN131" localSheetId="2">#REF!</definedName>
    <definedName name="__DAN131" localSheetId="7">#REF!</definedName>
    <definedName name="__DAN131" localSheetId="6">#REF!</definedName>
    <definedName name="__DAN131" localSheetId="4">#REF!</definedName>
    <definedName name="__DAN131">#REF!</definedName>
    <definedName name="__DAN132" localSheetId="2">#REF!</definedName>
    <definedName name="__DAN132" localSheetId="7">#REF!</definedName>
    <definedName name="__DAN132" localSheetId="6">#REF!</definedName>
    <definedName name="__DAN132" localSheetId="4">#REF!</definedName>
    <definedName name="__DAN132">#REF!</definedName>
    <definedName name="__DAN133" localSheetId="2">#REF!</definedName>
    <definedName name="__DAN133" localSheetId="7">#REF!</definedName>
    <definedName name="__DAN133" localSheetId="6">#REF!</definedName>
    <definedName name="__DAN133" localSheetId="4">#REF!</definedName>
    <definedName name="__DAN133">#REF!</definedName>
    <definedName name="__DAN134" localSheetId="2">#REF!</definedName>
    <definedName name="__DAN134" localSheetId="7">#REF!</definedName>
    <definedName name="__DAN134" localSheetId="6">#REF!</definedName>
    <definedName name="__DAN134" localSheetId="4">#REF!</definedName>
    <definedName name="__DAN134">#REF!</definedName>
    <definedName name="__DAN135" localSheetId="2">#REF!</definedName>
    <definedName name="__DAN135" localSheetId="7">#REF!</definedName>
    <definedName name="__DAN135" localSheetId="6">#REF!</definedName>
    <definedName name="__DAN135" localSheetId="4">#REF!</definedName>
    <definedName name="__DAN135">#REF!</definedName>
    <definedName name="__DAN136" localSheetId="2">#REF!</definedName>
    <definedName name="__DAN136" localSheetId="7">#REF!</definedName>
    <definedName name="__DAN136" localSheetId="6">#REF!</definedName>
    <definedName name="__DAN136" localSheetId="4">#REF!</definedName>
    <definedName name="__DAN136">#REF!</definedName>
    <definedName name="__DAN137" localSheetId="2">#REF!</definedName>
    <definedName name="__DAN137" localSheetId="7">#REF!</definedName>
    <definedName name="__DAN137" localSheetId="6">#REF!</definedName>
    <definedName name="__DAN137" localSheetId="4">#REF!</definedName>
    <definedName name="__DAN137">#REF!</definedName>
    <definedName name="__DAN138" localSheetId="2">#REF!</definedName>
    <definedName name="__DAN138" localSheetId="7">#REF!</definedName>
    <definedName name="__DAN138" localSheetId="6">#REF!</definedName>
    <definedName name="__DAN138" localSheetId="4">#REF!</definedName>
    <definedName name="__DAN138">#REF!</definedName>
    <definedName name="__DAN139" localSheetId="2">#REF!</definedName>
    <definedName name="__DAN139" localSheetId="7">#REF!</definedName>
    <definedName name="__DAN139" localSheetId="6">#REF!</definedName>
    <definedName name="__DAN139" localSheetId="4">#REF!</definedName>
    <definedName name="__DAN139">#REF!</definedName>
    <definedName name="__DAN14" localSheetId="2">#REF!</definedName>
    <definedName name="__DAN14" localSheetId="7">#REF!</definedName>
    <definedName name="__DAN14" localSheetId="6">#REF!</definedName>
    <definedName name="__DAN14" localSheetId="4">#REF!</definedName>
    <definedName name="__DAN14">#REF!</definedName>
    <definedName name="__DAN140" localSheetId="2">#REF!</definedName>
    <definedName name="__DAN140" localSheetId="7">#REF!</definedName>
    <definedName name="__DAN140" localSheetId="6">#REF!</definedName>
    <definedName name="__DAN140" localSheetId="4">#REF!</definedName>
    <definedName name="__DAN140">#REF!</definedName>
    <definedName name="__DAN141" localSheetId="2">#REF!</definedName>
    <definedName name="__DAN141" localSheetId="7">#REF!</definedName>
    <definedName name="__DAN141" localSheetId="6">#REF!</definedName>
    <definedName name="__DAN141" localSheetId="4">#REF!</definedName>
    <definedName name="__DAN141">#REF!</definedName>
    <definedName name="__DAN142" localSheetId="2">#REF!</definedName>
    <definedName name="__DAN142" localSheetId="7">#REF!</definedName>
    <definedName name="__DAN142" localSheetId="6">#REF!</definedName>
    <definedName name="__DAN142" localSheetId="4">#REF!</definedName>
    <definedName name="__DAN142">#REF!</definedName>
    <definedName name="__DAN143" localSheetId="2">#REF!</definedName>
    <definedName name="__DAN143" localSheetId="7">#REF!</definedName>
    <definedName name="__DAN143" localSheetId="6">#REF!</definedName>
    <definedName name="__DAN143" localSheetId="4">#REF!</definedName>
    <definedName name="__DAN143">#REF!</definedName>
    <definedName name="__DAN144" localSheetId="2">#REF!</definedName>
    <definedName name="__DAN144" localSheetId="7">#REF!</definedName>
    <definedName name="__DAN144" localSheetId="6">#REF!</definedName>
    <definedName name="__DAN144" localSheetId="4">#REF!</definedName>
    <definedName name="__DAN144">#REF!</definedName>
    <definedName name="__DAN145" localSheetId="2">#REF!</definedName>
    <definedName name="__DAN145" localSheetId="7">#REF!</definedName>
    <definedName name="__DAN145" localSheetId="6">#REF!</definedName>
    <definedName name="__DAN145" localSheetId="4">#REF!</definedName>
    <definedName name="__DAN145">#REF!</definedName>
    <definedName name="__DAN146" localSheetId="2">#REF!</definedName>
    <definedName name="__DAN146" localSheetId="7">#REF!</definedName>
    <definedName name="__DAN146" localSheetId="6">#REF!</definedName>
    <definedName name="__DAN146" localSheetId="4">#REF!</definedName>
    <definedName name="__DAN146">#REF!</definedName>
    <definedName name="__DAN147" localSheetId="2">#REF!</definedName>
    <definedName name="__DAN147" localSheetId="7">#REF!</definedName>
    <definedName name="__DAN147" localSheetId="6">#REF!</definedName>
    <definedName name="__DAN147" localSheetId="4">#REF!</definedName>
    <definedName name="__DAN147">#REF!</definedName>
    <definedName name="__DAN148" localSheetId="2">#REF!</definedName>
    <definedName name="__DAN148" localSheetId="7">#REF!</definedName>
    <definedName name="__DAN148" localSheetId="6">#REF!</definedName>
    <definedName name="__DAN148" localSheetId="4">#REF!</definedName>
    <definedName name="__DAN148">#REF!</definedName>
    <definedName name="__DAN149" localSheetId="2">#REF!</definedName>
    <definedName name="__DAN149" localSheetId="7">#REF!</definedName>
    <definedName name="__DAN149" localSheetId="6">#REF!</definedName>
    <definedName name="__DAN149" localSheetId="4">#REF!</definedName>
    <definedName name="__DAN149">#REF!</definedName>
    <definedName name="__DAN15" localSheetId="2">#REF!</definedName>
    <definedName name="__DAN15" localSheetId="7">#REF!</definedName>
    <definedName name="__DAN15" localSheetId="6">#REF!</definedName>
    <definedName name="__DAN15" localSheetId="4">#REF!</definedName>
    <definedName name="__DAN15">#REF!</definedName>
    <definedName name="__DAN150" localSheetId="2">#REF!</definedName>
    <definedName name="__DAN150" localSheetId="7">#REF!</definedName>
    <definedName name="__DAN150" localSheetId="6">#REF!</definedName>
    <definedName name="__DAN150" localSheetId="4">#REF!</definedName>
    <definedName name="__DAN150">#REF!</definedName>
    <definedName name="__DAN151" localSheetId="2">#REF!</definedName>
    <definedName name="__DAN151" localSheetId="7">#REF!</definedName>
    <definedName name="__DAN151" localSheetId="6">#REF!</definedName>
    <definedName name="__DAN151" localSheetId="4">#REF!</definedName>
    <definedName name="__DAN151">#REF!</definedName>
    <definedName name="__DAN152" localSheetId="2">#REF!</definedName>
    <definedName name="__DAN152" localSheetId="7">#REF!</definedName>
    <definedName name="__DAN152" localSheetId="6">#REF!</definedName>
    <definedName name="__DAN152" localSheetId="4">#REF!</definedName>
    <definedName name="__DAN152">#REF!</definedName>
    <definedName name="__DAN153" localSheetId="2">#REF!</definedName>
    <definedName name="__DAN153" localSheetId="7">#REF!</definedName>
    <definedName name="__DAN153" localSheetId="6">#REF!</definedName>
    <definedName name="__DAN153" localSheetId="4">#REF!</definedName>
    <definedName name="__DAN153">#REF!</definedName>
    <definedName name="__DAN16" localSheetId="2">#REF!</definedName>
    <definedName name="__DAN16" localSheetId="7">#REF!</definedName>
    <definedName name="__DAN16" localSheetId="6">#REF!</definedName>
    <definedName name="__DAN16" localSheetId="4">#REF!</definedName>
    <definedName name="__DAN16">#REF!</definedName>
    <definedName name="__DAN17" localSheetId="2">#REF!</definedName>
    <definedName name="__DAN17" localSheetId="7">#REF!</definedName>
    <definedName name="__DAN17" localSheetId="6">#REF!</definedName>
    <definedName name="__DAN17" localSheetId="4">#REF!</definedName>
    <definedName name="__DAN17">#REF!</definedName>
    <definedName name="__DAN18" localSheetId="2">#REF!</definedName>
    <definedName name="__DAN18" localSheetId="7">#REF!</definedName>
    <definedName name="__DAN18" localSheetId="6">#REF!</definedName>
    <definedName name="__DAN18" localSheetId="4">#REF!</definedName>
    <definedName name="__DAN18">#REF!</definedName>
    <definedName name="__DAN19" localSheetId="2">#REF!</definedName>
    <definedName name="__DAN19" localSheetId="7">#REF!</definedName>
    <definedName name="__DAN19" localSheetId="6">#REF!</definedName>
    <definedName name="__DAN19" localSheetId="4">#REF!</definedName>
    <definedName name="__DAN19">#REF!</definedName>
    <definedName name="__DAN2" localSheetId="2">#REF!</definedName>
    <definedName name="__DAN2" localSheetId="7">#REF!</definedName>
    <definedName name="__DAN2" localSheetId="6">#REF!</definedName>
    <definedName name="__DAN2" localSheetId="4">#REF!</definedName>
    <definedName name="__DAN2">#REF!</definedName>
    <definedName name="__DAN20" localSheetId="2">#REF!</definedName>
    <definedName name="__DAN20" localSheetId="7">#REF!</definedName>
    <definedName name="__DAN20" localSheetId="6">#REF!</definedName>
    <definedName name="__DAN20" localSheetId="4">#REF!</definedName>
    <definedName name="__DAN20">#REF!</definedName>
    <definedName name="__DAN21" localSheetId="2">#REF!</definedName>
    <definedName name="__DAN21" localSheetId="7">#REF!</definedName>
    <definedName name="__DAN21" localSheetId="6">#REF!</definedName>
    <definedName name="__DAN21" localSheetId="4">#REF!</definedName>
    <definedName name="__DAN21">#REF!</definedName>
    <definedName name="__DAN22" localSheetId="2">#REF!</definedName>
    <definedName name="__DAN22" localSheetId="7">#REF!</definedName>
    <definedName name="__DAN22" localSheetId="6">#REF!</definedName>
    <definedName name="__DAN22" localSheetId="4">#REF!</definedName>
    <definedName name="__DAN22">#REF!</definedName>
    <definedName name="__DAN23" localSheetId="2">#REF!</definedName>
    <definedName name="__DAN23" localSheetId="7">#REF!</definedName>
    <definedName name="__DAN23" localSheetId="6">#REF!</definedName>
    <definedName name="__DAN23" localSheetId="4">#REF!</definedName>
    <definedName name="__DAN23">#REF!</definedName>
    <definedName name="__DAN24" localSheetId="2">#REF!</definedName>
    <definedName name="__DAN24" localSheetId="7">#REF!</definedName>
    <definedName name="__DAN24" localSheetId="6">#REF!</definedName>
    <definedName name="__DAN24" localSheetId="4">#REF!</definedName>
    <definedName name="__DAN24">#REF!</definedName>
    <definedName name="__DAN25" localSheetId="2">#REF!</definedName>
    <definedName name="__DAN25" localSheetId="7">#REF!</definedName>
    <definedName name="__DAN25" localSheetId="6">#REF!</definedName>
    <definedName name="__DAN25" localSheetId="4">#REF!</definedName>
    <definedName name="__DAN25">#REF!</definedName>
    <definedName name="__DAN26" localSheetId="2">#REF!</definedName>
    <definedName name="__DAN26" localSheetId="7">#REF!</definedName>
    <definedName name="__DAN26" localSheetId="6">#REF!</definedName>
    <definedName name="__DAN26" localSheetId="4">#REF!</definedName>
    <definedName name="__DAN26">#REF!</definedName>
    <definedName name="__DAN27" localSheetId="2">#REF!</definedName>
    <definedName name="__DAN27" localSheetId="7">#REF!</definedName>
    <definedName name="__DAN27" localSheetId="6">#REF!</definedName>
    <definedName name="__DAN27" localSheetId="4">#REF!</definedName>
    <definedName name="__DAN27">#REF!</definedName>
    <definedName name="__DAN28" localSheetId="2">#REF!</definedName>
    <definedName name="__DAN28" localSheetId="7">#REF!</definedName>
    <definedName name="__DAN28" localSheetId="6">#REF!</definedName>
    <definedName name="__DAN28" localSheetId="4">#REF!</definedName>
    <definedName name="__DAN28">#REF!</definedName>
    <definedName name="__DAN29" localSheetId="2">#REF!</definedName>
    <definedName name="__DAN29" localSheetId="7">#REF!</definedName>
    <definedName name="__DAN29" localSheetId="6">#REF!</definedName>
    <definedName name="__DAN29" localSheetId="4">#REF!</definedName>
    <definedName name="__DAN29">#REF!</definedName>
    <definedName name="__DAN3" localSheetId="2">#REF!</definedName>
    <definedName name="__DAN3" localSheetId="7">#REF!</definedName>
    <definedName name="__DAN3" localSheetId="6">#REF!</definedName>
    <definedName name="__DAN3" localSheetId="4">#REF!</definedName>
    <definedName name="__DAN3">#REF!</definedName>
    <definedName name="__DAN30" localSheetId="2">#REF!</definedName>
    <definedName name="__DAN30" localSheetId="7">#REF!</definedName>
    <definedName name="__DAN30" localSheetId="6">#REF!</definedName>
    <definedName name="__DAN30" localSheetId="4">#REF!</definedName>
    <definedName name="__DAN30">#REF!</definedName>
    <definedName name="__DAN31" localSheetId="2">#REF!</definedName>
    <definedName name="__DAN31" localSheetId="7">#REF!</definedName>
    <definedName name="__DAN31" localSheetId="6">#REF!</definedName>
    <definedName name="__DAN31" localSheetId="4">#REF!</definedName>
    <definedName name="__DAN31">#REF!</definedName>
    <definedName name="__DAN32" localSheetId="2">#REF!</definedName>
    <definedName name="__DAN32" localSheetId="7">#REF!</definedName>
    <definedName name="__DAN32" localSheetId="6">#REF!</definedName>
    <definedName name="__DAN32" localSheetId="4">#REF!</definedName>
    <definedName name="__DAN32">#REF!</definedName>
    <definedName name="__DAN33" localSheetId="2">#REF!</definedName>
    <definedName name="__DAN33" localSheetId="7">#REF!</definedName>
    <definedName name="__DAN33" localSheetId="6">#REF!</definedName>
    <definedName name="__DAN33" localSheetId="4">#REF!</definedName>
    <definedName name="__DAN33">#REF!</definedName>
    <definedName name="__DAN34" localSheetId="2">#REF!</definedName>
    <definedName name="__DAN34" localSheetId="7">#REF!</definedName>
    <definedName name="__DAN34" localSheetId="6">#REF!</definedName>
    <definedName name="__DAN34" localSheetId="4">#REF!</definedName>
    <definedName name="__DAN34">#REF!</definedName>
    <definedName name="__DAN35" localSheetId="2">#REF!</definedName>
    <definedName name="__DAN35" localSheetId="7">#REF!</definedName>
    <definedName name="__DAN35" localSheetId="6">#REF!</definedName>
    <definedName name="__DAN35" localSheetId="4">#REF!</definedName>
    <definedName name="__DAN35">#REF!</definedName>
    <definedName name="__DAN36" localSheetId="2">#REF!</definedName>
    <definedName name="__DAN36" localSheetId="7">#REF!</definedName>
    <definedName name="__DAN36" localSheetId="6">#REF!</definedName>
    <definedName name="__DAN36" localSheetId="4">#REF!</definedName>
    <definedName name="__DAN36">#REF!</definedName>
    <definedName name="__DAN37" localSheetId="2">#REF!</definedName>
    <definedName name="__DAN37" localSheetId="7">#REF!</definedName>
    <definedName name="__DAN37" localSheetId="6">#REF!</definedName>
    <definedName name="__DAN37" localSheetId="4">#REF!</definedName>
    <definedName name="__DAN37">#REF!</definedName>
    <definedName name="__DAN38" localSheetId="2">#REF!</definedName>
    <definedName name="__DAN38" localSheetId="7">#REF!</definedName>
    <definedName name="__DAN38" localSheetId="6">#REF!</definedName>
    <definedName name="__DAN38" localSheetId="4">#REF!</definedName>
    <definedName name="__DAN38">#REF!</definedName>
    <definedName name="__DAN39" localSheetId="2">#REF!</definedName>
    <definedName name="__DAN39" localSheetId="7">#REF!</definedName>
    <definedName name="__DAN39" localSheetId="6">#REF!</definedName>
    <definedName name="__DAN39" localSheetId="4">#REF!</definedName>
    <definedName name="__DAN39">#REF!</definedName>
    <definedName name="__DAN4" localSheetId="2">#REF!</definedName>
    <definedName name="__DAN4" localSheetId="7">#REF!</definedName>
    <definedName name="__DAN4" localSheetId="6">#REF!</definedName>
    <definedName name="__DAN4" localSheetId="4">#REF!</definedName>
    <definedName name="__DAN4">#REF!</definedName>
    <definedName name="__DAN40" localSheetId="2">#REF!</definedName>
    <definedName name="__DAN40" localSheetId="7">#REF!</definedName>
    <definedName name="__DAN40" localSheetId="6">#REF!</definedName>
    <definedName name="__DAN40" localSheetId="4">#REF!</definedName>
    <definedName name="__DAN40">#REF!</definedName>
    <definedName name="__DAN41" localSheetId="2">#REF!</definedName>
    <definedName name="__DAN41" localSheetId="7">#REF!</definedName>
    <definedName name="__DAN41" localSheetId="6">#REF!</definedName>
    <definedName name="__DAN41" localSheetId="4">#REF!</definedName>
    <definedName name="__DAN41">#REF!</definedName>
    <definedName name="__DAN42" localSheetId="2">#REF!</definedName>
    <definedName name="__DAN42" localSheetId="7">#REF!</definedName>
    <definedName name="__DAN42" localSheetId="6">#REF!</definedName>
    <definedName name="__DAN42" localSheetId="4">#REF!</definedName>
    <definedName name="__DAN42">#REF!</definedName>
    <definedName name="__DAN43" localSheetId="2">#REF!</definedName>
    <definedName name="__DAN43" localSheetId="7">#REF!</definedName>
    <definedName name="__DAN43" localSheetId="6">#REF!</definedName>
    <definedName name="__DAN43" localSheetId="4">#REF!</definedName>
    <definedName name="__DAN43">#REF!</definedName>
    <definedName name="__DAN44" localSheetId="2">#REF!</definedName>
    <definedName name="__DAN44" localSheetId="7">#REF!</definedName>
    <definedName name="__DAN44" localSheetId="6">#REF!</definedName>
    <definedName name="__DAN44" localSheetId="4">#REF!</definedName>
    <definedName name="__DAN44">#REF!</definedName>
    <definedName name="__DAN45" localSheetId="2">#REF!</definedName>
    <definedName name="__DAN45" localSheetId="7">#REF!</definedName>
    <definedName name="__DAN45" localSheetId="6">#REF!</definedName>
    <definedName name="__DAN45" localSheetId="4">#REF!</definedName>
    <definedName name="__DAN45">#REF!</definedName>
    <definedName name="__DAN46" localSheetId="2">#REF!</definedName>
    <definedName name="__DAN46" localSheetId="7">#REF!</definedName>
    <definedName name="__DAN46" localSheetId="6">#REF!</definedName>
    <definedName name="__DAN46" localSheetId="4">#REF!</definedName>
    <definedName name="__DAN46">#REF!</definedName>
    <definedName name="__DAN47" localSheetId="2">#REF!</definedName>
    <definedName name="__DAN47" localSheetId="7">#REF!</definedName>
    <definedName name="__DAN47" localSheetId="6">#REF!</definedName>
    <definedName name="__DAN47" localSheetId="4">#REF!</definedName>
    <definedName name="__DAN47">#REF!</definedName>
    <definedName name="__DAN48" localSheetId="2">#REF!</definedName>
    <definedName name="__DAN48" localSheetId="7">#REF!</definedName>
    <definedName name="__DAN48" localSheetId="6">#REF!</definedName>
    <definedName name="__DAN48" localSheetId="4">#REF!</definedName>
    <definedName name="__DAN48">#REF!</definedName>
    <definedName name="__DAN49" localSheetId="2">#REF!</definedName>
    <definedName name="__DAN49" localSheetId="7">#REF!</definedName>
    <definedName name="__DAN49" localSheetId="6">#REF!</definedName>
    <definedName name="__DAN49" localSheetId="4">#REF!</definedName>
    <definedName name="__DAN49">#REF!</definedName>
    <definedName name="__DAN5" localSheetId="2">#REF!</definedName>
    <definedName name="__DAN5" localSheetId="7">#REF!</definedName>
    <definedName name="__DAN5" localSheetId="6">#REF!</definedName>
    <definedName name="__DAN5" localSheetId="4">#REF!</definedName>
    <definedName name="__DAN5">#REF!</definedName>
    <definedName name="__DAN50" localSheetId="2">#REF!</definedName>
    <definedName name="__DAN50" localSheetId="7">#REF!</definedName>
    <definedName name="__DAN50" localSheetId="6">#REF!</definedName>
    <definedName name="__DAN50" localSheetId="4">#REF!</definedName>
    <definedName name="__DAN50">#REF!</definedName>
    <definedName name="__DAN51" localSheetId="2">#REF!</definedName>
    <definedName name="__DAN51" localSheetId="7">#REF!</definedName>
    <definedName name="__DAN51" localSheetId="6">#REF!</definedName>
    <definedName name="__DAN51" localSheetId="4">#REF!</definedName>
    <definedName name="__DAN51">#REF!</definedName>
    <definedName name="__DAN52" localSheetId="2">#REF!</definedName>
    <definedName name="__DAN52" localSheetId="7">#REF!</definedName>
    <definedName name="__DAN52" localSheetId="6">#REF!</definedName>
    <definedName name="__DAN52" localSheetId="4">#REF!</definedName>
    <definedName name="__DAN52">#REF!</definedName>
    <definedName name="__DAN53" localSheetId="2">#REF!</definedName>
    <definedName name="__DAN53" localSheetId="7">#REF!</definedName>
    <definedName name="__DAN53" localSheetId="6">#REF!</definedName>
    <definedName name="__DAN53" localSheetId="4">#REF!</definedName>
    <definedName name="__DAN53">#REF!</definedName>
    <definedName name="__DAN54" localSheetId="2">#REF!</definedName>
    <definedName name="__DAN54" localSheetId="7">#REF!</definedName>
    <definedName name="__DAN54" localSheetId="6">#REF!</definedName>
    <definedName name="__DAN54" localSheetId="4">#REF!</definedName>
    <definedName name="__DAN54">#REF!</definedName>
    <definedName name="__DAN55" localSheetId="2">#REF!</definedName>
    <definedName name="__DAN55" localSheetId="7">#REF!</definedName>
    <definedName name="__DAN55" localSheetId="6">#REF!</definedName>
    <definedName name="__DAN55" localSheetId="4">#REF!</definedName>
    <definedName name="__DAN55">#REF!</definedName>
    <definedName name="__DAN56" localSheetId="2">#REF!</definedName>
    <definedName name="__DAN56" localSheetId="7">#REF!</definedName>
    <definedName name="__DAN56" localSheetId="6">#REF!</definedName>
    <definedName name="__DAN56" localSheetId="4">#REF!</definedName>
    <definedName name="__DAN56">#REF!</definedName>
    <definedName name="__DAN57" localSheetId="2">#REF!</definedName>
    <definedName name="__DAN57" localSheetId="7">#REF!</definedName>
    <definedName name="__DAN57" localSheetId="6">#REF!</definedName>
    <definedName name="__DAN57" localSheetId="4">#REF!</definedName>
    <definedName name="__DAN57">#REF!</definedName>
    <definedName name="__DAN58" localSheetId="2">#REF!</definedName>
    <definedName name="__DAN58" localSheetId="7">#REF!</definedName>
    <definedName name="__DAN58" localSheetId="6">#REF!</definedName>
    <definedName name="__DAN58" localSheetId="4">#REF!</definedName>
    <definedName name="__DAN58">#REF!</definedName>
    <definedName name="__DAN59" localSheetId="2">#REF!</definedName>
    <definedName name="__DAN59" localSheetId="7">#REF!</definedName>
    <definedName name="__DAN59" localSheetId="6">#REF!</definedName>
    <definedName name="__DAN59" localSheetId="4">#REF!</definedName>
    <definedName name="__DAN59">#REF!</definedName>
    <definedName name="__DAN6" localSheetId="2">#REF!</definedName>
    <definedName name="__DAN6" localSheetId="7">#REF!</definedName>
    <definedName name="__DAN6" localSheetId="6">#REF!</definedName>
    <definedName name="__DAN6" localSheetId="4">#REF!</definedName>
    <definedName name="__DAN6">#REF!</definedName>
    <definedName name="__DAN60" localSheetId="2">#REF!</definedName>
    <definedName name="__DAN60" localSheetId="7">#REF!</definedName>
    <definedName name="__DAN60" localSheetId="6">#REF!</definedName>
    <definedName name="__DAN60" localSheetId="4">#REF!</definedName>
    <definedName name="__DAN60">#REF!</definedName>
    <definedName name="__DAN61" localSheetId="2">#REF!</definedName>
    <definedName name="__DAN61" localSheetId="7">#REF!</definedName>
    <definedName name="__DAN61" localSheetId="6">#REF!</definedName>
    <definedName name="__DAN61" localSheetId="4">#REF!</definedName>
    <definedName name="__DAN61">#REF!</definedName>
    <definedName name="__DAN62" localSheetId="2">#REF!</definedName>
    <definedName name="__DAN62" localSheetId="7">#REF!</definedName>
    <definedName name="__DAN62" localSheetId="6">#REF!</definedName>
    <definedName name="__DAN62" localSheetId="4">#REF!</definedName>
    <definedName name="__DAN62">#REF!</definedName>
    <definedName name="__DAN63" localSheetId="2">#REF!</definedName>
    <definedName name="__DAN63" localSheetId="7">#REF!</definedName>
    <definedName name="__DAN63" localSheetId="6">#REF!</definedName>
    <definedName name="__DAN63" localSheetId="4">#REF!</definedName>
    <definedName name="__DAN63">#REF!</definedName>
    <definedName name="__DAN64" localSheetId="2">#REF!</definedName>
    <definedName name="__DAN64" localSheetId="7">#REF!</definedName>
    <definedName name="__DAN64" localSheetId="6">#REF!</definedName>
    <definedName name="__DAN64" localSheetId="4">#REF!</definedName>
    <definedName name="__DAN64">#REF!</definedName>
    <definedName name="__DAN65" localSheetId="2">#REF!</definedName>
    <definedName name="__DAN65" localSheetId="7">#REF!</definedName>
    <definedName name="__DAN65" localSheetId="6">#REF!</definedName>
    <definedName name="__DAN65" localSheetId="4">#REF!</definedName>
    <definedName name="__DAN65">#REF!</definedName>
    <definedName name="__DAN66" localSheetId="2">#REF!</definedName>
    <definedName name="__DAN66" localSheetId="7">#REF!</definedName>
    <definedName name="__DAN66" localSheetId="6">#REF!</definedName>
    <definedName name="__DAN66" localSheetId="4">#REF!</definedName>
    <definedName name="__DAN66">#REF!</definedName>
    <definedName name="__DAN67" localSheetId="2">#REF!</definedName>
    <definedName name="__DAN67" localSheetId="7">#REF!</definedName>
    <definedName name="__DAN67" localSheetId="6">#REF!</definedName>
    <definedName name="__DAN67" localSheetId="4">#REF!</definedName>
    <definedName name="__DAN67">#REF!</definedName>
    <definedName name="__DAN68" localSheetId="2">#REF!</definedName>
    <definedName name="__DAN68" localSheetId="7">#REF!</definedName>
    <definedName name="__DAN68" localSheetId="6">#REF!</definedName>
    <definedName name="__DAN68" localSheetId="4">#REF!</definedName>
    <definedName name="__DAN68">#REF!</definedName>
    <definedName name="__DAN69" localSheetId="2">#REF!</definedName>
    <definedName name="__DAN69" localSheetId="7">#REF!</definedName>
    <definedName name="__DAN69" localSheetId="6">#REF!</definedName>
    <definedName name="__DAN69" localSheetId="4">#REF!</definedName>
    <definedName name="__DAN69">#REF!</definedName>
    <definedName name="__DAN7" localSheetId="2">#REF!</definedName>
    <definedName name="__DAN7" localSheetId="7">#REF!</definedName>
    <definedName name="__DAN7" localSheetId="6">#REF!</definedName>
    <definedName name="__DAN7" localSheetId="4">#REF!</definedName>
    <definedName name="__DAN7">#REF!</definedName>
    <definedName name="__DAN70" localSheetId="2">#REF!</definedName>
    <definedName name="__DAN70" localSheetId="7">#REF!</definedName>
    <definedName name="__DAN70" localSheetId="6">#REF!</definedName>
    <definedName name="__DAN70" localSheetId="4">#REF!</definedName>
    <definedName name="__DAN70">#REF!</definedName>
    <definedName name="__DAN71" localSheetId="2">#REF!</definedName>
    <definedName name="__DAN71" localSheetId="7">#REF!</definedName>
    <definedName name="__DAN71" localSheetId="6">#REF!</definedName>
    <definedName name="__DAN71" localSheetId="4">#REF!</definedName>
    <definedName name="__DAN71">#REF!</definedName>
    <definedName name="__DAN72" localSheetId="2">#REF!</definedName>
    <definedName name="__DAN72" localSheetId="7">#REF!</definedName>
    <definedName name="__DAN72" localSheetId="6">#REF!</definedName>
    <definedName name="__DAN72" localSheetId="4">#REF!</definedName>
    <definedName name="__DAN72">#REF!</definedName>
    <definedName name="__DAN73" localSheetId="2">#REF!</definedName>
    <definedName name="__DAN73" localSheetId="7">#REF!</definedName>
    <definedName name="__DAN73" localSheetId="6">#REF!</definedName>
    <definedName name="__DAN73" localSheetId="4">#REF!</definedName>
    <definedName name="__DAN73">#REF!</definedName>
    <definedName name="__DAN74" localSheetId="2">#REF!</definedName>
    <definedName name="__DAN74" localSheetId="7">#REF!</definedName>
    <definedName name="__DAN74" localSheetId="6">#REF!</definedName>
    <definedName name="__DAN74" localSheetId="4">#REF!</definedName>
    <definedName name="__DAN74">#REF!</definedName>
    <definedName name="__DAN75" localSheetId="2">#REF!</definedName>
    <definedName name="__DAN75" localSheetId="7">#REF!</definedName>
    <definedName name="__DAN75" localSheetId="6">#REF!</definedName>
    <definedName name="__DAN75" localSheetId="4">#REF!</definedName>
    <definedName name="__DAN75">#REF!</definedName>
    <definedName name="__DAN76" localSheetId="2">#REF!</definedName>
    <definedName name="__DAN76" localSheetId="7">#REF!</definedName>
    <definedName name="__DAN76" localSheetId="6">#REF!</definedName>
    <definedName name="__DAN76" localSheetId="4">#REF!</definedName>
    <definedName name="__DAN76">#REF!</definedName>
    <definedName name="__DAN77" localSheetId="2">#REF!</definedName>
    <definedName name="__DAN77" localSheetId="7">#REF!</definedName>
    <definedName name="__DAN77" localSheetId="6">#REF!</definedName>
    <definedName name="__DAN77" localSheetId="4">#REF!</definedName>
    <definedName name="__DAN77">#REF!</definedName>
    <definedName name="__DAN78" localSheetId="2">#REF!</definedName>
    <definedName name="__DAN78" localSheetId="7">#REF!</definedName>
    <definedName name="__DAN78" localSheetId="6">#REF!</definedName>
    <definedName name="__DAN78" localSheetId="4">#REF!</definedName>
    <definedName name="__DAN78">#REF!</definedName>
    <definedName name="__DAN79" localSheetId="2">#REF!</definedName>
    <definedName name="__DAN79" localSheetId="7">#REF!</definedName>
    <definedName name="__DAN79" localSheetId="6">#REF!</definedName>
    <definedName name="__DAN79" localSheetId="4">#REF!</definedName>
    <definedName name="__DAN79">#REF!</definedName>
    <definedName name="__DAN8" localSheetId="2">#REF!</definedName>
    <definedName name="__DAN8" localSheetId="7">#REF!</definedName>
    <definedName name="__DAN8" localSheetId="6">#REF!</definedName>
    <definedName name="__DAN8" localSheetId="4">#REF!</definedName>
    <definedName name="__DAN8">#REF!</definedName>
    <definedName name="__DAN80" localSheetId="2">#REF!</definedName>
    <definedName name="__DAN80" localSheetId="7">#REF!</definedName>
    <definedName name="__DAN80" localSheetId="6">#REF!</definedName>
    <definedName name="__DAN80" localSheetId="4">#REF!</definedName>
    <definedName name="__DAN80">#REF!</definedName>
    <definedName name="__DAN81" localSheetId="2">#REF!</definedName>
    <definedName name="__DAN81" localSheetId="7">#REF!</definedName>
    <definedName name="__DAN81" localSheetId="6">#REF!</definedName>
    <definedName name="__DAN81" localSheetId="4">#REF!</definedName>
    <definedName name="__DAN81">#REF!</definedName>
    <definedName name="__DAN82" localSheetId="2">#REF!</definedName>
    <definedName name="__DAN82" localSheetId="7">#REF!</definedName>
    <definedName name="__DAN82" localSheetId="6">#REF!</definedName>
    <definedName name="__DAN82" localSheetId="4">#REF!</definedName>
    <definedName name="__DAN82">#REF!</definedName>
    <definedName name="__DAN83" localSheetId="2">#REF!</definedName>
    <definedName name="__DAN83" localSheetId="7">#REF!</definedName>
    <definedName name="__DAN83" localSheetId="6">#REF!</definedName>
    <definedName name="__DAN83" localSheetId="4">#REF!</definedName>
    <definedName name="__DAN83">#REF!</definedName>
    <definedName name="__DAN84" localSheetId="2">#REF!</definedName>
    <definedName name="__DAN84" localSheetId="7">#REF!</definedName>
    <definedName name="__DAN84" localSheetId="6">#REF!</definedName>
    <definedName name="__DAN84" localSheetId="4">#REF!</definedName>
    <definedName name="__DAN84">#REF!</definedName>
    <definedName name="__DAN85" localSheetId="2">#REF!</definedName>
    <definedName name="__DAN85" localSheetId="7">#REF!</definedName>
    <definedName name="__DAN85" localSheetId="6">#REF!</definedName>
    <definedName name="__DAN85" localSheetId="4">#REF!</definedName>
    <definedName name="__DAN85">#REF!</definedName>
    <definedName name="__DAN86" localSheetId="2">#REF!</definedName>
    <definedName name="__DAN86" localSheetId="7">#REF!</definedName>
    <definedName name="__DAN86" localSheetId="6">#REF!</definedName>
    <definedName name="__DAN86" localSheetId="4">#REF!</definedName>
    <definedName name="__DAN86">#REF!</definedName>
    <definedName name="__DAN87" localSheetId="2">#REF!</definedName>
    <definedName name="__DAN87" localSheetId="7">#REF!</definedName>
    <definedName name="__DAN87" localSheetId="6">#REF!</definedName>
    <definedName name="__DAN87" localSheetId="4">#REF!</definedName>
    <definedName name="__DAN87">#REF!</definedName>
    <definedName name="__DAN88" localSheetId="2">#REF!</definedName>
    <definedName name="__DAN88" localSheetId="7">#REF!</definedName>
    <definedName name="__DAN88" localSheetId="6">#REF!</definedName>
    <definedName name="__DAN88" localSheetId="4">#REF!</definedName>
    <definedName name="__DAN88">#REF!</definedName>
    <definedName name="__DAN89" localSheetId="2">#REF!</definedName>
    <definedName name="__DAN89" localSheetId="7">#REF!</definedName>
    <definedName name="__DAN89" localSheetId="6">#REF!</definedName>
    <definedName name="__DAN89" localSheetId="4">#REF!</definedName>
    <definedName name="__DAN89">#REF!</definedName>
    <definedName name="__DAN9" localSheetId="2">#REF!</definedName>
    <definedName name="__DAN9" localSheetId="7">#REF!</definedName>
    <definedName name="__DAN9" localSheetId="6">#REF!</definedName>
    <definedName name="__DAN9" localSheetId="4">#REF!</definedName>
    <definedName name="__DAN9">#REF!</definedName>
    <definedName name="__DAN90" localSheetId="2">#REF!</definedName>
    <definedName name="__DAN90" localSheetId="7">#REF!</definedName>
    <definedName name="__DAN90" localSheetId="6">#REF!</definedName>
    <definedName name="__DAN90" localSheetId="4">#REF!</definedName>
    <definedName name="__DAN90">#REF!</definedName>
    <definedName name="__DAN91" localSheetId="2">#REF!</definedName>
    <definedName name="__DAN91" localSheetId="7">#REF!</definedName>
    <definedName name="__DAN91" localSheetId="6">#REF!</definedName>
    <definedName name="__DAN91" localSheetId="4">#REF!</definedName>
    <definedName name="__DAN91">#REF!</definedName>
    <definedName name="__DAN92" localSheetId="2">#REF!</definedName>
    <definedName name="__DAN92" localSheetId="7">#REF!</definedName>
    <definedName name="__DAN92" localSheetId="6">#REF!</definedName>
    <definedName name="__DAN92" localSheetId="4">#REF!</definedName>
    <definedName name="__DAN92">#REF!</definedName>
    <definedName name="__DAN93" localSheetId="2">#REF!</definedName>
    <definedName name="__DAN93" localSheetId="7">#REF!</definedName>
    <definedName name="__DAN93" localSheetId="6">#REF!</definedName>
    <definedName name="__DAN93" localSheetId="4">#REF!</definedName>
    <definedName name="__DAN93">#REF!</definedName>
    <definedName name="__DAN94" localSheetId="2">#REF!</definedName>
    <definedName name="__DAN94" localSheetId="7">#REF!</definedName>
    <definedName name="__DAN94" localSheetId="6">#REF!</definedName>
    <definedName name="__DAN94" localSheetId="4">#REF!</definedName>
    <definedName name="__DAN94">#REF!</definedName>
    <definedName name="__DAN95" localSheetId="2">#REF!</definedName>
    <definedName name="__DAN95" localSheetId="7">#REF!</definedName>
    <definedName name="__DAN95" localSheetId="6">#REF!</definedName>
    <definedName name="__DAN95" localSheetId="4">#REF!</definedName>
    <definedName name="__DAN95">#REF!</definedName>
    <definedName name="__DAN96" localSheetId="2">#REF!</definedName>
    <definedName name="__DAN96" localSheetId="7">#REF!</definedName>
    <definedName name="__DAN96" localSheetId="6">#REF!</definedName>
    <definedName name="__DAN96" localSheetId="4">#REF!</definedName>
    <definedName name="__DAN96">#REF!</definedName>
    <definedName name="__DAN97" localSheetId="2">#REF!</definedName>
    <definedName name="__DAN97" localSheetId="7">#REF!</definedName>
    <definedName name="__DAN97" localSheetId="6">#REF!</definedName>
    <definedName name="__DAN97" localSheetId="4">#REF!</definedName>
    <definedName name="__DAN97">#REF!</definedName>
    <definedName name="__DAN98" localSheetId="2">#REF!</definedName>
    <definedName name="__DAN98" localSheetId="7">#REF!</definedName>
    <definedName name="__DAN98" localSheetId="6">#REF!</definedName>
    <definedName name="__DAN98" localSheetId="4">#REF!</definedName>
    <definedName name="__DAN98">#REF!</definedName>
    <definedName name="__DAN99" localSheetId="2">#REF!</definedName>
    <definedName name="__DAN99" localSheetId="7">#REF!</definedName>
    <definedName name="__DAN99" localSheetId="6">#REF!</definedName>
    <definedName name="__DAN99" localSheetId="4">#REF!</definedName>
    <definedName name="__DAN99">#REF!</definedName>
    <definedName name="__IntlFixup" hidden="1">TRUE</definedName>
    <definedName name="__JA2" localSheetId="2">#REF!</definedName>
    <definedName name="__JA2" localSheetId="7">#REF!</definedName>
    <definedName name="__JA2" localSheetId="6">#REF!</definedName>
    <definedName name="__JA2" localSheetId="4">#REF!</definedName>
    <definedName name="__JA2">#REF!</definedName>
    <definedName name="__JO11" localSheetId="2">#REF!</definedName>
    <definedName name="__JO11" localSheetId="7">#REF!</definedName>
    <definedName name="__JO11" localSheetId="6">#REF!</definedName>
    <definedName name="__JO11" localSheetId="4">#REF!</definedName>
    <definedName name="__JO11">#REF!</definedName>
    <definedName name="__K1" localSheetId="2">#REF!</definedName>
    <definedName name="__K1" localSheetId="7">#REF!</definedName>
    <definedName name="__K1" localSheetId="6">#REF!</definedName>
    <definedName name="__K1" localSheetId="4">#REF!</definedName>
    <definedName name="__K1">#REF!</definedName>
    <definedName name="__K2" localSheetId="2">#REF!</definedName>
    <definedName name="__K2" localSheetId="7">#REF!</definedName>
    <definedName name="__K2" localSheetId="6">#REF!</definedName>
    <definedName name="__K2" localSheetId="4">#REF!</definedName>
    <definedName name="__K2">#REF!</definedName>
    <definedName name="__K3" localSheetId="2">#REF!</definedName>
    <definedName name="__K3" localSheetId="7">#REF!</definedName>
    <definedName name="__K3" localSheetId="6">#REF!</definedName>
    <definedName name="__K3" localSheetId="4">#REF!</definedName>
    <definedName name="__K3">#REF!</definedName>
    <definedName name="__K5" localSheetId="2">#REF!</definedName>
    <definedName name="__K5" localSheetId="7">#REF!</definedName>
    <definedName name="__K5" localSheetId="6">#REF!</definedName>
    <definedName name="__K5" localSheetId="4">#REF!</definedName>
    <definedName name="__K5">#REF!</definedName>
    <definedName name="__K6" localSheetId="2">#REF!</definedName>
    <definedName name="__K6" localSheetId="7">#REF!</definedName>
    <definedName name="__K6" localSheetId="6">#REF!</definedName>
    <definedName name="__K6" localSheetId="4">#REF!</definedName>
    <definedName name="__K6">#REF!</definedName>
    <definedName name="__KD2" localSheetId="2" hidden="1">#REF!</definedName>
    <definedName name="__KD2" localSheetId="7" hidden="1">#REF!</definedName>
    <definedName name="__KD2" localSheetId="6" hidden="1">#REF!</definedName>
    <definedName name="__KD2" localSheetId="4" hidden="1">#REF!</definedName>
    <definedName name="__KD2" hidden="1">#REF!</definedName>
    <definedName name="__KD3" localSheetId="2" hidden="1">#REF!</definedName>
    <definedName name="__KD3" localSheetId="7" hidden="1">#REF!</definedName>
    <definedName name="__KD3" localSheetId="6" hidden="1">#REF!</definedName>
    <definedName name="__KD3" localSheetId="4" hidden="1">#REF!</definedName>
    <definedName name="__KD3" hidden="1">#REF!</definedName>
    <definedName name="__Key11" localSheetId="2" hidden="1">#REF!</definedName>
    <definedName name="__Key11" localSheetId="7" hidden="1">#REF!</definedName>
    <definedName name="__Key11" localSheetId="6" hidden="1">#REF!</definedName>
    <definedName name="__Key11" localSheetId="4" hidden="1">#REF!</definedName>
    <definedName name="__Key11" hidden="1">#REF!</definedName>
    <definedName name="__KK2" localSheetId="2" hidden="1">#REF!</definedName>
    <definedName name="__KK2" localSheetId="7" hidden="1">#REF!</definedName>
    <definedName name="__KK2" localSheetId="6" hidden="1">#REF!</definedName>
    <definedName name="__KK2" localSheetId="4" hidden="1">#REF!</definedName>
    <definedName name="__KK2" hidden="1">#REF!</definedName>
    <definedName name="__KK3" localSheetId="2" hidden="1">#REF!</definedName>
    <definedName name="__KK3" localSheetId="7" hidden="1">#REF!</definedName>
    <definedName name="__KK3" localSheetId="6" hidden="1">#REF!</definedName>
    <definedName name="__KK3" localSheetId="4" hidden="1">#REF!</definedName>
    <definedName name="__KK3" hidden="1">#REF!</definedName>
    <definedName name="__LL5" localSheetId="2">#REF!</definedName>
    <definedName name="__LL5" localSheetId="7">#REF!</definedName>
    <definedName name="__LL5" localSheetId="6">#REF!</definedName>
    <definedName name="__LL5" localSheetId="4">#REF!</definedName>
    <definedName name="__LL5">#REF!</definedName>
    <definedName name="__LPB1" localSheetId="2">#REF!</definedName>
    <definedName name="__LPB1" localSheetId="7">#REF!</definedName>
    <definedName name="__LPB1" localSheetId="6">#REF!</definedName>
    <definedName name="__LPB1" localSheetId="4">#REF!</definedName>
    <definedName name="__LPB1">#REF!</definedName>
    <definedName name="__LPK1" localSheetId="2">#REF!</definedName>
    <definedName name="__LPK1" localSheetId="7">#REF!</definedName>
    <definedName name="__LPK1" localSheetId="6">#REF!</definedName>
    <definedName name="__LPK1" localSheetId="4">#REF!</definedName>
    <definedName name="__LPK1">#REF!</definedName>
    <definedName name="__LSK1" localSheetId="2">#REF!</definedName>
    <definedName name="__LSK1" localSheetId="7">#REF!</definedName>
    <definedName name="__LSK1" localSheetId="6">#REF!</definedName>
    <definedName name="__LSK1" localSheetId="4">#REF!</definedName>
    <definedName name="__LSK1">#REF!</definedName>
    <definedName name="__LSK2" localSheetId="2">#REF!</definedName>
    <definedName name="__LSK2" localSheetId="7">#REF!</definedName>
    <definedName name="__LSK2" localSheetId="6">#REF!</definedName>
    <definedName name="__LSK2" localSheetId="4">#REF!</definedName>
    <definedName name="__LSK2">#REF!</definedName>
    <definedName name="__LSK3" localSheetId="2">#REF!</definedName>
    <definedName name="__LSK3" localSheetId="7">#REF!</definedName>
    <definedName name="__LSK3" localSheetId="6">#REF!</definedName>
    <definedName name="__LSK3" localSheetId="4">#REF!</definedName>
    <definedName name="__LSK3">#REF!</definedName>
    <definedName name="__LV02" localSheetId="2">#REF!</definedName>
    <definedName name="__LV02" localSheetId="7">#REF!</definedName>
    <definedName name="__LV02" localSheetId="6">#REF!</definedName>
    <definedName name="__LV02" localSheetId="4">#REF!</definedName>
    <definedName name="__LV02">#REF!</definedName>
    <definedName name="__NMB96" localSheetId="2">#REF!</definedName>
    <definedName name="__NMB96" localSheetId="7">#REF!</definedName>
    <definedName name="__NMB96" localSheetId="6">#REF!</definedName>
    <definedName name="__NMB96" localSheetId="4">#REF!</definedName>
    <definedName name="__NMB96">#REF!</definedName>
    <definedName name="__NON1" localSheetId="2">#REF!</definedName>
    <definedName name="__NON1" localSheetId="7">#REF!</definedName>
    <definedName name="__NON1" localSheetId="6">#REF!</definedName>
    <definedName name="__NON1" localSheetId="4">#REF!</definedName>
    <definedName name="__NON1">#REF!</definedName>
    <definedName name="__NON2" localSheetId="2">#REF!</definedName>
    <definedName name="__NON2" localSheetId="7">#REF!</definedName>
    <definedName name="__NON2" localSheetId="6">#REF!</definedName>
    <definedName name="__NON2" localSheetId="4">#REF!</definedName>
    <definedName name="__NON2">#REF!</definedName>
    <definedName name="__p1" localSheetId="2">#REF!</definedName>
    <definedName name="__p1" localSheetId="7">#REF!</definedName>
    <definedName name="__p1" localSheetId="6">#REF!</definedName>
    <definedName name="__p1" localSheetId="4">#REF!</definedName>
    <definedName name="__p1">#REF!</definedName>
    <definedName name="__p2" localSheetId="2">#REF!</definedName>
    <definedName name="__p2" localSheetId="7">#REF!</definedName>
    <definedName name="__p2" localSheetId="6">#REF!</definedName>
    <definedName name="__p2" localSheetId="4">#REF!</definedName>
    <definedName name="__p2">#REF!</definedName>
    <definedName name="__P21" localSheetId="2">#REF!</definedName>
    <definedName name="__P21" localSheetId="7">#REF!</definedName>
    <definedName name="__P21" localSheetId="6">#REF!</definedName>
    <definedName name="__P21" localSheetId="4">#REF!</definedName>
    <definedName name="__P21">#REF!</definedName>
    <definedName name="__P22" localSheetId="2">#REF!</definedName>
    <definedName name="__P22" localSheetId="7">#REF!</definedName>
    <definedName name="__P22" localSheetId="6">#REF!</definedName>
    <definedName name="__P22" localSheetId="4">#REF!</definedName>
    <definedName name="__P22">#REF!</definedName>
    <definedName name="__p3" localSheetId="2">#REF!</definedName>
    <definedName name="__p3" localSheetId="7">#REF!</definedName>
    <definedName name="__p3" localSheetId="6">#REF!</definedName>
    <definedName name="__p3" localSheetId="4">#REF!</definedName>
    <definedName name="__p3">#REF!</definedName>
    <definedName name="__P31" localSheetId="2">#REF!</definedName>
    <definedName name="__P31" localSheetId="7">#REF!</definedName>
    <definedName name="__P31" localSheetId="6">#REF!</definedName>
    <definedName name="__P31" localSheetId="4">#REF!</definedName>
    <definedName name="__P31">#REF!</definedName>
    <definedName name="__P32" localSheetId="2">#REF!</definedName>
    <definedName name="__P32" localSheetId="7">#REF!</definedName>
    <definedName name="__P32" localSheetId="6">#REF!</definedName>
    <definedName name="__P32" localSheetId="4">#REF!</definedName>
    <definedName name="__P32">#REF!</definedName>
    <definedName name="__P33" localSheetId="2">#REF!</definedName>
    <definedName name="__P33" localSheetId="7">#REF!</definedName>
    <definedName name="__P33" localSheetId="6">#REF!</definedName>
    <definedName name="__P33" localSheetId="4">#REF!</definedName>
    <definedName name="__P33">#REF!</definedName>
    <definedName name="__P34" localSheetId="2">#REF!</definedName>
    <definedName name="__P34" localSheetId="7">#REF!</definedName>
    <definedName name="__P34" localSheetId="6">#REF!</definedName>
    <definedName name="__P34" localSheetId="4">#REF!</definedName>
    <definedName name="__P34">#REF!</definedName>
    <definedName name="__PRN2" localSheetId="2">#REF!</definedName>
    <definedName name="__PRN2" localSheetId="7">#REF!</definedName>
    <definedName name="__PRN2" localSheetId="6">#REF!</definedName>
    <definedName name="__PRN2" localSheetId="4">#REF!</definedName>
    <definedName name="__PRN2">#REF!</definedName>
    <definedName name="__PRN3" localSheetId="2">#REF!</definedName>
    <definedName name="__PRN3" localSheetId="7">#REF!</definedName>
    <definedName name="__PRN3" localSheetId="6">#REF!</definedName>
    <definedName name="__PRN3" localSheetId="4">#REF!</definedName>
    <definedName name="__PRN3">#REF!</definedName>
    <definedName name="__PRN4" localSheetId="2">#REF!</definedName>
    <definedName name="__PRN4" localSheetId="7">#REF!</definedName>
    <definedName name="__PRN4" localSheetId="6">#REF!</definedName>
    <definedName name="__PRN4" localSheetId="4">#REF!</definedName>
    <definedName name="__PRN4">#REF!</definedName>
    <definedName name="__PRN6" localSheetId="2">#REF!</definedName>
    <definedName name="__PRN6" localSheetId="7">#REF!</definedName>
    <definedName name="__PRN6" localSheetId="6">#REF!</definedName>
    <definedName name="__PRN6" localSheetId="4">#REF!</definedName>
    <definedName name="__PRN6">#REF!</definedName>
    <definedName name="__PRN7" localSheetId="2">#REF!</definedName>
    <definedName name="__PRN7" localSheetId="7">#REF!</definedName>
    <definedName name="__PRN7" localSheetId="6">#REF!</definedName>
    <definedName name="__PRN7" localSheetId="4">#REF!</definedName>
    <definedName name="__PRN7">#REF!</definedName>
    <definedName name="__QTY1" localSheetId="2">#REF!</definedName>
    <definedName name="__QTY1" localSheetId="7">#REF!</definedName>
    <definedName name="__QTY1" localSheetId="6">#REF!</definedName>
    <definedName name="__QTY1" localSheetId="4">#REF!</definedName>
    <definedName name="__QTY1">#REF!</definedName>
    <definedName name="__QTY2" localSheetId="2">#REF!</definedName>
    <definedName name="__QTY2" localSheetId="7">#REF!</definedName>
    <definedName name="__QTY2" localSheetId="6">#REF!</definedName>
    <definedName name="__QTY2" localSheetId="4">#REF!</definedName>
    <definedName name="__QTY2">#REF!</definedName>
    <definedName name="__RR11" localSheetId="2">#REF!</definedName>
    <definedName name="__RR11" localSheetId="7">#REF!</definedName>
    <definedName name="__RR11" localSheetId="6">#REF!</definedName>
    <definedName name="__RR11" localSheetId="4">#REF!</definedName>
    <definedName name="__RR11">#REF!</definedName>
    <definedName name="__RR12" localSheetId="2">#REF!</definedName>
    <definedName name="__RR12" localSheetId="7">#REF!</definedName>
    <definedName name="__RR12" localSheetId="6">#REF!</definedName>
    <definedName name="__RR12" localSheetId="4">#REF!</definedName>
    <definedName name="__RR12">#REF!</definedName>
    <definedName name="__RR13" localSheetId="2">#REF!</definedName>
    <definedName name="__RR13" localSheetId="7">#REF!</definedName>
    <definedName name="__RR13" localSheetId="6">#REF!</definedName>
    <definedName name="__RR13" localSheetId="4">#REF!</definedName>
    <definedName name="__RR13">#REF!</definedName>
    <definedName name="__RR14" localSheetId="2">#REF!</definedName>
    <definedName name="__RR14" localSheetId="7">#REF!</definedName>
    <definedName name="__RR14" localSheetId="6">#REF!</definedName>
    <definedName name="__RR14" localSheetId="4">#REF!</definedName>
    <definedName name="__RR14">#REF!</definedName>
    <definedName name="__RR15" localSheetId="2">#REF!</definedName>
    <definedName name="__RR15" localSheetId="7">#REF!</definedName>
    <definedName name="__RR15" localSheetId="6">#REF!</definedName>
    <definedName name="__RR15" localSheetId="4">#REF!</definedName>
    <definedName name="__RR15">#REF!</definedName>
    <definedName name="__rrr12" localSheetId="2">#REF!</definedName>
    <definedName name="__rrr12" localSheetId="7">#REF!</definedName>
    <definedName name="__rrr12" localSheetId="6">#REF!</definedName>
    <definedName name="__rrr12" localSheetId="4">#REF!</definedName>
    <definedName name="__rrr12">#REF!</definedName>
    <definedName name="__rrr13" localSheetId="2">#REF!</definedName>
    <definedName name="__rrr13" localSheetId="7">#REF!</definedName>
    <definedName name="__rrr13" localSheetId="6">#REF!</definedName>
    <definedName name="__rrr13" localSheetId="4">#REF!</definedName>
    <definedName name="__rrr13">#REF!</definedName>
    <definedName name="__rrr14" localSheetId="2">#REF!</definedName>
    <definedName name="__rrr14" localSheetId="7">#REF!</definedName>
    <definedName name="__rrr14" localSheetId="6">#REF!</definedName>
    <definedName name="__rrr14" localSheetId="4">#REF!</definedName>
    <definedName name="__rrr14">#REF!</definedName>
    <definedName name="__rrr15" localSheetId="2">#REF!</definedName>
    <definedName name="__rrr15" localSheetId="7">#REF!</definedName>
    <definedName name="__rrr15" localSheetId="6">#REF!</definedName>
    <definedName name="__rrr15" localSheetId="4">#REF!</definedName>
    <definedName name="__rrr15">#REF!</definedName>
    <definedName name="__SSS1" localSheetId="2">#REF!</definedName>
    <definedName name="__SSS1" localSheetId="7">#REF!</definedName>
    <definedName name="__SSS1" localSheetId="6">#REF!</definedName>
    <definedName name="__SSS1" localSheetId="4">#REF!</definedName>
    <definedName name="__SSS1">#REF!</definedName>
    <definedName name="__ST1" localSheetId="2">#REF!</definedName>
    <definedName name="__ST1" localSheetId="7">#REF!</definedName>
    <definedName name="__ST1" localSheetId="6">#REF!</definedName>
    <definedName name="__ST1" localSheetId="4">#REF!</definedName>
    <definedName name="__ST1">#REF!</definedName>
    <definedName name="__SUB1" localSheetId="2">#REF!</definedName>
    <definedName name="__SUB1" localSheetId="7">#REF!</definedName>
    <definedName name="__SUB1" localSheetId="6">#REF!</definedName>
    <definedName name="__SUB1" localSheetId="4">#REF!</definedName>
    <definedName name="__SUB1">#REF!</definedName>
    <definedName name="__SUB2" localSheetId="2">#REF!</definedName>
    <definedName name="__SUB2" localSheetId="7">#REF!</definedName>
    <definedName name="__SUB2" localSheetId="6">#REF!</definedName>
    <definedName name="__SUB2" localSheetId="4">#REF!</definedName>
    <definedName name="__SUB2">#REF!</definedName>
    <definedName name="__SUB3" localSheetId="2">#REF!</definedName>
    <definedName name="__SUB3" localSheetId="7">#REF!</definedName>
    <definedName name="__SUB3" localSheetId="6">#REF!</definedName>
    <definedName name="__SUB3" localSheetId="4">#REF!</definedName>
    <definedName name="__SUB3">#REF!</definedName>
    <definedName name="__SUB4" localSheetId="2">#REF!</definedName>
    <definedName name="__SUB4" localSheetId="7">#REF!</definedName>
    <definedName name="__SUB4" localSheetId="6">#REF!</definedName>
    <definedName name="__SUB4" localSheetId="4">#REF!</definedName>
    <definedName name="__SUB4">#REF!</definedName>
    <definedName name="__TOT1" localSheetId="2">#REF!</definedName>
    <definedName name="__TOT1" localSheetId="7">#REF!</definedName>
    <definedName name="__TOT1" localSheetId="6">#REF!</definedName>
    <definedName name="__TOT1" localSheetId="4">#REF!</definedName>
    <definedName name="__TOT1">#REF!</definedName>
    <definedName name="__TOT2" localSheetId="2">#REF!</definedName>
    <definedName name="__TOT2" localSheetId="7">#REF!</definedName>
    <definedName name="__TOT2" localSheetId="6">#REF!</definedName>
    <definedName name="__TOT2" localSheetId="4">#REF!</definedName>
    <definedName name="__TOT2">#REF!</definedName>
    <definedName name="__UP1" localSheetId="2">#REF!</definedName>
    <definedName name="__UP1" localSheetId="7">#REF!</definedName>
    <definedName name="__UP1" localSheetId="6">#REF!</definedName>
    <definedName name="__UP1" localSheetId="4">#REF!</definedName>
    <definedName name="__UP1">#REF!</definedName>
    <definedName name="__UP2" localSheetId="2">#REF!</definedName>
    <definedName name="__UP2" localSheetId="7">#REF!</definedName>
    <definedName name="__UP2" localSheetId="6">#REF!</definedName>
    <definedName name="__UP2" localSheetId="4">#REF!</definedName>
    <definedName name="__UP2">#REF!</definedName>
    <definedName name="__W1" localSheetId="2">#REF!</definedName>
    <definedName name="__W1" localSheetId="7">#REF!</definedName>
    <definedName name="__W1" localSheetId="6">#REF!</definedName>
    <definedName name="__W1" localSheetId="4">#REF!</definedName>
    <definedName name="__W1">#REF!</definedName>
    <definedName name="__WW1" localSheetId="2">#REF!</definedName>
    <definedName name="__WW1" localSheetId="7">#REF!</definedName>
    <definedName name="__WW1" localSheetId="6">#REF!</definedName>
    <definedName name="__WW1" localSheetId="4">#REF!</definedName>
    <definedName name="__WW1">#REF!</definedName>
    <definedName name="__WW2" localSheetId="2">#REF!</definedName>
    <definedName name="__WW2" localSheetId="7">#REF!</definedName>
    <definedName name="__WW2" localSheetId="6">#REF!</definedName>
    <definedName name="__WW2" localSheetId="4">#REF!</definedName>
    <definedName name="__WW2">#REF!</definedName>
    <definedName name="__ZZ1" localSheetId="2">#REF!</definedName>
    <definedName name="__ZZ1" localSheetId="7">#REF!</definedName>
    <definedName name="__ZZ1" localSheetId="6">#REF!</definedName>
    <definedName name="__ZZ1" localSheetId="4">#REF!</definedName>
    <definedName name="__ZZ1">#REF!</definedName>
    <definedName name="_1" localSheetId="2">#REF!</definedName>
    <definedName name="_1" localSheetId="7">#REF!</definedName>
    <definedName name="_1" localSheetId="6">#REF!</definedName>
    <definedName name="_1" localSheetId="4">#REF!</definedName>
    <definedName name="_1">#REF!</definedName>
    <definedName name="_1.전기공사" localSheetId="2">#REF!</definedName>
    <definedName name="_1.전기공사" localSheetId="7">#REF!</definedName>
    <definedName name="_1.전기공사" localSheetId="6">#REF!</definedName>
    <definedName name="_1.전기공사" localSheetId="4">#REF!</definedName>
    <definedName name="_1.전기공사">#REF!</definedName>
    <definedName name="_10">#N/A</definedName>
    <definedName name="_10A_61">#N/A</definedName>
    <definedName name="_10A_62">#N/A</definedName>
    <definedName name="_10A_63">#N/A</definedName>
    <definedName name="_10A_64">#N/A</definedName>
    <definedName name="_10A_65">#N/A</definedName>
    <definedName name="_10A_66">#N/A</definedName>
    <definedName name="_10A_67">#N/A</definedName>
    <definedName name="_10A_68">#N/A</definedName>
    <definedName name="_10A_69">#N/A</definedName>
    <definedName name="_10A_70">#N/A</definedName>
    <definedName name="_10A_71">#N/A</definedName>
    <definedName name="_10A_72">#N/A</definedName>
    <definedName name="_10A_73">#N/A</definedName>
    <definedName name="_10A_74">#N/A</definedName>
    <definedName name="_10A_75">#N/A</definedName>
    <definedName name="_10A_76">#N/A</definedName>
    <definedName name="_10A_77">#N/A</definedName>
    <definedName name="_10A_78">#N/A</definedName>
    <definedName name="_10A_79">#N/A</definedName>
    <definedName name="_10A_80">#N/A</definedName>
    <definedName name="_10A_81">#N/A</definedName>
    <definedName name="_10A_82">#N/A</definedName>
    <definedName name="_10A_83">#N/A</definedName>
    <definedName name="_10A_84">#N/A</definedName>
    <definedName name="_10A_85">#N/A</definedName>
    <definedName name="_10A_86">#N/A</definedName>
    <definedName name="_10A_87">#N/A</definedName>
    <definedName name="_10A_88">#N/A</definedName>
    <definedName name="_10A_89">#N/A</definedName>
    <definedName name="_10A_90">#N/A</definedName>
    <definedName name="_10B_61">#N/A</definedName>
    <definedName name="_10B_62">#N/A</definedName>
    <definedName name="_10B_63">#N/A</definedName>
    <definedName name="_10B_64">#N/A</definedName>
    <definedName name="_10B_65">#N/A</definedName>
    <definedName name="_10B_66">#N/A</definedName>
    <definedName name="_10B_67">#N/A</definedName>
    <definedName name="_10B_68">#N/A</definedName>
    <definedName name="_10B_69">#N/A</definedName>
    <definedName name="_10B_70">#N/A</definedName>
    <definedName name="_10B_71">#N/A</definedName>
    <definedName name="_10B_72">#N/A</definedName>
    <definedName name="_10B_73">#N/A</definedName>
    <definedName name="_10B_74">#N/A</definedName>
    <definedName name="_10B_75">#N/A</definedName>
    <definedName name="_10B_76">#N/A</definedName>
    <definedName name="_10B_77">#N/A</definedName>
    <definedName name="_10B_78">#N/A</definedName>
    <definedName name="_10B_79">#N/A</definedName>
    <definedName name="_10B_80">#N/A</definedName>
    <definedName name="_10B_81">#N/A</definedName>
    <definedName name="_10B_82">#N/A</definedName>
    <definedName name="_10B_83">#N/A</definedName>
    <definedName name="_10B_84">#N/A</definedName>
    <definedName name="_10B_85">#N/A</definedName>
    <definedName name="_10B_86">#N/A</definedName>
    <definedName name="_10B_87">#N/A</definedName>
    <definedName name="_10B_88">#N/A</definedName>
    <definedName name="_10B_89">#N/A</definedName>
    <definedName name="_10B_90">#N/A</definedName>
    <definedName name="_10C_61">#N/A</definedName>
    <definedName name="_10C_62">#N/A</definedName>
    <definedName name="_10C_63">#N/A</definedName>
    <definedName name="_10C_64">#N/A</definedName>
    <definedName name="_10C_65">#N/A</definedName>
    <definedName name="_10C_66">#N/A</definedName>
    <definedName name="_10C_67">#N/A</definedName>
    <definedName name="_10C_68">#N/A</definedName>
    <definedName name="_10C_69">#N/A</definedName>
    <definedName name="_10C_70">#N/A</definedName>
    <definedName name="_10C_71">#N/A</definedName>
    <definedName name="_10C_72">#N/A</definedName>
    <definedName name="_10C_73">#N/A</definedName>
    <definedName name="_10C_74">#N/A</definedName>
    <definedName name="_10C_75">#N/A</definedName>
    <definedName name="_10C_76">#N/A</definedName>
    <definedName name="_10C_77">#N/A</definedName>
    <definedName name="_10C_78">#N/A</definedName>
    <definedName name="_10C_79">#N/A</definedName>
    <definedName name="_10C_80">#N/A</definedName>
    <definedName name="_10C_81">#N/A</definedName>
    <definedName name="_10C_82">#N/A</definedName>
    <definedName name="_10C_83">#N/A</definedName>
    <definedName name="_10C_84">#N/A</definedName>
    <definedName name="_10C_85">#N/A</definedName>
    <definedName name="_10C_86">#N/A</definedName>
    <definedName name="_10C_87">#N/A</definedName>
    <definedName name="_10C_88">#N/A</definedName>
    <definedName name="_10C_89">#N/A</definedName>
    <definedName name="_10C_90">#N/A</definedName>
    <definedName name="_11">#N/A</definedName>
    <definedName name="_12">#N/A</definedName>
    <definedName name="_12A_1">#N/A</definedName>
    <definedName name="_12A_10">#N/A</definedName>
    <definedName name="_12A_11">#N/A</definedName>
    <definedName name="_12A_12">#N/A</definedName>
    <definedName name="_12A_13">#N/A</definedName>
    <definedName name="_12A_14">#N/A</definedName>
    <definedName name="_12A_15">#N/A</definedName>
    <definedName name="_12A_16">#N/A</definedName>
    <definedName name="_12A_17">#N/A</definedName>
    <definedName name="_12A_18">#N/A</definedName>
    <definedName name="_12A_19">#N/A</definedName>
    <definedName name="_12A_2">#N/A</definedName>
    <definedName name="_12A_20">#N/A</definedName>
    <definedName name="_12A_21">#N/A</definedName>
    <definedName name="_12A_22">#N/A</definedName>
    <definedName name="_12A_23">#N/A</definedName>
    <definedName name="_12A_24">#N/A</definedName>
    <definedName name="_12A_25">#N/A</definedName>
    <definedName name="_12A_26">#N/A</definedName>
    <definedName name="_12A_27">#N/A</definedName>
    <definedName name="_12A_28">#N/A</definedName>
    <definedName name="_12A_29">#N/A</definedName>
    <definedName name="_12A_3">#N/A</definedName>
    <definedName name="_12A_30">#N/A</definedName>
    <definedName name="_12A_31">#N/A</definedName>
    <definedName name="_12A_32">#N/A</definedName>
    <definedName name="_12A_33">#N/A</definedName>
    <definedName name="_12A_34">#N/A</definedName>
    <definedName name="_12A_35">#N/A</definedName>
    <definedName name="_12A_36">#N/A</definedName>
    <definedName name="_12A_37">#N/A</definedName>
    <definedName name="_12A_38">#N/A</definedName>
    <definedName name="_12A_39">#N/A</definedName>
    <definedName name="_12A_4">#N/A</definedName>
    <definedName name="_12A_40">#N/A</definedName>
    <definedName name="_12A_41">#N/A</definedName>
    <definedName name="_12A_42">#N/A</definedName>
    <definedName name="_12A_43">#N/A</definedName>
    <definedName name="_12A_44">#N/A</definedName>
    <definedName name="_12A_45">#N/A</definedName>
    <definedName name="_12A_46">#N/A</definedName>
    <definedName name="_12A_47">#N/A</definedName>
    <definedName name="_12A_48">#N/A</definedName>
    <definedName name="_12A_49">#N/A</definedName>
    <definedName name="_12A_5">#N/A</definedName>
    <definedName name="_12A_50">#N/A</definedName>
    <definedName name="_12A_51">#N/A</definedName>
    <definedName name="_12A_52">#N/A</definedName>
    <definedName name="_12A_53">#N/A</definedName>
    <definedName name="_12A_54">#N/A</definedName>
    <definedName name="_12A_55">#N/A</definedName>
    <definedName name="_12A_56">#N/A</definedName>
    <definedName name="_12A_57">#N/A</definedName>
    <definedName name="_12A_58">#N/A</definedName>
    <definedName name="_12A_59">#N/A</definedName>
    <definedName name="_12A_6">#N/A</definedName>
    <definedName name="_12A_60">#N/A</definedName>
    <definedName name="_12A_61">#N/A</definedName>
    <definedName name="_12A_62">#N/A</definedName>
    <definedName name="_12A_63">#N/A</definedName>
    <definedName name="_12A_64">#N/A</definedName>
    <definedName name="_12A_65">#N/A</definedName>
    <definedName name="_12A_66">#N/A</definedName>
    <definedName name="_12A_67">#N/A</definedName>
    <definedName name="_12A_68">#N/A</definedName>
    <definedName name="_12A_69">#N/A</definedName>
    <definedName name="_12A_7">#N/A</definedName>
    <definedName name="_12A_70">#N/A</definedName>
    <definedName name="_12A_71">#N/A</definedName>
    <definedName name="_12A_72">#N/A</definedName>
    <definedName name="_12A_73">#N/A</definedName>
    <definedName name="_12A_74">#N/A</definedName>
    <definedName name="_12A_75">#N/A</definedName>
    <definedName name="_12A_76">#N/A</definedName>
    <definedName name="_12A_77">#N/A</definedName>
    <definedName name="_12A_78">#N/A</definedName>
    <definedName name="_12A_79">#N/A</definedName>
    <definedName name="_12A_8">#N/A</definedName>
    <definedName name="_12A_80">#N/A</definedName>
    <definedName name="_12A_81">#N/A</definedName>
    <definedName name="_12A_9">#N/A</definedName>
    <definedName name="_12B_1">#N/A</definedName>
    <definedName name="_12B_10">#N/A</definedName>
    <definedName name="_12B_11">#N/A</definedName>
    <definedName name="_12B_12">#N/A</definedName>
    <definedName name="_12B_13">#N/A</definedName>
    <definedName name="_12B_14">#N/A</definedName>
    <definedName name="_12B_15">#N/A</definedName>
    <definedName name="_12B_16">#N/A</definedName>
    <definedName name="_12B_17">#N/A</definedName>
    <definedName name="_12B_18">#N/A</definedName>
    <definedName name="_12B_19">#N/A</definedName>
    <definedName name="_12B_2">#N/A</definedName>
    <definedName name="_12B_20">#N/A</definedName>
    <definedName name="_12B_21">#N/A</definedName>
    <definedName name="_12B_22">#N/A</definedName>
    <definedName name="_12B_23">#N/A</definedName>
    <definedName name="_12B_24">#N/A</definedName>
    <definedName name="_12B_25">#N/A</definedName>
    <definedName name="_12B_26">#N/A</definedName>
    <definedName name="_12B_27">#N/A</definedName>
    <definedName name="_12B_28">#N/A</definedName>
    <definedName name="_12B_29">#N/A</definedName>
    <definedName name="_12B_3">#N/A</definedName>
    <definedName name="_12B_30">#N/A</definedName>
    <definedName name="_12B_31">#N/A</definedName>
    <definedName name="_12B_32">#N/A</definedName>
    <definedName name="_12B_33">#N/A</definedName>
    <definedName name="_12B_34">#N/A</definedName>
    <definedName name="_12B_35">#N/A</definedName>
    <definedName name="_12B_36">#N/A</definedName>
    <definedName name="_12B_37">#N/A</definedName>
    <definedName name="_12B_38">#N/A</definedName>
    <definedName name="_12B_39">#N/A</definedName>
    <definedName name="_12B_4">#N/A</definedName>
    <definedName name="_12B_40">#N/A</definedName>
    <definedName name="_12B_41">#N/A</definedName>
    <definedName name="_12B_42">#N/A</definedName>
    <definedName name="_12B_43">#N/A</definedName>
    <definedName name="_12B_44">#N/A</definedName>
    <definedName name="_12B_45">#N/A</definedName>
    <definedName name="_12B_46">#N/A</definedName>
    <definedName name="_12B_47">#N/A</definedName>
    <definedName name="_12B_48">#N/A</definedName>
    <definedName name="_12B_49">#N/A</definedName>
    <definedName name="_12B_5">#N/A</definedName>
    <definedName name="_12B_50">#N/A</definedName>
    <definedName name="_12B_51">#N/A</definedName>
    <definedName name="_12B_52">#N/A</definedName>
    <definedName name="_12B_53">#N/A</definedName>
    <definedName name="_12B_54">#N/A</definedName>
    <definedName name="_12B_55">#N/A</definedName>
    <definedName name="_12B_56">#N/A</definedName>
    <definedName name="_12B_57">#N/A</definedName>
    <definedName name="_12B_58">#N/A</definedName>
    <definedName name="_12B_59">#N/A</definedName>
    <definedName name="_12B_6">#N/A</definedName>
    <definedName name="_12B_60">#N/A</definedName>
    <definedName name="_12B_61">#N/A</definedName>
    <definedName name="_12B_62">#N/A</definedName>
    <definedName name="_12B_63">#N/A</definedName>
    <definedName name="_12B_64">#N/A</definedName>
    <definedName name="_12B_65">#N/A</definedName>
    <definedName name="_12B_66">#N/A</definedName>
    <definedName name="_12B_67">#N/A</definedName>
    <definedName name="_12B_68">#N/A</definedName>
    <definedName name="_12B_69">#N/A</definedName>
    <definedName name="_12B_7">#N/A</definedName>
    <definedName name="_12B_70">#N/A</definedName>
    <definedName name="_12B_71">#N/A</definedName>
    <definedName name="_12B_72">#N/A</definedName>
    <definedName name="_12B_73">#N/A</definedName>
    <definedName name="_12B_74">#N/A</definedName>
    <definedName name="_12B_75">#N/A</definedName>
    <definedName name="_12B_76">#N/A</definedName>
    <definedName name="_12B_77">#N/A</definedName>
    <definedName name="_12B_78">#N/A</definedName>
    <definedName name="_12B_79">#N/A</definedName>
    <definedName name="_12B_8">#N/A</definedName>
    <definedName name="_12B_80">#N/A</definedName>
    <definedName name="_12B_81">#N/A</definedName>
    <definedName name="_12B_9">#N/A</definedName>
    <definedName name="_12C_1">#N/A</definedName>
    <definedName name="_12C_10">#N/A</definedName>
    <definedName name="_12C_11">#N/A</definedName>
    <definedName name="_12C_12">#N/A</definedName>
    <definedName name="_12C_13">#N/A</definedName>
    <definedName name="_12C_14">#N/A</definedName>
    <definedName name="_12C_15">#N/A</definedName>
    <definedName name="_12C_16">#N/A</definedName>
    <definedName name="_12C_17">#N/A</definedName>
    <definedName name="_12C_18">#N/A</definedName>
    <definedName name="_12C_19">#N/A</definedName>
    <definedName name="_12C_2">#N/A</definedName>
    <definedName name="_12C_20">#N/A</definedName>
    <definedName name="_12C_21">#N/A</definedName>
    <definedName name="_12C_22">#N/A</definedName>
    <definedName name="_12C_23">#N/A</definedName>
    <definedName name="_12C_24">#N/A</definedName>
    <definedName name="_12C_25">#N/A</definedName>
    <definedName name="_12C_26">#N/A</definedName>
    <definedName name="_12C_27">#N/A</definedName>
    <definedName name="_12C_28">#N/A</definedName>
    <definedName name="_12C_29">#N/A</definedName>
    <definedName name="_12C_3">#N/A</definedName>
    <definedName name="_12C_30">#N/A</definedName>
    <definedName name="_12C_31">#N/A</definedName>
    <definedName name="_12C_32">#N/A</definedName>
    <definedName name="_12C_33">#N/A</definedName>
    <definedName name="_12C_34">#N/A</definedName>
    <definedName name="_12C_35">#N/A</definedName>
    <definedName name="_12C_36">#N/A</definedName>
    <definedName name="_12C_37">#N/A</definedName>
    <definedName name="_12C_38">#N/A</definedName>
    <definedName name="_12C_39">#N/A</definedName>
    <definedName name="_12C_4">#N/A</definedName>
    <definedName name="_12C_40">#N/A</definedName>
    <definedName name="_12C_41">#N/A</definedName>
    <definedName name="_12C_42">#N/A</definedName>
    <definedName name="_12C_43">#N/A</definedName>
    <definedName name="_12C_44">#N/A</definedName>
    <definedName name="_12C_45">#N/A</definedName>
    <definedName name="_12C_46">#N/A</definedName>
    <definedName name="_12C_47">#N/A</definedName>
    <definedName name="_12C_48">#N/A</definedName>
    <definedName name="_12C_49">#N/A</definedName>
    <definedName name="_12C_5">#N/A</definedName>
    <definedName name="_12C_50">#N/A</definedName>
    <definedName name="_12C_51">#N/A</definedName>
    <definedName name="_12C_52">#N/A</definedName>
    <definedName name="_12C_53">#N/A</definedName>
    <definedName name="_12C_54">#N/A</definedName>
    <definedName name="_12C_55">#N/A</definedName>
    <definedName name="_12C_56">#N/A</definedName>
    <definedName name="_12C_57">#N/A</definedName>
    <definedName name="_12C_58">#N/A</definedName>
    <definedName name="_12C_59">#N/A</definedName>
    <definedName name="_12C_6">#N/A</definedName>
    <definedName name="_12C_60">#N/A</definedName>
    <definedName name="_12C_61">#N/A</definedName>
    <definedName name="_12C_62">#N/A</definedName>
    <definedName name="_12C_63">#N/A</definedName>
    <definedName name="_12C_64">#N/A</definedName>
    <definedName name="_12C_65">#N/A</definedName>
    <definedName name="_12C_66">#N/A</definedName>
    <definedName name="_12C_67">#N/A</definedName>
    <definedName name="_12C_68">#N/A</definedName>
    <definedName name="_12C_69">#N/A</definedName>
    <definedName name="_12C_7">#N/A</definedName>
    <definedName name="_12C_70">#N/A</definedName>
    <definedName name="_12C_71">#N/A</definedName>
    <definedName name="_12C_72">#N/A</definedName>
    <definedName name="_12C_73">#N/A</definedName>
    <definedName name="_12C_74">#N/A</definedName>
    <definedName name="_12C_75">#N/A</definedName>
    <definedName name="_12C_76">#N/A</definedName>
    <definedName name="_12C_77">#N/A</definedName>
    <definedName name="_12C_78">#N/A</definedName>
    <definedName name="_12C_79">#N/A</definedName>
    <definedName name="_12C_8">#N/A</definedName>
    <definedName name="_12C_80">#N/A</definedName>
    <definedName name="_12C_81">#N/A</definedName>
    <definedName name="_12C_9">#N/A</definedName>
    <definedName name="_13">#N/A</definedName>
    <definedName name="_14">#N/A</definedName>
    <definedName name="_14A_1">#N/A</definedName>
    <definedName name="_14A_10">#N/A</definedName>
    <definedName name="_14A_11">#N/A</definedName>
    <definedName name="_14A_12">#N/A</definedName>
    <definedName name="_14A_13">#N/A</definedName>
    <definedName name="_14A_14">#N/A</definedName>
    <definedName name="_14A_15">#N/A</definedName>
    <definedName name="_14A_16">#N/A</definedName>
    <definedName name="_14A_17">#N/A</definedName>
    <definedName name="_14A_18">#N/A</definedName>
    <definedName name="_14A_19">#N/A</definedName>
    <definedName name="_14A_2">#N/A</definedName>
    <definedName name="_14A_20">#N/A</definedName>
    <definedName name="_14A_21">#N/A</definedName>
    <definedName name="_14A_22">#N/A</definedName>
    <definedName name="_14A_23">#N/A</definedName>
    <definedName name="_14A_24">#N/A</definedName>
    <definedName name="_14A_25">#N/A</definedName>
    <definedName name="_14A_26">#N/A</definedName>
    <definedName name="_14A_27">#N/A</definedName>
    <definedName name="_14A_28">#N/A</definedName>
    <definedName name="_14A_29">#N/A</definedName>
    <definedName name="_14A_3">#N/A</definedName>
    <definedName name="_14A_30">#N/A</definedName>
    <definedName name="_14A_4">#N/A</definedName>
    <definedName name="_14A_5">#N/A</definedName>
    <definedName name="_14A_6">#N/A</definedName>
    <definedName name="_14A_7">#N/A</definedName>
    <definedName name="_14A_8">#N/A</definedName>
    <definedName name="_14A_9">#N/A</definedName>
    <definedName name="_14B_1">#N/A</definedName>
    <definedName name="_14B_10">#N/A</definedName>
    <definedName name="_14B_11">#N/A</definedName>
    <definedName name="_14B_12">#N/A</definedName>
    <definedName name="_14B_13">#N/A</definedName>
    <definedName name="_14B_14">#N/A</definedName>
    <definedName name="_14B_15">#N/A</definedName>
    <definedName name="_14B_16">#N/A</definedName>
    <definedName name="_14B_17">#N/A</definedName>
    <definedName name="_14B_18">#N/A</definedName>
    <definedName name="_14B_19">#N/A</definedName>
    <definedName name="_14B_2">#N/A</definedName>
    <definedName name="_14B_20">#N/A</definedName>
    <definedName name="_14B_21">#N/A</definedName>
    <definedName name="_14B_22">#N/A</definedName>
    <definedName name="_14B_23">#N/A</definedName>
    <definedName name="_14B_24">#N/A</definedName>
    <definedName name="_14B_25">#N/A</definedName>
    <definedName name="_14B_26">#N/A</definedName>
    <definedName name="_14B_27">#N/A</definedName>
    <definedName name="_14B_28">#N/A</definedName>
    <definedName name="_14B_29">#N/A</definedName>
    <definedName name="_14B_3">#N/A</definedName>
    <definedName name="_14B_30">#N/A</definedName>
    <definedName name="_14B_4">#N/A</definedName>
    <definedName name="_14B_5">#N/A</definedName>
    <definedName name="_14B_6">#N/A</definedName>
    <definedName name="_14B_7">#N/A</definedName>
    <definedName name="_14B_8">#N/A</definedName>
    <definedName name="_14B_9">#N/A</definedName>
    <definedName name="_14C_1">#N/A</definedName>
    <definedName name="_14C_10">#N/A</definedName>
    <definedName name="_14C_11">#N/A</definedName>
    <definedName name="_14C_12">#N/A</definedName>
    <definedName name="_14C_13">#N/A</definedName>
    <definedName name="_14C_14">#N/A</definedName>
    <definedName name="_14C_15">#N/A</definedName>
    <definedName name="_14C_16">#N/A</definedName>
    <definedName name="_14C_17">#N/A</definedName>
    <definedName name="_14C_18">#N/A</definedName>
    <definedName name="_14C_19">#N/A</definedName>
    <definedName name="_14C_2">#N/A</definedName>
    <definedName name="_14C_20">#N/A</definedName>
    <definedName name="_14C_21">#N/A</definedName>
    <definedName name="_14C_22">#N/A</definedName>
    <definedName name="_14C_23">#N/A</definedName>
    <definedName name="_14C_24">#N/A</definedName>
    <definedName name="_14C_25">#N/A</definedName>
    <definedName name="_14C_26">#N/A</definedName>
    <definedName name="_14C_27">#N/A</definedName>
    <definedName name="_14C_28">#N/A</definedName>
    <definedName name="_14C_29">#N/A</definedName>
    <definedName name="_14C_3">#N/A</definedName>
    <definedName name="_14C_30">#N/A</definedName>
    <definedName name="_14C_4">#N/A</definedName>
    <definedName name="_14C_5">#N/A</definedName>
    <definedName name="_14C_6">#N/A</definedName>
    <definedName name="_14C_7">#N/A</definedName>
    <definedName name="_14C_8">#N/A</definedName>
    <definedName name="_14C_9">#N/A</definedName>
    <definedName name="_15">#N/A</definedName>
    <definedName name="_15A_1">#N/A</definedName>
    <definedName name="_15A_10">#N/A</definedName>
    <definedName name="_15A_11">#N/A</definedName>
    <definedName name="_15A_12">#N/A</definedName>
    <definedName name="_15A_13">#N/A</definedName>
    <definedName name="_15A_14">#N/A</definedName>
    <definedName name="_15A_15">#N/A</definedName>
    <definedName name="_15A_16">#N/A</definedName>
    <definedName name="_15A_17">#N/A</definedName>
    <definedName name="_15A_18">#N/A</definedName>
    <definedName name="_15A_19">#N/A</definedName>
    <definedName name="_15A_2">#N/A</definedName>
    <definedName name="_15A_20">#N/A</definedName>
    <definedName name="_15A_21">#N/A</definedName>
    <definedName name="_15A_22">#N/A</definedName>
    <definedName name="_15A_23">#N/A</definedName>
    <definedName name="_15A_24">#N/A</definedName>
    <definedName name="_15A_25">#N/A</definedName>
    <definedName name="_15A_26">#N/A</definedName>
    <definedName name="_15A_27">#N/A</definedName>
    <definedName name="_15A_28">#N/A</definedName>
    <definedName name="_15A_29">#N/A</definedName>
    <definedName name="_15A_3">#N/A</definedName>
    <definedName name="_15A_30">#N/A</definedName>
    <definedName name="_15A_31">#N/A</definedName>
    <definedName name="_15A_32">#N/A</definedName>
    <definedName name="_15A_33">#N/A</definedName>
    <definedName name="_15A_34">#N/A</definedName>
    <definedName name="_15A_35">#N/A</definedName>
    <definedName name="_15A_36">#N/A</definedName>
    <definedName name="_15A_37">#N/A</definedName>
    <definedName name="_15A_38">#N/A</definedName>
    <definedName name="_15A_39">#N/A</definedName>
    <definedName name="_15A_4">#N/A</definedName>
    <definedName name="_15A_40">#N/A</definedName>
    <definedName name="_15A_41">#N/A</definedName>
    <definedName name="_15A_42">#N/A</definedName>
    <definedName name="_15A_43">#N/A</definedName>
    <definedName name="_15A_44">#N/A</definedName>
    <definedName name="_15A_45">#N/A</definedName>
    <definedName name="_15A_46">#N/A</definedName>
    <definedName name="_15A_47">#N/A</definedName>
    <definedName name="_15A_48">#N/A</definedName>
    <definedName name="_15A_49">#N/A</definedName>
    <definedName name="_15A_5">#N/A</definedName>
    <definedName name="_15A_50">#N/A</definedName>
    <definedName name="_15A_51">#N/A</definedName>
    <definedName name="_15A_52">#N/A</definedName>
    <definedName name="_15A_53">#N/A</definedName>
    <definedName name="_15A_54">#N/A</definedName>
    <definedName name="_15A_55">#N/A</definedName>
    <definedName name="_15A_56">#N/A</definedName>
    <definedName name="_15A_57">#N/A</definedName>
    <definedName name="_15A_58">#N/A</definedName>
    <definedName name="_15A_59">#N/A</definedName>
    <definedName name="_15A_6">#N/A</definedName>
    <definedName name="_15A_60">#N/A</definedName>
    <definedName name="_15A_61">#N/A</definedName>
    <definedName name="_15A_62">#N/A</definedName>
    <definedName name="_15A_63">#N/A</definedName>
    <definedName name="_15A_64">#N/A</definedName>
    <definedName name="_15A_65">#N/A</definedName>
    <definedName name="_15A_66">#N/A</definedName>
    <definedName name="_15A_67">#N/A</definedName>
    <definedName name="_15A_68">#N/A</definedName>
    <definedName name="_15A_69">#N/A</definedName>
    <definedName name="_15A_7">#N/A</definedName>
    <definedName name="_15A_70">#N/A</definedName>
    <definedName name="_15A_71">#N/A</definedName>
    <definedName name="_15A_72">#N/A</definedName>
    <definedName name="_15A_73">#N/A</definedName>
    <definedName name="_15A_74">#N/A</definedName>
    <definedName name="_15A_75">#N/A</definedName>
    <definedName name="_15A_76">#N/A</definedName>
    <definedName name="_15A_77">#N/A</definedName>
    <definedName name="_15A_78">#N/A</definedName>
    <definedName name="_15A_79">#N/A</definedName>
    <definedName name="_15A_8">#N/A</definedName>
    <definedName name="_15A_80">#N/A</definedName>
    <definedName name="_15A_81">#N/A</definedName>
    <definedName name="_15A_82">#N/A</definedName>
    <definedName name="_15A_83">#N/A</definedName>
    <definedName name="_15A_84">#N/A</definedName>
    <definedName name="_15A_85">#N/A</definedName>
    <definedName name="_15A_86">#N/A</definedName>
    <definedName name="_15A_87">#N/A</definedName>
    <definedName name="_15A_88">#N/A</definedName>
    <definedName name="_15A_89">#N/A</definedName>
    <definedName name="_15A_9">#N/A</definedName>
    <definedName name="_15A_90">#N/A</definedName>
    <definedName name="_15B_1">#N/A</definedName>
    <definedName name="_15B_10">#N/A</definedName>
    <definedName name="_15B_11">#N/A</definedName>
    <definedName name="_15B_12">#N/A</definedName>
    <definedName name="_15B_13">#N/A</definedName>
    <definedName name="_15B_14">#N/A</definedName>
    <definedName name="_15B_15">#N/A</definedName>
    <definedName name="_15B_16">#N/A</definedName>
    <definedName name="_15B_17">#N/A</definedName>
    <definedName name="_15B_18">#N/A</definedName>
    <definedName name="_15B_19">#N/A</definedName>
    <definedName name="_15B_2">#N/A</definedName>
    <definedName name="_15B_20">#N/A</definedName>
    <definedName name="_15B_21">#N/A</definedName>
    <definedName name="_15B_22">#N/A</definedName>
    <definedName name="_15B_23">#N/A</definedName>
    <definedName name="_15B_24">#N/A</definedName>
    <definedName name="_15B_25">#N/A</definedName>
    <definedName name="_15B_26">#N/A</definedName>
    <definedName name="_15B_27">#N/A</definedName>
    <definedName name="_15B_28">#N/A</definedName>
    <definedName name="_15B_29">#N/A</definedName>
    <definedName name="_15B_3">#N/A</definedName>
    <definedName name="_15B_30">#N/A</definedName>
    <definedName name="_15B_31">#N/A</definedName>
    <definedName name="_15B_32">#N/A</definedName>
    <definedName name="_15B_33">#N/A</definedName>
    <definedName name="_15B_34">#N/A</definedName>
    <definedName name="_15B_35">#N/A</definedName>
    <definedName name="_15B_36">#N/A</definedName>
    <definedName name="_15B_37">#N/A</definedName>
    <definedName name="_15B_38">#N/A</definedName>
    <definedName name="_15B_39">#N/A</definedName>
    <definedName name="_15B_4">#N/A</definedName>
    <definedName name="_15B_40">#N/A</definedName>
    <definedName name="_15B_41">#N/A</definedName>
    <definedName name="_15B_42">#N/A</definedName>
    <definedName name="_15B_43">#N/A</definedName>
    <definedName name="_15B_44">#N/A</definedName>
    <definedName name="_15B_45">#N/A</definedName>
    <definedName name="_15B_46">#N/A</definedName>
    <definedName name="_15B_47">#N/A</definedName>
    <definedName name="_15B_48">#N/A</definedName>
    <definedName name="_15B_49">#N/A</definedName>
    <definedName name="_15B_5">#N/A</definedName>
    <definedName name="_15B_50">#N/A</definedName>
    <definedName name="_15B_51">#N/A</definedName>
    <definedName name="_15B_52">#N/A</definedName>
    <definedName name="_15B_53">#N/A</definedName>
    <definedName name="_15B_54">#N/A</definedName>
    <definedName name="_15B_55">#N/A</definedName>
    <definedName name="_15B_56">#N/A</definedName>
    <definedName name="_15B_57">#N/A</definedName>
    <definedName name="_15B_58">#N/A</definedName>
    <definedName name="_15B_59">#N/A</definedName>
    <definedName name="_15B_6">#N/A</definedName>
    <definedName name="_15B_60">#N/A</definedName>
    <definedName name="_15B_61">#N/A</definedName>
    <definedName name="_15B_62">#N/A</definedName>
    <definedName name="_15B_63">#N/A</definedName>
    <definedName name="_15B_64">#N/A</definedName>
    <definedName name="_15B_65">#N/A</definedName>
    <definedName name="_15B_66">#N/A</definedName>
    <definedName name="_15B_67">#N/A</definedName>
    <definedName name="_15B_68">#N/A</definedName>
    <definedName name="_15B_69">#N/A</definedName>
    <definedName name="_15B_7">#N/A</definedName>
    <definedName name="_15B_70">#N/A</definedName>
    <definedName name="_15B_71">#N/A</definedName>
    <definedName name="_15B_72">#N/A</definedName>
    <definedName name="_15B_73">#N/A</definedName>
    <definedName name="_15B_74">#N/A</definedName>
    <definedName name="_15B_75">#N/A</definedName>
    <definedName name="_15B_76">#N/A</definedName>
    <definedName name="_15B_77">#N/A</definedName>
    <definedName name="_15B_78">#N/A</definedName>
    <definedName name="_15B_79">#N/A</definedName>
    <definedName name="_15B_8">#N/A</definedName>
    <definedName name="_15B_80">#N/A</definedName>
    <definedName name="_15B_81">#N/A</definedName>
    <definedName name="_15B_82">#N/A</definedName>
    <definedName name="_15B_83">#N/A</definedName>
    <definedName name="_15B_84">#N/A</definedName>
    <definedName name="_15B_85">#N/A</definedName>
    <definedName name="_15B_86">#N/A</definedName>
    <definedName name="_15B_87">#N/A</definedName>
    <definedName name="_15B_88">#N/A</definedName>
    <definedName name="_15B_89">#N/A</definedName>
    <definedName name="_15B_9">#N/A</definedName>
    <definedName name="_15B_90">#N/A</definedName>
    <definedName name="_15C_1">#N/A</definedName>
    <definedName name="_15C_10">#N/A</definedName>
    <definedName name="_15C_11">#N/A</definedName>
    <definedName name="_15C_12">#N/A</definedName>
    <definedName name="_15C_13">#N/A</definedName>
    <definedName name="_15C_14">#N/A</definedName>
    <definedName name="_15C_15">#N/A</definedName>
    <definedName name="_15C_16">#N/A</definedName>
    <definedName name="_15C_17">#N/A</definedName>
    <definedName name="_15C_18">#N/A</definedName>
    <definedName name="_15C_19">#N/A</definedName>
    <definedName name="_15C_2">#N/A</definedName>
    <definedName name="_15C_20">#N/A</definedName>
    <definedName name="_15C_21">#N/A</definedName>
    <definedName name="_15C_22">#N/A</definedName>
    <definedName name="_15C_23">#N/A</definedName>
    <definedName name="_15C_24">#N/A</definedName>
    <definedName name="_15C_25">#N/A</definedName>
    <definedName name="_15C_26">#N/A</definedName>
    <definedName name="_15C_27">#N/A</definedName>
    <definedName name="_15C_28">#N/A</definedName>
    <definedName name="_15C_29">#N/A</definedName>
    <definedName name="_15C_3">#N/A</definedName>
    <definedName name="_15C_30">#N/A</definedName>
    <definedName name="_15C_31">#N/A</definedName>
    <definedName name="_15C_32">#N/A</definedName>
    <definedName name="_15C_33">#N/A</definedName>
    <definedName name="_15C_34">#N/A</definedName>
    <definedName name="_15C_35">#N/A</definedName>
    <definedName name="_15C_36">#N/A</definedName>
    <definedName name="_15C_37">#N/A</definedName>
    <definedName name="_15C_38">#N/A</definedName>
    <definedName name="_15C_39">#N/A</definedName>
    <definedName name="_15C_4">#N/A</definedName>
    <definedName name="_15C_40">#N/A</definedName>
    <definedName name="_15C_41">#N/A</definedName>
    <definedName name="_15C_42">#N/A</definedName>
    <definedName name="_15C_43">#N/A</definedName>
    <definedName name="_15C_44">#N/A</definedName>
    <definedName name="_15C_45">#N/A</definedName>
    <definedName name="_15C_46">#N/A</definedName>
    <definedName name="_15C_47">#N/A</definedName>
    <definedName name="_15C_48">#N/A</definedName>
    <definedName name="_15C_49">#N/A</definedName>
    <definedName name="_15C_5">#N/A</definedName>
    <definedName name="_15C_50">#N/A</definedName>
    <definedName name="_15C_51">#N/A</definedName>
    <definedName name="_15C_52">#N/A</definedName>
    <definedName name="_15C_53">#N/A</definedName>
    <definedName name="_15C_54">#N/A</definedName>
    <definedName name="_15C_55">#N/A</definedName>
    <definedName name="_15C_56">#N/A</definedName>
    <definedName name="_15C_57">#N/A</definedName>
    <definedName name="_15C_58">#N/A</definedName>
    <definedName name="_15C_59">#N/A</definedName>
    <definedName name="_15C_6">#N/A</definedName>
    <definedName name="_15C_60">#N/A</definedName>
    <definedName name="_15C_61">#N/A</definedName>
    <definedName name="_15C_62">#N/A</definedName>
    <definedName name="_15C_63">#N/A</definedName>
    <definedName name="_15C_64">#N/A</definedName>
    <definedName name="_15C_65">#N/A</definedName>
    <definedName name="_15C_66">#N/A</definedName>
    <definedName name="_15C_67">#N/A</definedName>
    <definedName name="_15C_68">#N/A</definedName>
    <definedName name="_15C_69">#N/A</definedName>
    <definedName name="_15C_7">#N/A</definedName>
    <definedName name="_15C_70">#N/A</definedName>
    <definedName name="_15C_71">#N/A</definedName>
    <definedName name="_15C_72">#N/A</definedName>
    <definedName name="_15C_73">#N/A</definedName>
    <definedName name="_15C_74">#N/A</definedName>
    <definedName name="_15C_75">#N/A</definedName>
    <definedName name="_15C_76">#N/A</definedName>
    <definedName name="_15C_77">#N/A</definedName>
    <definedName name="_15C_78">#N/A</definedName>
    <definedName name="_15C_79">#N/A</definedName>
    <definedName name="_15C_8">#N/A</definedName>
    <definedName name="_15C_80">#N/A</definedName>
    <definedName name="_15C_81">#N/A</definedName>
    <definedName name="_15C_82">#N/A</definedName>
    <definedName name="_15C_83">#N/A</definedName>
    <definedName name="_15C_84">#N/A</definedName>
    <definedName name="_15C_85">#N/A</definedName>
    <definedName name="_15C_86">#N/A</definedName>
    <definedName name="_15C_87">#N/A</definedName>
    <definedName name="_15C_88">#N/A</definedName>
    <definedName name="_15C_89">#N/A</definedName>
    <definedName name="_15C_9">#N/A</definedName>
    <definedName name="_15C_90">#N/A</definedName>
    <definedName name="_16">#N/A</definedName>
    <definedName name="_17">#N/A</definedName>
    <definedName name="_17A_1">#N/A</definedName>
    <definedName name="_17A_10">#N/A</definedName>
    <definedName name="_17A_11">#N/A</definedName>
    <definedName name="_17A_12">#N/A</definedName>
    <definedName name="_17A_13">#N/A</definedName>
    <definedName name="_17A_14">#N/A</definedName>
    <definedName name="_17A_15">#N/A</definedName>
    <definedName name="_17A_2">#N/A</definedName>
    <definedName name="_17A_3">#N/A</definedName>
    <definedName name="_17A_4">#N/A</definedName>
    <definedName name="_17A_5">#N/A</definedName>
    <definedName name="_17A_6">#N/A</definedName>
    <definedName name="_17A_7">#N/A</definedName>
    <definedName name="_17A_8">#N/A</definedName>
    <definedName name="_17A_9">#N/A</definedName>
    <definedName name="_17B_1">#N/A</definedName>
    <definedName name="_17B_10">#N/A</definedName>
    <definedName name="_17B_11">#N/A</definedName>
    <definedName name="_17B_12">#N/A</definedName>
    <definedName name="_17B_13">#N/A</definedName>
    <definedName name="_17B_14">#N/A</definedName>
    <definedName name="_17B_15">#N/A</definedName>
    <definedName name="_17B_2">#N/A</definedName>
    <definedName name="_17B_3">#N/A</definedName>
    <definedName name="_17B_4">#N/A</definedName>
    <definedName name="_17B_5">#N/A</definedName>
    <definedName name="_17B_6">#N/A</definedName>
    <definedName name="_17B_7">#N/A</definedName>
    <definedName name="_17B_8">#N/A</definedName>
    <definedName name="_17B_9">#N/A</definedName>
    <definedName name="_17C_1">#N/A</definedName>
    <definedName name="_17C_10">#N/A</definedName>
    <definedName name="_17C_11">#N/A</definedName>
    <definedName name="_17C_12">#N/A</definedName>
    <definedName name="_17C_13">#N/A</definedName>
    <definedName name="_17C_14">#N/A</definedName>
    <definedName name="_17C_15">#N/A</definedName>
    <definedName name="_17C_2">#N/A</definedName>
    <definedName name="_17C_3">#N/A</definedName>
    <definedName name="_17C_4">#N/A</definedName>
    <definedName name="_17C_5">#N/A</definedName>
    <definedName name="_17C_6">#N/A</definedName>
    <definedName name="_17C_7">#N/A</definedName>
    <definedName name="_17C_8">#N/A</definedName>
    <definedName name="_17C_9">#N/A</definedName>
    <definedName name="_18">#N/A</definedName>
    <definedName name="_18A_1">#N/A</definedName>
    <definedName name="_18A_10">#N/A</definedName>
    <definedName name="_18A_11">#N/A</definedName>
    <definedName name="_18A_12">#N/A</definedName>
    <definedName name="_18A_13">#N/A</definedName>
    <definedName name="_18A_14">#N/A</definedName>
    <definedName name="_18A_15">#N/A</definedName>
    <definedName name="_18A_2">#N/A</definedName>
    <definedName name="_18A_3">#N/A</definedName>
    <definedName name="_18A_4">#N/A</definedName>
    <definedName name="_18A_5">#N/A</definedName>
    <definedName name="_18A_6">#N/A</definedName>
    <definedName name="_18A_7">#N/A</definedName>
    <definedName name="_18A_8">#N/A</definedName>
    <definedName name="_18A_9">#N/A</definedName>
    <definedName name="_18B_1">#N/A</definedName>
    <definedName name="_18B_10">#N/A</definedName>
    <definedName name="_18B_11">#N/A</definedName>
    <definedName name="_18B_12">#N/A</definedName>
    <definedName name="_18B_13">#N/A</definedName>
    <definedName name="_18B_14">#N/A</definedName>
    <definedName name="_18B_15">#N/A</definedName>
    <definedName name="_18B_2">#N/A</definedName>
    <definedName name="_18B_3">#N/A</definedName>
    <definedName name="_18B_4">#N/A</definedName>
    <definedName name="_18B_5">#N/A</definedName>
    <definedName name="_18B_6">#N/A</definedName>
    <definedName name="_18B_7">#N/A</definedName>
    <definedName name="_18B_8">#N/A</definedName>
    <definedName name="_18B_9">#N/A</definedName>
    <definedName name="_18C_1">#N/A</definedName>
    <definedName name="_18C_10">#N/A</definedName>
    <definedName name="_18C_11">#N/A</definedName>
    <definedName name="_18C_12">#N/A</definedName>
    <definedName name="_18C_13">#N/A</definedName>
    <definedName name="_18C_14">#N/A</definedName>
    <definedName name="_18C_15">#N/A</definedName>
    <definedName name="_18C_2">#N/A</definedName>
    <definedName name="_18C_3">#N/A</definedName>
    <definedName name="_18C_4">#N/A</definedName>
    <definedName name="_18C_5">#N/A</definedName>
    <definedName name="_18C_6">#N/A</definedName>
    <definedName name="_18C_7">#N/A</definedName>
    <definedName name="_18C_8">#N/A</definedName>
    <definedName name="_18C_9">#N/A</definedName>
    <definedName name="_19">#N/A</definedName>
    <definedName name="_1차_94년">#N/A</definedName>
    <definedName name="_20">#N/A</definedName>
    <definedName name="_21">#N/A</definedName>
    <definedName name="_22">#N/A</definedName>
    <definedName name="_23">#N/A</definedName>
    <definedName name="_24">#N/A</definedName>
    <definedName name="_25">#N/A</definedName>
    <definedName name="_26">#N/A</definedName>
    <definedName name="_27">#N/A</definedName>
    <definedName name="_28">#N/A</definedName>
    <definedName name="_29">#N/A</definedName>
    <definedName name="_2차결제일">#N/A</definedName>
    <definedName name="_3" localSheetId="2">#REF!</definedName>
    <definedName name="_3" localSheetId="7">#REF!</definedName>
    <definedName name="_3" localSheetId="6">#REF!</definedName>
    <definedName name="_3" localSheetId="4">#REF!</definedName>
    <definedName name="_3">#REF!</definedName>
    <definedName name="_30">#N/A</definedName>
    <definedName name="_31">#N/A</definedName>
    <definedName name="_32">#N/A</definedName>
    <definedName name="_33">#N/A</definedName>
    <definedName name="_34">#N/A</definedName>
    <definedName name="_35">#N/A</definedName>
    <definedName name="_36">#N/A</definedName>
    <definedName name="_37">#N/A</definedName>
    <definedName name="_38">#N/A</definedName>
    <definedName name="_39">#N/A</definedName>
    <definedName name="_4" localSheetId="2">#REF!</definedName>
    <definedName name="_4" localSheetId="7">#REF!</definedName>
    <definedName name="_4" localSheetId="6">#REF!</definedName>
    <definedName name="_4" localSheetId="4">#REF!</definedName>
    <definedName name="_4">#REF!</definedName>
    <definedName name="_40">#N/A</definedName>
    <definedName name="_41">#N/A</definedName>
    <definedName name="_42">#N/A</definedName>
    <definedName name="_43">#N/A</definedName>
    <definedName name="_44">#N/A</definedName>
    <definedName name="_45">#N/A</definedName>
    <definedName name="_46">#N/A</definedName>
    <definedName name="_47">#N/A</definedName>
    <definedName name="_48">#N/A</definedName>
    <definedName name="_49">#N/A</definedName>
    <definedName name="_50">#N/A</definedName>
    <definedName name="_51">#N/A</definedName>
    <definedName name="_52">#N/A</definedName>
    <definedName name="_53">#N/A</definedName>
    <definedName name="_54">#N/A</definedName>
    <definedName name="_55">#N/A</definedName>
    <definedName name="_56">#N/A</definedName>
    <definedName name="_57">#N/A</definedName>
    <definedName name="_58">#N/A</definedName>
    <definedName name="_59">#N/A</definedName>
    <definedName name="_6" localSheetId="2">#REF!</definedName>
    <definedName name="_6" localSheetId="7">#REF!</definedName>
    <definedName name="_6" localSheetId="6">#REF!</definedName>
    <definedName name="_6" localSheetId="4">#REF!</definedName>
    <definedName name="_6">#REF!</definedName>
    <definedName name="_60">#N/A</definedName>
    <definedName name="_61">#N/A</definedName>
    <definedName name="_62">#N/A</definedName>
    <definedName name="_63">#N/A</definedName>
    <definedName name="_64">#N/A</definedName>
    <definedName name="_65">#N/A</definedName>
    <definedName name="_66">#N/A</definedName>
    <definedName name="_67">#N/A</definedName>
    <definedName name="_68">#N/A</definedName>
    <definedName name="_69">#N/A</definedName>
    <definedName name="_7">#N/A</definedName>
    <definedName name="_70">#N/A</definedName>
    <definedName name="_71">#N/A</definedName>
    <definedName name="_72">#N/A</definedName>
    <definedName name="_73">#N/A</definedName>
    <definedName name="_74">#N/A</definedName>
    <definedName name="_75">#N/A</definedName>
    <definedName name="_76">#N/A</definedName>
    <definedName name="_77">#N/A</definedName>
    <definedName name="_78">#N/A</definedName>
    <definedName name="_79">#N/A</definedName>
    <definedName name="_8">#N/A</definedName>
    <definedName name="_80">#N/A</definedName>
    <definedName name="_81">#N/A</definedName>
    <definedName name="_82">#N/A</definedName>
    <definedName name="_83">#N/A</definedName>
    <definedName name="_84">#N/A</definedName>
    <definedName name="_85">#N/A</definedName>
    <definedName name="_86">#N/A</definedName>
    <definedName name="_87">#N/A</definedName>
    <definedName name="_88">#N/A</definedName>
    <definedName name="_89">#N/A</definedName>
    <definedName name="_9">#N/A</definedName>
    <definedName name="_90">#N/A</definedName>
    <definedName name="_91">#N/A</definedName>
    <definedName name="_92">#N/A</definedName>
    <definedName name="_93">#N/A</definedName>
    <definedName name="_94">#N/A</definedName>
    <definedName name="_95">#N/A</definedName>
    <definedName name="_96">#N/A</definedName>
    <definedName name="_97">#N/A</definedName>
    <definedName name="_98">#N/A</definedName>
    <definedName name="_99">#N/A</definedName>
    <definedName name="_A01" localSheetId="2">#REF!</definedName>
    <definedName name="_A01" localSheetId="7">#REF!</definedName>
    <definedName name="_A01" localSheetId="6">#REF!</definedName>
    <definedName name="_A01" localSheetId="4">#REF!</definedName>
    <definedName name="_A01">#REF!</definedName>
    <definedName name="_A02" localSheetId="2">#REF!</definedName>
    <definedName name="_A02" localSheetId="7">#REF!</definedName>
    <definedName name="_A02" localSheetId="6">#REF!</definedName>
    <definedName name="_A02" localSheetId="4">#REF!</definedName>
    <definedName name="_A02">#REF!</definedName>
    <definedName name="_A03" localSheetId="2">#REF!</definedName>
    <definedName name="_A03" localSheetId="7">#REF!</definedName>
    <definedName name="_A03" localSheetId="6">#REF!</definedName>
    <definedName name="_A03" localSheetId="4">#REF!</definedName>
    <definedName name="_A03">#REF!</definedName>
    <definedName name="_A04" localSheetId="2">#REF!</definedName>
    <definedName name="_A04" localSheetId="7">#REF!</definedName>
    <definedName name="_A04" localSheetId="6">#REF!</definedName>
    <definedName name="_A04" localSheetId="4">#REF!</definedName>
    <definedName name="_A04">#REF!</definedName>
    <definedName name="_A05" localSheetId="2">#REF!</definedName>
    <definedName name="_A05" localSheetId="7">#REF!</definedName>
    <definedName name="_A05" localSheetId="6">#REF!</definedName>
    <definedName name="_A05" localSheetId="4">#REF!</definedName>
    <definedName name="_A05">#REF!</definedName>
    <definedName name="_A1" localSheetId="2">#REF!</definedName>
    <definedName name="_A1" localSheetId="7">#REF!</definedName>
    <definedName name="_A1" localSheetId="6">#REF!</definedName>
    <definedName name="_A1" localSheetId="4">#REF!</definedName>
    <definedName name="_A1">#REF!</definedName>
    <definedName name="_A100000" localSheetId="2">#REF!</definedName>
    <definedName name="_A100000" localSheetId="7">#REF!</definedName>
    <definedName name="_A100000" localSheetId="6">#REF!</definedName>
    <definedName name="_A100000" localSheetId="4">#REF!</definedName>
    <definedName name="_A100000">#REF!</definedName>
    <definedName name="_A150000" localSheetId="2">#REF!</definedName>
    <definedName name="_A150000" localSheetId="7">#REF!</definedName>
    <definedName name="_A150000" localSheetId="6">#REF!</definedName>
    <definedName name="_A150000" localSheetId="4">#REF!</definedName>
    <definedName name="_A150000">#REF!</definedName>
    <definedName name="_A183154" localSheetId="2">#REF!</definedName>
    <definedName name="_A183154" localSheetId="7">#REF!</definedName>
    <definedName name="_A183154" localSheetId="6">#REF!</definedName>
    <definedName name="_A183154" localSheetId="4">#REF!</definedName>
    <definedName name="_A183154">#REF!</definedName>
    <definedName name="_A2" localSheetId="2">#REF!</definedName>
    <definedName name="_A2" localSheetId="7">#REF!</definedName>
    <definedName name="_A2" localSheetId="6">#REF!</definedName>
    <definedName name="_A2" localSheetId="4">#REF!</definedName>
    <definedName name="_A2">#REF!</definedName>
    <definedName name="_a3" localSheetId="2">#REF!</definedName>
    <definedName name="_a3" localSheetId="7">#REF!</definedName>
    <definedName name="_a3" localSheetId="6">#REF!</definedName>
    <definedName name="_a3" localSheetId="4">#REF!</definedName>
    <definedName name="_a3">#REF!</definedName>
    <definedName name="_A66000" localSheetId="2">#REF!</definedName>
    <definedName name="_A66000" localSheetId="7">#REF!</definedName>
    <definedName name="_A66000" localSheetId="6">#REF!</definedName>
    <definedName name="_A66000" localSheetId="4">#REF!</definedName>
    <definedName name="_A66000">#REF!</definedName>
    <definedName name="_A67000" localSheetId="2">#REF!</definedName>
    <definedName name="_A67000" localSheetId="7">#REF!</definedName>
    <definedName name="_A67000" localSheetId="6">#REF!</definedName>
    <definedName name="_A67000" localSheetId="4">#REF!</definedName>
    <definedName name="_A67000">#REF!</definedName>
    <definedName name="_A68000" localSheetId="2">#REF!</definedName>
    <definedName name="_A68000" localSheetId="7">#REF!</definedName>
    <definedName name="_A68000" localSheetId="6">#REF!</definedName>
    <definedName name="_A68000" localSheetId="4">#REF!</definedName>
    <definedName name="_A68000">#REF!</definedName>
    <definedName name="_A70000" localSheetId="2">#REF!</definedName>
    <definedName name="_A70000" localSheetId="7">#REF!</definedName>
    <definedName name="_A70000" localSheetId="6">#REF!</definedName>
    <definedName name="_A70000" localSheetId="4">#REF!</definedName>
    <definedName name="_A70000">#REF!</definedName>
    <definedName name="_A80000" localSheetId="2">#REF!</definedName>
    <definedName name="_A80000" localSheetId="7">#REF!</definedName>
    <definedName name="_A80000" localSheetId="6">#REF!</definedName>
    <definedName name="_A80000" localSheetId="4">#REF!</definedName>
    <definedName name="_A80000">#REF!</definedName>
    <definedName name="_AA1" localSheetId="2">#REF!</definedName>
    <definedName name="_AA1" localSheetId="7">#REF!</definedName>
    <definedName name="_AA1" localSheetId="6">#REF!</definedName>
    <definedName name="_AA1" localSheetId="4">#REF!</definedName>
    <definedName name="_AA1">#REF!</definedName>
    <definedName name="_B02" localSheetId="2">#REF!</definedName>
    <definedName name="_B02" localSheetId="7">#REF!</definedName>
    <definedName name="_B02" localSheetId="6">#REF!</definedName>
    <definedName name="_B02" localSheetId="4">#REF!</definedName>
    <definedName name="_B02">#REF!</definedName>
    <definedName name="_b03" localSheetId="2">#REF!</definedName>
    <definedName name="_b03" localSheetId="7">#REF!</definedName>
    <definedName name="_b03" localSheetId="6">#REF!</definedName>
    <definedName name="_b03" localSheetId="4">#REF!</definedName>
    <definedName name="_b03">#REF!</definedName>
    <definedName name="_b05" localSheetId="2">#REF!</definedName>
    <definedName name="_b05" localSheetId="7">#REF!</definedName>
    <definedName name="_b05" localSheetId="6">#REF!</definedName>
    <definedName name="_b05" localSheetId="4">#REF!</definedName>
    <definedName name="_b05">#REF!</definedName>
    <definedName name="_b06" localSheetId="2">#REF!</definedName>
    <definedName name="_b06" localSheetId="7">#REF!</definedName>
    <definedName name="_b06" localSheetId="6">#REF!</definedName>
    <definedName name="_b06" localSheetId="4">#REF!</definedName>
    <definedName name="_b06">#REF!</definedName>
    <definedName name="_b07" localSheetId="2">#REF!</definedName>
    <definedName name="_b07" localSheetId="7">#REF!</definedName>
    <definedName name="_b07" localSheetId="6">#REF!</definedName>
    <definedName name="_b07" localSheetId="4">#REF!</definedName>
    <definedName name="_b07">#REF!</definedName>
    <definedName name="_b08" localSheetId="2">#REF!</definedName>
    <definedName name="_b08" localSheetId="7">#REF!</definedName>
    <definedName name="_b08" localSheetId="6">#REF!</definedName>
    <definedName name="_b08" localSheetId="4">#REF!</definedName>
    <definedName name="_b08">#REF!</definedName>
    <definedName name="_B10" localSheetId="2">#REF!</definedName>
    <definedName name="_B10" localSheetId="7">#REF!</definedName>
    <definedName name="_B10" localSheetId="6">#REF!</definedName>
    <definedName name="_B10" localSheetId="4">#REF!</definedName>
    <definedName name="_B10">#REF!</definedName>
    <definedName name="_B11" localSheetId="2">#REF!</definedName>
    <definedName name="_B11" localSheetId="7">#REF!</definedName>
    <definedName name="_B11" localSheetId="6">#REF!</definedName>
    <definedName name="_B11" localSheetId="4">#REF!</definedName>
    <definedName name="_B11">#REF!</definedName>
    <definedName name="_b12" localSheetId="2">#REF!</definedName>
    <definedName name="_b12" localSheetId="7">#REF!</definedName>
    <definedName name="_b12" localSheetId="6">#REF!</definedName>
    <definedName name="_b12" localSheetId="4">#REF!</definedName>
    <definedName name="_b12">#REF!</definedName>
    <definedName name="_b13" localSheetId="2">#REF!</definedName>
    <definedName name="_b13" localSheetId="7">#REF!</definedName>
    <definedName name="_b13" localSheetId="6">#REF!</definedName>
    <definedName name="_b13" localSheetId="4">#REF!</definedName>
    <definedName name="_b13">#REF!</definedName>
    <definedName name="_B14" localSheetId="2">#REF!</definedName>
    <definedName name="_B14" localSheetId="7">#REF!</definedName>
    <definedName name="_B14" localSheetId="6">#REF!</definedName>
    <definedName name="_B14" localSheetId="4">#REF!</definedName>
    <definedName name="_B14">#REF!</definedName>
    <definedName name="_b15" localSheetId="2">#REF!</definedName>
    <definedName name="_b15" localSheetId="7">#REF!</definedName>
    <definedName name="_b15" localSheetId="6">#REF!</definedName>
    <definedName name="_b15" localSheetId="4">#REF!</definedName>
    <definedName name="_b15">#REF!</definedName>
    <definedName name="_b17" localSheetId="2">#REF!</definedName>
    <definedName name="_b17" localSheetId="7">#REF!</definedName>
    <definedName name="_b17" localSheetId="6">#REF!</definedName>
    <definedName name="_b17" localSheetId="4">#REF!</definedName>
    <definedName name="_b17">#REF!</definedName>
    <definedName name="_b18" localSheetId="2">#REF!</definedName>
    <definedName name="_b18" localSheetId="7">#REF!</definedName>
    <definedName name="_b18" localSheetId="6">#REF!</definedName>
    <definedName name="_b18" localSheetId="4">#REF!</definedName>
    <definedName name="_b18">#REF!</definedName>
    <definedName name="_b19" localSheetId="2">#REF!</definedName>
    <definedName name="_b19" localSheetId="7">#REF!</definedName>
    <definedName name="_b19" localSheetId="6">#REF!</definedName>
    <definedName name="_b19" localSheetId="4">#REF!</definedName>
    <definedName name="_b19">#REF!</definedName>
    <definedName name="_B20" localSheetId="2">#REF!</definedName>
    <definedName name="_B20" localSheetId="7">#REF!</definedName>
    <definedName name="_B20" localSheetId="6">#REF!</definedName>
    <definedName name="_B20" localSheetId="4">#REF!</definedName>
    <definedName name="_B20">#REF!</definedName>
    <definedName name="_B20996" localSheetId="2">#REF!</definedName>
    <definedName name="_B20996" localSheetId="7">#REF!</definedName>
    <definedName name="_B20996" localSheetId="6">#REF!</definedName>
    <definedName name="_B20996" localSheetId="4">#REF!</definedName>
    <definedName name="_B20996">#REF!</definedName>
    <definedName name="_B21" localSheetId="2">#REF!</definedName>
    <definedName name="_B21" localSheetId="7">#REF!</definedName>
    <definedName name="_B21" localSheetId="6">#REF!</definedName>
    <definedName name="_B21" localSheetId="4">#REF!</definedName>
    <definedName name="_B21">#REF!</definedName>
    <definedName name="_B23" localSheetId="2">#REF!</definedName>
    <definedName name="_B23" localSheetId="7">#REF!</definedName>
    <definedName name="_B23" localSheetId="6">#REF!</definedName>
    <definedName name="_B23" localSheetId="4">#REF!</definedName>
    <definedName name="_B23">#REF!</definedName>
    <definedName name="_B24" localSheetId="2">#REF!</definedName>
    <definedName name="_B24" localSheetId="7">#REF!</definedName>
    <definedName name="_B24" localSheetId="6">#REF!</definedName>
    <definedName name="_B24" localSheetId="4">#REF!</definedName>
    <definedName name="_B24">#REF!</definedName>
    <definedName name="_B25" localSheetId="2">#REF!</definedName>
    <definedName name="_B25" localSheetId="7">#REF!</definedName>
    <definedName name="_B25" localSheetId="6">#REF!</definedName>
    <definedName name="_B25" localSheetId="4">#REF!</definedName>
    <definedName name="_B25">#REF!</definedName>
    <definedName name="_B37" localSheetId="2">#REF!</definedName>
    <definedName name="_B37" localSheetId="7">#REF!</definedName>
    <definedName name="_B37" localSheetId="6">#REF!</definedName>
    <definedName name="_B37" localSheetId="4">#REF!</definedName>
    <definedName name="_B37">#REF!</definedName>
    <definedName name="_B38" localSheetId="2">#REF!</definedName>
    <definedName name="_B38" localSheetId="7">#REF!</definedName>
    <definedName name="_B38" localSheetId="6">#REF!</definedName>
    <definedName name="_B38" localSheetId="4">#REF!</definedName>
    <definedName name="_B38">#REF!</definedName>
    <definedName name="_C01" localSheetId="2">#REF!</definedName>
    <definedName name="_C01" localSheetId="7">#REF!</definedName>
    <definedName name="_C01" localSheetId="6">#REF!</definedName>
    <definedName name="_C01" localSheetId="4">#REF!</definedName>
    <definedName name="_C01">#REF!</definedName>
    <definedName name="_c02" localSheetId="2">#REF!</definedName>
    <definedName name="_c02" localSheetId="7">#REF!</definedName>
    <definedName name="_c02" localSheetId="6">#REF!</definedName>
    <definedName name="_c02" localSheetId="4">#REF!</definedName>
    <definedName name="_c02">#REF!</definedName>
    <definedName name="_C100000" localSheetId="2">#REF!</definedName>
    <definedName name="_C100000" localSheetId="7">#REF!</definedName>
    <definedName name="_C100000" localSheetId="6">#REF!</definedName>
    <definedName name="_C100000" localSheetId="4">#REF!</definedName>
    <definedName name="_C100000">#REF!</definedName>
    <definedName name="_D01" localSheetId="2">#REF!</definedName>
    <definedName name="_D01" localSheetId="7">#REF!</definedName>
    <definedName name="_D01" localSheetId="6">#REF!</definedName>
    <definedName name="_D01" localSheetId="4">#REF!</definedName>
    <definedName name="_D01">#REF!</definedName>
    <definedName name="_D02" localSheetId="2">#REF!</definedName>
    <definedName name="_D02" localSheetId="7">#REF!</definedName>
    <definedName name="_D02" localSheetId="6">#REF!</definedName>
    <definedName name="_D02" localSheetId="4">#REF!</definedName>
    <definedName name="_D02">#REF!</definedName>
    <definedName name="_DAN1" localSheetId="2">#REF!</definedName>
    <definedName name="_DAN1" localSheetId="7">#REF!</definedName>
    <definedName name="_DAN1" localSheetId="6">#REF!</definedName>
    <definedName name="_DAN1" localSheetId="4">#REF!</definedName>
    <definedName name="_DAN1">#REF!</definedName>
    <definedName name="_DAN10" localSheetId="2">#REF!</definedName>
    <definedName name="_DAN10" localSheetId="7">#REF!</definedName>
    <definedName name="_DAN10" localSheetId="6">#REF!</definedName>
    <definedName name="_DAN10" localSheetId="4">#REF!</definedName>
    <definedName name="_DAN10">#REF!</definedName>
    <definedName name="_DAN100" localSheetId="2">#REF!</definedName>
    <definedName name="_DAN100" localSheetId="7">#REF!</definedName>
    <definedName name="_DAN100" localSheetId="6">#REF!</definedName>
    <definedName name="_DAN100" localSheetId="4">#REF!</definedName>
    <definedName name="_DAN100">#REF!</definedName>
    <definedName name="_DAN101" localSheetId="2">#REF!</definedName>
    <definedName name="_DAN101" localSheetId="7">#REF!</definedName>
    <definedName name="_DAN101" localSheetId="6">#REF!</definedName>
    <definedName name="_DAN101" localSheetId="4">#REF!</definedName>
    <definedName name="_DAN101">#REF!</definedName>
    <definedName name="_DAN102" localSheetId="2">#REF!</definedName>
    <definedName name="_DAN102" localSheetId="7">#REF!</definedName>
    <definedName name="_DAN102" localSheetId="6">#REF!</definedName>
    <definedName name="_DAN102" localSheetId="4">#REF!</definedName>
    <definedName name="_DAN102">#REF!</definedName>
    <definedName name="_DAN103" localSheetId="2">#REF!</definedName>
    <definedName name="_DAN103" localSheetId="7">#REF!</definedName>
    <definedName name="_DAN103" localSheetId="6">#REF!</definedName>
    <definedName name="_DAN103" localSheetId="4">#REF!</definedName>
    <definedName name="_DAN103">#REF!</definedName>
    <definedName name="_DAN104" localSheetId="2">#REF!</definedName>
    <definedName name="_DAN104" localSheetId="7">#REF!</definedName>
    <definedName name="_DAN104" localSheetId="6">#REF!</definedName>
    <definedName name="_DAN104" localSheetId="4">#REF!</definedName>
    <definedName name="_DAN104">#REF!</definedName>
    <definedName name="_DAN105" localSheetId="2">#REF!</definedName>
    <definedName name="_DAN105" localSheetId="7">#REF!</definedName>
    <definedName name="_DAN105" localSheetId="6">#REF!</definedName>
    <definedName name="_DAN105" localSheetId="4">#REF!</definedName>
    <definedName name="_DAN105">#REF!</definedName>
    <definedName name="_DAN106" localSheetId="2">#REF!</definedName>
    <definedName name="_DAN106" localSheetId="7">#REF!</definedName>
    <definedName name="_DAN106" localSheetId="6">#REF!</definedName>
    <definedName name="_DAN106" localSheetId="4">#REF!</definedName>
    <definedName name="_DAN106">#REF!</definedName>
    <definedName name="_DAN107" localSheetId="2">#REF!</definedName>
    <definedName name="_DAN107" localSheetId="7">#REF!</definedName>
    <definedName name="_DAN107" localSheetId="6">#REF!</definedName>
    <definedName name="_DAN107" localSheetId="4">#REF!</definedName>
    <definedName name="_DAN107">#REF!</definedName>
    <definedName name="_DAN108" localSheetId="2">#REF!</definedName>
    <definedName name="_DAN108" localSheetId="7">#REF!</definedName>
    <definedName name="_DAN108" localSheetId="6">#REF!</definedName>
    <definedName name="_DAN108" localSheetId="4">#REF!</definedName>
    <definedName name="_DAN108">#REF!</definedName>
    <definedName name="_DAN109" localSheetId="2">#REF!</definedName>
    <definedName name="_DAN109" localSheetId="7">#REF!</definedName>
    <definedName name="_DAN109" localSheetId="6">#REF!</definedName>
    <definedName name="_DAN109" localSheetId="4">#REF!</definedName>
    <definedName name="_DAN109">#REF!</definedName>
    <definedName name="_DAN11" localSheetId="2">#REF!</definedName>
    <definedName name="_DAN11" localSheetId="7">#REF!</definedName>
    <definedName name="_DAN11" localSheetId="6">#REF!</definedName>
    <definedName name="_DAN11" localSheetId="4">#REF!</definedName>
    <definedName name="_DAN11">#REF!</definedName>
    <definedName name="_DAN110" localSheetId="2">#REF!</definedName>
    <definedName name="_DAN110" localSheetId="7">#REF!</definedName>
    <definedName name="_DAN110" localSheetId="6">#REF!</definedName>
    <definedName name="_DAN110" localSheetId="4">#REF!</definedName>
    <definedName name="_DAN110">#REF!</definedName>
    <definedName name="_DAN111" localSheetId="2">#REF!</definedName>
    <definedName name="_DAN111" localSheetId="7">#REF!</definedName>
    <definedName name="_DAN111" localSheetId="6">#REF!</definedName>
    <definedName name="_DAN111" localSheetId="4">#REF!</definedName>
    <definedName name="_DAN111">#REF!</definedName>
    <definedName name="_DAN112" localSheetId="2">#REF!</definedName>
    <definedName name="_DAN112" localSheetId="7">#REF!</definedName>
    <definedName name="_DAN112" localSheetId="6">#REF!</definedName>
    <definedName name="_DAN112" localSheetId="4">#REF!</definedName>
    <definedName name="_DAN112">#REF!</definedName>
    <definedName name="_DAN113" localSheetId="2">#REF!</definedName>
    <definedName name="_DAN113" localSheetId="7">#REF!</definedName>
    <definedName name="_DAN113" localSheetId="6">#REF!</definedName>
    <definedName name="_DAN113" localSheetId="4">#REF!</definedName>
    <definedName name="_DAN113">#REF!</definedName>
    <definedName name="_DAN114" localSheetId="2">#REF!</definedName>
    <definedName name="_DAN114" localSheetId="7">#REF!</definedName>
    <definedName name="_DAN114" localSheetId="6">#REF!</definedName>
    <definedName name="_DAN114" localSheetId="4">#REF!</definedName>
    <definedName name="_DAN114">#REF!</definedName>
    <definedName name="_DAN115" localSheetId="2">#REF!</definedName>
    <definedName name="_DAN115" localSheetId="7">#REF!</definedName>
    <definedName name="_DAN115" localSheetId="6">#REF!</definedName>
    <definedName name="_DAN115" localSheetId="4">#REF!</definedName>
    <definedName name="_DAN115">#REF!</definedName>
    <definedName name="_DAN116" localSheetId="2">#REF!</definedName>
    <definedName name="_DAN116" localSheetId="7">#REF!</definedName>
    <definedName name="_DAN116" localSheetId="6">#REF!</definedName>
    <definedName name="_DAN116" localSheetId="4">#REF!</definedName>
    <definedName name="_DAN116">#REF!</definedName>
    <definedName name="_DAN117" localSheetId="2">#REF!</definedName>
    <definedName name="_DAN117" localSheetId="7">#REF!</definedName>
    <definedName name="_DAN117" localSheetId="6">#REF!</definedName>
    <definedName name="_DAN117" localSheetId="4">#REF!</definedName>
    <definedName name="_DAN117">#REF!</definedName>
    <definedName name="_DAN118" localSheetId="2">#REF!</definedName>
    <definedName name="_DAN118" localSheetId="7">#REF!</definedName>
    <definedName name="_DAN118" localSheetId="6">#REF!</definedName>
    <definedName name="_DAN118" localSheetId="4">#REF!</definedName>
    <definedName name="_DAN118">#REF!</definedName>
    <definedName name="_DAN119" localSheetId="2">#REF!</definedName>
    <definedName name="_DAN119" localSheetId="7">#REF!</definedName>
    <definedName name="_DAN119" localSheetId="6">#REF!</definedName>
    <definedName name="_DAN119" localSheetId="4">#REF!</definedName>
    <definedName name="_DAN119">#REF!</definedName>
    <definedName name="_DAN12" localSheetId="2">#REF!</definedName>
    <definedName name="_DAN12" localSheetId="7">#REF!</definedName>
    <definedName name="_DAN12" localSheetId="6">#REF!</definedName>
    <definedName name="_DAN12" localSheetId="4">#REF!</definedName>
    <definedName name="_DAN12">#REF!</definedName>
    <definedName name="_DAN120" localSheetId="2">#REF!</definedName>
    <definedName name="_DAN120" localSheetId="7">#REF!</definedName>
    <definedName name="_DAN120" localSheetId="6">#REF!</definedName>
    <definedName name="_DAN120" localSheetId="4">#REF!</definedName>
    <definedName name="_DAN120">#REF!</definedName>
    <definedName name="_DAN121" localSheetId="2">#REF!</definedName>
    <definedName name="_DAN121" localSheetId="7">#REF!</definedName>
    <definedName name="_DAN121" localSheetId="6">#REF!</definedName>
    <definedName name="_DAN121" localSheetId="4">#REF!</definedName>
    <definedName name="_DAN121">#REF!</definedName>
    <definedName name="_DAN122" localSheetId="2">#REF!</definedName>
    <definedName name="_DAN122" localSheetId="7">#REF!</definedName>
    <definedName name="_DAN122" localSheetId="6">#REF!</definedName>
    <definedName name="_DAN122" localSheetId="4">#REF!</definedName>
    <definedName name="_DAN122">#REF!</definedName>
    <definedName name="_DAN123" localSheetId="2">#REF!</definedName>
    <definedName name="_DAN123" localSheetId="7">#REF!</definedName>
    <definedName name="_DAN123" localSheetId="6">#REF!</definedName>
    <definedName name="_DAN123" localSheetId="4">#REF!</definedName>
    <definedName name="_DAN123">#REF!</definedName>
    <definedName name="_DAN124" localSheetId="2">#REF!</definedName>
    <definedName name="_DAN124" localSheetId="7">#REF!</definedName>
    <definedName name="_DAN124" localSheetId="6">#REF!</definedName>
    <definedName name="_DAN124" localSheetId="4">#REF!</definedName>
    <definedName name="_DAN124">#REF!</definedName>
    <definedName name="_DAN125" localSheetId="2">#REF!</definedName>
    <definedName name="_DAN125" localSheetId="7">#REF!</definedName>
    <definedName name="_DAN125" localSheetId="6">#REF!</definedName>
    <definedName name="_DAN125" localSheetId="4">#REF!</definedName>
    <definedName name="_DAN125">#REF!</definedName>
    <definedName name="_DAN126" localSheetId="2">#REF!</definedName>
    <definedName name="_DAN126" localSheetId="7">#REF!</definedName>
    <definedName name="_DAN126" localSheetId="6">#REF!</definedName>
    <definedName name="_DAN126" localSheetId="4">#REF!</definedName>
    <definedName name="_DAN126">#REF!</definedName>
    <definedName name="_DAN127" localSheetId="2">#REF!</definedName>
    <definedName name="_DAN127" localSheetId="7">#REF!</definedName>
    <definedName name="_DAN127" localSheetId="6">#REF!</definedName>
    <definedName name="_DAN127" localSheetId="4">#REF!</definedName>
    <definedName name="_DAN127">#REF!</definedName>
    <definedName name="_DAN128" localSheetId="2">#REF!</definedName>
    <definedName name="_DAN128" localSheetId="7">#REF!</definedName>
    <definedName name="_DAN128" localSheetId="6">#REF!</definedName>
    <definedName name="_DAN128" localSheetId="4">#REF!</definedName>
    <definedName name="_DAN128">#REF!</definedName>
    <definedName name="_DAN129" localSheetId="2">#REF!</definedName>
    <definedName name="_DAN129" localSheetId="7">#REF!</definedName>
    <definedName name="_DAN129" localSheetId="6">#REF!</definedName>
    <definedName name="_DAN129" localSheetId="4">#REF!</definedName>
    <definedName name="_DAN129">#REF!</definedName>
    <definedName name="_DAN13" localSheetId="2">#REF!</definedName>
    <definedName name="_DAN13" localSheetId="7">#REF!</definedName>
    <definedName name="_DAN13" localSheetId="6">#REF!</definedName>
    <definedName name="_DAN13" localSheetId="4">#REF!</definedName>
    <definedName name="_DAN13">#REF!</definedName>
    <definedName name="_DAN130" localSheetId="2">#REF!</definedName>
    <definedName name="_DAN130" localSheetId="7">#REF!</definedName>
    <definedName name="_DAN130" localSheetId="6">#REF!</definedName>
    <definedName name="_DAN130" localSheetId="4">#REF!</definedName>
    <definedName name="_DAN130">#REF!</definedName>
    <definedName name="_DAN131" localSheetId="2">#REF!</definedName>
    <definedName name="_DAN131" localSheetId="7">#REF!</definedName>
    <definedName name="_DAN131" localSheetId="6">#REF!</definedName>
    <definedName name="_DAN131" localSheetId="4">#REF!</definedName>
    <definedName name="_DAN131">#REF!</definedName>
    <definedName name="_DAN132" localSheetId="2">#REF!</definedName>
    <definedName name="_DAN132" localSheetId="7">#REF!</definedName>
    <definedName name="_DAN132" localSheetId="6">#REF!</definedName>
    <definedName name="_DAN132" localSheetId="4">#REF!</definedName>
    <definedName name="_DAN132">#REF!</definedName>
    <definedName name="_DAN133" localSheetId="2">#REF!</definedName>
    <definedName name="_DAN133" localSheetId="7">#REF!</definedName>
    <definedName name="_DAN133" localSheetId="6">#REF!</definedName>
    <definedName name="_DAN133" localSheetId="4">#REF!</definedName>
    <definedName name="_DAN133">#REF!</definedName>
    <definedName name="_DAN134" localSheetId="2">#REF!</definedName>
    <definedName name="_DAN134" localSheetId="7">#REF!</definedName>
    <definedName name="_DAN134" localSheetId="6">#REF!</definedName>
    <definedName name="_DAN134" localSheetId="4">#REF!</definedName>
    <definedName name="_DAN134">#REF!</definedName>
    <definedName name="_DAN135" localSheetId="2">#REF!</definedName>
    <definedName name="_DAN135" localSheetId="7">#REF!</definedName>
    <definedName name="_DAN135" localSheetId="6">#REF!</definedName>
    <definedName name="_DAN135" localSheetId="4">#REF!</definedName>
    <definedName name="_DAN135">#REF!</definedName>
    <definedName name="_DAN136" localSheetId="2">#REF!</definedName>
    <definedName name="_DAN136" localSheetId="7">#REF!</definedName>
    <definedName name="_DAN136" localSheetId="6">#REF!</definedName>
    <definedName name="_DAN136" localSheetId="4">#REF!</definedName>
    <definedName name="_DAN136">#REF!</definedName>
    <definedName name="_DAN137" localSheetId="2">#REF!</definedName>
    <definedName name="_DAN137" localSheetId="7">#REF!</definedName>
    <definedName name="_DAN137" localSheetId="6">#REF!</definedName>
    <definedName name="_DAN137" localSheetId="4">#REF!</definedName>
    <definedName name="_DAN137">#REF!</definedName>
    <definedName name="_DAN138" localSheetId="2">#REF!</definedName>
    <definedName name="_DAN138" localSheetId="7">#REF!</definedName>
    <definedName name="_DAN138" localSheetId="6">#REF!</definedName>
    <definedName name="_DAN138" localSheetId="4">#REF!</definedName>
    <definedName name="_DAN138">#REF!</definedName>
    <definedName name="_DAN139" localSheetId="2">#REF!</definedName>
    <definedName name="_DAN139" localSheetId="7">#REF!</definedName>
    <definedName name="_DAN139" localSheetId="6">#REF!</definedName>
    <definedName name="_DAN139" localSheetId="4">#REF!</definedName>
    <definedName name="_DAN139">#REF!</definedName>
    <definedName name="_DAN14" localSheetId="2">#REF!</definedName>
    <definedName name="_DAN14" localSheetId="7">#REF!</definedName>
    <definedName name="_DAN14" localSheetId="6">#REF!</definedName>
    <definedName name="_DAN14" localSheetId="4">#REF!</definedName>
    <definedName name="_DAN14">#REF!</definedName>
    <definedName name="_DAN140" localSheetId="2">#REF!</definedName>
    <definedName name="_DAN140" localSheetId="7">#REF!</definedName>
    <definedName name="_DAN140" localSheetId="6">#REF!</definedName>
    <definedName name="_DAN140" localSheetId="4">#REF!</definedName>
    <definedName name="_DAN140">#REF!</definedName>
    <definedName name="_DAN141" localSheetId="2">#REF!</definedName>
    <definedName name="_DAN141" localSheetId="7">#REF!</definedName>
    <definedName name="_DAN141" localSheetId="6">#REF!</definedName>
    <definedName name="_DAN141" localSheetId="4">#REF!</definedName>
    <definedName name="_DAN141">#REF!</definedName>
    <definedName name="_DAN142" localSheetId="2">#REF!</definedName>
    <definedName name="_DAN142" localSheetId="7">#REF!</definedName>
    <definedName name="_DAN142" localSheetId="6">#REF!</definedName>
    <definedName name="_DAN142" localSheetId="4">#REF!</definedName>
    <definedName name="_DAN142">#REF!</definedName>
    <definedName name="_DAN143" localSheetId="2">#REF!</definedName>
    <definedName name="_DAN143" localSheetId="7">#REF!</definedName>
    <definedName name="_DAN143" localSheetId="6">#REF!</definedName>
    <definedName name="_DAN143" localSheetId="4">#REF!</definedName>
    <definedName name="_DAN143">#REF!</definedName>
    <definedName name="_DAN144" localSheetId="2">#REF!</definedName>
    <definedName name="_DAN144" localSheetId="7">#REF!</definedName>
    <definedName name="_DAN144" localSheetId="6">#REF!</definedName>
    <definedName name="_DAN144" localSheetId="4">#REF!</definedName>
    <definedName name="_DAN144">#REF!</definedName>
    <definedName name="_DAN145" localSheetId="2">#REF!</definedName>
    <definedName name="_DAN145" localSheetId="7">#REF!</definedName>
    <definedName name="_DAN145" localSheetId="6">#REF!</definedName>
    <definedName name="_DAN145" localSheetId="4">#REF!</definedName>
    <definedName name="_DAN145">#REF!</definedName>
    <definedName name="_DAN146" localSheetId="2">#REF!</definedName>
    <definedName name="_DAN146" localSheetId="7">#REF!</definedName>
    <definedName name="_DAN146" localSheetId="6">#REF!</definedName>
    <definedName name="_DAN146" localSheetId="4">#REF!</definedName>
    <definedName name="_DAN146">#REF!</definedName>
    <definedName name="_DAN147" localSheetId="2">#REF!</definedName>
    <definedName name="_DAN147" localSheetId="7">#REF!</definedName>
    <definedName name="_DAN147" localSheetId="6">#REF!</definedName>
    <definedName name="_DAN147" localSheetId="4">#REF!</definedName>
    <definedName name="_DAN147">#REF!</definedName>
    <definedName name="_DAN148" localSheetId="2">#REF!</definedName>
    <definedName name="_DAN148" localSheetId="7">#REF!</definedName>
    <definedName name="_DAN148" localSheetId="6">#REF!</definedName>
    <definedName name="_DAN148" localSheetId="4">#REF!</definedName>
    <definedName name="_DAN148">#REF!</definedName>
    <definedName name="_DAN149" localSheetId="2">#REF!</definedName>
    <definedName name="_DAN149" localSheetId="7">#REF!</definedName>
    <definedName name="_DAN149" localSheetId="6">#REF!</definedName>
    <definedName name="_DAN149" localSheetId="4">#REF!</definedName>
    <definedName name="_DAN149">#REF!</definedName>
    <definedName name="_DAN15" localSheetId="2">#REF!</definedName>
    <definedName name="_DAN15" localSheetId="7">#REF!</definedName>
    <definedName name="_DAN15" localSheetId="6">#REF!</definedName>
    <definedName name="_DAN15" localSheetId="4">#REF!</definedName>
    <definedName name="_DAN15">#REF!</definedName>
    <definedName name="_DAN150" localSheetId="2">#REF!</definedName>
    <definedName name="_DAN150" localSheetId="7">#REF!</definedName>
    <definedName name="_DAN150" localSheetId="6">#REF!</definedName>
    <definedName name="_DAN150" localSheetId="4">#REF!</definedName>
    <definedName name="_DAN150">#REF!</definedName>
    <definedName name="_DAN151" localSheetId="2">#REF!</definedName>
    <definedName name="_DAN151" localSheetId="7">#REF!</definedName>
    <definedName name="_DAN151" localSheetId="6">#REF!</definedName>
    <definedName name="_DAN151" localSheetId="4">#REF!</definedName>
    <definedName name="_DAN151">#REF!</definedName>
    <definedName name="_DAN152" localSheetId="2">#REF!</definedName>
    <definedName name="_DAN152" localSheetId="7">#REF!</definedName>
    <definedName name="_DAN152" localSheetId="6">#REF!</definedName>
    <definedName name="_DAN152" localSheetId="4">#REF!</definedName>
    <definedName name="_DAN152">#REF!</definedName>
    <definedName name="_DAN153" localSheetId="2">#REF!</definedName>
    <definedName name="_DAN153" localSheetId="7">#REF!</definedName>
    <definedName name="_DAN153" localSheetId="6">#REF!</definedName>
    <definedName name="_DAN153" localSheetId="4">#REF!</definedName>
    <definedName name="_DAN153">#REF!</definedName>
    <definedName name="_DAN16" localSheetId="2">#REF!</definedName>
    <definedName name="_DAN16" localSheetId="7">#REF!</definedName>
    <definedName name="_DAN16" localSheetId="6">#REF!</definedName>
    <definedName name="_DAN16" localSheetId="4">#REF!</definedName>
    <definedName name="_DAN16">#REF!</definedName>
    <definedName name="_DAN17" localSheetId="2">#REF!</definedName>
    <definedName name="_DAN17" localSheetId="7">#REF!</definedName>
    <definedName name="_DAN17" localSheetId="6">#REF!</definedName>
    <definedName name="_DAN17" localSheetId="4">#REF!</definedName>
    <definedName name="_DAN17">#REF!</definedName>
    <definedName name="_DAN18" localSheetId="2">#REF!</definedName>
    <definedName name="_DAN18" localSheetId="7">#REF!</definedName>
    <definedName name="_DAN18" localSheetId="6">#REF!</definedName>
    <definedName name="_DAN18" localSheetId="4">#REF!</definedName>
    <definedName name="_DAN18">#REF!</definedName>
    <definedName name="_DAN19" localSheetId="2">#REF!</definedName>
    <definedName name="_DAN19" localSheetId="7">#REF!</definedName>
    <definedName name="_DAN19" localSheetId="6">#REF!</definedName>
    <definedName name="_DAN19" localSheetId="4">#REF!</definedName>
    <definedName name="_DAN19">#REF!</definedName>
    <definedName name="_DAN2" localSheetId="2">#REF!</definedName>
    <definedName name="_DAN2" localSheetId="7">#REF!</definedName>
    <definedName name="_DAN2" localSheetId="6">#REF!</definedName>
    <definedName name="_DAN2" localSheetId="4">#REF!</definedName>
    <definedName name="_DAN2">#REF!</definedName>
    <definedName name="_DAN20" localSheetId="2">#REF!</definedName>
    <definedName name="_DAN20" localSheetId="7">#REF!</definedName>
    <definedName name="_DAN20" localSheetId="6">#REF!</definedName>
    <definedName name="_DAN20" localSheetId="4">#REF!</definedName>
    <definedName name="_DAN20">#REF!</definedName>
    <definedName name="_DAN21" localSheetId="2">#REF!</definedName>
    <definedName name="_DAN21" localSheetId="7">#REF!</definedName>
    <definedName name="_DAN21" localSheetId="6">#REF!</definedName>
    <definedName name="_DAN21" localSheetId="4">#REF!</definedName>
    <definedName name="_DAN21">#REF!</definedName>
    <definedName name="_DAN22" localSheetId="2">#REF!</definedName>
    <definedName name="_DAN22" localSheetId="7">#REF!</definedName>
    <definedName name="_DAN22" localSheetId="6">#REF!</definedName>
    <definedName name="_DAN22" localSheetId="4">#REF!</definedName>
    <definedName name="_DAN22">#REF!</definedName>
    <definedName name="_DAN23" localSheetId="2">#REF!</definedName>
    <definedName name="_DAN23" localSheetId="7">#REF!</definedName>
    <definedName name="_DAN23" localSheetId="6">#REF!</definedName>
    <definedName name="_DAN23" localSheetId="4">#REF!</definedName>
    <definedName name="_DAN23">#REF!</definedName>
    <definedName name="_DAN24" localSheetId="2">#REF!</definedName>
    <definedName name="_DAN24" localSheetId="7">#REF!</definedName>
    <definedName name="_DAN24" localSheetId="6">#REF!</definedName>
    <definedName name="_DAN24" localSheetId="4">#REF!</definedName>
    <definedName name="_DAN24">#REF!</definedName>
    <definedName name="_DAN25" localSheetId="2">#REF!</definedName>
    <definedName name="_DAN25" localSheetId="7">#REF!</definedName>
    <definedName name="_DAN25" localSheetId="6">#REF!</definedName>
    <definedName name="_DAN25" localSheetId="4">#REF!</definedName>
    <definedName name="_DAN25">#REF!</definedName>
    <definedName name="_DAN26" localSheetId="2">#REF!</definedName>
    <definedName name="_DAN26" localSheetId="7">#REF!</definedName>
    <definedName name="_DAN26" localSheetId="6">#REF!</definedName>
    <definedName name="_DAN26" localSheetId="4">#REF!</definedName>
    <definedName name="_DAN26">#REF!</definedName>
    <definedName name="_DAN27" localSheetId="2">#REF!</definedName>
    <definedName name="_DAN27" localSheetId="7">#REF!</definedName>
    <definedName name="_DAN27" localSheetId="6">#REF!</definedName>
    <definedName name="_DAN27" localSheetId="4">#REF!</definedName>
    <definedName name="_DAN27">#REF!</definedName>
    <definedName name="_DAN28" localSheetId="2">#REF!</definedName>
    <definedName name="_DAN28" localSheetId="7">#REF!</definedName>
    <definedName name="_DAN28" localSheetId="6">#REF!</definedName>
    <definedName name="_DAN28" localSheetId="4">#REF!</definedName>
    <definedName name="_DAN28">#REF!</definedName>
    <definedName name="_DAN29" localSheetId="2">#REF!</definedName>
    <definedName name="_DAN29" localSheetId="7">#REF!</definedName>
    <definedName name="_DAN29" localSheetId="6">#REF!</definedName>
    <definedName name="_DAN29" localSheetId="4">#REF!</definedName>
    <definedName name="_DAN29">#REF!</definedName>
    <definedName name="_DAN3" localSheetId="2">#REF!</definedName>
    <definedName name="_DAN3" localSheetId="7">#REF!</definedName>
    <definedName name="_DAN3" localSheetId="6">#REF!</definedName>
    <definedName name="_DAN3" localSheetId="4">#REF!</definedName>
    <definedName name="_DAN3">#REF!</definedName>
    <definedName name="_DAN30" localSheetId="2">#REF!</definedName>
    <definedName name="_DAN30" localSheetId="7">#REF!</definedName>
    <definedName name="_DAN30" localSheetId="6">#REF!</definedName>
    <definedName name="_DAN30" localSheetId="4">#REF!</definedName>
    <definedName name="_DAN30">#REF!</definedName>
    <definedName name="_DAN31" localSheetId="2">#REF!</definedName>
    <definedName name="_DAN31" localSheetId="7">#REF!</definedName>
    <definedName name="_DAN31" localSheetId="6">#REF!</definedName>
    <definedName name="_DAN31" localSheetId="4">#REF!</definedName>
    <definedName name="_DAN31">#REF!</definedName>
    <definedName name="_DAN32" localSheetId="2">#REF!</definedName>
    <definedName name="_DAN32" localSheetId="7">#REF!</definedName>
    <definedName name="_DAN32" localSheetId="6">#REF!</definedName>
    <definedName name="_DAN32" localSheetId="4">#REF!</definedName>
    <definedName name="_DAN32">#REF!</definedName>
    <definedName name="_DAN33" localSheetId="2">#REF!</definedName>
    <definedName name="_DAN33" localSheetId="7">#REF!</definedName>
    <definedName name="_DAN33" localSheetId="6">#REF!</definedName>
    <definedName name="_DAN33" localSheetId="4">#REF!</definedName>
    <definedName name="_DAN33">#REF!</definedName>
    <definedName name="_DAN34" localSheetId="2">#REF!</definedName>
    <definedName name="_DAN34" localSheetId="7">#REF!</definedName>
    <definedName name="_DAN34" localSheetId="6">#REF!</definedName>
    <definedName name="_DAN34" localSheetId="4">#REF!</definedName>
    <definedName name="_DAN34">#REF!</definedName>
    <definedName name="_DAN35" localSheetId="2">#REF!</definedName>
    <definedName name="_DAN35" localSheetId="7">#REF!</definedName>
    <definedName name="_DAN35" localSheetId="6">#REF!</definedName>
    <definedName name="_DAN35" localSheetId="4">#REF!</definedName>
    <definedName name="_DAN35">#REF!</definedName>
    <definedName name="_DAN36" localSheetId="2">#REF!</definedName>
    <definedName name="_DAN36" localSheetId="7">#REF!</definedName>
    <definedName name="_DAN36" localSheetId="6">#REF!</definedName>
    <definedName name="_DAN36" localSheetId="4">#REF!</definedName>
    <definedName name="_DAN36">#REF!</definedName>
    <definedName name="_DAN37" localSheetId="2">#REF!</definedName>
    <definedName name="_DAN37" localSheetId="7">#REF!</definedName>
    <definedName name="_DAN37" localSheetId="6">#REF!</definedName>
    <definedName name="_DAN37" localSheetId="4">#REF!</definedName>
    <definedName name="_DAN37">#REF!</definedName>
    <definedName name="_DAN38" localSheetId="2">#REF!</definedName>
    <definedName name="_DAN38" localSheetId="7">#REF!</definedName>
    <definedName name="_DAN38" localSheetId="6">#REF!</definedName>
    <definedName name="_DAN38" localSheetId="4">#REF!</definedName>
    <definedName name="_DAN38">#REF!</definedName>
    <definedName name="_DAN39" localSheetId="2">#REF!</definedName>
    <definedName name="_DAN39" localSheetId="7">#REF!</definedName>
    <definedName name="_DAN39" localSheetId="6">#REF!</definedName>
    <definedName name="_DAN39" localSheetId="4">#REF!</definedName>
    <definedName name="_DAN39">#REF!</definedName>
    <definedName name="_DAN4" localSheetId="2">#REF!</definedName>
    <definedName name="_DAN4" localSheetId="7">#REF!</definedName>
    <definedName name="_DAN4" localSheetId="6">#REF!</definedName>
    <definedName name="_DAN4" localSheetId="4">#REF!</definedName>
    <definedName name="_DAN4">#REF!</definedName>
    <definedName name="_DAN40" localSheetId="2">#REF!</definedName>
    <definedName name="_DAN40" localSheetId="7">#REF!</definedName>
    <definedName name="_DAN40" localSheetId="6">#REF!</definedName>
    <definedName name="_DAN40" localSheetId="4">#REF!</definedName>
    <definedName name="_DAN40">#REF!</definedName>
    <definedName name="_DAN41" localSheetId="2">#REF!</definedName>
    <definedName name="_DAN41" localSheetId="7">#REF!</definedName>
    <definedName name="_DAN41" localSheetId="6">#REF!</definedName>
    <definedName name="_DAN41" localSheetId="4">#REF!</definedName>
    <definedName name="_DAN41">#REF!</definedName>
    <definedName name="_DAN42" localSheetId="2">#REF!</definedName>
    <definedName name="_DAN42" localSheetId="7">#REF!</definedName>
    <definedName name="_DAN42" localSheetId="6">#REF!</definedName>
    <definedName name="_DAN42" localSheetId="4">#REF!</definedName>
    <definedName name="_DAN42">#REF!</definedName>
    <definedName name="_DAN43" localSheetId="2">#REF!</definedName>
    <definedName name="_DAN43" localSheetId="7">#REF!</definedName>
    <definedName name="_DAN43" localSheetId="6">#REF!</definedName>
    <definedName name="_DAN43" localSheetId="4">#REF!</definedName>
    <definedName name="_DAN43">#REF!</definedName>
    <definedName name="_DAN44" localSheetId="2">#REF!</definedName>
    <definedName name="_DAN44" localSheetId="7">#REF!</definedName>
    <definedName name="_DAN44" localSheetId="6">#REF!</definedName>
    <definedName name="_DAN44" localSheetId="4">#REF!</definedName>
    <definedName name="_DAN44">#REF!</definedName>
    <definedName name="_DAN45" localSheetId="2">#REF!</definedName>
    <definedName name="_DAN45" localSheetId="7">#REF!</definedName>
    <definedName name="_DAN45" localSheetId="6">#REF!</definedName>
    <definedName name="_DAN45" localSheetId="4">#REF!</definedName>
    <definedName name="_DAN45">#REF!</definedName>
    <definedName name="_DAN46" localSheetId="2">#REF!</definedName>
    <definedName name="_DAN46" localSheetId="7">#REF!</definedName>
    <definedName name="_DAN46" localSheetId="6">#REF!</definedName>
    <definedName name="_DAN46" localSheetId="4">#REF!</definedName>
    <definedName name="_DAN46">#REF!</definedName>
    <definedName name="_DAN47" localSheetId="2">#REF!</definedName>
    <definedName name="_DAN47" localSheetId="7">#REF!</definedName>
    <definedName name="_DAN47" localSheetId="6">#REF!</definedName>
    <definedName name="_DAN47" localSheetId="4">#REF!</definedName>
    <definedName name="_DAN47">#REF!</definedName>
    <definedName name="_DAN48" localSheetId="2">#REF!</definedName>
    <definedName name="_DAN48" localSheetId="7">#REF!</definedName>
    <definedName name="_DAN48" localSheetId="6">#REF!</definedName>
    <definedName name="_DAN48" localSheetId="4">#REF!</definedName>
    <definedName name="_DAN48">#REF!</definedName>
    <definedName name="_DAN49" localSheetId="2">#REF!</definedName>
    <definedName name="_DAN49" localSheetId="7">#REF!</definedName>
    <definedName name="_DAN49" localSheetId="6">#REF!</definedName>
    <definedName name="_DAN49" localSheetId="4">#REF!</definedName>
    <definedName name="_DAN49">#REF!</definedName>
    <definedName name="_DAN5" localSheetId="2">#REF!</definedName>
    <definedName name="_DAN5" localSheetId="7">#REF!</definedName>
    <definedName name="_DAN5" localSheetId="6">#REF!</definedName>
    <definedName name="_DAN5" localSheetId="4">#REF!</definedName>
    <definedName name="_DAN5">#REF!</definedName>
    <definedName name="_DAN50" localSheetId="2">#REF!</definedName>
    <definedName name="_DAN50" localSheetId="7">#REF!</definedName>
    <definedName name="_DAN50" localSheetId="6">#REF!</definedName>
    <definedName name="_DAN50" localSheetId="4">#REF!</definedName>
    <definedName name="_DAN50">#REF!</definedName>
    <definedName name="_DAN51" localSheetId="2">#REF!</definedName>
    <definedName name="_DAN51" localSheetId="7">#REF!</definedName>
    <definedName name="_DAN51" localSheetId="6">#REF!</definedName>
    <definedName name="_DAN51" localSheetId="4">#REF!</definedName>
    <definedName name="_DAN51">#REF!</definedName>
    <definedName name="_DAN52" localSheetId="2">#REF!</definedName>
    <definedName name="_DAN52" localSheetId="7">#REF!</definedName>
    <definedName name="_DAN52" localSheetId="6">#REF!</definedName>
    <definedName name="_DAN52" localSheetId="4">#REF!</definedName>
    <definedName name="_DAN52">#REF!</definedName>
    <definedName name="_DAN53" localSheetId="2">#REF!</definedName>
    <definedName name="_DAN53" localSheetId="7">#REF!</definedName>
    <definedName name="_DAN53" localSheetId="6">#REF!</definedName>
    <definedName name="_DAN53" localSheetId="4">#REF!</definedName>
    <definedName name="_DAN53">#REF!</definedName>
    <definedName name="_DAN54" localSheetId="2">#REF!</definedName>
    <definedName name="_DAN54" localSheetId="7">#REF!</definedName>
    <definedName name="_DAN54" localSheetId="6">#REF!</definedName>
    <definedName name="_DAN54" localSheetId="4">#REF!</definedName>
    <definedName name="_DAN54">#REF!</definedName>
    <definedName name="_DAN55" localSheetId="2">#REF!</definedName>
    <definedName name="_DAN55" localSheetId="7">#REF!</definedName>
    <definedName name="_DAN55" localSheetId="6">#REF!</definedName>
    <definedName name="_DAN55" localSheetId="4">#REF!</definedName>
    <definedName name="_DAN55">#REF!</definedName>
    <definedName name="_DAN56" localSheetId="2">#REF!</definedName>
    <definedName name="_DAN56" localSheetId="7">#REF!</definedName>
    <definedName name="_DAN56" localSheetId="6">#REF!</definedName>
    <definedName name="_DAN56" localSheetId="4">#REF!</definedName>
    <definedName name="_DAN56">#REF!</definedName>
    <definedName name="_DAN57" localSheetId="2">#REF!</definedName>
    <definedName name="_DAN57" localSheetId="7">#REF!</definedName>
    <definedName name="_DAN57" localSheetId="6">#REF!</definedName>
    <definedName name="_DAN57" localSheetId="4">#REF!</definedName>
    <definedName name="_DAN57">#REF!</definedName>
    <definedName name="_DAN58" localSheetId="2">#REF!</definedName>
    <definedName name="_DAN58" localSheetId="7">#REF!</definedName>
    <definedName name="_DAN58" localSheetId="6">#REF!</definedName>
    <definedName name="_DAN58" localSheetId="4">#REF!</definedName>
    <definedName name="_DAN58">#REF!</definedName>
    <definedName name="_DAN59" localSheetId="2">#REF!</definedName>
    <definedName name="_DAN59" localSheetId="7">#REF!</definedName>
    <definedName name="_DAN59" localSheetId="6">#REF!</definedName>
    <definedName name="_DAN59" localSheetId="4">#REF!</definedName>
    <definedName name="_DAN59">#REF!</definedName>
    <definedName name="_DAN6" localSheetId="2">#REF!</definedName>
    <definedName name="_DAN6" localSheetId="7">#REF!</definedName>
    <definedName name="_DAN6" localSheetId="6">#REF!</definedName>
    <definedName name="_DAN6" localSheetId="4">#REF!</definedName>
    <definedName name="_DAN6">#REF!</definedName>
    <definedName name="_DAN60" localSheetId="2">#REF!</definedName>
    <definedName name="_DAN60" localSheetId="7">#REF!</definedName>
    <definedName name="_DAN60" localSheetId="6">#REF!</definedName>
    <definedName name="_DAN60" localSheetId="4">#REF!</definedName>
    <definedName name="_DAN60">#REF!</definedName>
    <definedName name="_DAN61" localSheetId="2">#REF!</definedName>
    <definedName name="_DAN61" localSheetId="7">#REF!</definedName>
    <definedName name="_DAN61" localSheetId="6">#REF!</definedName>
    <definedName name="_DAN61" localSheetId="4">#REF!</definedName>
    <definedName name="_DAN61">#REF!</definedName>
    <definedName name="_DAN62" localSheetId="2">#REF!</definedName>
    <definedName name="_DAN62" localSheetId="7">#REF!</definedName>
    <definedName name="_DAN62" localSheetId="6">#REF!</definedName>
    <definedName name="_DAN62" localSheetId="4">#REF!</definedName>
    <definedName name="_DAN62">#REF!</definedName>
    <definedName name="_DAN63" localSheetId="2">#REF!</definedName>
    <definedName name="_DAN63" localSheetId="7">#REF!</definedName>
    <definedName name="_DAN63" localSheetId="6">#REF!</definedName>
    <definedName name="_DAN63" localSheetId="4">#REF!</definedName>
    <definedName name="_DAN63">#REF!</definedName>
    <definedName name="_DAN64" localSheetId="2">#REF!</definedName>
    <definedName name="_DAN64" localSheetId="7">#REF!</definedName>
    <definedName name="_DAN64" localSheetId="6">#REF!</definedName>
    <definedName name="_DAN64" localSheetId="4">#REF!</definedName>
    <definedName name="_DAN64">#REF!</definedName>
    <definedName name="_DAN65" localSheetId="2">#REF!</definedName>
    <definedName name="_DAN65" localSheetId="7">#REF!</definedName>
    <definedName name="_DAN65" localSheetId="6">#REF!</definedName>
    <definedName name="_DAN65" localSheetId="4">#REF!</definedName>
    <definedName name="_DAN65">#REF!</definedName>
    <definedName name="_DAN66" localSheetId="2">#REF!</definedName>
    <definedName name="_DAN66" localSheetId="7">#REF!</definedName>
    <definedName name="_DAN66" localSheetId="6">#REF!</definedName>
    <definedName name="_DAN66" localSheetId="4">#REF!</definedName>
    <definedName name="_DAN66">#REF!</definedName>
    <definedName name="_DAN67" localSheetId="2">#REF!</definedName>
    <definedName name="_DAN67" localSheetId="7">#REF!</definedName>
    <definedName name="_DAN67" localSheetId="6">#REF!</definedName>
    <definedName name="_DAN67" localSheetId="4">#REF!</definedName>
    <definedName name="_DAN67">#REF!</definedName>
    <definedName name="_DAN68" localSheetId="2">#REF!</definedName>
    <definedName name="_DAN68" localSheetId="7">#REF!</definedName>
    <definedName name="_DAN68" localSheetId="6">#REF!</definedName>
    <definedName name="_DAN68" localSheetId="4">#REF!</definedName>
    <definedName name="_DAN68">#REF!</definedName>
    <definedName name="_DAN69" localSheetId="2">#REF!</definedName>
    <definedName name="_DAN69" localSheetId="7">#REF!</definedName>
    <definedName name="_DAN69" localSheetId="6">#REF!</definedName>
    <definedName name="_DAN69" localSheetId="4">#REF!</definedName>
    <definedName name="_DAN69">#REF!</definedName>
    <definedName name="_DAN7" localSheetId="2">#REF!</definedName>
    <definedName name="_DAN7" localSheetId="7">#REF!</definedName>
    <definedName name="_DAN7" localSheetId="6">#REF!</definedName>
    <definedName name="_DAN7" localSheetId="4">#REF!</definedName>
    <definedName name="_DAN7">#REF!</definedName>
    <definedName name="_DAN70" localSheetId="2">#REF!</definedName>
    <definedName name="_DAN70" localSheetId="7">#REF!</definedName>
    <definedName name="_DAN70" localSheetId="6">#REF!</definedName>
    <definedName name="_DAN70" localSheetId="4">#REF!</definedName>
    <definedName name="_DAN70">#REF!</definedName>
    <definedName name="_DAN71" localSheetId="2">#REF!</definedName>
    <definedName name="_DAN71" localSheetId="7">#REF!</definedName>
    <definedName name="_DAN71" localSheetId="6">#REF!</definedName>
    <definedName name="_DAN71" localSheetId="4">#REF!</definedName>
    <definedName name="_DAN71">#REF!</definedName>
    <definedName name="_DAN72" localSheetId="2">#REF!</definedName>
    <definedName name="_DAN72" localSheetId="7">#REF!</definedName>
    <definedName name="_DAN72" localSheetId="6">#REF!</definedName>
    <definedName name="_DAN72" localSheetId="4">#REF!</definedName>
    <definedName name="_DAN72">#REF!</definedName>
    <definedName name="_DAN73" localSheetId="2">#REF!</definedName>
    <definedName name="_DAN73" localSheetId="7">#REF!</definedName>
    <definedName name="_DAN73" localSheetId="6">#REF!</definedName>
    <definedName name="_DAN73" localSheetId="4">#REF!</definedName>
    <definedName name="_DAN73">#REF!</definedName>
    <definedName name="_DAN74" localSheetId="2">#REF!</definedName>
    <definedName name="_DAN74" localSheetId="7">#REF!</definedName>
    <definedName name="_DAN74" localSheetId="6">#REF!</definedName>
    <definedName name="_DAN74" localSheetId="4">#REF!</definedName>
    <definedName name="_DAN74">#REF!</definedName>
    <definedName name="_DAN75" localSheetId="2">#REF!</definedName>
    <definedName name="_DAN75" localSheetId="7">#REF!</definedName>
    <definedName name="_DAN75" localSheetId="6">#REF!</definedName>
    <definedName name="_DAN75" localSheetId="4">#REF!</definedName>
    <definedName name="_DAN75">#REF!</definedName>
    <definedName name="_DAN76" localSheetId="2">#REF!</definedName>
    <definedName name="_DAN76" localSheetId="7">#REF!</definedName>
    <definedName name="_DAN76" localSheetId="6">#REF!</definedName>
    <definedName name="_DAN76" localSheetId="4">#REF!</definedName>
    <definedName name="_DAN76">#REF!</definedName>
    <definedName name="_DAN77" localSheetId="2">#REF!</definedName>
    <definedName name="_DAN77" localSheetId="7">#REF!</definedName>
    <definedName name="_DAN77" localSheetId="6">#REF!</definedName>
    <definedName name="_DAN77" localSheetId="4">#REF!</definedName>
    <definedName name="_DAN77">#REF!</definedName>
    <definedName name="_DAN78" localSheetId="2">#REF!</definedName>
    <definedName name="_DAN78" localSheetId="7">#REF!</definedName>
    <definedName name="_DAN78" localSheetId="6">#REF!</definedName>
    <definedName name="_DAN78" localSheetId="4">#REF!</definedName>
    <definedName name="_DAN78">#REF!</definedName>
    <definedName name="_DAN79" localSheetId="2">#REF!</definedName>
    <definedName name="_DAN79" localSheetId="7">#REF!</definedName>
    <definedName name="_DAN79" localSheetId="6">#REF!</definedName>
    <definedName name="_DAN79" localSheetId="4">#REF!</definedName>
    <definedName name="_DAN79">#REF!</definedName>
    <definedName name="_DAN8" localSheetId="2">#REF!</definedName>
    <definedName name="_DAN8" localSheetId="7">#REF!</definedName>
    <definedName name="_DAN8" localSheetId="6">#REF!</definedName>
    <definedName name="_DAN8" localSheetId="4">#REF!</definedName>
    <definedName name="_DAN8">#REF!</definedName>
    <definedName name="_DAN80" localSheetId="2">#REF!</definedName>
    <definedName name="_DAN80" localSheetId="7">#REF!</definedName>
    <definedName name="_DAN80" localSheetId="6">#REF!</definedName>
    <definedName name="_DAN80" localSheetId="4">#REF!</definedName>
    <definedName name="_DAN80">#REF!</definedName>
    <definedName name="_DAN81" localSheetId="2">#REF!</definedName>
    <definedName name="_DAN81" localSheetId="7">#REF!</definedName>
    <definedName name="_DAN81" localSheetId="6">#REF!</definedName>
    <definedName name="_DAN81" localSheetId="4">#REF!</definedName>
    <definedName name="_DAN81">#REF!</definedName>
    <definedName name="_DAN82" localSheetId="2">#REF!</definedName>
    <definedName name="_DAN82" localSheetId="7">#REF!</definedName>
    <definedName name="_DAN82" localSheetId="6">#REF!</definedName>
    <definedName name="_DAN82" localSheetId="4">#REF!</definedName>
    <definedName name="_DAN82">#REF!</definedName>
    <definedName name="_DAN83" localSheetId="2">#REF!</definedName>
    <definedName name="_DAN83" localSheetId="7">#REF!</definedName>
    <definedName name="_DAN83" localSheetId="6">#REF!</definedName>
    <definedName name="_DAN83" localSheetId="4">#REF!</definedName>
    <definedName name="_DAN83">#REF!</definedName>
    <definedName name="_DAN84" localSheetId="2">#REF!</definedName>
    <definedName name="_DAN84" localSheetId="7">#REF!</definedName>
    <definedName name="_DAN84" localSheetId="6">#REF!</definedName>
    <definedName name="_DAN84" localSheetId="4">#REF!</definedName>
    <definedName name="_DAN84">#REF!</definedName>
    <definedName name="_DAN85" localSheetId="2">#REF!</definedName>
    <definedName name="_DAN85" localSheetId="7">#REF!</definedName>
    <definedName name="_DAN85" localSheetId="6">#REF!</definedName>
    <definedName name="_DAN85" localSheetId="4">#REF!</definedName>
    <definedName name="_DAN85">#REF!</definedName>
    <definedName name="_DAN86" localSheetId="2">#REF!</definedName>
    <definedName name="_DAN86" localSheetId="7">#REF!</definedName>
    <definedName name="_DAN86" localSheetId="6">#REF!</definedName>
    <definedName name="_DAN86" localSheetId="4">#REF!</definedName>
    <definedName name="_DAN86">#REF!</definedName>
    <definedName name="_DAN87" localSheetId="2">#REF!</definedName>
    <definedName name="_DAN87" localSheetId="7">#REF!</definedName>
    <definedName name="_DAN87" localSheetId="6">#REF!</definedName>
    <definedName name="_DAN87" localSheetId="4">#REF!</definedName>
    <definedName name="_DAN87">#REF!</definedName>
    <definedName name="_DAN88" localSheetId="2">#REF!</definedName>
    <definedName name="_DAN88" localSheetId="7">#REF!</definedName>
    <definedName name="_DAN88" localSheetId="6">#REF!</definedName>
    <definedName name="_DAN88" localSheetId="4">#REF!</definedName>
    <definedName name="_DAN88">#REF!</definedName>
    <definedName name="_DAN89" localSheetId="2">#REF!</definedName>
    <definedName name="_DAN89" localSheetId="7">#REF!</definedName>
    <definedName name="_DAN89" localSheetId="6">#REF!</definedName>
    <definedName name="_DAN89" localSheetId="4">#REF!</definedName>
    <definedName name="_DAN89">#REF!</definedName>
    <definedName name="_DAN9" localSheetId="2">#REF!</definedName>
    <definedName name="_DAN9" localSheetId="7">#REF!</definedName>
    <definedName name="_DAN9" localSheetId="6">#REF!</definedName>
    <definedName name="_DAN9" localSheetId="4">#REF!</definedName>
    <definedName name="_DAN9">#REF!</definedName>
    <definedName name="_DAN90" localSheetId="2">#REF!</definedName>
    <definedName name="_DAN90" localSheetId="7">#REF!</definedName>
    <definedName name="_DAN90" localSheetId="6">#REF!</definedName>
    <definedName name="_DAN90" localSheetId="4">#REF!</definedName>
    <definedName name="_DAN90">#REF!</definedName>
    <definedName name="_DAN91" localSheetId="2">#REF!</definedName>
    <definedName name="_DAN91" localSheetId="7">#REF!</definedName>
    <definedName name="_DAN91" localSheetId="6">#REF!</definedName>
    <definedName name="_DAN91" localSheetId="4">#REF!</definedName>
    <definedName name="_DAN91">#REF!</definedName>
    <definedName name="_DAN92" localSheetId="2">#REF!</definedName>
    <definedName name="_DAN92" localSheetId="7">#REF!</definedName>
    <definedName name="_DAN92" localSheetId="6">#REF!</definedName>
    <definedName name="_DAN92" localSheetId="4">#REF!</definedName>
    <definedName name="_DAN92">#REF!</definedName>
    <definedName name="_DAN93" localSheetId="2">#REF!</definedName>
    <definedName name="_DAN93" localSheetId="7">#REF!</definedName>
    <definedName name="_DAN93" localSheetId="6">#REF!</definedName>
    <definedName name="_DAN93" localSheetId="4">#REF!</definedName>
    <definedName name="_DAN93">#REF!</definedName>
    <definedName name="_DAN94" localSheetId="2">#REF!</definedName>
    <definedName name="_DAN94" localSheetId="7">#REF!</definedName>
    <definedName name="_DAN94" localSheetId="6">#REF!</definedName>
    <definedName name="_DAN94" localSheetId="4">#REF!</definedName>
    <definedName name="_DAN94">#REF!</definedName>
    <definedName name="_DAN95" localSheetId="2">#REF!</definedName>
    <definedName name="_DAN95" localSheetId="7">#REF!</definedName>
    <definedName name="_DAN95" localSheetId="6">#REF!</definedName>
    <definedName name="_DAN95" localSheetId="4">#REF!</definedName>
    <definedName name="_DAN95">#REF!</definedName>
    <definedName name="_DAN96" localSheetId="2">#REF!</definedName>
    <definedName name="_DAN96" localSheetId="7">#REF!</definedName>
    <definedName name="_DAN96" localSheetId="6">#REF!</definedName>
    <definedName name="_DAN96" localSheetId="4">#REF!</definedName>
    <definedName name="_DAN96">#REF!</definedName>
    <definedName name="_DAN97" localSheetId="2">#REF!</definedName>
    <definedName name="_DAN97" localSheetId="7">#REF!</definedName>
    <definedName name="_DAN97" localSheetId="6">#REF!</definedName>
    <definedName name="_DAN97" localSheetId="4">#REF!</definedName>
    <definedName name="_DAN97">#REF!</definedName>
    <definedName name="_DAN98" localSheetId="2">#REF!</definedName>
    <definedName name="_DAN98" localSheetId="7">#REF!</definedName>
    <definedName name="_DAN98" localSheetId="6">#REF!</definedName>
    <definedName name="_DAN98" localSheetId="4">#REF!</definedName>
    <definedName name="_DAN98">#REF!</definedName>
    <definedName name="_DAN99" localSheetId="2">#REF!</definedName>
    <definedName name="_DAN99" localSheetId="7">#REF!</definedName>
    <definedName name="_DAN99" localSheetId="6">#REF!</definedName>
    <definedName name="_DAN99" localSheetId="4">#REF!</definedName>
    <definedName name="_DAN99">#REF!</definedName>
    <definedName name="_Dist_Bin" localSheetId="2" hidden="1">#REF!</definedName>
    <definedName name="_Dist_Bin" localSheetId="7" hidden="1">#REF!</definedName>
    <definedName name="_Dist_Bin" localSheetId="6" hidden="1">#REF!</definedName>
    <definedName name="_Dist_Bin" localSheetId="5" hidden="1">#REF!</definedName>
    <definedName name="_Dist_Bin" localSheetId="4" hidden="1">#REF!</definedName>
    <definedName name="_Dist_Bin" hidden="1">#REF!</definedName>
    <definedName name="_Dist_Values" localSheetId="2" hidden="1">#REF!</definedName>
    <definedName name="_Dist_Values" localSheetId="7" hidden="1">#REF!</definedName>
    <definedName name="_Dist_Values" localSheetId="6" hidden="1">#REF!</definedName>
    <definedName name="_Dist_Values" localSheetId="5" hidden="1">#REF!</definedName>
    <definedName name="_Dist_Values" localSheetId="4" hidden="1">#REF!</definedName>
    <definedName name="_Dist_Values" hidden="1">#REF!</definedName>
    <definedName name="_DOG1" localSheetId="2">#REF!</definedName>
    <definedName name="_DOG1" localSheetId="7">#REF!</definedName>
    <definedName name="_DOG1" localSheetId="6">#REF!</definedName>
    <definedName name="_DOG1" localSheetId="4">#REF!</definedName>
    <definedName name="_DOG1">#REF!</definedName>
    <definedName name="_DOG2" localSheetId="2">#REF!</definedName>
    <definedName name="_DOG2" localSheetId="7">#REF!</definedName>
    <definedName name="_DOG2" localSheetId="6">#REF!</definedName>
    <definedName name="_DOG2" localSheetId="4">#REF!</definedName>
    <definedName name="_DOG2">#REF!</definedName>
    <definedName name="_DOG22" localSheetId="2">#REF!</definedName>
    <definedName name="_DOG22" localSheetId="7">#REF!</definedName>
    <definedName name="_DOG22" localSheetId="6">#REF!</definedName>
    <definedName name="_DOG22" localSheetId="4">#REF!</definedName>
    <definedName name="_DOG22">#REF!</definedName>
    <definedName name="_DOG3" localSheetId="2">#REF!</definedName>
    <definedName name="_DOG3" localSheetId="7">#REF!</definedName>
    <definedName name="_DOG3" localSheetId="6">#REF!</definedName>
    <definedName name="_DOG3" localSheetId="4">#REF!</definedName>
    <definedName name="_DOG3">#REF!</definedName>
    <definedName name="_DOG33" localSheetId="2">#REF!</definedName>
    <definedName name="_DOG33" localSheetId="7">#REF!</definedName>
    <definedName name="_DOG33" localSheetId="6">#REF!</definedName>
    <definedName name="_DOG33" localSheetId="4">#REF!</definedName>
    <definedName name="_DOG33">#REF!</definedName>
    <definedName name="_DOG4" localSheetId="2">#REF!</definedName>
    <definedName name="_DOG4" localSheetId="7">#REF!</definedName>
    <definedName name="_DOG4" localSheetId="6">#REF!</definedName>
    <definedName name="_DOG4" localSheetId="4">#REF!</definedName>
    <definedName name="_DOG4">#REF!</definedName>
    <definedName name="_E01" localSheetId="2">#REF!</definedName>
    <definedName name="_E01" localSheetId="7">#REF!</definedName>
    <definedName name="_E01" localSheetId="6">#REF!</definedName>
    <definedName name="_E01" localSheetId="4">#REF!</definedName>
    <definedName name="_E01">#REF!</definedName>
    <definedName name="_F01" localSheetId="2">#REF!</definedName>
    <definedName name="_F01" localSheetId="7">#REF!</definedName>
    <definedName name="_F01" localSheetId="6">#REF!</definedName>
    <definedName name="_F01" localSheetId="4">#REF!</definedName>
    <definedName name="_F01">#REF!</definedName>
    <definedName name="_F02" localSheetId="2">#REF!</definedName>
    <definedName name="_F02" localSheetId="7">#REF!</definedName>
    <definedName name="_F02" localSheetId="6">#REF!</definedName>
    <definedName name="_F02" localSheetId="4">#REF!</definedName>
    <definedName name="_F02">#REF!</definedName>
    <definedName name="_F03" localSheetId="2">#REF!</definedName>
    <definedName name="_F03" localSheetId="7">#REF!</definedName>
    <definedName name="_F03" localSheetId="6">#REF!</definedName>
    <definedName name="_F03" localSheetId="4">#REF!</definedName>
    <definedName name="_F03">#REF!</definedName>
    <definedName name="_F04" localSheetId="2">#REF!</definedName>
    <definedName name="_F04" localSheetId="7">#REF!</definedName>
    <definedName name="_F04" localSheetId="6">#REF!</definedName>
    <definedName name="_F04" localSheetId="4">#REF!</definedName>
    <definedName name="_F04">#REF!</definedName>
    <definedName name="_F05" localSheetId="2">#REF!</definedName>
    <definedName name="_F05" localSheetId="7">#REF!</definedName>
    <definedName name="_F05" localSheetId="6">#REF!</definedName>
    <definedName name="_F05" localSheetId="4">#REF!</definedName>
    <definedName name="_F05">#REF!</definedName>
    <definedName name="_F06" localSheetId="2">#REF!</definedName>
    <definedName name="_F06" localSheetId="7">#REF!</definedName>
    <definedName name="_F06" localSheetId="6">#REF!</definedName>
    <definedName name="_F06" localSheetId="4">#REF!</definedName>
    <definedName name="_F06">#REF!</definedName>
    <definedName name="_F07" localSheetId="2">#REF!</definedName>
    <definedName name="_F07" localSheetId="7">#REF!</definedName>
    <definedName name="_F07" localSheetId="6">#REF!</definedName>
    <definedName name="_F07" localSheetId="4">#REF!</definedName>
    <definedName name="_F07">#REF!</definedName>
    <definedName name="_F08" localSheetId="2">#REF!</definedName>
    <definedName name="_F08" localSheetId="7">#REF!</definedName>
    <definedName name="_F08" localSheetId="6">#REF!</definedName>
    <definedName name="_F08" localSheetId="4">#REF!</definedName>
    <definedName name="_F08">#REF!</definedName>
    <definedName name="_F09" localSheetId="2">#REF!</definedName>
    <definedName name="_F09" localSheetId="7">#REF!</definedName>
    <definedName name="_F09" localSheetId="6">#REF!</definedName>
    <definedName name="_F09" localSheetId="4">#REF!</definedName>
    <definedName name="_F09">#REF!</definedName>
    <definedName name="_F10" localSheetId="2">#REF!</definedName>
    <definedName name="_F10" localSheetId="7">#REF!</definedName>
    <definedName name="_F10" localSheetId="6">#REF!</definedName>
    <definedName name="_F10" localSheetId="4">#REF!</definedName>
    <definedName name="_F10">#REF!</definedName>
    <definedName name="_F11" localSheetId="2">#REF!</definedName>
    <definedName name="_F11" localSheetId="7">#REF!</definedName>
    <definedName name="_F11" localSheetId="6">#REF!</definedName>
    <definedName name="_F11" localSheetId="4">#REF!</definedName>
    <definedName name="_F11">#REF!</definedName>
    <definedName name="_F12" localSheetId="2">#REF!</definedName>
    <definedName name="_F12" localSheetId="7">#REF!</definedName>
    <definedName name="_F12" localSheetId="6">#REF!</definedName>
    <definedName name="_F12" localSheetId="4">#REF!</definedName>
    <definedName name="_F12">#REF!</definedName>
    <definedName name="_f13" localSheetId="2">#REF!</definedName>
    <definedName name="_f13" localSheetId="7">#REF!</definedName>
    <definedName name="_f13" localSheetId="6">#REF!</definedName>
    <definedName name="_f13" localSheetId="4">#REF!</definedName>
    <definedName name="_f13">#REF!</definedName>
    <definedName name="_f14" localSheetId="2">#REF!</definedName>
    <definedName name="_f14" localSheetId="7">#REF!</definedName>
    <definedName name="_f14" localSheetId="6">#REF!</definedName>
    <definedName name="_f14" localSheetId="4">#REF!</definedName>
    <definedName name="_f14">#REF!</definedName>
    <definedName name="_F15" localSheetId="2">#REF!</definedName>
    <definedName name="_F15" localSheetId="7">#REF!</definedName>
    <definedName name="_F15" localSheetId="6">#REF!</definedName>
    <definedName name="_F15" localSheetId="4">#REF!</definedName>
    <definedName name="_F15">#REF!</definedName>
    <definedName name="_F16" localSheetId="2">#REF!</definedName>
    <definedName name="_F16" localSheetId="7">#REF!</definedName>
    <definedName name="_F16" localSheetId="6">#REF!</definedName>
    <definedName name="_F16" localSheetId="4">#REF!</definedName>
    <definedName name="_F16">#REF!</definedName>
    <definedName name="_F17" localSheetId="2">#REF!</definedName>
    <definedName name="_F17" localSheetId="7">#REF!</definedName>
    <definedName name="_F17" localSheetId="6">#REF!</definedName>
    <definedName name="_F17" localSheetId="4">#REF!</definedName>
    <definedName name="_F17">#REF!</definedName>
    <definedName name="_F18" localSheetId="2">#REF!</definedName>
    <definedName name="_F18" localSheetId="7">#REF!</definedName>
    <definedName name="_F18" localSheetId="6">#REF!</definedName>
    <definedName name="_F18" localSheetId="4">#REF!</definedName>
    <definedName name="_F18">#REF!</definedName>
    <definedName name="_f19" localSheetId="2">#REF!</definedName>
    <definedName name="_f19" localSheetId="7">#REF!</definedName>
    <definedName name="_f19" localSheetId="6">#REF!</definedName>
    <definedName name="_f19" localSheetId="4">#REF!</definedName>
    <definedName name="_f19">#REF!</definedName>
    <definedName name="_f20" localSheetId="2">#REF!</definedName>
    <definedName name="_f20" localSheetId="7">#REF!</definedName>
    <definedName name="_f20" localSheetId="6">#REF!</definedName>
    <definedName name="_f20" localSheetId="4">#REF!</definedName>
    <definedName name="_f20">#REF!</definedName>
    <definedName name="_f21" localSheetId="2">#REF!</definedName>
    <definedName name="_f21" localSheetId="7">#REF!</definedName>
    <definedName name="_f21" localSheetId="6">#REF!</definedName>
    <definedName name="_f21" localSheetId="4">#REF!</definedName>
    <definedName name="_f21">#REF!</definedName>
    <definedName name="_Fill" localSheetId="2" hidden="1">#REF!</definedName>
    <definedName name="_Fill" localSheetId="7" hidden="1">#REF!</definedName>
    <definedName name="_Fill" localSheetId="6" hidden="1">#REF!</definedName>
    <definedName name="_Fill" localSheetId="3" hidden="1">#REF!</definedName>
    <definedName name="_Fill" localSheetId="5" hidden="1">#REF!</definedName>
    <definedName name="_Fill" localSheetId="4" hidden="1">#REF!</definedName>
    <definedName name="_Fill" hidden="1">#REF!</definedName>
    <definedName name="_xlnm._FilterDatabase" localSheetId="2" hidden="1">#REF!</definedName>
    <definedName name="_xlnm._FilterDatabase" localSheetId="12" hidden="1">단가조사표!$A$5:$WWK$52</definedName>
    <definedName name="_xlnm._FilterDatabase" localSheetId="7" hidden="1">수량산출서!$A$2:$H$112</definedName>
    <definedName name="_xlnm._FilterDatabase" localSheetId="6" hidden="1">#REF!</definedName>
    <definedName name="_xlnm._FilterDatabase" localSheetId="5" hidden="1">인테리어내역서!$A$2:$O$119</definedName>
    <definedName name="_xlnm._FilterDatabase" localSheetId="4" hidden="1">집계표!$A$2:$O$40</definedName>
    <definedName name="_xlnm._FilterDatabase" hidden="1">#REF!</definedName>
    <definedName name="_G01" localSheetId="2">#REF!</definedName>
    <definedName name="_G01" localSheetId="7">#REF!</definedName>
    <definedName name="_G01" localSheetId="6">#REF!</definedName>
    <definedName name="_G01" localSheetId="4">#REF!</definedName>
    <definedName name="_G01">#REF!</definedName>
    <definedName name="_G02" localSheetId="2">#REF!</definedName>
    <definedName name="_G02" localSheetId="7">#REF!</definedName>
    <definedName name="_G02" localSheetId="6">#REF!</definedName>
    <definedName name="_G02" localSheetId="4">#REF!</definedName>
    <definedName name="_G02">#REF!</definedName>
    <definedName name="_G03" localSheetId="2">#REF!</definedName>
    <definedName name="_G03" localSheetId="7">#REF!</definedName>
    <definedName name="_G03" localSheetId="6">#REF!</definedName>
    <definedName name="_G03" localSheetId="4">#REF!</definedName>
    <definedName name="_G03">#REF!</definedName>
    <definedName name="_G04" localSheetId="2">#REF!</definedName>
    <definedName name="_G04" localSheetId="7">#REF!</definedName>
    <definedName name="_G04" localSheetId="6">#REF!</definedName>
    <definedName name="_G04" localSheetId="4">#REF!</definedName>
    <definedName name="_G04">#REF!</definedName>
    <definedName name="_G07" localSheetId="2">#REF!</definedName>
    <definedName name="_G07" localSheetId="7">#REF!</definedName>
    <definedName name="_G07" localSheetId="6">#REF!</definedName>
    <definedName name="_G07" localSheetId="4">#REF!</definedName>
    <definedName name="_G07">#REF!</definedName>
    <definedName name="_G08" localSheetId="2">#REF!</definedName>
    <definedName name="_G08" localSheetId="7">#REF!</definedName>
    <definedName name="_G08" localSheetId="6">#REF!</definedName>
    <definedName name="_G08" localSheetId="4">#REF!</definedName>
    <definedName name="_G08">#REF!</definedName>
    <definedName name="_G09" localSheetId="2">#REF!</definedName>
    <definedName name="_G09" localSheetId="7">#REF!</definedName>
    <definedName name="_G09" localSheetId="6">#REF!</definedName>
    <definedName name="_G09" localSheetId="4">#REF!</definedName>
    <definedName name="_G09">#REF!</definedName>
    <definedName name="_g10" localSheetId="2">#REF!</definedName>
    <definedName name="_g10" localSheetId="7">#REF!</definedName>
    <definedName name="_g10" localSheetId="6">#REF!</definedName>
    <definedName name="_g10" localSheetId="4">#REF!</definedName>
    <definedName name="_g10">#REF!</definedName>
    <definedName name="_G11" localSheetId="2">#REF!</definedName>
    <definedName name="_G11" localSheetId="7">#REF!</definedName>
    <definedName name="_G11" localSheetId="6">#REF!</definedName>
    <definedName name="_G11" localSheetId="4">#REF!</definedName>
    <definedName name="_G11">#REF!</definedName>
    <definedName name="_G12" localSheetId="2">#REF!</definedName>
    <definedName name="_G12" localSheetId="7">#REF!</definedName>
    <definedName name="_G12" localSheetId="6">#REF!</definedName>
    <definedName name="_G12" localSheetId="4">#REF!</definedName>
    <definedName name="_G12">#REF!</definedName>
    <definedName name="_G13" localSheetId="2">#REF!</definedName>
    <definedName name="_G13" localSheetId="7">#REF!</definedName>
    <definedName name="_G13" localSheetId="6">#REF!</definedName>
    <definedName name="_G13" localSheetId="4">#REF!</definedName>
    <definedName name="_G13">#REF!</definedName>
    <definedName name="_H01" localSheetId="2">#REF!</definedName>
    <definedName name="_H01" localSheetId="7">#REF!</definedName>
    <definedName name="_H01" localSheetId="6">#REF!</definedName>
    <definedName name="_H01" localSheetId="4">#REF!</definedName>
    <definedName name="_H01">#REF!</definedName>
    <definedName name="_H02" localSheetId="2">#REF!</definedName>
    <definedName name="_H02" localSheetId="7">#REF!</definedName>
    <definedName name="_H02" localSheetId="6">#REF!</definedName>
    <definedName name="_H02" localSheetId="4">#REF!</definedName>
    <definedName name="_H02">#REF!</definedName>
    <definedName name="_H03" localSheetId="2">#REF!</definedName>
    <definedName name="_H03" localSheetId="7">#REF!</definedName>
    <definedName name="_H03" localSheetId="6">#REF!</definedName>
    <definedName name="_H03" localSheetId="4">#REF!</definedName>
    <definedName name="_H03">#REF!</definedName>
    <definedName name="_H04" localSheetId="2">#REF!</definedName>
    <definedName name="_H04" localSheetId="7">#REF!</definedName>
    <definedName name="_H04" localSheetId="6">#REF!</definedName>
    <definedName name="_H04" localSheetId="4">#REF!</definedName>
    <definedName name="_H04">#REF!</definedName>
    <definedName name="_H06" localSheetId="2">#REF!</definedName>
    <definedName name="_H06" localSheetId="7">#REF!</definedName>
    <definedName name="_H06" localSheetId="6">#REF!</definedName>
    <definedName name="_H06" localSheetId="4">#REF!</definedName>
    <definedName name="_H06">#REF!</definedName>
    <definedName name="_h07" localSheetId="2">#REF!</definedName>
    <definedName name="_h07" localSheetId="7">#REF!</definedName>
    <definedName name="_h07" localSheetId="6">#REF!</definedName>
    <definedName name="_h07" localSheetId="4">#REF!</definedName>
    <definedName name="_h07">#REF!</definedName>
    <definedName name="_h08" localSheetId="2">#REF!</definedName>
    <definedName name="_h08" localSheetId="7">#REF!</definedName>
    <definedName name="_h08" localSheetId="6">#REF!</definedName>
    <definedName name="_h08" localSheetId="4">#REF!</definedName>
    <definedName name="_h08">#REF!</definedName>
    <definedName name="_H09" localSheetId="2">#REF!</definedName>
    <definedName name="_H09" localSheetId="7">#REF!</definedName>
    <definedName name="_H09" localSheetId="6">#REF!</definedName>
    <definedName name="_H09" localSheetId="4">#REF!</definedName>
    <definedName name="_H09">#REF!</definedName>
    <definedName name="_H10" localSheetId="2">#REF!</definedName>
    <definedName name="_H10" localSheetId="7">#REF!</definedName>
    <definedName name="_H10" localSheetId="6">#REF!</definedName>
    <definedName name="_H10" localSheetId="4">#REF!</definedName>
    <definedName name="_H10">#REF!</definedName>
    <definedName name="_H11" localSheetId="2">#REF!</definedName>
    <definedName name="_H11" localSheetId="7">#REF!</definedName>
    <definedName name="_H11" localSheetId="6">#REF!</definedName>
    <definedName name="_H11" localSheetId="4">#REF!</definedName>
    <definedName name="_H11">#REF!</definedName>
    <definedName name="_H12" localSheetId="2">#REF!</definedName>
    <definedName name="_H12" localSheetId="7">#REF!</definedName>
    <definedName name="_H12" localSheetId="6">#REF!</definedName>
    <definedName name="_H12" localSheetId="4">#REF!</definedName>
    <definedName name="_H12">#REF!</definedName>
    <definedName name="_H13" localSheetId="2">#REF!</definedName>
    <definedName name="_H13" localSheetId="7">#REF!</definedName>
    <definedName name="_H13" localSheetId="6">#REF!</definedName>
    <definedName name="_H13" localSheetId="4">#REF!</definedName>
    <definedName name="_H13">#REF!</definedName>
    <definedName name="_H14" localSheetId="2">#REF!</definedName>
    <definedName name="_H14" localSheetId="7">#REF!</definedName>
    <definedName name="_H14" localSheetId="6">#REF!</definedName>
    <definedName name="_H14" localSheetId="4">#REF!</definedName>
    <definedName name="_H14">#REF!</definedName>
    <definedName name="_H15" localSheetId="2">#REF!</definedName>
    <definedName name="_H15" localSheetId="7">#REF!</definedName>
    <definedName name="_H15" localSheetId="6">#REF!</definedName>
    <definedName name="_H15" localSheetId="4">#REF!</definedName>
    <definedName name="_H15">#REF!</definedName>
    <definedName name="_H16" localSheetId="2">#REF!</definedName>
    <definedName name="_H16" localSheetId="7">#REF!</definedName>
    <definedName name="_H16" localSheetId="6">#REF!</definedName>
    <definedName name="_H16" localSheetId="4">#REF!</definedName>
    <definedName name="_H16">#REF!</definedName>
    <definedName name="_h17" localSheetId="2">#REF!</definedName>
    <definedName name="_h17" localSheetId="7">#REF!</definedName>
    <definedName name="_h17" localSheetId="6">#REF!</definedName>
    <definedName name="_h17" localSheetId="4">#REF!</definedName>
    <definedName name="_h17">#REF!</definedName>
    <definedName name="_H18" localSheetId="2">#REF!</definedName>
    <definedName name="_H18" localSheetId="7">#REF!</definedName>
    <definedName name="_H18" localSheetId="6">#REF!</definedName>
    <definedName name="_H18" localSheetId="4">#REF!</definedName>
    <definedName name="_H18">#REF!</definedName>
    <definedName name="_H19" localSheetId="2">#REF!</definedName>
    <definedName name="_H19" localSheetId="7">#REF!</definedName>
    <definedName name="_H19" localSheetId="6">#REF!</definedName>
    <definedName name="_H19" localSheetId="4">#REF!</definedName>
    <definedName name="_H19">#REF!</definedName>
    <definedName name="_I01" localSheetId="2">#REF!</definedName>
    <definedName name="_I01" localSheetId="7">#REF!</definedName>
    <definedName name="_I01" localSheetId="6">#REF!</definedName>
    <definedName name="_I01" localSheetId="4">#REF!</definedName>
    <definedName name="_I01">#REF!</definedName>
    <definedName name="_IL1" localSheetId="2">#REF!</definedName>
    <definedName name="_IL1" localSheetId="7">#REF!</definedName>
    <definedName name="_IL1" localSheetId="6">#REF!</definedName>
    <definedName name="_IL1" localSheetId="4">#REF!</definedName>
    <definedName name="_IL1">#REF!</definedName>
    <definedName name="_J01" localSheetId="2">#REF!</definedName>
    <definedName name="_J01" localSheetId="7">#REF!</definedName>
    <definedName name="_J01" localSheetId="6">#REF!</definedName>
    <definedName name="_J01" localSheetId="4">#REF!</definedName>
    <definedName name="_J01">#REF!</definedName>
    <definedName name="_JA2" localSheetId="2">#REF!</definedName>
    <definedName name="_JA2" localSheetId="7">#REF!</definedName>
    <definedName name="_JA2" localSheetId="6">#REF!</definedName>
    <definedName name="_JA2" localSheetId="4">#REF!</definedName>
    <definedName name="_JA2">#REF!</definedName>
    <definedName name="_JO11" localSheetId="2">#REF!</definedName>
    <definedName name="_JO11" localSheetId="7">#REF!</definedName>
    <definedName name="_JO11" localSheetId="6">#REF!</definedName>
    <definedName name="_JO11" localSheetId="4">#REF!</definedName>
    <definedName name="_JO11">#REF!</definedName>
    <definedName name="_K01" localSheetId="2">#REF!</definedName>
    <definedName name="_K01" localSheetId="7">#REF!</definedName>
    <definedName name="_K01" localSheetId="6">#REF!</definedName>
    <definedName name="_K01" localSheetId="4">#REF!</definedName>
    <definedName name="_K01">#REF!</definedName>
    <definedName name="_K1" localSheetId="2">#REF!</definedName>
    <definedName name="_K1" localSheetId="7">#REF!</definedName>
    <definedName name="_K1" localSheetId="6">#REF!</definedName>
    <definedName name="_K1" localSheetId="4">#REF!</definedName>
    <definedName name="_K1">#REF!</definedName>
    <definedName name="_K2" localSheetId="2">#REF!</definedName>
    <definedName name="_K2" localSheetId="7">#REF!</definedName>
    <definedName name="_K2" localSheetId="6">#REF!</definedName>
    <definedName name="_K2" localSheetId="4">#REF!</definedName>
    <definedName name="_K2">#REF!</definedName>
    <definedName name="_K3" localSheetId="2">#REF!</definedName>
    <definedName name="_K3" localSheetId="7">#REF!</definedName>
    <definedName name="_K3" localSheetId="6">#REF!</definedName>
    <definedName name="_K3" localSheetId="4">#REF!</definedName>
    <definedName name="_K3">#REF!</definedName>
    <definedName name="_K5" localSheetId="2">#REF!</definedName>
    <definedName name="_K5" localSheetId="7">#REF!</definedName>
    <definedName name="_K5" localSheetId="6">#REF!</definedName>
    <definedName name="_K5" localSheetId="4">#REF!</definedName>
    <definedName name="_K5">#REF!</definedName>
    <definedName name="_K6" localSheetId="2">#REF!</definedName>
    <definedName name="_K6" localSheetId="7">#REF!</definedName>
    <definedName name="_K6" localSheetId="6">#REF!</definedName>
    <definedName name="_K6" localSheetId="4">#REF!</definedName>
    <definedName name="_K6">#REF!</definedName>
    <definedName name="_KD2" localSheetId="2" hidden="1">#REF!</definedName>
    <definedName name="_KD2" localSheetId="7" hidden="1">#REF!</definedName>
    <definedName name="_KD2" localSheetId="6" hidden="1">#REF!</definedName>
    <definedName name="_KD2" localSheetId="4" hidden="1">#REF!</definedName>
    <definedName name="_KD2" hidden="1">#REF!</definedName>
    <definedName name="_KD3" localSheetId="2" hidden="1">#REF!</definedName>
    <definedName name="_KD3" localSheetId="7" hidden="1">#REF!</definedName>
    <definedName name="_KD3" localSheetId="6" hidden="1">#REF!</definedName>
    <definedName name="_KD3" localSheetId="4" hidden="1">#REF!</definedName>
    <definedName name="_KD3" hidden="1">#REF!</definedName>
    <definedName name="_Key1" localSheetId="2" hidden="1">#REF!</definedName>
    <definedName name="_Key1" localSheetId="7" hidden="1">#REF!</definedName>
    <definedName name="_Key1" localSheetId="6" hidden="1">#REF!</definedName>
    <definedName name="_Key1" localSheetId="5" hidden="1">#REF!</definedName>
    <definedName name="_Key1" localSheetId="4" hidden="1">#REF!</definedName>
    <definedName name="_Key1" hidden="1">#REF!</definedName>
    <definedName name="_Key11" localSheetId="2" hidden="1">#REF!</definedName>
    <definedName name="_Key11" localSheetId="7" hidden="1">#REF!</definedName>
    <definedName name="_Key11" localSheetId="6" hidden="1">#REF!</definedName>
    <definedName name="_Key11" localSheetId="4" hidden="1">#REF!</definedName>
    <definedName name="_Key11" hidden="1">#REF!</definedName>
    <definedName name="_Key2" localSheetId="2" hidden="1">#REF!</definedName>
    <definedName name="_Key2" localSheetId="7" hidden="1">#REF!</definedName>
    <definedName name="_Key2" localSheetId="6" hidden="1">#REF!</definedName>
    <definedName name="_Key2" localSheetId="5" hidden="1">#REF!</definedName>
    <definedName name="_Key2" localSheetId="4" hidden="1">#REF!</definedName>
    <definedName name="_Key2" hidden="1">#REF!</definedName>
    <definedName name="_kfkf" localSheetId="2" hidden="1">#REF!</definedName>
    <definedName name="_kfkf" localSheetId="7" hidden="1">#REF!</definedName>
    <definedName name="_kfkf" localSheetId="6" hidden="1">#REF!</definedName>
    <definedName name="_kfkf" localSheetId="4" hidden="1">#REF!</definedName>
    <definedName name="_kfkf" hidden="1">#REF!</definedName>
    <definedName name="_KK2" localSheetId="2" hidden="1">#REF!</definedName>
    <definedName name="_KK2" localSheetId="7" hidden="1">#REF!</definedName>
    <definedName name="_KK2" localSheetId="6" hidden="1">#REF!</definedName>
    <definedName name="_KK2" localSheetId="4" hidden="1">#REF!</definedName>
    <definedName name="_KK2" hidden="1">#REF!</definedName>
    <definedName name="_KK3" localSheetId="2" hidden="1">#REF!</definedName>
    <definedName name="_KK3" localSheetId="7" hidden="1">#REF!</definedName>
    <definedName name="_KK3" localSheetId="6" hidden="1">#REF!</definedName>
    <definedName name="_KK3" localSheetId="4" hidden="1">#REF!</definedName>
    <definedName name="_KK3" hidden="1">#REF!</definedName>
    <definedName name="_L01" localSheetId="2">#REF!</definedName>
    <definedName name="_L01" localSheetId="7">#REF!</definedName>
    <definedName name="_L01" localSheetId="6">#REF!</definedName>
    <definedName name="_L01" localSheetId="4">#REF!</definedName>
    <definedName name="_L01">#REF!</definedName>
    <definedName name="_L02" localSheetId="2">#REF!</definedName>
    <definedName name="_L02" localSheetId="7">#REF!</definedName>
    <definedName name="_L02" localSheetId="6">#REF!</definedName>
    <definedName name="_L02" localSheetId="4">#REF!</definedName>
    <definedName name="_L02">#REF!</definedName>
    <definedName name="_L03" localSheetId="2">#REF!</definedName>
    <definedName name="_L03" localSheetId="7">#REF!</definedName>
    <definedName name="_L03" localSheetId="6">#REF!</definedName>
    <definedName name="_L03" localSheetId="4">#REF!</definedName>
    <definedName name="_L03">#REF!</definedName>
    <definedName name="_l06" localSheetId="2">#REF!</definedName>
    <definedName name="_l06" localSheetId="7">#REF!</definedName>
    <definedName name="_l06" localSheetId="6">#REF!</definedName>
    <definedName name="_l06" localSheetId="4">#REF!</definedName>
    <definedName name="_l06">#REF!</definedName>
    <definedName name="_l07" localSheetId="2">#REF!</definedName>
    <definedName name="_l07" localSheetId="7">#REF!</definedName>
    <definedName name="_l07" localSheetId="6">#REF!</definedName>
    <definedName name="_l07" localSheetId="4">#REF!</definedName>
    <definedName name="_l07">#REF!</definedName>
    <definedName name="_L08" localSheetId="2">#REF!</definedName>
    <definedName name="_L08" localSheetId="7">#REF!</definedName>
    <definedName name="_L08" localSheetId="6">#REF!</definedName>
    <definedName name="_L08" localSheetId="4">#REF!</definedName>
    <definedName name="_L08">#REF!</definedName>
    <definedName name="_L09" localSheetId="2">#REF!</definedName>
    <definedName name="_L09" localSheetId="7">#REF!</definedName>
    <definedName name="_L09" localSheetId="6">#REF!</definedName>
    <definedName name="_L09" localSheetId="4">#REF!</definedName>
    <definedName name="_L09">#REF!</definedName>
    <definedName name="_LL5" localSheetId="2">#REF!</definedName>
    <definedName name="_LL5" localSheetId="7">#REF!</definedName>
    <definedName name="_LL5" localSheetId="6">#REF!</definedName>
    <definedName name="_LL5" localSheetId="4">#REF!</definedName>
    <definedName name="_LL5">#REF!</definedName>
    <definedName name="_LPB1" localSheetId="2">#REF!</definedName>
    <definedName name="_LPB1" localSheetId="7">#REF!</definedName>
    <definedName name="_LPB1" localSheetId="6">#REF!</definedName>
    <definedName name="_LPB1" localSheetId="4">#REF!</definedName>
    <definedName name="_LPB1">#REF!</definedName>
    <definedName name="_LPK1" localSheetId="2">#REF!</definedName>
    <definedName name="_LPK1" localSheetId="7">#REF!</definedName>
    <definedName name="_LPK1" localSheetId="6">#REF!</definedName>
    <definedName name="_LPK1" localSheetId="4">#REF!</definedName>
    <definedName name="_LPK1">#REF!</definedName>
    <definedName name="_LSK1" localSheetId="2">#REF!</definedName>
    <definedName name="_LSK1" localSheetId="7">#REF!</definedName>
    <definedName name="_LSK1" localSheetId="6">#REF!</definedName>
    <definedName name="_LSK1" localSheetId="4">#REF!</definedName>
    <definedName name="_LSK1">#REF!</definedName>
    <definedName name="_LSK2" localSheetId="2">#REF!</definedName>
    <definedName name="_LSK2" localSheetId="7">#REF!</definedName>
    <definedName name="_LSK2" localSheetId="6">#REF!</definedName>
    <definedName name="_LSK2" localSheetId="4">#REF!</definedName>
    <definedName name="_LSK2">#REF!</definedName>
    <definedName name="_LSK3" localSheetId="2">#REF!</definedName>
    <definedName name="_LSK3" localSheetId="7">#REF!</definedName>
    <definedName name="_LSK3" localSheetId="6">#REF!</definedName>
    <definedName name="_LSK3" localSheetId="4">#REF!</definedName>
    <definedName name="_LSK3">#REF!</definedName>
    <definedName name="_LV02" localSheetId="2">#REF!</definedName>
    <definedName name="_LV02" localSheetId="7">#REF!</definedName>
    <definedName name="_LV02" localSheetId="6">#REF!</definedName>
    <definedName name="_LV02" localSheetId="4">#REF!</definedName>
    <definedName name="_LV02">#REF!</definedName>
    <definedName name="_M01" localSheetId="2">#REF!</definedName>
    <definedName name="_M01" localSheetId="7">#REF!</definedName>
    <definedName name="_M01" localSheetId="6">#REF!</definedName>
    <definedName name="_M01" localSheetId="4">#REF!</definedName>
    <definedName name="_M01">#REF!</definedName>
    <definedName name="_M02" localSheetId="2">#REF!</definedName>
    <definedName name="_M02" localSheetId="7">#REF!</definedName>
    <definedName name="_M02" localSheetId="6">#REF!</definedName>
    <definedName name="_M02" localSheetId="4">#REF!</definedName>
    <definedName name="_M02">#REF!</definedName>
    <definedName name="_M03" localSheetId="2">#REF!</definedName>
    <definedName name="_M03" localSheetId="7">#REF!</definedName>
    <definedName name="_M03" localSheetId="6">#REF!</definedName>
    <definedName name="_M03" localSheetId="4">#REF!</definedName>
    <definedName name="_M03">#REF!</definedName>
    <definedName name="_M04" localSheetId="2">#REF!</definedName>
    <definedName name="_M04" localSheetId="7">#REF!</definedName>
    <definedName name="_M04" localSheetId="6">#REF!</definedName>
    <definedName name="_M04" localSheetId="4">#REF!</definedName>
    <definedName name="_M04">#REF!</definedName>
    <definedName name="_MatInverse_In" localSheetId="2" hidden="1">#REF!</definedName>
    <definedName name="_MatInverse_In" localSheetId="7" hidden="1">#REF!</definedName>
    <definedName name="_MatInverse_In" localSheetId="6" hidden="1">#REF!</definedName>
    <definedName name="_MatInverse_In" localSheetId="3" hidden="1">#REF!</definedName>
    <definedName name="_MatInverse_In" localSheetId="5" hidden="1">#REF!</definedName>
    <definedName name="_MatInverse_In" localSheetId="4" hidden="1">#REF!</definedName>
    <definedName name="_MatInverse_In" hidden="1">#REF!</definedName>
    <definedName name="_MatMult_A" localSheetId="2" hidden="1">#REF!</definedName>
    <definedName name="_MatMult_A" localSheetId="7" hidden="1">#REF!</definedName>
    <definedName name="_MatMult_A" localSheetId="6" hidden="1">#REF!</definedName>
    <definedName name="_MatMult_A" localSheetId="3" hidden="1">#REF!</definedName>
    <definedName name="_MatMult_A" localSheetId="5" hidden="1">#REF!</definedName>
    <definedName name="_MatMult_A" localSheetId="4" hidden="1">#REF!</definedName>
    <definedName name="_MatMult_A" hidden="1">#REF!</definedName>
    <definedName name="_MatMult_AxB" localSheetId="2" hidden="1">#REF!</definedName>
    <definedName name="_MatMult_AxB" localSheetId="7" hidden="1">#REF!</definedName>
    <definedName name="_MatMult_AxB" localSheetId="6" hidden="1">#REF!</definedName>
    <definedName name="_MatMult_AxB" localSheetId="3" hidden="1">#REF!</definedName>
    <definedName name="_MatMult_AxB" localSheetId="5" hidden="1">#REF!</definedName>
    <definedName name="_MatMult_AxB" localSheetId="4" hidden="1">#REF!</definedName>
    <definedName name="_MatMult_AxB" hidden="1">#REF!</definedName>
    <definedName name="_MatMult_B" localSheetId="2" hidden="1">#REF!</definedName>
    <definedName name="_MatMult_B" localSheetId="7" hidden="1">#REF!</definedName>
    <definedName name="_MatMult_B" localSheetId="6" hidden="1">#REF!</definedName>
    <definedName name="_MatMult_B" localSheetId="3" hidden="1">#REF!</definedName>
    <definedName name="_MatMult_B" localSheetId="5" hidden="1">#REF!</definedName>
    <definedName name="_MatMult_B" localSheetId="4" hidden="1">#REF!</definedName>
    <definedName name="_MatMult_B" hidden="1">#REF!</definedName>
    <definedName name="_NMB96" localSheetId="2">#REF!</definedName>
    <definedName name="_NMB96" localSheetId="7">#REF!</definedName>
    <definedName name="_NMB96" localSheetId="6">#REF!</definedName>
    <definedName name="_NMB96" localSheetId="4">#REF!</definedName>
    <definedName name="_NMB96">#REF!</definedName>
    <definedName name="_NON1" localSheetId="2">#REF!</definedName>
    <definedName name="_NON1" localSheetId="7">#REF!</definedName>
    <definedName name="_NON1" localSheetId="6">#REF!</definedName>
    <definedName name="_NON1" localSheetId="4">#REF!</definedName>
    <definedName name="_NON1">#REF!</definedName>
    <definedName name="_NON2" localSheetId="2">#REF!</definedName>
    <definedName name="_NON2" localSheetId="7">#REF!</definedName>
    <definedName name="_NON2" localSheetId="6">#REF!</definedName>
    <definedName name="_NON2" localSheetId="4">#REF!</definedName>
    <definedName name="_NON2">#REF!</definedName>
    <definedName name="_O01" localSheetId="2">#REF!</definedName>
    <definedName name="_O01" localSheetId="7">#REF!</definedName>
    <definedName name="_O01" localSheetId="6">#REF!</definedName>
    <definedName name="_O01" localSheetId="4">#REF!</definedName>
    <definedName name="_O01">#REF!</definedName>
    <definedName name="_O02" localSheetId="2">#REF!</definedName>
    <definedName name="_O02" localSheetId="7">#REF!</definedName>
    <definedName name="_O02" localSheetId="6">#REF!</definedName>
    <definedName name="_O02" localSheetId="4">#REF!</definedName>
    <definedName name="_O02">#REF!</definedName>
    <definedName name="_O04" localSheetId="2">#REF!</definedName>
    <definedName name="_O04" localSheetId="7">#REF!</definedName>
    <definedName name="_O04" localSheetId="6">#REF!</definedName>
    <definedName name="_O04" localSheetId="4">#REF!</definedName>
    <definedName name="_O04">#REF!</definedName>
    <definedName name="_O05" localSheetId="2">#REF!</definedName>
    <definedName name="_O05" localSheetId="7">#REF!</definedName>
    <definedName name="_O05" localSheetId="6">#REF!</definedName>
    <definedName name="_O05" localSheetId="4">#REF!</definedName>
    <definedName name="_O05">#REF!</definedName>
    <definedName name="_O08" localSheetId="2">#REF!</definedName>
    <definedName name="_O08" localSheetId="7">#REF!</definedName>
    <definedName name="_O08" localSheetId="6">#REF!</definedName>
    <definedName name="_O08" localSheetId="4">#REF!</definedName>
    <definedName name="_O08">#REF!</definedName>
    <definedName name="_O09" localSheetId="2">#REF!</definedName>
    <definedName name="_O09" localSheetId="7">#REF!</definedName>
    <definedName name="_O09" localSheetId="6">#REF!</definedName>
    <definedName name="_O09" localSheetId="4">#REF!</definedName>
    <definedName name="_O09">#REF!</definedName>
    <definedName name="_O10" localSheetId="2">#REF!</definedName>
    <definedName name="_O10" localSheetId="7">#REF!</definedName>
    <definedName name="_O10" localSheetId="6">#REF!</definedName>
    <definedName name="_O10" localSheetId="4">#REF!</definedName>
    <definedName name="_O10">#REF!</definedName>
    <definedName name="_O11" localSheetId="2">#REF!</definedName>
    <definedName name="_O11" localSheetId="7">#REF!</definedName>
    <definedName name="_O11" localSheetId="6">#REF!</definedName>
    <definedName name="_O11" localSheetId="4">#REF!</definedName>
    <definedName name="_O11">#REF!</definedName>
    <definedName name="_O12" localSheetId="2">#REF!</definedName>
    <definedName name="_O12" localSheetId="7">#REF!</definedName>
    <definedName name="_O12" localSheetId="6">#REF!</definedName>
    <definedName name="_O12" localSheetId="4">#REF!</definedName>
    <definedName name="_O12">#REF!</definedName>
    <definedName name="_O13" localSheetId="2">#REF!</definedName>
    <definedName name="_O13" localSheetId="7">#REF!</definedName>
    <definedName name="_O13" localSheetId="6">#REF!</definedName>
    <definedName name="_O13" localSheetId="4">#REF!</definedName>
    <definedName name="_O13">#REF!</definedName>
    <definedName name="_O14" localSheetId="2">#REF!</definedName>
    <definedName name="_O14" localSheetId="7">#REF!</definedName>
    <definedName name="_O14" localSheetId="6">#REF!</definedName>
    <definedName name="_O14" localSheetId="4">#REF!</definedName>
    <definedName name="_O14">#REF!</definedName>
    <definedName name="_O15" localSheetId="2">#REF!</definedName>
    <definedName name="_O15" localSheetId="7">#REF!</definedName>
    <definedName name="_O15" localSheetId="6">#REF!</definedName>
    <definedName name="_O15" localSheetId="4">#REF!</definedName>
    <definedName name="_O15">#REF!</definedName>
    <definedName name="_Order1" hidden="1">255</definedName>
    <definedName name="_Order2" hidden="1">255</definedName>
    <definedName name="_p01" localSheetId="2">#REF!</definedName>
    <definedName name="_p01" localSheetId="7">#REF!</definedName>
    <definedName name="_p01" localSheetId="6">#REF!</definedName>
    <definedName name="_p01" localSheetId="4">#REF!</definedName>
    <definedName name="_p01">#REF!</definedName>
    <definedName name="_p1" localSheetId="2">#REF!</definedName>
    <definedName name="_p1" localSheetId="7">#REF!</definedName>
    <definedName name="_p1" localSheetId="6">#REF!</definedName>
    <definedName name="_p1" localSheetId="4">#REF!</definedName>
    <definedName name="_p1">#REF!</definedName>
    <definedName name="_p2" localSheetId="2">#REF!</definedName>
    <definedName name="_p2" localSheetId="7">#REF!</definedName>
    <definedName name="_p2" localSheetId="6">#REF!</definedName>
    <definedName name="_p2" localSheetId="4">#REF!</definedName>
    <definedName name="_p2">#REF!</definedName>
    <definedName name="_P21" localSheetId="2">#REF!</definedName>
    <definedName name="_P21" localSheetId="7">#REF!</definedName>
    <definedName name="_P21" localSheetId="6">#REF!</definedName>
    <definedName name="_P21" localSheetId="4">#REF!</definedName>
    <definedName name="_P21">#REF!</definedName>
    <definedName name="_P22" localSheetId="2">#REF!</definedName>
    <definedName name="_P22" localSheetId="7">#REF!</definedName>
    <definedName name="_P22" localSheetId="6">#REF!</definedName>
    <definedName name="_P22" localSheetId="4">#REF!</definedName>
    <definedName name="_P22">#REF!</definedName>
    <definedName name="_p3" localSheetId="2">#REF!</definedName>
    <definedName name="_p3" localSheetId="7">#REF!</definedName>
    <definedName name="_p3" localSheetId="6">#REF!</definedName>
    <definedName name="_p3" localSheetId="4">#REF!</definedName>
    <definedName name="_p3">#REF!</definedName>
    <definedName name="_P31" localSheetId="2">#REF!</definedName>
    <definedName name="_P31" localSheetId="7">#REF!</definedName>
    <definedName name="_P31" localSheetId="6">#REF!</definedName>
    <definedName name="_P31" localSheetId="4">#REF!</definedName>
    <definedName name="_P31">#REF!</definedName>
    <definedName name="_P32" localSheetId="2">#REF!</definedName>
    <definedName name="_P32" localSheetId="7">#REF!</definedName>
    <definedName name="_P32" localSheetId="6">#REF!</definedName>
    <definedName name="_P32" localSheetId="4">#REF!</definedName>
    <definedName name="_P32">#REF!</definedName>
    <definedName name="_P33" localSheetId="2">#REF!</definedName>
    <definedName name="_P33" localSheetId="7">#REF!</definedName>
    <definedName name="_P33" localSheetId="6">#REF!</definedName>
    <definedName name="_P33" localSheetId="4">#REF!</definedName>
    <definedName name="_P33">#REF!</definedName>
    <definedName name="_P34" localSheetId="2">#REF!</definedName>
    <definedName name="_P34" localSheetId="7">#REF!</definedName>
    <definedName name="_P34" localSheetId="6">#REF!</definedName>
    <definedName name="_P34" localSheetId="4">#REF!</definedName>
    <definedName name="_P34">#REF!</definedName>
    <definedName name="_PI48" localSheetId="2">#REF!</definedName>
    <definedName name="_PI48" localSheetId="7">#REF!</definedName>
    <definedName name="_PI48" localSheetId="6">#REF!</definedName>
    <definedName name="_PI48" localSheetId="4">#REF!</definedName>
    <definedName name="_PI48">#REF!</definedName>
    <definedName name="_PI60" localSheetId="2">#REF!</definedName>
    <definedName name="_PI60" localSheetId="7">#REF!</definedName>
    <definedName name="_PI60" localSheetId="6">#REF!</definedName>
    <definedName name="_PI60" localSheetId="4">#REF!</definedName>
    <definedName name="_PI60">#REF!</definedName>
    <definedName name="_PRN2" localSheetId="2">#REF!</definedName>
    <definedName name="_PRN2" localSheetId="7">#REF!</definedName>
    <definedName name="_PRN2" localSheetId="6">#REF!</definedName>
    <definedName name="_PRN2" localSheetId="4">#REF!</definedName>
    <definedName name="_PRN2">#REF!</definedName>
    <definedName name="_PRN3" localSheetId="2">#REF!</definedName>
    <definedName name="_PRN3" localSheetId="7">#REF!</definedName>
    <definedName name="_PRN3" localSheetId="6">#REF!</definedName>
    <definedName name="_PRN3" localSheetId="4">#REF!</definedName>
    <definedName name="_PRN3">#REF!</definedName>
    <definedName name="_PRN4" localSheetId="2">#REF!</definedName>
    <definedName name="_PRN4" localSheetId="7">#REF!</definedName>
    <definedName name="_PRN4" localSheetId="6">#REF!</definedName>
    <definedName name="_PRN4" localSheetId="4">#REF!</definedName>
    <definedName name="_PRN4">#REF!</definedName>
    <definedName name="_PRN6" localSheetId="2">#REF!</definedName>
    <definedName name="_PRN6" localSheetId="7">#REF!</definedName>
    <definedName name="_PRN6" localSheetId="6">#REF!</definedName>
    <definedName name="_PRN6" localSheetId="4">#REF!</definedName>
    <definedName name="_PRN6">#REF!</definedName>
    <definedName name="_PRN7" localSheetId="2">#REF!</definedName>
    <definedName name="_PRN7" localSheetId="7">#REF!</definedName>
    <definedName name="_PRN7" localSheetId="6">#REF!</definedName>
    <definedName name="_PRN7" localSheetId="4">#REF!</definedName>
    <definedName name="_PRN7">#REF!</definedName>
    <definedName name="_q01" localSheetId="2">#REF!</definedName>
    <definedName name="_q01" localSheetId="7">#REF!</definedName>
    <definedName name="_q01" localSheetId="6">#REF!</definedName>
    <definedName name="_q01" localSheetId="4">#REF!</definedName>
    <definedName name="_q01">#REF!</definedName>
    <definedName name="_QTY1" localSheetId="2">#REF!</definedName>
    <definedName name="_QTY1" localSheetId="7">#REF!</definedName>
    <definedName name="_QTY1" localSheetId="6">#REF!</definedName>
    <definedName name="_QTY1" localSheetId="4">#REF!</definedName>
    <definedName name="_QTY1">#REF!</definedName>
    <definedName name="_QTY2" localSheetId="2">#REF!</definedName>
    <definedName name="_QTY2" localSheetId="7">#REF!</definedName>
    <definedName name="_QTY2" localSheetId="6">#REF!</definedName>
    <definedName name="_QTY2" localSheetId="4">#REF!</definedName>
    <definedName name="_QTY2">#REF!</definedName>
    <definedName name="_Regression_Int" hidden="1">1</definedName>
    <definedName name="_RO110" localSheetId="2">#REF!</definedName>
    <definedName name="_RO110" localSheetId="7">#REF!</definedName>
    <definedName name="_RO110" localSheetId="6">#REF!</definedName>
    <definedName name="_RO110" localSheetId="4">#REF!</definedName>
    <definedName name="_RO110">#REF!</definedName>
    <definedName name="_RO22" localSheetId="2">#REF!</definedName>
    <definedName name="_RO22" localSheetId="7">#REF!</definedName>
    <definedName name="_RO22" localSheetId="6">#REF!</definedName>
    <definedName name="_RO22" localSheetId="4">#REF!</definedName>
    <definedName name="_RO22">#REF!</definedName>
    <definedName name="_RO35" localSheetId="2">#REF!</definedName>
    <definedName name="_RO35" localSheetId="7">#REF!</definedName>
    <definedName name="_RO35" localSheetId="6">#REF!</definedName>
    <definedName name="_RO35" localSheetId="4">#REF!</definedName>
    <definedName name="_RO35">#REF!</definedName>
    <definedName name="_RO45" localSheetId="2">#REF!</definedName>
    <definedName name="_RO45" localSheetId="7">#REF!</definedName>
    <definedName name="_RO45" localSheetId="6">#REF!</definedName>
    <definedName name="_RO45" localSheetId="4">#REF!</definedName>
    <definedName name="_RO45">#REF!</definedName>
    <definedName name="_RO60" localSheetId="2">#REF!</definedName>
    <definedName name="_RO60" localSheetId="7">#REF!</definedName>
    <definedName name="_RO60" localSheetId="6">#REF!</definedName>
    <definedName name="_RO60" localSheetId="4">#REF!</definedName>
    <definedName name="_RO60">#REF!</definedName>
    <definedName name="_RO80" localSheetId="2">#REF!</definedName>
    <definedName name="_RO80" localSheetId="7">#REF!</definedName>
    <definedName name="_RO80" localSheetId="6">#REF!</definedName>
    <definedName name="_RO80" localSheetId="4">#REF!</definedName>
    <definedName name="_RO80">#REF!</definedName>
    <definedName name="_RR11" localSheetId="2">#REF!</definedName>
    <definedName name="_RR11" localSheetId="7">#REF!</definedName>
    <definedName name="_RR11" localSheetId="6">#REF!</definedName>
    <definedName name="_RR11" localSheetId="4">#REF!</definedName>
    <definedName name="_RR11">#REF!</definedName>
    <definedName name="_RR12" localSheetId="2">#REF!</definedName>
    <definedName name="_RR12" localSheetId="7">#REF!</definedName>
    <definedName name="_RR12" localSheetId="6">#REF!</definedName>
    <definedName name="_RR12" localSheetId="4">#REF!</definedName>
    <definedName name="_RR12">#REF!</definedName>
    <definedName name="_RR13" localSheetId="2">#REF!</definedName>
    <definedName name="_RR13" localSheetId="7">#REF!</definedName>
    <definedName name="_RR13" localSheetId="6">#REF!</definedName>
    <definedName name="_RR13" localSheetId="4">#REF!</definedName>
    <definedName name="_RR13">#REF!</definedName>
    <definedName name="_RR14" localSheetId="2">#REF!</definedName>
    <definedName name="_RR14" localSheetId="7">#REF!</definedName>
    <definedName name="_RR14" localSheetId="6">#REF!</definedName>
    <definedName name="_RR14" localSheetId="4">#REF!</definedName>
    <definedName name="_RR14">#REF!</definedName>
    <definedName name="_RR15" localSheetId="2">#REF!</definedName>
    <definedName name="_RR15" localSheetId="7">#REF!</definedName>
    <definedName name="_RR15" localSheetId="6">#REF!</definedName>
    <definedName name="_RR15" localSheetId="4">#REF!</definedName>
    <definedName name="_RR15">#REF!</definedName>
    <definedName name="_rrr12" localSheetId="2">#REF!</definedName>
    <definedName name="_rrr12" localSheetId="7">#REF!</definedName>
    <definedName name="_rrr12" localSheetId="6">#REF!</definedName>
    <definedName name="_rrr12" localSheetId="4">#REF!</definedName>
    <definedName name="_rrr12">#REF!</definedName>
    <definedName name="_rrr13" localSheetId="2">#REF!</definedName>
    <definedName name="_rrr13" localSheetId="7">#REF!</definedName>
    <definedName name="_rrr13" localSheetId="6">#REF!</definedName>
    <definedName name="_rrr13" localSheetId="4">#REF!</definedName>
    <definedName name="_rrr13">#REF!</definedName>
    <definedName name="_rrr14" localSheetId="2">#REF!</definedName>
    <definedName name="_rrr14" localSheetId="7">#REF!</definedName>
    <definedName name="_rrr14" localSheetId="6">#REF!</definedName>
    <definedName name="_rrr14" localSheetId="4">#REF!</definedName>
    <definedName name="_rrr14">#REF!</definedName>
    <definedName name="_rrr15" localSheetId="2">#REF!</definedName>
    <definedName name="_rrr15" localSheetId="7">#REF!</definedName>
    <definedName name="_rrr15" localSheetId="6">#REF!</definedName>
    <definedName name="_rrr15" localSheetId="4">#REF!</definedName>
    <definedName name="_rrr15">#REF!</definedName>
    <definedName name="_Sort" localSheetId="2" hidden="1">#REF!</definedName>
    <definedName name="_Sort" localSheetId="7" hidden="1">#REF!</definedName>
    <definedName name="_Sort" localSheetId="6" hidden="1">#REF!</definedName>
    <definedName name="_Sort" localSheetId="5" hidden="1">#REF!</definedName>
    <definedName name="_Sort" localSheetId="4" hidden="1">#REF!</definedName>
    <definedName name="_Sort" hidden="1">#REF!</definedName>
    <definedName name="_SSS1" localSheetId="2">#REF!</definedName>
    <definedName name="_SSS1" localSheetId="7">#REF!</definedName>
    <definedName name="_SSS1" localSheetId="6">#REF!</definedName>
    <definedName name="_SSS1" localSheetId="4">#REF!</definedName>
    <definedName name="_SSS1">#REF!</definedName>
    <definedName name="_ST1" localSheetId="2">#REF!</definedName>
    <definedName name="_ST1" localSheetId="7">#REF!</definedName>
    <definedName name="_ST1" localSheetId="6">#REF!</definedName>
    <definedName name="_ST1" localSheetId="4">#REF!</definedName>
    <definedName name="_ST1">#REF!</definedName>
    <definedName name="_SUB1" localSheetId="2">#REF!</definedName>
    <definedName name="_SUB1" localSheetId="7">#REF!</definedName>
    <definedName name="_SUB1" localSheetId="6">#REF!</definedName>
    <definedName name="_SUB1" localSheetId="4">#REF!</definedName>
    <definedName name="_SUB1">#REF!</definedName>
    <definedName name="_SUB2" localSheetId="2">#REF!</definedName>
    <definedName name="_SUB2" localSheetId="7">#REF!</definedName>
    <definedName name="_SUB2" localSheetId="6">#REF!</definedName>
    <definedName name="_SUB2" localSheetId="4">#REF!</definedName>
    <definedName name="_SUB2">#REF!</definedName>
    <definedName name="_SUB3" localSheetId="2">#REF!</definedName>
    <definedName name="_SUB3" localSheetId="7">#REF!</definedName>
    <definedName name="_SUB3" localSheetId="6">#REF!</definedName>
    <definedName name="_SUB3" localSheetId="4">#REF!</definedName>
    <definedName name="_SUB3">#REF!</definedName>
    <definedName name="_SUB4" localSheetId="2">#REF!</definedName>
    <definedName name="_SUB4" localSheetId="7">#REF!</definedName>
    <definedName name="_SUB4" localSheetId="6">#REF!</definedName>
    <definedName name="_SUB4" localSheetId="4">#REF!</definedName>
    <definedName name="_SUB4">#REF!</definedName>
    <definedName name="_Table1_In1" localSheetId="2" hidden="1">#REF!</definedName>
    <definedName name="_Table1_In1" localSheetId="7" hidden="1">#REF!</definedName>
    <definedName name="_Table1_In1" localSheetId="6" hidden="1">#REF!</definedName>
    <definedName name="_Table1_In1" localSheetId="5" hidden="1">#REF!</definedName>
    <definedName name="_Table1_In1" localSheetId="4" hidden="1">#REF!</definedName>
    <definedName name="_Table1_In1" hidden="1">#REF!</definedName>
    <definedName name="_Table1_Out" localSheetId="2" hidden="1">#REF!</definedName>
    <definedName name="_Table1_Out" localSheetId="7" hidden="1">#REF!</definedName>
    <definedName name="_Table1_Out" localSheetId="6" hidden="1">#REF!</definedName>
    <definedName name="_Table1_Out" localSheetId="5" hidden="1">#REF!</definedName>
    <definedName name="_Table1_Out" localSheetId="4" hidden="1">#REF!</definedName>
    <definedName name="_Table1_Out" hidden="1">#REF!</definedName>
    <definedName name="_TON1" localSheetId="2">#REF!</definedName>
    <definedName name="_TON1" localSheetId="7">#REF!</definedName>
    <definedName name="_TON1" localSheetId="6">#REF!</definedName>
    <definedName name="_TON1" localSheetId="4">#REF!</definedName>
    <definedName name="_TON1">#REF!</definedName>
    <definedName name="_TON2" localSheetId="2">#REF!</definedName>
    <definedName name="_TON2" localSheetId="7">#REF!</definedName>
    <definedName name="_TON2" localSheetId="6">#REF!</definedName>
    <definedName name="_TON2" localSheetId="4">#REF!</definedName>
    <definedName name="_TON2">#REF!</definedName>
    <definedName name="_TOT1" localSheetId="2">#REF!</definedName>
    <definedName name="_TOT1" localSheetId="7">#REF!</definedName>
    <definedName name="_TOT1" localSheetId="6">#REF!</definedName>
    <definedName name="_TOT1" localSheetId="4">#REF!</definedName>
    <definedName name="_TOT1">#REF!</definedName>
    <definedName name="_TOT2" localSheetId="2">#REF!</definedName>
    <definedName name="_TOT2" localSheetId="7">#REF!</definedName>
    <definedName name="_TOT2" localSheetId="6">#REF!</definedName>
    <definedName name="_TOT2" localSheetId="4">#REF!</definedName>
    <definedName name="_TOT2">#REF!</definedName>
    <definedName name="_UP1" localSheetId="2">#REF!</definedName>
    <definedName name="_UP1" localSheetId="7">#REF!</definedName>
    <definedName name="_UP1" localSheetId="6">#REF!</definedName>
    <definedName name="_UP1" localSheetId="4">#REF!</definedName>
    <definedName name="_UP1">#REF!</definedName>
    <definedName name="_UP2" localSheetId="2">#REF!</definedName>
    <definedName name="_UP2" localSheetId="7">#REF!</definedName>
    <definedName name="_UP2" localSheetId="6">#REF!</definedName>
    <definedName name="_UP2" localSheetId="4">#REF!</definedName>
    <definedName name="_UP2">#REF!</definedName>
    <definedName name="_W1" localSheetId="2">#REF!</definedName>
    <definedName name="_W1" localSheetId="7">#REF!</definedName>
    <definedName name="_W1" localSheetId="6">#REF!</definedName>
    <definedName name="_W1" localSheetId="4">#REF!</definedName>
    <definedName name="_W1">#REF!</definedName>
    <definedName name="_woogi" localSheetId="2" hidden="1">#REF!</definedName>
    <definedName name="_woogi" localSheetId="7" hidden="1">#REF!</definedName>
    <definedName name="_woogi" localSheetId="6" hidden="1">#REF!</definedName>
    <definedName name="_woogi" localSheetId="4" hidden="1">#REF!</definedName>
    <definedName name="_woogi" hidden="1">#REF!</definedName>
    <definedName name="_woogi2" localSheetId="2" hidden="1">#REF!</definedName>
    <definedName name="_woogi2" localSheetId="7" hidden="1">#REF!</definedName>
    <definedName name="_woogi2" localSheetId="6" hidden="1">#REF!</definedName>
    <definedName name="_woogi2" localSheetId="4" hidden="1">#REF!</definedName>
    <definedName name="_woogi2" hidden="1">#REF!</definedName>
    <definedName name="_woogi24" localSheetId="2" hidden="1">#REF!</definedName>
    <definedName name="_woogi24" localSheetId="7" hidden="1">#REF!</definedName>
    <definedName name="_woogi24" localSheetId="6" hidden="1">#REF!</definedName>
    <definedName name="_woogi24" localSheetId="4" hidden="1">#REF!</definedName>
    <definedName name="_woogi24" hidden="1">#REF!</definedName>
    <definedName name="_woogi3" localSheetId="2" hidden="1">#REF!</definedName>
    <definedName name="_woogi3" localSheetId="7" hidden="1">#REF!</definedName>
    <definedName name="_woogi3" localSheetId="6" hidden="1">#REF!</definedName>
    <definedName name="_woogi3" localSheetId="4" hidden="1">#REF!</definedName>
    <definedName name="_woogi3" hidden="1">#REF!</definedName>
    <definedName name="_WW1" localSheetId="2">#REF!</definedName>
    <definedName name="_WW1" localSheetId="7">#REF!</definedName>
    <definedName name="_WW1" localSheetId="6">#REF!</definedName>
    <definedName name="_WW1" localSheetId="4">#REF!</definedName>
    <definedName name="_WW1">#REF!</definedName>
    <definedName name="_WW2" localSheetId="2">#REF!</definedName>
    <definedName name="_WW2" localSheetId="7">#REF!</definedName>
    <definedName name="_WW2" localSheetId="6">#REF!</definedName>
    <definedName name="_WW2" localSheetId="4">#REF!</definedName>
    <definedName name="_WW2">#REF!</definedName>
    <definedName name="_WW3" localSheetId="2">#REF!</definedName>
    <definedName name="_WW3" localSheetId="7">#REF!</definedName>
    <definedName name="_WW3" localSheetId="6">#REF!</definedName>
    <definedName name="_WW3" localSheetId="4">#REF!</definedName>
    <definedName name="_WW3">#REF!</definedName>
    <definedName name="_WW6" localSheetId="2">#REF!</definedName>
    <definedName name="_WW6" localSheetId="7">#REF!</definedName>
    <definedName name="_WW6" localSheetId="6">#REF!</definedName>
    <definedName name="_WW6" localSheetId="4">#REF!</definedName>
    <definedName name="_WW6">#REF!</definedName>
    <definedName name="_WW7" localSheetId="2">#REF!</definedName>
    <definedName name="_WW7" localSheetId="7">#REF!</definedName>
    <definedName name="_WW7" localSheetId="6">#REF!</definedName>
    <definedName name="_WW7" localSheetId="4">#REF!</definedName>
    <definedName name="_WW7">#REF!</definedName>
    <definedName name="_WW8" localSheetId="2">#REF!</definedName>
    <definedName name="_WW8" localSheetId="7">#REF!</definedName>
    <definedName name="_WW8" localSheetId="6">#REF!</definedName>
    <definedName name="_WW8" localSheetId="4">#REF!</definedName>
    <definedName name="_WW8">#REF!</definedName>
    <definedName name="_ZZ1" localSheetId="2">#REF!</definedName>
    <definedName name="_ZZ1" localSheetId="7">#REF!</definedName>
    <definedName name="_ZZ1" localSheetId="6">#REF!</definedName>
    <definedName name="_ZZ1" localSheetId="4">#REF!</definedName>
    <definedName name="_ZZ1">#REF!</definedName>
    <definedName name="_재ㅐ햐" localSheetId="2" hidden="1">#REF!</definedName>
    <definedName name="_재ㅐ햐" localSheetId="7" hidden="1">#REF!</definedName>
    <definedName name="_재ㅐ햐" localSheetId="6" hidden="1">#REF!</definedName>
    <definedName name="_재ㅐ햐" localSheetId="4" hidden="1">#REF!</definedName>
    <definedName name="_재ㅐ햐" hidden="1">#REF!</definedName>
    <definedName name="\0" localSheetId="2">#REF!</definedName>
    <definedName name="\0" localSheetId="7">#REF!</definedName>
    <definedName name="\0" localSheetId="6">#REF!</definedName>
    <definedName name="\0" localSheetId="4">#REF!</definedName>
    <definedName name="\0">#REF!</definedName>
    <definedName name="\1" localSheetId="2">#REF!</definedName>
    <definedName name="\1" localSheetId="7">#REF!</definedName>
    <definedName name="\1" localSheetId="6">#REF!</definedName>
    <definedName name="\1" localSheetId="4">#REF!</definedName>
    <definedName name="\1">#REF!</definedName>
    <definedName name="\2" localSheetId="2">#REF!</definedName>
    <definedName name="\2" localSheetId="7">#REF!</definedName>
    <definedName name="\2" localSheetId="6">#REF!</definedName>
    <definedName name="\2" localSheetId="4">#REF!</definedName>
    <definedName name="\2">#REF!</definedName>
    <definedName name="\3" localSheetId="2">#REF!</definedName>
    <definedName name="\3" localSheetId="7">#REF!</definedName>
    <definedName name="\3" localSheetId="6">#REF!</definedName>
    <definedName name="\3" localSheetId="4">#REF!</definedName>
    <definedName name="\3">#REF!</definedName>
    <definedName name="\a" localSheetId="2">#REF!</definedName>
    <definedName name="\a" localSheetId="7">#REF!</definedName>
    <definedName name="\a" localSheetId="6">#REF!</definedName>
    <definedName name="\a" localSheetId="4">#REF!</definedName>
    <definedName name="\a">#REF!</definedName>
    <definedName name="\c">#N/A</definedName>
    <definedName name="\d" localSheetId="2">#REF!</definedName>
    <definedName name="\d" localSheetId="7">#REF!</definedName>
    <definedName name="\d" localSheetId="6">#REF!</definedName>
    <definedName name="\d" localSheetId="4">#REF!</definedName>
    <definedName name="\d">#REF!</definedName>
    <definedName name="\dddddddd">#N/A</definedName>
    <definedName name="\ddddddddd">#N/A</definedName>
    <definedName name="\E" localSheetId="2">#REF!</definedName>
    <definedName name="\E" localSheetId="7">#REF!</definedName>
    <definedName name="\E" localSheetId="6">#REF!</definedName>
    <definedName name="\E" localSheetId="4">#REF!</definedName>
    <definedName name="\E">#REF!</definedName>
    <definedName name="\f" localSheetId="2">#REF!</definedName>
    <definedName name="\f" localSheetId="7">#REF!</definedName>
    <definedName name="\f" localSheetId="6">#REF!</definedName>
    <definedName name="\f" localSheetId="4">#REF!</definedName>
    <definedName name="\f">#REF!</definedName>
    <definedName name="\g" localSheetId="2">#REF!</definedName>
    <definedName name="\g" localSheetId="7">#REF!</definedName>
    <definedName name="\g" localSheetId="6">#REF!</definedName>
    <definedName name="\g" localSheetId="4">#REF!</definedName>
    <definedName name="\g">#REF!</definedName>
    <definedName name="\h" localSheetId="2">#REF!</definedName>
    <definedName name="\h" localSheetId="7">#REF!</definedName>
    <definedName name="\h" localSheetId="6">#REF!</definedName>
    <definedName name="\h" localSheetId="4">#REF!</definedName>
    <definedName name="\h">#REF!</definedName>
    <definedName name="\hhhhhhhhh">#N/A</definedName>
    <definedName name="\i">#N/A</definedName>
    <definedName name="\j">#N/A</definedName>
    <definedName name="\k">#N/A</definedName>
    <definedName name="\l" localSheetId="2">#REF!</definedName>
    <definedName name="\l" localSheetId="7">#REF!</definedName>
    <definedName name="\l" localSheetId="6">#REF!</definedName>
    <definedName name="\l" localSheetId="4">#REF!</definedName>
    <definedName name="\l">#REF!</definedName>
    <definedName name="\m" localSheetId="2">#REF!</definedName>
    <definedName name="\m" localSheetId="7">#REF!</definedName>
    <definedName name="\m" localSheetId="6">#REF!</definedName>
    <definedName name="\m" localSheetId="4">#REF!</definedName>
    <definedName name="\m">#REF!</definedName>
    <definedName name="\n" localSheetId="2">#REF!</definedName>
    <definedName name="\n" localSheetId="7">#REF!</definedName>
    <definedName name="\n" localSheetId="6">#REF!</definedName>
    <definedName name="\n" localSheetId="4">#REF!</definedName>
    <definedName name="\n">#REF!</definedName>
    <definedName name="\p" localSheetId="2">#REF!</definedName>
    <definedName name="\p" localSheetId="7">#REF!</definedName>
    <definedName name="\p" localSheetId="6">#REF!</definedName>
    <definedName name="\p" localSheetId="4">#REF!</definedName>
    <definedName name="\p">#REF!</definedName>
    <definedName name="\q" localSheetId="2">#REF!</definedName>
    <definedName name="\q" localSheetId="7">#REF!</definedName>
    <definedName name="\q" localSheetId="6">#REF!</definedName>
    <definedName name="\q" localSheetId="4">#REF!</definedName>
    <definedName name="\q">#REF!</definedName>
    <definedName name="\r" localSheetId="2">#REF!</definedName>
    <definedName name="\r" localSheetId="7">#REF!</definedName>
    <definedName name="\r" localSheetId="6">#REF!</definedName>
    <definedName name="\r" localSheetId="3">#N/A</definedName>
    <definedName name="\r" localSheetId="4">#REF!</definedName>
    <definedName name="\r">#REF!</definedName>
    <definedName name="\s" localSheetId="2">#REF!</definedName>
    <definedName name="\s" localSheetId="7">#REF!</definedName>
    <definedName name="\s" localSheetId="6">#REF!</definedName>
    <definedName name="\s" localSheetId="4">#REF!</definedName>
    <definedName name="\s">#REF!</definedName>
    <definedName name="\T" localSheetId="2">#REF!</definedName>
    <definedName name="\T" localSheetId="7">#REF!</definedName>
    <definedName name="\T" localSheetId="6">#REF!</definedName>
    <definedName name="\T" localSheetId="4">#REF!</definedName>
    <definedName name="\T">#REF!</definedName>
    <definedName name="\u" localSheetId="2">#REF!</definedName>
    <definedName name="\u" localSheetId="7">#REF!</definedName>
    <definedName name="\u" localSheetId="6">#REF!</definedName>
    <definedName name="\u" localSheetId="4">#REF!</definedName>
    <definedName name="\u">#REF!</definedName>
    <definedName name="\v" localSheetId="2">#REF!</definedName>
    <definedName name="\v" localSheetId="7">#REF!</definedName>
    <definedName name="\v" localSheetId="6">#REF!</definedName>
    <definedName name="\v" localSheetId="4">#REF!</definedName>
    <definedName name="\v">#REF!</definedName>
    <definedName name="\x">#N/A</definedName>
    <definedName name="\z" localSheetId="2">#REF!</definedName>
    <definedName name="\z" localSheetId="7">#REF!</definedName>
    <definedName name="\z" localSheetId="6">#REF!</definedName>
    <definedName name="\z" localSheetId="4">#REF!</definedName>
    <definedName name="\z">#REF!</definedName>
    <definedName name="a" hidden="1">{"AJD",#N/A,TRUE,"Summary";"AJD",#N/A,TRUE,"CFCONC-outputs";"AJD",#N/A,TRUE,"P&amp;LCONC-outputs";"AJD",#N/A,TRUE,"BSCONC-outputs";"AJD",#N/A,TRUE,"FSCONC-outputs"}</definedName>
    <definedName name="A0" localSheetId="2">#REF!</definedName>
    <definedName name="A0" localSheetId="7">#REF!</definedName>
    <definedName name="A0" localSheetId="6">#REF!</definedName>
    <definedName name="A0" localSheetId="4">#REF!</definedName>
    <definedName name="A0">#REF!</definedName>
    <definedName name="A1_" localSheetId="2">#REF!</definedName>
    <definedName name="A1_" localSheetId="7">#REF!</definedName>
    <definedName name="A1_" localSheetId="6">#REF!</definedName>
    <definedName name="A1_" localSheetId="4">#REF!</definedName>
    <definedName name="A1_">#REF!</definedName>
    <definedName name="A1C1" localSheetId="2" hidden="1">#REF!</definedName>
    <definedName name="A1C1" localSheetId="7" hidden="1">#REF!</definedName>
    <definedName name="A1C1" localSheetId="6" hidden="1">#REF!</definedName>
    <definedName name="A1C1" localSheetId="4" hidden="1">#REF!</definedName>
    <definedName name="A1C1" hidden="1">#REF!</definedName>
    <definedName name="A2_" localSheetId="2">#REF!</definedName>
    <definedName name="A2_" localSheetId="7">#REF!</definedName>
    <definedName name="A2_" localSheetId="6">#REF!</definedName>
    <definedName name="A2_" localSheetId="4">#REF!</definedName>
    <definedName name="A2_">#REF!</definedName>
    <definedName name="A3_" localSheetId="2">#REF!</definedName>
    <definedName name="A3_" localSheetId="7">#REF!</definedName>
    <definedName name="A3_" localSheetId="6">#REF!</definedName>
    <definedName name="A3_" localSheetId="4">#REF!</definedName>
    <definedName name="A3_">#REF!</definedName>
    <definedName name="A315yoo1" localSheetId="2">#REF!</definedName>
    <definedName name="A315yoo1" localSheetId="7">#REF!</definedName>
    <definedName name="A315yoo1" localSheetId="6">#REF!</definedName>
    <definedName name="A315yoo1" localSheetId="4">#REF!</definedName>
    <definedName name="A315yoo1">#REF!</definedName>
    <definedName name="A4_" localSheetId="2">#REF!</definedName>
    <definedName name="A4_" localSheetId="7">#REF!</definedName>
    <definedName name="A4_" localSheetId="6">#REF!</definedName>
    <definedName name="A4_" localSheetId="4">#REF!</definedName>
    <definedName name="A4_">#REF!</definedName>
    <definedName name="A5_" localSheetId="2">#REF!</definedName>
    <definedName name="A5_" localSheetId="7">#REF!</definedName>
    <definedName name="A5_" localSheetId="6">#REF!</definedName>
    <definedName name="A5_" localSheetId="4">#REF!</definedName>
    <definedName name="A5_">#REF!</definedName>
    <definedName name="A6_">#N/A</definedName>
    <definedName name="A7_" localSheetId="2">#REF!</definedName>
    <definedName name="A7_" localSheetId="7">#REF!</definedName>
    <definedName name="A7_" localSheetId="6">#REF!</definedName>
    <definedName name="A7_" localSheetId="4">#REF!</definedName>
    <definedName name="A7_">#REF!</definedName>
    <definedName name="A8.36" localSheetId="2">#REF!</definedName>
    <definedName name="A8.36" localSheetId="7">#REF!</definedName>
    <definedName name="A8.36" localSheetId="6">#REF!</definedName>
    <definedName name="A8.36" localSheetId="4">#REF!</definedName>
    <definedName name="A8.36">#REF!</definedName>
    <definedName name="A8_" localSheetId="2">#REF!</definedName>
    <definedName name="A8_" localSheetId="7">#REF!</definedName>
    <definedName name="A8_" localSheetId="6">#REF!</definedName>
    <definedName name="A8_" localSheetId="4">#REF!</definedName>
    <definedName name="A8_">#REF!</definedName>
    <definedName name="A9_" localSheetId="2">#REF!</definedName>
    <definedName name="A9_" localSheetId="7">#REF!</definedName>
    <definedName name="A9_" localSheetId="6">#REF!</definedName>
    <definedName name="A9_" localSheetId="4">#REF!</definedName>
    <definedName name="A9_">#REF!</definedName>
    <definedName name="aaa" localSheetId="2" hidden="1">#REF!</definedName>
    <definedName name="aaa" localSheetId="7" hidden="1">#REF!</definedName>
    <definedName name="aaa" localSheetId="6" hidden="1">#REF!</definedName>
    <definedName name="aaa" localSheetId="4" hidden="1">#REF!</definedName>
    <definedName name="aaa" hidden="1">#REF!</definedName>
    <definedName name="AAAAA" localSheetId="2">#REF!</definedName>
    <definedName name="AAAAA" localSheetId="7">#REF!</definedName>
    <definedName name="AAAAA" localSheetId="6">#REF!</definedName>
    <definedName name="AAAAA" localSheetId="4">#REF!</definedName>
    <definedName name="AAAAA">#REF!</definedName>
    <definedName name="AAAAAA" localSheetId="2">#REF!</definedName>
    <definedName name="AAAAAA" localSheetId="7">#REF!</definedName>
    <definedName name="AAAAAA" localSheetId="6">#REF!</definedName>
    <definedName name="AAAAAA" localSheetId="4">#REF!</definedName>
    <definedName name="AAAAAA">#REF!</definedName>
    <definedName name="aaaaaaaaaa" localSheetId="2">#REF!</definedName>
    <definedName name="aaaaaaaaaa" localSheetId="7">#REF!</definedName>
    <definedName name="aaaaaaaaaa" localSheetId="6">#REF!</definedName>
    <definedName name="aaaaaaaaaa" localSheetId="4">#REF!</definedName>
    <definedName name="aaaaaaaaaa">#REF!</definedName>
    <definedName name="AAAAAAAAAAAAAAAAAAA" localSheetId="2">#REF!</definedName>
    <definedName name="AAAAAAAAAAAAAAAAAAA" localSheetId="7">#REF!</definedName>
    <definedName name="AAAAAAAAAAAAAAAAAAA" localSheetId="6">#REF!</definedName>
    <definedName name="AAAAAAAAAAAAAAAAAAA" localSheetId="4">#REF!</definedName>
    <definedName name="AAAAAAAAAAAAAAAAAAA">#REF!</definedName>
    <definedName name="AB" localSheetId="2">#REF!</definedName>
    <definedName name="AB" localSheetId="7">#REF!</definedName>
    <definedName name="AB" localSheetId="6">#REF!</definedName>
    <definedName name="AB" localSheetId="4">#REF!</definedName>
    <definedName name="AB">#REF!</definedName>
    <definedName name="AB_1" localSheetId="2">#REF!</definedName>
    <definedName name="AB_1" localSheetId="7">#REF!</definedName>
    <definedName name="AB_1" localSheetId="6">#REF!</definedName>
    <definedName name="AB_1" localSheetId="4">#REF!</definedName>
    <definedName name="AB_1">#REF!</definedName>
    <definedName name="ACCESS" localSheetId="2">#REF!</definedName>
    <definedName name="ACCESS" localSheetId="7">#REF!</definedName>
    <definedName name="ACCESS" localSheetId="6">#REF!</definedName>
    <definedName name="ACCESS" localSheetId="4">#REF!</definedName>
    <definedName name="ACCESS">#REF!</definedName>
    <definedName name="Access_Button" hidden="1">"민족문화관내역_건축__KDF_List"</definedName>
    <definedName name="AccessDatabase" hidden="1">"E:\WORK\VISUAL\MIRAE\LOADSYS\LoadDB.mdb"</definedName>
    <definedName name="ADC" localSheetId="2" hidden="1">#REF!</definedName>
    <definedName name="ADC" localSheetId="7" hidden="1">#REF!</definedName>
    <definedName name="ADC" localSheetId="6" hidden="1">#REF!</definedName>
    <definedName name="ADC" localSheetId="5" hidden="1">#REF!</definedName>
    <definedName name="ADC" localSheetId="4" hidden="1">#REF!</definedName>
    <definedName name="ADC" hidden="1">#REF!</definedName>
    <definedName name="ADD" localSheetId="2">#REF!</definedName>
    <definedName name="ADD" localSheetId="7">#REF!</definedName>
    <definedName name="ADD" localSheetId="6">#REF!</definedName>
    <definedName name="ADD" localSheetId="4">#REF!</definedName>
    <definedName name="ADD">#REF!</definedName>
    <definedName name="ADFF" localSheetId="2" hidden="1">#REF!</definedName>
    <definedName name="ADFF" localSheetId="7" hidden="1">#REF!</definedName>
    <definedName name="ADFF" localSheetId="6" hidden="1">#REF!</definedName>
    <definedName name="ADFF" localSheetId="5" hidden="1">#REF!</definedName>
    <definedName name="ADFF" localSheetId="4" hidden="1">#REF!</definedName>
    <definedName name="ADFF" hidden="1">#REF!</definedName>
    <definedName name="AFC설비" localSheetId="2">#REF!</definedName>
    <definedName name="AFC설비" localSheetId="7">#REF!</definedName>
    <definedName name="AFC설비" localSheetId="6">#REF!</definedName>
    <definedName name="AFC설비" localSheetId="4">#REF!</definedName>
    <definedName name="AFC설비">#REF!</definedName>
    <definedName name="AFD" localSheetId="2" hidden="1">#REF!</definedName>
    <definedName name="AFD" localSheetId="7" hidden="1">#REF!</definedName>
    <definedName name="AFD" localSheetId="6" hidden="1">#REF!</definedName>
    <definedName name="AFD" localSheetId="5" hidden="1">#REF!</definedName>
    <definedName name="AFD" localSheetId="4" hidden="1">#REF!</definedName>
    <definedName name="AFD" hidden="1">#REF!</definedName>
    <definedName name="AGAIN" localSheetId="2">#REF!</definedName>
    <definedName name="AGAIN" localSheetId="7">#REF!</definedName>
    <definedName name="AGAIN" localSheetId="6">#REF!</definedName>
    <definedName name="AGAIN" localSheetId="4">#REF!</definedName>
    <definedName name="AGAIN">#REF!</definedName>
    <definedName name="Amend_Matl" localSheetId="2">#REF!</definedName>
    <definedName name="Amend_Matl" localSheetId="7">#REF!</definedName>
    <definedName name="Amend_Matl" localSheetId="6">#REF!</definedName>
    <definedName name="Amend_Matl" localSheetId="4">#REF!</definedName>
    <definedName name="Amend_Matl">#REF!</definedName>
    <definedName name="Amend_MD" localSheetId="2">#REF!</definedName>
    <definedName name="Amend_MD" localSheetId="7">#REF!</definedName>
    <definedName name="Amend_MD" localSheetId="6">#REF!</definedName>
    <definedName name="Amend_MD" localSheetId="4">#REF!</definedName>
    <definedName name="Amend_MD">#REF!</definedName>
    <definedName name="Amend_Total_Matl" localSheetId="2">#REF!</definedName>
    <definedName name="Amend_Total_Matl" localSheetId="7">#REF!</definedName>
    <definedName name="Amend_Total_Matl" localSheetId="6">#REF!</definedName>
    <definedName name="Amend_Total_Matl" localSheetId="4">#REF!</definedName>
    <definedName name="Amend_Total_Matl">#REF!</definedName>
    <definedName name="Amend_Total_MD" localSheetId="2">#REF!</definedName>
    <definedName name="Amend_Total_MD" localSheetId="7">#REF!</definedName>
    <definedName name="Amend_Total_MD" localSheetId="6">#REF!</definedName>
    <definedName name="Amend_Total_MD" localSheetId="4">#REF!</definedName>
    <definedName name="Amend_Total_MD">#REF!</definedName>
    <definedName name="AMOUNT" localSheetId="2">#REF!</definedName>
    <definedName name="AMOUNT" localSheetId="7">#REF!</definedName>
    <definedName name="AMOUNT" localSheetId="6">#REF!</definedName>
    <definedName name="AMOUNT" localSheetId="4">#REF!</definedName>
    <definedName name="AMOUNT">#REF!</definedName>
    <definedName name="ANFRK2" localSheetId="2">#REF!</definedName>
    <definedName name="ANFRK2" localSheetId="7">#REF!</definedName>
    <definedName name="ANFRK2" localSheetId="6">#REF!</definedName>
    <definedName name="ANFRK2" localSheetId="4">#REF!</definedName>
    <definedName name="ANFRK2">#REF!</definedName>
    <definedName name="ANFRK3" localSheetId="2">#REF!</definedName>
    <definedName name="ANFRK3" localSheetId="7">#REF!</definedName>
    <definedName name="ANFRK3" localSheetId="6">#REF!</definedName>
    <definedName name="ANFRK3" localSheetId="4">#REF!</definedName>
    <definedName name="ANFRK3">#REF!</definedName>
    <definedName name="anfrkk" localSheetId="2">#REF!</definedName>
    <definedName name="anfrkk" localSheetId="7">#REF!</definedName>
    <definedName name="anfrkk" localSheetId="6">#REF!</definedName>
    <definedName name="anfrkk" localSheetId="4">#REF!</definedName>
    <definedName name="anfrkk">#REF!</definedName>
    <definedName name="anscount" hidden="1">1</definedName>
    <definedName name="APT" localSheetId="2">#REF!</definedName>
    <definedName name="APT" localSheetId="7">#REF!</definedName>
    <definedName name="APT" localSheetId="6">#REF!</definedName>
    <definedName name="APT" localSheetId="4">#REF!</definedName>
    <definedName name="APT">#REF!</definedName>
    <definedName name="AQ" localSheetId="2">#REF!</definedName>
    <definedName name="AQ" localSheetId="7">#REF!</definedName>
    <definedName name="AQ" localSheetId="6">#REF!</definedName>
    <definedName name="AQ" localSheetId="4">#REF!</definedName>
    <definedName name="AQ">#REF!</definedName>
    <definedName name="AS1_" localSheetId="2">#REF!</definedName>
    <definedName name="AS1_" localSheetId="7">#REF!</definedName>
    <definedName name="AS1_" localSheetId="6">#REF!</definedName>
    <definedName name="AS1_" localSheetId="4">#REF!</definedName>
    <definedName name="AS1_">#REF!</definedName>
    <definedName name="AS12.5" localSheetId="2">#REF!</definedName>
    <definedName name="AS12.5" localSheetId="7">#REF!</definedName>
    <definedName name="AS12.5" localSheetId="6">#REF!</definedName>
    <definedName name="AS12.5" localSheetId="4">#REF!</definedName>
    <definedName name="AS12.5">#REF!</definedName>
    <definedName name="AS2DocOpenMode" hidden="1">"AS2DocumentBrowse"</definedName>
    <definedName name="ASDA" localSheetId="2" hidden="1">#REF!</definedName>
    <definedName name="ASDA" localSheetId="7" hidden="1">#REF!</definedName>
    <definedName name="ASDA" localSheetId="6" hidden="1">#REF!</definedName>
    <definedName name="ASDA" localSheetId="4" hidden="1">#REF!</definedName>
    <definedName name="ASDA" hidden="1">#REF!</definedName>
    <definedName name="asdc" hidden="1">{#N/A,#N/A,FALSE,"변경관리예산";#N/A,#N/A,FALSE,"변경장비예산";#N/A,#N/A,FALSE,"변경준설예산";#N/A,#N/A,FALSE,"변경철구예산"}</definedName>
    <definedName name="asdf" localSheetId="2">#REF!</definedName>
    <definedName name="asdf" localSheetId="7">#REF!</definedName>
    <definedName name="asdf" localSheetId="6">#REF!</definedName>
    <definedName name="asdf" localSheetId="4">#REF!</definedName>
    <definedName name="asdf">#REF!</definedName>
    <definedName name="ASDFFD" localSheetId="2" hidden="1">#REF!</definedName>
    <definedName name="ASDFFD" localSheetId="7" hidden="1">#REF!</definedName>
    <definedName name="ASDFFD" localSheetId="6" hidden="1">#REF!</definedName>
    <definedName name="ASDFFD" localSheetId="5" hidden="1">#REF!</definedName>
    <definedName name="ASDFFD" localSheetId="4" hidden="1">#REF!</definedName>
    <definedName name="ASDFFD" hidden="1">#REF!</definedName>
    <definedName name="asdrrrrrrrrrrrrrrrrrrrrrrr" localSheetId="2">#REF!</definedName>
    <definedName name="asdrrrrrrrrrrrrrrrrrrrrrrr" localSheetId="7">#REF!</definedName>
    <definedName name="asdrrrrrrrrrrrrrrrrrrrrrrr" localSheetId="6">#REF!</definedName>
    <definedName name="asdrrrrrrrrrrrrrrrrrrrrrrr" localSheetId="4">#REF!</definedName>
    <definedName name="asdrrrrrrrrrrrrrrrrrrrrrrr">#REF!</definedName>
    <definedName name="B" localSheetId="2">#REF!</definedName>
    <definedName name="B" localSheetId="7">#REF!</definedName>
    <definedName name="B" localSheetId="6">#REF!</definedName>
    <definedName name="B" localSheetId="4">#REF!</definedName>
    <definedName name="B">#REF!</definedName>
    <definedName name="B_1" localSheetId="2">#REF!</definedName>
    <definedName name="B_1" localSheetId="7">#REF!</definedName>
    <definedName name="B_1" localSheetId="6">#REF!</definedName>
    <definedName name="B_1" localSheetId="4">#REF!</definedName>
    <definedName name="B_1">#REF!</definedName>
    <definedName name="B0" localSheetId="2">#REF!</definedName>
    <definedName name="B0" localSheetId="7">#REF!</definedName>
    <definedName name="B0" localSheetId="6">#REF!</definedName>
    <definedName name="B0" localSheetId="4">#REF!</definedName>
    <definedName name="B0">#REF!</definedName>
    <definedName name="B1_" localSheetId="2">#REF!</definedName>
    <definedName name="B1_" localSheetId="7">#REF!</definedName>
    <definedName name="B1_" localSheetId="6">#REF!</definedName>
    <definedName name="B1_" localSheetId="4">#REF!</definedName>
    <definedName name="B1_">#REF!</definedName>
    <definedName name="B18㎝" localSheetId="2">#REF!</definedName>
    <definedName name="B18㎝" localSheetId="7">#REF!</definedName>
    <definedName name="B18㎝" localSheetId="6">#REF!</definedName>
    <definedName name="B18㎝" localSheetId="4">#REF!</definedName>
    <definedName name="B18㎝">#REF!</definedName>
    <definedName name="B20㎝" localSheetId="2">#REF!</definedName>
    <definedName name="B20㎝" localSheetId="7">#REF!</definedName>
    <definedName name="B20㎝" localSheetId="6">#REF!</definedName>
    <definedName name="B20㎝" localSheetId="4">#REF!</definedName>
    <definedName name="B20㎝">#REF!</definedName>
    <definedName name="B25㎝" localSheetId="2">#REF!</definedName>
    <definedName name="B25㎝" localSheetId="7">#REF!</definedName>
    <definedName name="B25㎝" localSheetId="6">#REF!</definedName>
    <definedName name="B25㎝" localSheetId="4">#REF!</definedName>
    <definedName name="B25㎝">#REF!</definedName>
    <definedName name="B30㎝" localSheetId="2">#REF!</definedName>
    <definedName name="B30㎝" localSheetId="7">#REF!</definedName>
    <definedName name="B30㎝" localSheetId="6">#REF!</definedName>
    <definedName name="B30㎝" localSheetId="4">#REF!</definedName>
    <definedName name="B30㎝">#REF!</definedName>
    <definedName name="B4㎝이하" localSheetId="2">#REF!</definedName>
    <definedName name="B4㎝이하" localSheetId="7">#REF!</definedName>
    <definedName name="B4㎝이하" localSheetId="6">#REF!</definedName>
    <definedName name="B4㎝이하" localSheetId="4">#REF!</definedName>
    <definedName name="B4㎝이하">#REF!</definedName>
    <definedName name="B5㎝" localSheetId="2">#REF!</definedName>
    <definedName name="B5㎝" localSheetId="7">#REF!</definedName>
    <definedName name="B5㎝" localSheetId="6">#REF!</definedName>
    <definedName name="B5㎝" localSheetId="4">#REF!</definedName>
    <definedName name="B5㎝">#REF!</definedName>
    <definedName name="B6㎝" localSheetId="2">#REF!</definedName>
    <definedName name="B6㎝" localSheetId="7">#REF!</definedName>
    <definedName name="B6㎝" localSheetId="6">#REF!</definedName>
    <definedName name="B6㎝" localSheetId="4">#REF!</definedName>
    <definedName name="B6㎝">#REF!</definedName>
    <definedName name="B7㎝" localSheetId="2">#REF!</definedName>
    <definedName name="B7㎝" localSheetId="7">#REF!</definedName>
    <definedName name="B7㎝" localSheetId="6">#REF!</definedName>
    <definedName name="B7㎝" localSheetId="4">#REF!</definedName>
    <definedName name="B7㎝">#REF!</definedName>
    <definedName name="B8㎝" localSheetId="2">#REF!</definedName>
    <definedName name="B8㎝" localSheetId="7">#REF!</definedName>
    <definedName name="B8㎝" localSheetId="6">#REF!</definedName>
    <definedName name="B8㎝" localSheetId="4">#REF!</definedName>
    <definedName name="B8㎝">#REF!</definedName>
    <definedName name="Base_MATL" localSheetId="2">#REF!</definedName>
    <definedName name="Base_MATL" localSheetId="7">#REF!</definedName>
    <definedName name="Base_MATL" localSheetId="6">#REF!</definedName>
    <definedName name="Base_MATL" localSheetId="4">#REF!</definedName>
    <definedName name="Base_MATL">#REF!</definedName>
    <definedName name="Base_MD" localSheetId="2">#REF!</definedName>
    <definedName name="Base_MD" localSheetId="7">#REF!</definedName>
    <definedName name="Base_MD" localSheetId="6">#REF!</definedName>
    <definedName name="Base_MD" localSheetId="4">#REF!</definedName>
    <definedName name="Base_MD">#REF!</definedName>
    <definedName name="Base_Total_Matl" localSheetId="2">#REF!</definedName>
    <definedName name="Base_Total_Matl" localSheetId="7">#REF!</definedName>
    <definedName name="Base_Total_Matl" localSheetId="6">#REF!</definedName>
    <definedName name="Base_Total_Matl" localSheetId="4">#REF!</definedName>
    <definedName name="Base_Total_Matl">#REF!</definedName>
    <definedName name="Base_Total_MD" localSheetId="2">#REF!</definedName>
    <definedName name="Base_Total_MD" localSheetId="7">#REF!</definedName>
    <definedName name="Base_Total_MD" localSheetId="6">#REF!</definedName>
    <definedName name="Base_Total_MD" localSheetId="4">#REF!</definedName>
    <definedName name="Base_Total_MD">#REF!</definedName>
    <definedName name="BB" localSheetId="2">#REF!</definedName>
    <definedName name="BB" localSheetId="7">#REF!</definedName>
    <definedName name="BB" localSheetId="6">#REF!</definedName>
    <definedName name="BB" localSheetId="4">#REF!</definedName>
    <definedName name="BB">#REF!</definedName>
    <definedName name="bbb" localSheetId="2">#REF!</definedName>
    <definedName name="bbb" localSheetId="7">#REF!</definedName>
    <definedName name="bbb" localSheetId="6">#REF!</definedName>
    <definedName name="bbb" localSheetId="4">#REF!</definedName>
    <definedName name="bbb">#REF!</definedName>
    <definedName name="BBBBBB" localSheetId="2">#REF!</definedName>
    <definedName name="BBBBBB" localSheetId="7">#REF!</definedName>
    <definedName name="BBBBBB" localSheetId="6">#REF!</definedName>
    <definedName name="BBBBBB" localSheetId="4">#REF!</definedName>
    <definedName name="BBBBBB">#REF!</definedName>
    <definedName name="BC" localSheetId="2">#REF!</definedName>
    <definedName name="BC" localSheetId="7">#REF!</definedName>
    <definedName name="BC" localSheetId="6">#REF!</definedName>
    <definedName name="BC" localSheetId="4">#REF!</definedName>
    <definedName name="BC">#REF!</definedName>
    <definedName name="BDCODE" localSheetId="2">#REF!</definedName>
    <definedName name="BDCODE" localSheetId="7">#REF!</definedName>
    <definedName name="BDCODE" localSheetId="6">#REF!</definedName>
    <definedName name="BDCODE" localSheetId="4">#REF!</definedName>
    <definedName name="BDCODE">#REF!</definedName>
    <definedName name="BEGIN1" localSheetId="2">#REF!</definedName>
    <definedName name="BEGIN1" localSheetId="7">#REF!</definedName>
    <definedName name="BEGIN1" localSheetId="6">#REF!</definedName>
    <definedName name="BEGIN1" localSheetId="4">#REF!</definedName>
    <definedName name="BEGIN1">#REF!</definedName>
    <definedName name="BEGIN2" localSheetId="2">#REF!</definedName>
    <definedName name="BEGIN2" localSheetId="7">#REF!</definedName>
    <definedName name="BEGIN2" localSheetId="6">#REF!</definedName>
    <definedName name="BEGIN2" localSheetId="4">#REF!</definedName>
    <definedName name="BEGIN2">#REF!</definedName>
    <definedName name="BHJ" hidden="1">{#N/A,#N/A,FALSE,"Sheet6"}</definedName>
    <definedName name="BIGO" localSheetId="2">#REF!</definedName>
    <definedName name="BIGO" localSheetId="7">#REF!</definedName>
    <definedName name="BIGO" localSheetId="6">#REF!</definedName>
    <definedName name="BIGO" localSheetId="4">#REF!</definedName>
    <definedName name="BIGO">#REF!</definedName>
    <definedName name="BLO_1">#N/A</definedName>
    <definedName name="BM.1" localSheetId="2">#REF!</definedName>
    <definedName name="BM.1" localSheetId="7">#REF!</definedName>
    <definedName name="BM.1" localSheetId="6">#REF!</definedName>
    <definedName name="BM.1" localSheetId="4">#REF!</definedName>
    <definedName name="BM.1">#REF!</definedName>
    <definedName name="BM.AFC" localSheetId="2">#REF!</definedName>
    <definedName name="BM.AFC" localSheetId="7">#REF!</definedName>
    <definedName name="BM.AFC" localSheetId="6">#REF!</definedName>
    <definedName name="BM.AFC" localSheetId="4">#REF!</definedName>
    <definedName name="BM.AFC">#REF!</definedName>
    <definedName name="BONG" localSheetId="2">#REF!</definedName>
    <definedName name="BONG" localSheetId="7">#REF!</definedName>
    <definedName name="BONG" localSheetId="6">#REF!</definedName>
    <definedName name="BONG" localSheetId="4">#REF!</definedName>
    <definedName name="BONG">#REF!</definedName>
    <definedName name="BQ_Area" localSheetId="2">#REF!</definedName>
    <definedName name="BQ_Area" localSheetId="7">#REF!</definedName>
    <definedName name="BQ_Area" localSheetId="6">#REF!</definedName>
    <definedName name="BQ_Area" localSheetId="4">#REF!</definedName>
    <definedName name="BQ_Area">#REF!</definedName>
    <definedName name="BREAK" localSheetId="2">#REF!</definedName>
    <definedName name="BREAK" localSheetId="7">#REF!</definedName>
    <definedName name="BREAK" localSheetId="6">#REF!</definedName>
    <definedName name="BREAK" localSheetId="4">#REF!</definedName>
    <definedName name="BREAK">#REF!</definedName>
    <definedName name="BREAK1" localSheetId="2">#REF!</definedName>
    <definedName name="BREAK1" localSheetId="7">#REF!</definedName>
    <definedName name="BREAK1" localSheetId="6">#REF!</definedName>
    <definedName name="BREAK1" localSheetId="4">#REF!</definedName>
    <definedName name="BREAK1">#REF!</definedName>
    <definedName name="BTYPE" localSheetId="2">#REF!</definedName>
    <definedName name="BTYPE" localSheetId="7">#REF!</definedName>
    <definedName name="BTYPE" localSheetId="6">#REF!</definedName>
    <definedName name="BTYPE" localSheetId="4">#REF!</definedName>
    <definedName name="BTYPE">#REF!</definedName>
    <definedName name="BUNHO" localSheetId="2">#REF!</definedName>
    <definedName name="BUNHO" localSheetId="7">#REF!</definedName>
    <definedName name="BUNHO" localSheetId="6">#REF!</definedName>
    <definedName name="BUNHO" localSheetId="4">#REF!</definedName>
    <definedName name="BUNHO">#REF!</definedName>
    <definedName name="BV" localSheetId="2">#REF!</definedName>
    <definedName name="BV" localSheetId="7">#REF!</definedName>
    <definedName name="BV" localSheetId="6">#REF!</definedName>
    <definedName name="BV" localSheetId="4">#REF!</definedName>
    <definedName name="BV">#REF!</definedName>
    <definedName name="bvx" hidden="1">{#N/A,#N/A,FALSE,"토공2"}</definedName>
    <definedName name="C_" localSheetId="2">#REF!</definedName>
    <definedName name="C_" localSheetId="7">#REF!</definedName>
    <definedName name="C_" localSheetId="6">#REF!</definedName>
    <definedName name="C_" localSheetId="4">#REF!</definedName>
    <definedName name="C_">#REF!</definedName>
    <definedName name="cable" localSheetId="2">#REF!</definedName>
    <definedName name="cable" localSheetId="7">#REF!</definedName>
    <definedName name="cable" localSheetId="6">#REF!</definedName>
    <definedName name="cable" localSheetId="4">#REF!</definedName>
    <definedName name="cable">#REF!</definedName>
    <definedName name="CATEGORY" localSheetId="2">#REF!</definedName>
    <definedName name="CATEGORY" localSheetId="7">#REF!</definedName>
    <definedName name="CATEGORY" localSheetId="6">#REF!</definedName>
    <definedName name="CATEGORY" localSheetId="4">#REF!</definedName>
    <definedName name="CATEGORY">#REF!</definedName>
    <definedName name="CCC" localSheetId="2">#REF!</definedName>
    <definedName name="CCC" localSheetId="7">#REF!</definedName>
    <definedName name="CCC" localSheetId="6">#REF!</definedName>
    <definedName name="CCC" localSheetId="4">#REF!</definedName>
    <definedName name="CCC">#REF!</definedName>
    <definedName name="CCCCCC" localSheetId="2">#REF!</definedName>
    <definedName name="CCCCCC" localSheetId="7">#REF!</definedName>
    <definedName name="CCCCCC" localSheetId="6">#REF!</definedName>
    <definedName name="CCCCCC" localSheetId="4">#REF!</definedName>
    <definedName name="CCCCCC">#REF!</definedName>
    <definedName name="CCTV설비" localSheetId="2">#REF!</definedName>
    <definedName name="CCTV설비" localSheetId="7">#REF!</definedName>
    <definedName name="CCTV설비" localSheetId="6">#REF!</definedName>
    <definedName name="CCTV설비" localSheetId="4">#REF!</definedName>
    <definedName name="CCTV설비">#REF!</definedName>
    <definedName name="CF요인" localSheetId="2" hidden="1">#REF!</definedName>
    <definedName name="CF요인" localSheetId="7" hidden="1">#REF!</definedName>
    <definedName name="CF요인" localSheetId="6" hidden="1">#REF!</definedName>
    <definedName name="CF요인" localSheetId="4" hidden="1">#REF!</definedName>
    <definedName name="CF요인" hidden="1">#REF!</definedName>
    <definedName name="CHO" localSheetId="2">#REF!</definedName>
    <definedName name="CHO" localSheetId="7">#REF!</definedName>
    <definedName name="CHO" localSheetId="6">#REF!</definedName>
    <definedName name="CHO" localSheetId="4">#REF!</definedName>
    <definedName name="CHO">#REF!</definedName>
    <definedName name="CIP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cj">#N/A</definedName>
    <definedName name="Client" localSheetId="2">#REF!</definedName>
    <definedName name="Client" localSheetId="7">#REF!</definedName>
    <definedName name="Client" localSheetId="6">#REF!</definedName>
    <definedName name="Client" localSheetId="4">#REF!</definedName>
    <definedName name="Client">#REF!</definedName>
    <definedName name="CM" localSheetId="2">#REF!</definedName>
    <definedName name="CM" localSheetId="7">#REF!</definedName>
    <definedName name="CM" localSheetId="6">#REF!</definedName>
    <definedName name="CM" localSheetId="4">#REF!</definedName>
    <definedName name="CM">#REF!</definedName>
    <definedName name="CO0.6" localSheetId="2">#REF!</definedName>
    <definedName name="CO0.6" localSheetId="7">#REF!</definedName>
    <definedName name="CO0.6" localSheetId="6">#REF!</definedName>
    <definedName name="CO0.6" localSheetId="4">#REF!</definedName>
    <definedName name="CO0.6">#REF!</definedName>
    <definedName name="CO1.0" localSheetId="2">#REF!</definedName>
    <definedName name="CO1.0" localSheetId="7">#REF!</definedName>
    <definedName name="CO1.0" localSheetId="6">#REF!</definedName>
    <definedName name="CO1.0" localSheetId="4">#REF!</definedName>
    <definedName name="CO1.0">#REF!</definedName>
    <definedName name="CO20.0" localSheetId="2">#REF!</definedName>
    <definedName name="CO20.0" localSheetId="7">#REF!</definedName>
    <definedName name="CO20.0" localSheetId="6">#REF!</definedName>
    <definedName name="CO20.0" localSheetId="4">#REF!</definedName>
    <definedName name="CO20.0">#REF!</definedName>
    <definedName name="COD" localSheetId="2">#REF!</definedName>
    <definedName name="COD" localSheetId="7">#REF!</definedName>
    <definedName name="COD" localSheetId="6">#REF!</definedName>
    <definedName name="COD" localSheetId="4">#REF!</definedName>
    <definedName name="COD">#REF!</definedName>
    <definedName name="code">#N/A</definedName>
    <definedName name="CODE1" localSheetId="2">#REF!</definedName>
    <definedName name="CODE1" localSheetId="7">#REF!</definedName>
    <definedName name="CODE1" localSheetId="6">#REF!</definedName>
    <definedName name="CODE1" localSheetId="4">#REF!</definedName>
    <definedName name="CODE1">#REF!</definedName>
    <definedName name="CODE2" localSheetId="2">#REF!</definedName>
    <definedName name="CODE2" localSheetId="7">#REF!</definedName>
    <definedName name="CODE2" localSheetId="6">#REF!</definedName>
    <definedName name="CODE2" localSheetId="4">#REF!</definedName>
    <definedName name="CODE2">#REF!</definedName>
    <definedName name="CODE3" localSheetId="2">#REF!</definedName>
    <definedName name="CODE3" localSheetId="7">#REF!</definedName>
    <definedName name="CODE3" localSheetId="6">#REF!</definedName>
    <definedName name="CODE3" localSheetId="4">#REF!</definedName>
    <definedName name="CODE3">#REF!</definedName>
    <definedName name="CODE4" localSheetId="2">#REF!</definedName>
    <definedName name="CODE4" localSheetId="7">#REF!</definedName>
    <definedName name="CODE4" localSheetId="6">#REF!</definedName>
    <definedName name="CODE4" localSheetId="4">#REF!</definedName>
    <definedName name="CODE4">#REF!</definedName>
    <definedName name="CODE5" localSheetId="2">#REF!</definedName>
    <definedName name="CODE5" localSheetId="7">#REF!</definedName>
    <definedName name="CODE5" localSheetId="6">#REF!</definedName>
    <definedName name="CODE5" localSheetId="4">#REF!</definedName>
    <definedName name="CODE5">#REF!</definedName>
    <definedName name="CODE6" localSheetId="2">#REF!</definedName>
    <definedName name="CODE6" localSheetId="7">#REF!</definedName>
    <definedName name="CODE6" localSheetId="6">#REF!</definedName>
    <definedName name="CODE6" localSheetId="4">#REF!</definedName>
    <definedName name="CODE6">#REF!</definedName>
    <definedName name="CODE7" localSheetId="2">#REF!</definedName>
    <definedName name="CODE7" localSheetId="7">#REF!</definedName>
    <definedName name="CODE7" localSheetId="6">#REF!</definedName>
    <definedName name="CODE7" localSheetId="4">#REF!</definedName>
    <definedName name="CODE7">#REF!</definedName>
    <definedName name="COM" localSheetId="2">#REF!</definedName>
    <definedName name="COM" localSheetId="7">#REF!</definedName>
    <definedName name="COM" localSheetId="6">#REF!</definedName>
    <definedName name="COM" localSheetId="4">#REF!</definedName>
    <definedName name="COM">#REF!</definedName>
    <definedName name="COMB" localSheetId="2">#REF!</definedName>
    <definedName name="COMB" localSheetId="7">#REF!</definedName>
    <definedName name="COMB" localSheetId="6">#REF!</definedName>
    <definedName name="COMB" localSheetId="4">#REF!</definedName>
    <definedName name="COMB">#REF!</definedName>
    <definedName name="COMPANY" localSheetId="2">#REF!</definedName>
    <definedName name="COMPANY" localSheetId="7">#REF!</definedName>
    <definedName name="COMPANY" localSheetId="6">#REF!</definedName>
    <definedName name="COMPANY" localSheetId="4">#REF!</definedName>
    <definedName name="COMPANY">#REF!</definedName>
    <definedName name="CONC" localSheetId="2">#REF!</definedName>
    <definedName name="CONC" localSheetId="7">#REF!</definedName>
    <definedName name="CONC" localSheetId="6">#REF!</definedName>
    <definedName name="CONC" localSheetId="4">#REF!</definedName>
    <definedName name="CONC">#REF!</definedName>
    <definedName name="CONCRETE_WORK" localSheetId="2">#REF!</definedName>
    <definedName name="CONCRETE_WORK" localSheetId="7">#REF!</definedName>
    <definedName name="CONCRETE_WORK" localSheetId="6">#REF!</definedName>
    <definedName name="CONCRETE_WORK" localSheetId="4">#REF!</definedName>
    <definedName name="CONCRETE_WORK">#REF!</definedName>
    <definedName name="COPY990" localSheetId="2">#REF!</definedName>
    <definedName name="COPY990" localSheetId="7">#REF!</definedName>
    <definedName name="COPY990" localSheetId="6">#REF!</definedName>
    <definedName name="COPY990" localSheetId="4">#REF!</definedName>
    <definedName name="COPY990">#REF!</definedName>
    <definedName name="COST" localSheetId="2">#REF!</definedName>
    <definedName name="COST" localSheetId="7">#REF!</definedName>
    <definedName name="COST" localSheetId="6">#REF!</definedName>
    <definedName name="COST" localSheetId="4">#REF!</definedName>
    <definedName name="COST">#REF!</definedName>
    <definedName name="CR" localSheetId="2">#REF!</definedName>
    <definedName name="CR" localSheetId="7">#REF!</definedName>
    <definedName name="CR" localSheetId="6">#REF!</definedName>
    <definedName name="CR" localSheetId="4">#REF!</definedName>
    <definedName name="CR">#REF!</definedName>
    <definedName name="_xlnm.Criteria" localSheetId="2">#REF!</definedName>
    <definedName name="_xlnm.Criteria" localSheetId="7">#REF!</definedName>
    <definedName name="_xlnm.Criteria" localSheetId="6">#REF!</definedName>
    <definedName name="_xlnm.Criteria" localSheetId="4">#REF!</definedName>
    <definedName name="_xlnm.Criteria">#REF!</definedName>
    <definedName name="Criteria_MI" localSheetId="2">#REF!</definedName>
    <definedName name="Criteria_MI" localSheetId="7">#REF!</definedName>
    <definedName name="Criteria_MI" localSheetId="6">#REF!</definedName>
    <definedName name="Criteria_MI" localSheetId="4">#REF!</definedName>
    <definedName name="Criteria_MI">#REF!</definedName>
    <definedName name="cvc" localSheetId="2" hidden="1">#REF!</definedName>
    <definedName name="cvc" localSheetId="7" hidden="1">#REF!</definedName>
    <definedName name="cvc" localSheetId="6" hidden="1">#REF!</definedName>
    <definedName name="cvc" localSheetId="4" hidden="1">#REF!</definedName>
    <definedName name="cvc" hidden="1">#REF!</definedName>
    <definedName name="D" localSheetId="2">#REF!</definedName>
    <definedName name="D" localSheetId="7">#REF!</definedName>
    <definedName name="D" localSheetId="6">#REF!</definedName>
    <definedName name="D" localSheetId="4">#REF!</definedName>
    <definedName name="D">#REF!</definedName>
    <definedName name="DANGA" localSheetId="2">#REF!,#REF!</definedName>
    <definedName name="DANGA" localSheetId="7">#REF!,#REF!</definedName>
    <definedName name="DANGA" localSheetId="6">#REF!,#REF!</definedName>
    <definedName name="DANGA" localSheetId="4">#REF!,#REF!</definedName>
    <definedName name="DANGA">#REF!,#REF!</definedName>
    <definedName name="DANGA1" localSheetId="2">#REF!</definedName>
    <definedName name="DANGA1" localSheetId="7">#REF!</definedName>
    <definedName name="DANGA1" localSheetId="6">#REF!</definedName>
    <definedName name="DANGA1" localSheetId="4">#REF!</definedName>
    <definedName name="DANGA1">#REF!</definedName>
    <definedName name="DANGA10" localSheetId="2">#REF!</definedName>
    <definedName name="DANGA10" localSheetId="7">#REF!</definedName>
    <definedName name="DANGA10" localSheetId="6">#REF!</definedName>
    <definedName name="DANGA10" localSheetId="4">#REF!</definedName>
    <definedName name="DANGA10">#REF!</definedName>
    <definedName name="DANGA100" localSheetId="2">#REF!</definedName>
    <definedName name="DANGA100" localSheetId="7">#REF!</definedName>
    <definedName name="DANGA100" localSheetId="6">#REF!</definedName>
    <definedName name="DANGA100" localSheetId="4">#REF!</definedName>
    <definedName name="DANGA100">#REF!</definedName>
    <definedName name="DANGA101" localSheetId="2">#REF!</definedName>
    <definedName name="DANGA101" localSheetId="7">#REF!</definedName>
    <definedName name="DANGA101" localSheetId="6">#REF!</definedName>
    <definedName name="DANGA101" localSheetId="4">#REF!</definedName>
    <definedName name="DANGA101">#REF!</definedName>
    <definedName name="DANGA102" localSheetId="2">#REF!</definedName>
    <definedName name="DANGA102" localSheetId="7">#REF!</definedName>
    <definedName name="DANGA102" localSheetId="6">#REF!</definedName>
    <definedName name="DANGA102" localSheetId="4">#REF!</definedName>
    <definedName name="DANGA102">#REF!</definedName>
    <definedName name="DANGA103" localSheetId="2">#REF!</definedName>
    <definedName name="DANGA103" localSheetId="7">#REF!</definedName>
    <definedName name="DANGA103" localSheetId="6">#REF!</definedName>
    <definedName name="DANGA103" localSheetId="4">#REF!</definedName>
    <definedName name="DANGA103">#REF!</definedName>
    <definedName name="DANGA104" localSheetId="2">#REF!</definedName>
    <definedName name="DANGA104" localSheetId="7">#REF!</definedName>
    <definedName name="DANGA104" localSheetId="6">#REF!</definedName>
    <definedName name="DANGA104" localSheetId="4">#REF!</definedName>
    <definedName name="DANGA104">#REF!</definedName>
    <definedName name="DANGA105" localSheetId="2">#REF!</definedName>
    <definedName name="DANGA105" localSheetId="7">#REF!</definedName>
    <definedName name="DANGA105" localSheetId="6">#REF!</definedName>
    <definedName name="DANGA105" localSheetId="4">#REF!</definedName>
    <definedName name="DANGA105">#REF!</definedName>
    <definedName name="DANGA106" localSheetId="2">#REF!</definedName>
    <definedName name="DANGA106" localSheetId="7">#REF!</definedName>
    <definedName name="DANGA106" localSheetId="6">#REF!</definedName>
    <definedName name="DANGA106" localSheetId="4">#REF!</definedName>
    <definedName name="DANGA106">#REF!</definedName>
    <definedName name="DANGA107" localSheetId="2">#REF!</definedName>
    <definedName name="DANGA107" localSheetId="7">#REF!</definedName>
    <definedName name="DANGA107" localSheetId="6">#REF!</definedName>
    <definedName name="DANGA107" localSheetId="4">#REF!</definedName>
    <definedName name="DANGA107">#REF!</definedName>
    <definedName name="DANGA108" localSheetId="2">#REF!</definedName>
    <definedName name="DANGA108" localSheetId="7">#REF!</definedName>
    <definedName name="DANGA108" localSheetId="6">#REF!</definedName>
    <definedName name="DANGA108" localSheetId="4">#REF!</definedName>
    <definedName name="DANGA108">#REF!</definedName>
    <definedName name="DANGA109" localSheetId="2">#REF!</definedName>
    <definedName name="DANGA109" localSheetId="7">#REF!</definedName>
    <definedName name="DANGA109" localSheetId="6">#REF!</definedName>
    <definedName name="DANGA109" localSheetId="4">#REF!</definedName>
    <definedName name="DANGA109">#REF!</definedName>
    <definedName name="DANGA11" localSheetId="2">#REF!</definedName>
    <definedName name="DANGA11" localSheetId="7">#REF!</definedName>
    <definedName name="DANGA11" localSheetId="6">#REF!</definedName>
    <definedName name="DANGA11" localSheetId="4">#REF!</definedName>
    <definedName name="DANGA11">#REF!</definedName>
    <definedName name="DANGA110" localSheetId="2">#REF!</definedName>
    <definedName name="DANGA110" localSheetId="7">#REF!</definedName>
    <definedName name="DANGA110" localSheetId="6">#REF!</definedName>
    <definedName name="DANGA110" localSheetId="4">#REF!</definedName>
    <definedName name="DANGA110">#REF!</definedName>
    <definedName name="DANGA111" localSheetId="2">#REF!</definedName>
    <definedName name="DANGA111" localSheetId="7">#REF!</definedName>
    <definedName name="DANGA111" localSheetId="6">#REF!</definedName>
    <definedName name="DANGA111" localSheetId="4">#REF!</definedName>
    <definedName name="DANGA111">#REF!</definedName>
    <definedName name="DANGA112" localSheetId="2">#REF!</definedName>
    <definedName name="DANGA112" localSheetId="7">#REF!</definedName>
    <definedName name="DANGA112" localSheetId="6">#REF!</definedName>
    <definedName name="DANGA112" localSheetId="4">#REF!</definedName>
    <definedName name="DANGA112">#REF!</definedName>
    <definedName name="DANGA113" localSheetId="2">#REF!</definedName>
    <definedName name="DANGA113" localSheetId="7">#REF!</definedName>
    <definedName name="DANGA113" localSheetId="6">#REF!</definedName>
    <definedName name="DANGA113" localSheetId="4">#REF!</definedName>
    <definedName name="DANGA113">#REF!</definedName>
    <definedName name="DANGA114" localSheetId="2">#REF!</definedName>
    <definedName name="DANGA114" localSheetId="7">#REF!</definedName>
    <definedName name="DANGA114" localSheetId="6">#REF!</definedName>
    <definedName name="DANGA114" localSheetId="4">#REF!</definedName>
    <definedName name="DANGA114">#REF!</definedName>
    <definedName name="DANGA115" localSheetId="2">#REF!</definedName>
    <definedName name="DANGA115" localSheetId="7">#REF!</definedName>
    <definedName name="DANGA115" localSheetId="6">#REF!</definedName>
    <definedName name="DANGA115" localSheetId="4">#REF!</definedName>
    <definedName name="DANGA115">#REF!</definedName>
    <definedName name="DANGA116" localSheetId="2">#REF!</definedName>
    <definedName name="DANGA116" localSheetId="7">#REF!</definedName>
    <definedName name="DANGA116" localSheetId="6">#REF!</definedName>
    <definedName name="DANGA116" localSheetId="4">#REF!</definedName>
    <definedName name="DANGA116">#REF!</definedName>
    <definedName name="DANGA117" localSheetId="2">#REF!</definedName>
    <definedName name="DANGA117" localSheetId="7">#REF!</definedName>
    <definedName name="DANGA117" localSheetId="6">#REF!</definedName>
    <definedName name="DANGA117" localSheetId="4">#REF!</definedName>
    <definedName name="DANGA117">#REF!</definedName>
    <definedName name="DANGA118" localSheetId="2">#REF!</definedName>
    <definedName name="DANGA118" localSheetId="7">#REF!</definedName>
    <definedName name="DANGA118" localSheetId="6">#REF!</definedName>
    <definedName name="DANGA118" localSheetId="4">#REF!</definedName>
    <definedName name="DANGA118">#REF!</definedName>
    <definedName name="DANGA119" localSheetId="2">#REF!</definedName>
    <definedName name="DANGA119" localSheetId="7">#REF!</definedName>
    <definedName name="DANGA119" localSheetId="6">#REF!</definedName>
    <definedName name="DANGA119" localSheetId="4">#REF!</definedName>
    <definedName name="DANGA119">#REF!</definedName>
    <definedName name="DANGA12" localSheetId="2">#REF!</definedName>
    <definedName name="DANGA12" localSheetId="7">#REF!</definedName>
    <definedName name="DANGA12" localSheetId="6">#REF!</definedName>
    <definedName name="DANGA12" localSheetId="4">#REF!</definedName>
    <definedName name="DANGA12">#REF!</definedName>
    <definedName name="DANGA120" localSheetId="2">#REF!</definedName>
    <definedName name="DANGA120" localSheetId="7">#REF!</definedName>
    <definedName name="DANGA120" localSheetId="6">#REF!</definedName>
    <definedName name="DANGA120" localSheetId="4">#REF!</definedName>
    <definedName name="DANGA120">#REF!</definedName>
    <definedName name="DANGA121" localSheetId="2">#REF!</definedName>
    <definedName name="DANGA121" localSheetId="7">#REF!</definedName>
    <definedName name="DANGA121" localSheetId="6">#REF!</definedName>
    <definedName name="DANGA121" localSheetId="4">#REF!</definedName>
    <definedName name="DANGA121">#REF!</definedName>
    <definedName name="DANGA122" localSheetId="2">#REF!</definedName>
    <definedName name="DANGA122" localSheetId="7">#REF!</definedName>
    <definedName name="DANGA122" localSheetId="6">#REF!</definedName>
    <definedName name="DANGA122" localSheetId="4">#REF!</definedName>
    <definedName name="DANGA122">#REF!</definedName>
    <definedName name="DANGA123" localSheetId="2">#REF!</definedName>
    <definedName name="DANGA123" localSheetId="7">#REF!</definedName>
    <definedName name="DANGA123" localSheetId="6">#REF!</definedName>
    <definedName name="DANGA123" localSheetId="4">#REF!</definedName>
    <definedName name="DANGA123">#REF!</definedName>
    <definedName name="DANGA124" localSheetId="2">#REF!</definedName>
    <definedName name="DANGA124" localSheetId="7">#REF!</definedName>
    <definedName name="DANGA124" localSheetId="6">#REF!</definedName>
    <definedName name="DANGA124" localSheetId="4">#REF!</definedName>
    <definedName name="DANGA124">#REF!</definedName>
    <definedName name="DANGA125" localSheetId="2">#REF!</definedName>
    <definedName name="DANGA125" localSheetId="7">#REF!</definedName>
    <definedName name="DANGA125" localSheetId="6">#REF!</definedName>
    <definedName name="DANGA125" localSheetId="4">#REF!</definedName>
    <definedName name="DANGA125">#REF!</definedName>
    <definedName name="DANGA126" localSheetId="2">#REF!</definedName>
    <definedName name="DANGA126" localSheetId="7">#REF!</definedName>
    <definedName name="DANGA126" localSheetId="6">#REF!</definedName>
    <definedName name="DANGA126" localSheetId="4">#REF!</definedName>
    <definedName name="DANGA126">#REF!</definedName>
    <definedName name="DANGA127" localSheetId="2">#REF!</definedName>
    <definedName name="DANGA127" localSheetId="7">#REF!</definedName>
    <definedName name="DANGA127" localSheetId="6">#REF!</definedName>
    <definedName name="DANGA127" localSheetId="4">#REF!</definedName>
    <definedName name="DANGA127">#REF!</definedName>
    <definedName name="DANGA128" localSheetId="2">#REF!</definedName>
    <definedName name="DANGA128" localSheetId="7">#REF!</definedName>
    <definedName name="DANGA128" localSheetId="6">#REF!</definedName>
    <definedName name="DANGA128" localSheetId="4">#REF!</definedName>
    <definedName name="DANGA128">#REF!</definedName>
    <definedName name="DANGA129" localSheetId="2">#REF!</definedName>
    <definedName name="DANGA129" localSheetId="7">#REF!</definedName>
    <definedName name="DANGA129" localSheetId="6">#REF!</definedName>
    <definedName name="DANGA129" localSheetId="4">#REF!</definedName>
    <definedName name="DANGA129">#REF!</definedName>
    <definedName name="DANGA13" localSheetId="2">#REF!</definedName>
    <definedName name="DANGA13" localSheetId="7">#REF!</definedName>
    <definedName name="DANGA13" localSheetId="6">#REF!</definedName>
    <definedName name="DANGA13" localSheetId="4">#REF!</definedName>
    <definedName name="DANGA13">#REF!</definedName>
    <definedName name="DANGA130" localSheetId="2">#REF!</definedName>
    <definedName name="DANGA130" localSheetId="7">#REF!</definedName>
    <definedName name="DANGA130" localSheetId="6">#REF!</definedName>
    <definedName name="DANGA130" localSheetId="4">#REF!</definedName>
    <definedName name="DANGA130">#REF!</definedName>
    <definedName name="DANGA131" localSheetId="2">#REF!</definedName>
    <definedName name="DANGA131" localSheetId="7">#REF!</definedName>
    <definedName name="DANGA131" localSheetId="6">#REF!</definedName>
    <definedName name="DANGA131" localSheetId="4">#REF!</definedName>
    <definedName name="DANGA131">#REF!</definedName>
    <definedName name="DANGA132" localSheetId="2">#REF!</definedName>
    <definedName name="DANGA132" localSheetId="7">#REF!</definedName>
    <definedName name="DANGA132" localSheetId="6">#REF!</definedName>
    <definedName name="DANGA132" localSheetId="4">#REF!</definedName>
    <definedName name="DANGA132">#REF!</definedName>
    <definedName name="DANGA133" localSheetId="2">#REF!</definedName>
    <definedName name="DANGA133" localSheetId="7">#REF!</definedName>
    <definedName name="DANGA133" localSheetId="6">#REF!</definedName>
    <definedName name="DANGA133" localSheetId="4">#REF!</definedName>
    <definedName name="DANGA133">#REF!</definedName>
    <definedName name="DANGA134" localSheetId="2">#REF!</definedName>
    <definedName name="DANGA134" localSheetId="7">#REF!</definedName>
    <definedName name="DANGA134" localSheetId="6">#REF!</definedName>
    <definedName name="DANGA134" localSheetId="4">#REF!</definedName>
    <definedName name="DANGA134">#REF!</definedName>
    <definedName name="DANGA135" localSheetId="2">#REF!</definedName>
    <definedName name="DANGA135" localSheetId="7">#REF!</definedName>
    <definedName name="DANGA135" localSheetId="6">#REF!</definedName>
    <definedName name="DANGA135" localSheetId="4">#REF!</definedName>
    <definedName name="DANGA135">#REF!</definedName>
    <definedName name="DANGA136" localSheetId="2">#REF!</definedName>
    <definedName name="DANGA136" localSheetId="7">#REF!</definedName>
    <definedName name="DANGA136" localSheetId="6">#REF!</definedName>
    <definedName name="DANGA136" localSheetId="4">#REF!</definedName>
    <definedName name="DANGA136">#REF!</definedName>
    <definedName name="DANGA137" localSheetId="2">#REF!</definedName>
    <definedName name="DANGA137" localSheetId="7">#REF!</definedName>
    <definedName name="DANGA137" localSheetId="6">#REF!</definedName>
    <definedName name="DANGA137" localSheetId="4">#REF!</definedName>
    <definedName name="DANGA137">#REF!</definedName>
    <definedName name="DANGA138" localSheetId="2">#REF!</definedName>
    <definedName name="DANGA138" localSheetId="7">#REF!</definedName>
    <definedName name="DANGA138" localSheetId="6">#REF!</definedName>
    <definedName name="DANGA138" localSheetId="4">#REF!</definedName>
    <definedName name="DANGA138">#REF!</definedName>
    <definedName name="DANGA139" localSheetId="2">#REF!</definedName>
    <definedName name="DANGA139" localSheetId="7">#REF!</definedName>
    <definedName name="DANGA139" localSheetId="6">#REF!</definedName>
    <definedName name="DANGA139" localSheetId="4">#REF!</definedName>
    <definedName name="DANGA139">#REF!</definedName>
    <definedName name="DANGA14" localSheetId="2">#REF!</definedName>
    <definedName name="DANGA14" localSheetId="7">#REF!</definedName>
    <definedName name="DANGA14" localSheetId="6">#REF!</definedName>
    <definedName name="DANGA14" localSheetId="4">#REF!</definedName>
    <definedName name="DANGA14">#REF!</definedName>
    <definedName name="DANGA140" localSheetId="2">#REF!</definedName>
    <definedName name="DANGA140" localSheetId="7">#REF!</definedName>
    <definedName name="DANGA140" localSheetId="6">#REF!</definedName>
    <definedName name="DANGA140" localSheetId="4">#REF!</definedName>
    <definedName name="DANGA140">#REF!</definedName>
    <definedName name="DANGA141" localSheetId="2">#REF!</definedName>
    <definedName name="DANGA141" localSheetId="7">#REF!</definedName>
    <definedName name="DANGA141" localSheetId="6">#REF!</definedName>
    <definedName name="DANGA141" localSheetId="4">#REF!</definedName>
    <definedName name="DANGA141">#REF!</definedName>
    <definedName name="DANGA142" localSheetId="2">#REF!</definedName>
    <definedName name="DANGA142" localSheetId="7">#REF!</definedName>
    <definedName name="DANGA142" localSheetId="6">#REF!</definedName>
    <definedName name="DANGA142" localSheetId="4">#REF!</definedName>
    <definedName name="DANGA142">#REF!</definedName>
    <definedName name="DANGA143" localSheetId="2">#REF!</definedName>
    <definedName name="DANGA143" localSheetId="7">#REF!</definedName>
    <definedName name="DANGA143" localSheetId="6">#REF!</definedName>
    <definedName name="DANGA143" localSheetId="4">#REF!</definedName>
    <definedName name="DANGA143">#REF!</definedName>
    <definedName name="DANGA144" localSheetId="2">#REF!</definedName>
    <definedName name="DANGA144" localSheetId="7">#REF!</definedName>
    <definedName name="DANGA144" localSheetId="6">#REF!</definedName>
    <definedName name="DANGA144" localSheetId="4">#REF!</definedName>
    <definedName name="DANGA144">#REF!</definedName>
    <definedName name="DANGA145" localSheetId="2">#REF!</definedName>
    <definedName name="DANGA145" localSheetId="7">#REF!</definedName>
    <definedName name="DANGA145" localSheetId="6">#REF!</definedName>
    <definedName name="DANGA145" localSheetId="4">#REF!</definedName>
    <definedName name="DANGA145">#REF!</definedName>
    <definedName name="DANGA146" localSheetId="2">#REF!</definedName>
    <definedName name="DANGA146" localSheetId="7">#REF!</definedName>
    <definedName name="DANGA146" localSheetId="6">#REF!</definedName>
    <definedName name="DANGA146" localSheetId="4">#REF!</definedName>
    <definedName name="DANGA146">#REF!</definedName>
    <definedName name="DANGA147" localSheetId="2">#REF!</definedName>
    <definedName name="DANGA147" localSheetId="7">#REF!</definedName>
    <definedName name="DANGA147" localSheetId="6">#REF!</definedName>
    <definedName name="DANGA147" localSheetId="4">#REF!</definedName>
    <definedName name="DANGA147">#REF!</definedName>
    <definedName name="DANGA148" localSheetId="2">#REF!</definedName>
    <definedName name="DANGA148" localSheetId="7">#REF!</definedName>
    <definedName name="DANGA148" localSheetId="6">#REF!</definedName>
    <definedName name="DANGA148" localSheetId="4">#REF!</definedName>
    <definedName name="DANGA148">#REF!</definedName>
    <definedName name="DANGA149" localSheetId="2">#REF!</definedName>
    <definedName name="DANGA149" localSheetId="7">#REF!</definedName>
    <definedName name="DANGA149" localSheetId="6">#REF!</definedName>
    <definedName name="DANGA149" localSheetId="4">#REF!</definedName>
    <definedName name="DANGA149">#REF!</definedName>
    <definedName name="DANGA15" localSheetId="2">#REF!</definedName>
    <definedName name="DANGA15" localSheetId="7">#REF!</definedName>
    <definedName name="DANGA15" localSheetId="6">#REF!</definedName>
    <definedName name="DANGA15" localSheetId="4">#REF!</definedName>
    <definedName name="DANGA15">#REF!</definedName>
    <definedName name="DANGA150" localSheetId="2">#REF!</definedName>
    <definedName name="DANGA150" localSheetId="7">#REF!</definedName>
    <definedName name="DANGA150" localSheetId="6">#REF!</definedName>
    <definedName name="DANGA150" localSheetId="4">#REF!</definedName>
    <definedName name="DANGA150">#REF!</definedName>
    <definedName name="DANGA151" localSheetId="2">#REF!</definedName>
    <definedName name="DANGA151" localSheetId="7">#REF!</definedName>
    <definedName name="DANGA151" localSheetId="6">#REF!</definedName>
    <definedName name="DANGA151" localSheetId="4">#REF!</definedName>
    <definedName name="DANGA151">#REF!</definedName>
    <definedName name="DANGA152" localSheetId="2">#REF!</definedName>
    <definedName name="DANGA152" localSheetId="7">#REF!</definedName>
    <definedName name="DANGA152" localSheetId="6">#REF!</definedName>
    <definedName name="DANGA152" localSheetId="4">#REF!</definedName>
    <definedName name="DANGA152">#REF!</definedName>
    <definedName name="DANGA153" localSheetId="2">#REF!</definedName>
    <definedName name="DANGA153" localSheetId="7">#REF!</definedName>
    <definedName name="DANGA153" localSheetId="6">#REF!</definedName>
    <definedName name="DANGA153" localSheetId="4">#REF!</definedName>
    <definedName name="DANGA153">#REF!</definedName>
    <definedName name="DANGA154" localSheetId="2">#REF!</definedName>
    <definedName name="DANGA154" localSheetId="7">#REF!</definedName>
    <definedName name="DANGA154" localSheetId="6">#REF!</definedName>
    <definedName name="DANGA154" localSheetId="4">#REF!</definedName>
    <definedName name="DANGA154">#REF!</definedName>
    <definedName name="DANGA155" localSheetId="2">#REF!</definedName>
    <definedName name="DANGA155" localSheetId="7">#REF!</definedName>
    <definedName name="DANGA155" localSheetId="6">#REF!</definedName>
    <definedName name="DANGA155" localSheetId="4">#REF!</definedName>
    <definedName name="DANGA155">#REF!</definedName>
    <definedName name="DANGA156" localSheetId="2">#REF!</definedName>
    <definedName name="DANGA156" localSheetId="7">#REF!</definedName>
    <definedName name="DANGA156" localSheetId="6">#REF!</definedName>
    <definedName name="DANGA156" localSheetId="4">#REF!</definedName>
    <definedName name="DANGA156">#REF!</definedName>
    <definedName name="DANGA157" localSheetId="2">#REF!</definedName>
    <definedName name="DANGA157" localSheetId="7">#REF!</definedName>
    <definedName name="DANGA157" localSheetId="6">#REF!</definedName>
    <definedName name="DANGA157" localSheetId="4">#REF!</definedName>
    <definedName name="DANGA157">#REF!</definedName>
    <definedName name="DANGA158" localSheetId="2">#REF!</definedName>
    <definedName name="DANGA158" localSheetId="7">#REF!</definedName>
    <definedName name="DANGA158" localSheetId="6">#REF!</definedName>
    <definedName name="DANGA158" localSheetId="4">#REF!</definedName>
    <definedName name="DANGA158">#REF!</definedName>
    <definedName name="DANGA159" localSheetId="2">#REF!</definedName>
    <definedName name="DANGA159" localSheetId="7">#REF!</definedName>
    <definedName name="DANGA159" localSheetId="6">#REF!</definedName>
    <definedName name="DANGA159" localSheetId="4">#REF!</definedName>
    <definedName name="DANGA159">#REF!</definedName>
    <definedName name="DANGA16" localSheetId="2">#REF!</definedName>
    <definedName name="DANGA16" localSheetId="7">#REF!</definedName>
    <definedName name="DANGA16" localSheetId="6">#REF!</definedName>
    <definedName name="DANGA16" localSheetId="4">#REF!</definedName>
    <definedName name="DANGA16">#REF!</definedName>
    <definedName name="DANGA160" localSheetId="2">#REF!</definedName>
    <definedName name="DANGA160" localSheetId="7">#REF!</definedName>
    <definedName name="DANGA160" localSheetId="6">#REF!</definedName>
    <definedName name="DANGA160" localSheetId="4">#REF!</definedName>
    <definedName name="DANGA160">#REF!</definedName>
    <definedName name="DANGA161" localSheetId="2">#REF!</definedName>
    <definedName name="DANGA161" localSheetId="7">#REF!</definedName>
    <definedName name="DANGA161" localSheetId="6">#REF!</definedName>
    <definedName name="DANGA161" localSheetId="4">#REF!</definedName>
    <definedName name="DANGA161">#REF!</definedName>
    <definedName name="DANGA162" localSheetId="2">#REF!</definedName>
    <definedName name="DANGA162" localSheetId="7">#REF!</definedName>
    <definedName name="DANGA162" localSheetId="6">#REF!</definedName>
    <definedName name="DANGA162" localSheetId="4">#REF!</definedName>
    <definedName name="DANGA162">#REF!</definedName>
    <definedName name="DANGA163" localSheetId="2">#REF!</definedName>
    <definedName name="DANGA163" localSheetId="7">#REF!</definedName>
    <definedName name="DANGA163" localSheetId="6">#REF!</definedName>
    <definedName name="DANGA163" localSheetId="4">#REF!</definedName>
    <definedName name="DANGA163">#REF!</definedName>
    <definedName name="DANGA164" localSheetId="2">#REF!</definedName>
    <definedName name="DANGA164" localSheetId="7">#REF!</definedName>
    <definedName name="DANGA164" localSheetId="6">#REF!</definedName>
    <definedName name="DANGA164" localSheetId="4">#REF!</definedName>
    <definedName name="DANGA164">#REF!</definedName>
    <definedName name="DANGA165" localSheetId="2">#REF!</definedName>
    <definedName name="DANGA165" localSheetId="7">#REF!</definedName>
    <definedName name="DANGA165" localSheetId="6">#REF!</definedName>
    <definedName name="DANGA165" localSheetId="4">#REF!</definedName>
    <definedName name="DANGA165">#REF!</definedName>
    <definedName name="DANGA166" localSheetId="2">#REF!</definedName>
    <definedName name="DANGA166" localSheetId="7">#REF!</definedName>
    <definedName name="DANGA166" localSheetId="6">#REF!</definedName>
    <definedName name="DANGA166" localSheetId="4">#REF!</definedName>
    <definedName name="DANGA166">#REF!</definedName>
    <definedName name="DANGA167" localSheetId="2">#REF!</definedName>
    <definedName name="DANGA167" localSheetId="7">#REF!</definedName>
    <definedName name="DANGA167" localSheetId="6">#REF!</definedName>
    <definedName name="DANGA167" localSheetId="4">#REF!</definedName>
    <definedName name="DANGA167">#REF!</definedName>
    <definedName name="DANGA168" localSheetId="2">#REF!</definedName>
    <definedName name="DANGA168" localSheetId="7">#REF!</definedName>
    <definedName name="DANGA168" localSheetId="6">#REF!</definedName>
    <definedName name="DANGA168" localSheetId="4">#REF!</definedName>
    <definedName name="DANGA168">#REF!</definedName>
    <definedName name="DANGA169" localSheetId="2">#REF!</definedName>
    <definedName name="DANGA169" localSheetId="7">#REF!</definedName>
    <definedName name="DANGA169" localSheetId="6">#REF!</definedName>
    <definedName name="DANGA169" localSheetId="4">#REF!</definedName>
    <definedName name="DANGA169">#REF!</definedName>
    <definedName name="DANGA17" localSheetId="2">#REF!</definedName>
    <definedName name="DANGA17" localSheetId="7">#REF!</definedName>
    <definedName name="DANGA17" localSheetId="6">#REF!</definedName>
    <definedName name="DANGA17" localSheetId="4">#REF!</definedName>
    <definedName name="DANGA17">#REF!</definedName>
    <definedName name="DANGA170" localSheetId="2">#REF!</definedName>
    <definedName name="DANGA170" localSheetId="7">#REF!</definedName>
    <definedName name="DANGA170" localSheetId="6">#REF!</definedName>
    <definedName name="DANGA170" localSheetId="4">#REF!</definedName>
    <definedName name="DANGA170">#REF!</definedName>
    <definedName name="DANGA171" localSheetId="2">#REF!</definedName>
    <definedName name="DANGA171" localSheetId="7">#REF!</definedName>
    <definedName name="DANGA171" localSheetId="6">#REF!</definedName>
    <definedName name="DANGA171" localSheetId="4">#REF!</definedName>
    <definedName name="DANGA171">#REF!</definedName>
    <definedName name="DANGA172" localSheetId="2">#REF!</definedName>
    <definedName name="DANGA172" localSheetId="7">#REF!</definedName>
    <definedName name="DANGA172" localSheetId="6">#REF!</definedName>
    <definedName name="DANGA172" localSheetId="4">#REF!</definedName>
    <definedName name="DANGA172">#REF!</definedName>
    <definedName name="DANGA173" localSheetId="2">#REF!</definedName>
    <definedName name="DANGA173" localSheetId="7">#REF!</definedName>
    <definedName name="DANGA173" localSheetId="6">#REF!</definedName>
    <definedName name="DANGA173" localSheetId="4">#REF!</definedName>
    <definedName name="DANGA173">#REF!</definedName>
    <definedName name="DANGA174" localSheetId="2">#REF!</definedName>
    <definedName name="DANGA174" localSheetId="7">#REF!</definedName>
    <definedName name="DANGA174" localSheetId="6">#REF!</definedName>
    <definedName name="DANGA174" localSheetId="4">#REF!</definedName>
    <definedName name="DANGA174">#REF!</definedName>
    <definedName name="DANGA175" localSheetId="2">#REF!</definedName>
    <definedName name="DANGA175" localSheetId="7">#REF!</definedName>
    <definedName name="DANGA175" localSheetId="6">#REF!</definedName>
    <definedName name="DANGA175" localSheetId="4">#REF!</definedName>
    <definedName name="DANGA175">#REF!</definedName>
    <definedName name="DANGA176" localSheetId="2">#REF!</definedName>
    <definedName name="DANGA176" localSheetId="7">#REF!</definedName>
    <definedName name="DANGA176" localSheetId="6">#REF!</definedName>
    <definedName name="DANGA176" localSheetId="4">#REF!</definedName>
    <definedName name="DANGA176">#REF!</definedName>
    <definedName name="DANGA177" localSheetId="2">#REF!</definedName>
    <definedName name="DANGA177" localSheetId="7">#REF!</definedName>
    <definedName name="DANGA177" localSheetId="6">#REF!</definedName>
    <definedName name="DANGA177" localSheetId="4">#REF!</definedName>
    <definedName name="DANGA177">#REF!</definedName>
    <definedName name="DANGA178" localSheetId="2">#REF!</definedName>
    <definedName name="DANGA178" localSheetId="7">#REF!</definedName>
    <definedName name="DANGA178" localSheetId="6">#REF!</definedName>
    <definedName name="DANGA178" localSheetId="4">#REF!</definedName>
    <definedName name="DANGA178">#REF!</definedName>
    <definedName name="DANGA179" localSheetId="2">#REF!</definedName>
    <definedName name="DANGA179" localSheetId="7">#REF!</definedName>
    <definedName name="DANGA179" localSheetId="6">#REF!</definedName>
    <definedName name="DANGA179" localSheetId="4">#REF!</definedName>
    <definedName name="DANGA179">#REF!</definedName>
    <definedName name="DANGA18" localSheetId="2">#REF!</definedName>
    <definedName name="DANGA18" localSheetId="7">#REF!</definedName>
    <definedName name="DANGA18" localSheetId="6">#REF!</definedName>
    <definedName name="DANGA18" localSheetId="4">#REF!</definedName>
    <definedName name="DANGA18">#REF!</definedName>
    <definedName name="DANGA180" localSheetId="2">#REF!</definedName>
    <definedName name="DANGA180" localSheetId="7">#REF!</definedName>
    <definedName name="DANGA180" localSheetId="6">#REF!</definedName>
    <definedName name="DANGA180" localSheetId="4">#REF!</definedName>
    <definedName name="DANGA180">#REF!</definedName>
    <definedName name="DANGA181" localSheetId="2">#REF!</definedName>
    <definedName name="DANGA181" localSheetId="7">#REF!</definedName>
    <definedName name="DANGA181" localSheetId="6">#REF!</definedName>
    <definedName name="DANGA181" localSheetId="4">#REF!</definedName>
    <definedName name="DANGA181">#REF!</definedName>
    <definedName name="DANGA182" localSheetId="2">#REF!</definedName>
    <definedName name="DANGA182" localSheetId="7">#REF!</definedName>
    <definedName name="DANGA182" localSheetId="6">#REF!</definedName>
    <definedName name="DANGA182" localSheetId="4">#REF!</definedName>
    <definedName name="DANGA182">#REF!</definedName>
    <definedName name="DANGA183" localSheetId="2">#REF!</definedName>
    <definedName name="DANGA183" localSheetId="7">#REF!</definedName>
    <definedName name="DANGA183" localSheetId="6">#REF!</definedName>
    <definedName name="DANGA183" localSheetId="4">#REF!</definedName>
    <definedName name="DANGA183">#REF!</definedName>
    <definedName name="DANGA184" localSheetId="2">#REF!</definedName>
    <definedName name="DANGA184" localSheetId="7">#REF!</definedName>
    <definedName name="DANGA184" localSheetId="6">#REF!</definedName>
    <definedName name="DANGA184" localSheetId="4">#REF!</definedName>
    <definedName name="DANGA184">#REF!</definedName>
    <definedName name="DANGA185" localSheetId="2">#REF!</definedName>
    <definedName name="DANGA185" localSheetId="7">#REF!</definedName>
    <definedName name="DANGA185" localSheetId="6">#REF!</definedName>
    <definedName name="DANGA185" localSheetId="4">#REF!</definedName>
    <definedName name="DANGA185">#REF!</definedName>
    <definedName name="DANGA186" localSheetId="2">#REF!</definedName>
    <definedName name="DANGA186" localSheetId="7">#REF!</definedName>
    <definedName name="DANGA186" localSheetId="6">#REF!</definedName>
    <definedName name="DANGA186" localSheetId="4">#REF!</definedName>
    <definedName name="DANGA186">#REF!</definedName>
    <definedName name="DANGA187" localSheetId="2">#REF!</definedName>
    <definedName name="DANGA187" localSheetId="7">#REF!</definedName>
    <definedName name="DANGA187" localSheetId="6">#REF!</definedName>
    <definedName name="DANGA187" localSheetId="4">#REF!</definedName>
    <definedName name="DANGA187">#REF!</definedName>
    <definedName name="DANGA188" localSheetId="2">#REF!</definedName>
    <definedName name="DANGA188" localSheetId="7">#REF!</definedName>
    <definedName name="DANGA188" localSheetId="6">#REF!</definedName>
    <definedName name="DANGA188" localSheetId="4">#REF!</definedName>
    <definedName name="DANGA188">#REF!</definedName>
    <definedName name="DANGA189" localSheetId="2">#REF!</definedName>
    <definedName name="DANGA189" localSheetId="7">#REF!</definedName>
    <definedName name="DANGA189" localSheetId="6">#REF!</definedName>
    <definedName name="DANGA189" localSheetId="4">#REF!</definedName>
    <definedName name="DANGA189">#REF!</definedName>
    <definedName name="DANGA19" localSheetId="2">#REF!</definedName>
    <definedName name="DANGA19" localSheetId="7">#REF!</definedName>
    <definedName name="DANGA19" localSheetId="6">#REF!</definedName>
    <definedName name="DANGA19" localSheetId="4">#REF!</definedName>
    <definedName name="DANGA19">#REF!</definedName>
    <definedName name="DANGA190" localSheetId="2">#REF!</definedName>
    <definedName name="DANGA190" localSheetId="7">#REF!</definedName>
    <definedName name="DANGA190" localSheetId="6">#REF!</definedName>
    <definedName name="DANGA190" localSheetId="4">#REF!</definedName>
    <definedName name="DANGA190">#REF!</definedName>
    <definedName name="DANGA191" localSheetId="2">#REF!</definedName>
    <definedName name="DANGA191" localSheetId="7">#REF!</definedName>
    <definedName name="DANGA191" localSheetId="6">#REF!</definedName>
    <definedName name="DANGA191" localSheetId="4">#REF!</definedName>
    <definedName name="DANGA191">#REF!</definedName>
    <definedName name="DANGA192" localSheetId="2">#REF!</definedName>
    <definedName name="DANGA192" localSheetId="7">#REF!</definedName>
    <definedName name="DANGA192" localSheetId="6">#REF!</definedName>
    <definedName name="DANGA192" localSheetId="4">#REF!</definedName>
    <definedName name="DANGA192">#REF!</definedName>
    <definedName name="DANGA193" localSheetId="2">#REF!</definedName>
    <definedName name="DANGA193" localSheetId="7">#REF!</definedName>
    <definedName name="DANGA193" localSheetId="6">#REF!</definedName>
    <definedName name="DANGA193" localSheetId="4">#REF!</definedName>
    <definedName name="DANGA193">#REF!</definedName>
    <definedName name="DANGA194" localSheetId="2">#REF!</definedName>
    <definedName name="DANGA194" localSheetId="7">#REF!</definedName>
    <definedName name="DANGA194" localSheetId="6">#REF!</definedName>
    <definedName name="DANGA194" localSheetId="4">#REF!</definedName>
    <definedName name="DANGA194">#REF!</definedName>
    <definedName name="DANGA195" localSheetId="2">#REF!</definedName>
    <definedName name="DANGA195" localSheetId="7">#REF!</definedName>
    <definedName name="DANGA195" localSheetId="6">#REF!</definedName>
    <definedName name="DANGA195" localSheetId="4">#REF!</definedName>
    <definedName name="DANGA195">#REF!</definedName>
    <definedName name="DANGA196" localSheetId="2">#REF!</definedName>
    <definedName name="DANGA196" localSheetId="7">#REF!</definedName>
    <definedName name="DANGA196" localSheetId="6">#REF!</definedName>
    <definedName name="DANGA196" localSheetId="4">#REF!</definedName>
    <definedName name="DANGA196">#REF!</definedName>
    <definedName name="DANGA197" localSheetId="2">#REF!</definedName>
    <definedName name="DANGA197" localSheetId="7">#REF!</definedName>
    <definedName name="DANGA197" localSheetId="6">#REF!</definedName>
    <definedName name="DANGA197" localSheetId="4">#REF!</definedName>
    <definedName name="DANGA197">#REF!</definedName>
    <definedName name="DANGA198" localSheetId="2">#REF!</definedName>
    <definedName name="DANGA198" localSheetId="7">#REF!</definedName>
    <definedName name="DANGA198" localSheetId="6">#REF!</definedName>
    <definedName name="DANGA198" localSheetId="4">#REF!</definedName>
    <definedName name="DANGA198">#REF!</definedName>
    <definedName name="DANGA199" localSheetId="2">#REF!</definedName>
    <definedName name="DANGA199" localSheetId="7">#REF!</definedName>
    <definedName name="DANGA199" localSheetId="6">#REF!</definedName>
    <definedName name="DANGA199" localSheetId="4">#REF!</definedName>
    <definedName name="DANGA199">#REF!</definedName>
    <definedName name="DANGA2" localSheetId="2">#REF!</definedName>
    <definedName name="DANGA2" localSheetId="7">#REF!</definedName>
    <definedName name="DANGA2" localSheetId="6">#REF!</definedName>
    <definedName name="DANGA2" localSheetId="4">#REF!</definedName>
    <definedName name="DANGA2">#REF!</definedName>
    <definedName name="DANGA20" localSheetId="2">#REF!</definedName>
    <definedName name="DANGA20" localSheetId="7">#REF!</definedName>
    <definedName name="DANGA20" localSheetId="6">#REF!</definedName>
    <definedName name="DANGA20" localSheetId="4">#REF!</definedName>
    <definedName name="DANGA20">#REF!</definedName>
    <definedName name="DANGA200" localSheetId="2">#REF!</definedName>
    <definedName name="DANGA200" localSheetId="7">#REF!</definedName>
    <definedName name="DANGA200" localSheetId="6">#REF!</definedName>
    <definedName name="DANGA200" localSheetId="4">#REF!</definedName>
    <definedName name="DANGA200">#REF!</definedName>
    <definedName name="DANGA201" localSheetId="2">#REF!</definedName>
    <definedName name="DANGA201" localSheetId="7">#REF!</definedName>
    <definedName name="DANGA201" localSheetId="6">#REF!</definedName>
    <definedName name="DANGA201" localSheetId="4">#REF!</definedName>
    <definedName name="DANGA201">#REF!</definedName>
    <definedName name="DANGA202" localSheetId="2">#REF!</definedName>
    <definedName name="DANGA202" localSheetId="7">#REF!</definedName>
    <definedName name="DANGA202" localSheetId="6">#REF!</definedName>
    <definedName name="DANGA202" localSheetId="4">#REF!</definedName>
    <definedName name="DANGA202">#REF!</definedName>
    <definedName name="DANGA203" localSheetId="2">#REF!</definedName>
    <definedName name="DANGA203" localSheetId="7">#REF!</definedName>
    <definedName name="DANGA203" localSheetId="6">#REF!</definedName>
    <definedName name="DANGA203" localSheetId="4">#REF!</definedName>
    <definedName name="DANGA203">#REF!</definedName>
    <definedName name="DANGA204" localSheetId="2">#REF!</definedName>
    <definedName name="DANGA204" localSheetId="7">#REF!</definedName>
    <definedName name="DANGA204" localSheetId="6">#REF!</definedName>
    <definedName name="DANGA204" localSheetId="4">#REF!</definedName>
    <definedName name="DANGA204">#REF!</definedName>
    <definedName name="DANGA205" localSheetId="2">#REF!</definedName>
    <definedName name="DANGA205" localSheetId="7">#REF!</definedName>
    <definedName name="DANGA205" localSheetId="6">#REF!</definedName>
    <definedName name="DANGA205" localSheetId="4">#REF!</definedName>
    <definedName name="DANGA205">#REF!</definedName>
    <definedName name="DANGA206" localSheetId="2">#REF!</definedName>
    <definedName name="DANGA206" localSheetId="7">#REF!</definedName>
    <definedName name="DANGA206" localSheetId="6">#REF!</definedName>
    <definedName name="DANGA206" localSheetId="4">#REF!</definedName>
    <definedName name="DANGA206">#REF!</definedName>
    <definedName name="DANGA207" localSheetId="2">#REF!</definedName>
    <definedName name="DANGA207" localSheetId="7">#REF!</definedName>
    <definedName name="DANGA207" localSheetId="6">#REF!</definedName>
    <definedName name="DANGA207" localSheetId="4">#REF!</definedName>
    <definedName name="DANGA207">#REF!</definedName>
    <definedName name="DANGA208" localSheetId="2">#REF!</definedName>
    <definedName name="DANGA208" localSheetId="7">#REF!</definedName>
    <definedName name="DANGA208" localSheetId="6">#REF!</definedName>
    <definedName name="DANGA208" localSheetId="4">#REF!</definedName>
    <definedName name="DANGA208">#REF!</definedName>
    <definedName name="DANGA209" localSheetId="2">#REF!</definedName>
    <definedName name="DANGA209" localSheetId="7">#REF!</definedName>
    <definedName name="DANGA209" localSheetId="6">#REF!</definedName>
    <definedName name="DANGA209" localSheetId="4">#REF!</definedName>
    <definedName name="DANGA209">#REF!</definedName>
    <definedName name="DANGA21" localSheetId="2">#REF!</definedName>
    <definedName name="DANGA21" localSheetId="7">#REF!</definedName>
    <definedName name="DANGA21" localSheetId="6">#REF!</definedName>
    <definedName name="DANGA21" localSheetId="4">#REF!</definedName>
    <definedName name="DANGA21">#REF!</definedName>
    <definedName name="DANGA210" localSheetId="2">#REF!</definedName>
    <definedName name="DANGA210" localSheetId="7">#REF!</definedName>
    <definedName name="DANGA210" localSheetId="6">#REF!</definedName>
    <definedName name="DANGA210" localSheetId="4">#REF!</definedName>
    <definedName name="DANGA210">#REF!</definedName>
    <definedName name="DANGA211" localSheetId="2">#REF!</definedName>
    <definedName name="DANGA211" localSheetId="7">#REF!</definedName>
    <definedName name="DANGA211" localSheetId="6">#REF!</definedName>
    <definedName name="DANGA211" localSheetId="4">#REF!</definedName>
    <definedName name="DANGA211">#REF!</definedName>
    <definedName name="DANGA212" localSheetId="2">#REF!</definedName>
    <definedName name="DANGA212" localSheetId="7">#REF!</definedName>
    <definedName name="DANGA212" localSheetId="6">#REF!</definedName>
    <definedName name="DANGA212" localSheetId="4">#REF!</definedName>
    <definedName name="DANGA212">#REF!</definedName>
    <definedName name="DANGA213" localSheetId="2">#REF!</definedName>
    <definedName name="DANGA213" localSheetId="7">#REF!</definedName>
    <definedName name="DANGA213" localSheetId="6">#REF!</definedName>
    <definedName name="DANGA213" localSheetId="4">#REF!</definedName>
    <definedName name="DANGA213">#REF!</definedName>
    <definedName name="DANGA214" localSheetId="2">#REF!</definedName>
    <definedName name="DANGA214" localSheetId="7">#REF!</definedName>
    <definedName name="DANGA214" localSheetId="6">#REF!</definedName>
    <definedName name="DANGA214" localSheetId="4">#REF!</definedName>
    <definedName name="DANGA214">#REF!</definedName>
    <definedName name="DANGA215" localSheetId="2">#REF!</definedName>
    <definedName name="DANGA215" localSheetId="7">#REF!</definedName>
    <definedName name="DANGA215" localSheetId="6">#REF!</definedName>
    <definedName name="DANGA215" localSheetId="4">#REF!</definedName>
    <definedName name="DANGA215">#REF!</definedName>
    <definedName name="DANGA216" localSheetId="2">#REF!</definedName>
    <definedName name="DANGA216" localSheetId="7">#REF!</definedName>
    <definedName name="DANGA216" localSheetId="6">#REF!</definedName>
    <definedName name="DANGA216" localSheetId="4">#REF!</definedName>
    <definedName name="DANGA216">#REF!</definedName>
    <definedName name="DANGA217" localSheetId="2">#REF!</definedName>
    <definedName name="DANGA217" localSheetId="7">#REF!</definedName>
    <definedName name="DANGA217" localSheetId="6">#REF!</definedName>
    <definedName name="DANGA217" localSheetId="4">#REF!</definedName>
    <definedName name="DANGA217">#REF!</definedName>
    <definedName name="DANGA218" localSheetId="2">#REF!</definedName>
    <definedName name="DANGA218" localSheetId="7">#REF!</definedName>
    <definedName name="DANGA218" localSheetId="6">#REF!</definedName>
    <definedName name="DANGA218" localSheetId="4">#REF!</definedName>
    <definedName name="DANGA218">#REF!</definedName>
    <definedName name="DANGA219" localSheetId="2">#REF!</definedName>
    <definedName name="DANGA219" localSheetId="7">#REF!</definedName>
    <definedName name="DANGA219" localSheetId="6">#REF!</definedName>
    <definedName name="DANGA219" localSheetId="4">#REF!</definedName>
    <definedName name="DANGA219">#REF!</definedName>
    <definedName name="DANGA22" localSheetId="2">#REF!</definedName>
    <definedName name="DANGA22" localSheetId="7">#REF!</definedName>
    <definedName name="DANGA22" localSheetId="6">#REF!</definedName>
    <definedName name="DANGA22" localSheetId="4">#REF!</definedName>
    <definedName name="DANGA22">#REF!</definedName>
    <definedName name="DANGA220" localSheetId="2">#REF!</definedName>
    <definedName name="DANGA220" localSheetId="7">#REF!</definedName>
    <definedName name="DANGA220" localSheetId="6">#REF!</definedName>
    <definedName name="DANGA220" localSheetId="4">#REF!</definedName>
    <definedName name="DANGA220">#REF!</definedName>
    <definedName name="DANGA221" localSheetId="2">#REF!</definedName>
    <definedName name="DANGA221" localSheetId="7">#REF!</definedName>
    <definedName name="DANGA221" localSheetId="6">#REF!</definedName>
    <definedName name="DANGA221" localSheetId="4">#REF!</definedName>
    <definedName name="DANGA221">#REF!</definedName>
    <definedName name="DANGA222" localSheetId="2">#REF!</definedName>
    <definedName name="DANGA222" localSheetId="7">#REF!</definedName>
    <definedName name="DANGA222" localSheetId="6">#REF!</definedName>
    <definedName name="DANGA222" localSheetId="4">#REF!</definedName>
    <definedName name="DANGA222">#REF!</definedName>
    <definedName name="DANGA223" localSheetId="2">#REF!</definedName>
    <definedName name="DANGA223" localSheetId="7">#REF!</definedName>
    <definedName name="DANGA223" localSheetId="6">#REF!</definedName>
    <definedName name="DANGA223" localSheetId="4">#REF!</definedName>
    <definedName name="DANGA223">#REF!</definedName>
    <definedName name="DANGA224" localSheetId="2">#REF!</definedName>
    <definedName name="DANGA224" localSheetId="7">#REF!</definedName>
    <definedName name="DANGA224" localSheetId="6">#REF!</definedName>
    <definedName name="DANGA224" localSheetId="4">#REF!</definedName>
    <definedName name="DANGA224">#REF!</definedName>
    <definedName name="DANGA225" localSheetId="2">#REF!</definedName>
    <definedName name="DANGA225" localSheetId="7">#REF!</definedName>
    <definedName name="DANGA225" localSheetId="6">#REF!</definedName>
    <definedName name="DANGA225" localSheetId="4">#REF!</definedName>
    <definedName name="DANGA225">#REF!</definedName>
    <definedName name="DANGA226" localSheetId="2">#REF!</definedName>
    <definedName name="DANGA226" localSheetId="7">#REF!</definedName>
    <definedName name="DANGA226" localSheetId="6">#REF!</definedName>
    <definedName name="DANGA226" localSheetId="4">#REF!</definedName>
    <definedName name="DANGA226">#REF!</definedName>
    <definedName name="DANGA227" localSheetId="2">#REF!</definedName>
    <definedName name="DANGA227" localSheetId="7">#REF!</definedName>
    <definedName name="DANGA227" localSheetId="6">#REF!</definedName>
    <definedName name="DANGA227" localSheetId="4">#REF!</definedName>
    <definedName name="DANGA227">#REF!</definedName>
    <definedName name="DANGA228" localSheetId="2">#REF!</definedName>
    <definedName name="DANGA228" localSheetId="7">#REF!</definedName>
    <definedName name="DANGA228" localSheetId="6">#REF!</definedName>
    <definedName name="DANGA228" localSheetId="4">#REF!</definedName>
    <definedName name="DANGA228">#REF!</definedName>
    <definedName name="DANGA23" localSheetId="2">#REF!</definedName>
    <definedName name="DANGA23" localSheetId="7">#REF!</definedName>
    <definedName name="DANGA23" localSheetId="6">#REF!</definedName>
    <definedName name="DANGA23" localSheetId="4">#REF!</definedName>
    <definedName name="DANGA23">#REF!</definedName>
    <definedName name="DANGA24" localSheetId="2">#REF!</definedName>
    <definedName name="DANGA24" localSheetId="7">#REF!</definedName>
    <definedName name="DANGA24" localSheetId="6">#REF!</definedName>
    <definedName name="DANGA24" localSheetId="4">#REF!</definedName>
    <definedName name="DANGA24">#REF!</definedName>
    <definedName name="DANGA25" localSheetId="2">#REF!</definedName>
    <definedName name="DANGA25" localSheetId="7">#REF!</definedName>
    <definedName name="DANGA25" localSheetId="6">#REF!</definedName>
    <definedName name="DANGA25" localSheetId="4">#REF!</definedName>
    <definedName name="DANGA25">#REF!</definedName>
    <definedName name="DANGA26" localSheetId="2">#REF!</definedName>
    <definedName name="DANGA26" localSheetId="7">#REF!</definedName>
    <definedName name="DANGA26" localSheetId="6">#REF!</definedName>
    <definedName name="DANGA26" localSheetId="4">#REF!</definedName>
    <definedName name="DANGA26">#REF!</definedName>
    <definedName name="DANGA27" localSheetId="2">#REF!</definedName>
    <definedName name="DANGA27" localSheetId="7">#REF!</definedName>
    <definedName name="DANGA27" localSheetId="6">#REF!</definedName>
    <definedName name="DANGA27" localSheetId="4">#REF!</definedName>
    <definedName name="DANGA27">#REF!</definedName>
    <definedName name="DANGA28" localSheetId="2">#REF!</definedName>
    <definedName name="DANGA28" localSheetId="7">#REF!</definedName>
    <definedName name="DANGA28" localSheetId="6">#REF!</definedName>
    <definedName name="DANGA28" localSheetId="4">#REF!</definedName>
    <definedName name="DANGA28">#REF!</definedName>
    <definedName name="DANGA29" localSheetId="2">#REF!</definedName>
    <definedName name="DANGA29" localSheetId="7">#REF!</definedName>
    <definedName name="DANGA29" localSheetId="6">#REF!</definedName>
    <definedName name="DANGA29" localSheetId="4">#REF!</definedName>
    <definedName name="DANGA29">#REF!</definedName>
    <definedName name="DANGA3" localSheetId="2">#REF!</definedName>
    <definedName name="DANGA3" localSheetId="7">#REF!</definedName>
    <definedName name="DANGA3" localSheetId="6">#REF!</definedName>
    <definedName name="DANGA3" localSheetId="4">#REF!</definedName>
    <definedName name="DANGA3">#REF!</definedName>
    <definedName name="DANGA30" localSheetId="2">#REF!</definedName>
    <definedName name="DANGA30" localSheetId="7">#REF!</definedName>
    <definedName name="DANGA30" localSheetId="6">#REF!</definedName>
    <definedName name="DANGA30" localSheetId="4">#REF!</definedName>
    <definedName name="DANGA30">#REF!</definedName>
    <definedName name="DANGA31" localSheetId="2">#REF!</definedName>
    <definedName name="DANGA31" localSheetId="7">#REF!</definedName>
    <definedName name="DANGA31" localSheetId="6">#REF!</definedName>
    <definedName name="DANGA31" localSheetId="4">#REF!</definedName>
    <definedName name="DANGA31">#REF!</definedName>
    <definedName name="DANGA32" localSheetId="2">#REF!</definedName>
    <definedName name="DANGA32" localSheetId="7">#REF!</definedName>
    <definedName name="DANGA32" localSheetId="6">#REF!</definedName>
    <definedName name="DANGA32" localSheetId="4">#REF!</definedName>
    <definedName name="DANGA32">#REF!</definedName>
    <definedName name="DANGA33" localSheetId="2">#REF!</definedName>
    <definedName name="DANGA33" localSheetId="7">#REF!</definedName>
    <definedName name="DANGA33" localSheetId="6">#REF!</definedName>
    <definedName name="DANGA33" localSheetId="4">#REF!</definedName>
    <definedName name="DANGA33">#REF!</definedName>
    <definedName name="DANGA34" localSheetId="2">#REF!</definedName>
    <definedName name="DANGA34" localSheetId="7">#REF!</definedName>
    <definedName name="DANGA34" localSheetId="6">#REF!</definedName>
    <definedName name="DANGA34" localSheetId="4">#REF!</definedName>
    <definedName name="DANGA34">#REF!</definedName>
    <definedName name="DANGA35" localSheetId="2">#REF!</definedName>
    <definedName name="DANGA35" localSheetId="7">#REF!</definedName>
    <definedName name="DANGA35" localSheetId="6">#REF!</definedName>
    <definedName name="DANGA35" localSheetId="4">#REF!</definedName>
    <definedName name="DANGA35">#REF!</definedName>
    <definedName name="DANGA36" localSheetId="2">#REF!</definedName>
    <definedName name="DANGA36" localSheetId="7">#REF!</definedName>
    <definedName name="DANGA36" localSheetId="6">#REF!</definedName>
    <definedName name="DANGA36" localSheetId="4">#REF!</definedName>
    <definedName name="DANGA36">#REF!</definedName>
    <definedName name="DANGA37" localSheetId="2">#REF!</definedName>
    <definedName name="DANGA37" localSheetId="7">#REF!</definedName>
    <definedName name="DANGA37" localSheetId="6">#REF!</definedName>
    <definedName name="DANGA37" localSheetId="4">#REF!</definedName>
    <definedName name="DANGA37">#REF!</definedName>
    <definedName name="DANGA38" localSheetId="2">#REF!</definedName>
    <definedName name="DANGA38" localSheetId="7">#REF!</definedName>
    <definedName name="DANGA38" localSheetId="6">#REF!</definedName>
    <definedName name="DANGA38" localSheetId="4">#REF!</definedName>
    <definedName name="DANGA38">#REF!</definedName>
    <definedName name="DANGA39" localSheetId="2">#REF!</definedName>
    <definedName name="DANGA39" localSheetId="7">#REF!</definedName>
    <definedName name="DANGA39" localSheetId="6">#REF!</definedName>
    <definedName name="DANGA39" localSheetId="4">#REF!</definedName>
    <definedName name="DANGA39">#REF!</definedName>
    <definedName name="DANGA4" localSheetId="2">#REF!</definedName>
    <definedName name="DANGA4" localSheetId="7">#REF!</definedName>
    <definedName name="DANGA4" localSheetId="6">#REF!</definedName>
    <definedName name="DANGA4" localSheetId="4">#REF!</definedName>
    <definedName name="DANGA4">#REF!</definedName>
    <definedName name="DANGA40" localSheetId="2">#REF!</definedName>
    <definedName name="DANGA40" localSheetId="7">#REF!</definedName>
    <definedName name="DANGA40" localSheetId="6">#REF!</definedName>
    <definedName name="DANGA40" localSheetId="4">#REF!</definedName>
    <definedName name="DANGA40">#REF!</definedName>
    <definedName name="DANGA41" localSheetId="2">#REF!</definedName>
    <definedName name="DANGA41" localSheetId="7">#REF!</definedName>
    <definedName name="DANGA41" localSheetId="6">#REF!</definedName>
    <definedName name="DANGA41" localSheetId="4">#REF!</definedName>
    <definedName name="DANGA41">#REF!</definedName>
    <definedName name="DANGA42" localSheetId="2">#REF!</definedName>
    <definedName name="DANGA42" localSheetId="7">#REF!</definedName>
    <definedName name="DANGA42" localSheetId="6">#REF!</definedName>
    <definedName name="DANGA42" localSheetId="4">#REF!</definedName>
    <definedName name="DANGA42">#REF!</definedName>
    <definedName name="DANGA43" localSheetId="2">#REF!</definedName>
    <definedName name="DANGA43" localSheetId="7">#REF!</definedName>
    <definedName name="DANGA43" localSheetId="6">#REF!</definedName>
    <definedName name="DANGA43" localSheetId="4">#REF!</definedName>
    <definedName name="DANGA43">#REF!</definedName>
    <definedName name="DANGA44" localSheetId="2">#REF!</definedName>
    <definedName name="DANGA44" localSheetId="7">#REF!</definedName>
    <definedName name="DANGA44" localSheetId="6">#REF!</definedName>
    <definedName name="DANGA44" localSheetId="4">#REF!</definedName>
    <definedName name="DANGA44">#REF!</definedName>
    <definedName name="DANGA45" localSheetId="2">#REF!</definedName>
    <definedName name="DANGA45" localSheetId="7">#REF!</definedName>
    <definedName name="DANGA45" localSheetId="6">#REF!</definedName>
    <definedName name="DANGA45" localSheetId="4">#REF!</definedName>
    <definedName name="DANGA45">#REF!</definedName>
    <definedName name="DANGA46" localSheetId="2">#REF!</definedName>
    <definedName name="DANGA46" localSheetId="7">#REF!</definedName>
    <definedName name="DANGA46" localSheetId="6">#REF!</definedName>
    <definedName name="DANGA46" localSheetId="4">#REF!</definedName>
    <definedName name="DANGA46">#REF!</definedName>
    <definedName name="DANGA47" localSheetId="2">#REF!</definedName>
    <definedName name="DANGA47" localSheetId="7">#REF!</definedName>
    <definedName name="DANGA47" localSheetId="6">#REF!</definedName>
    <definedName name="DANGA47" localSheetId="4">#REF!</definedName>
    <definedName name="DANGA47">#REF!</definedName>
    <definedName name="DANGA48" localSheetId="2">#REF!</definedName>
    <definedName name="DANGA48" localSheetId="7">#REF!</definedName>
    <definedName name="DANGA48" localSheetId="6">#REF!</definedName>
    <definedName name="DANGA48" localSheetId="4">#REF!</definedName>
    <definedName name="DANGA48">#REF!</definedName>
    <definedName name="DANGA49" localSheetId="2">#REF!</definedName>
    <definedName name="DANGA49" localSheetId="7">#REF!</definedName>
    <definedName name="DANGA49" localSheetId="6">#REF!</definedName>
    <definedName name="DANGA49" localSheetId="4">#REF!</definedName>
    <definedName name="DANGA49">#REF!</definedName>
    <definedName name="DANGA5" localSheetId="2">#REF!</definedName>
    <definedName name="DANGA5" localSheetId="7">#REF!</definedName>
    <definedName name="DANGA5" localSheetId="6">#REF!</definedName>
    <definedName name="DANGA5" localSheetId="4">#REF!</definedName>
    <definedName name="DANGA5">#REF!</definedName>
    <definedName name="DANGA50" localSheetId="2">#REF!</definedName>
    <definedName name="DANGA50" localSheetId="7">#REF!</definedName>
    <definedName name="DANGA50" localSheetId="6">#REF!</definedName>
    <definedName name="DANGA50" localSheetId="4">#REF!</definedName>
    <definedName name="DANGA50">#REF!</definedName>
    <definedName name="DANGA51" localSheetId="2">#REF!</definedName>
    <definedName name="DANGA51" localSheetId="7">#REF!</definedName>
    <definedName name="DANGA51" localSheetId="6">#REF!</definedName>
    <definedName name="DANGA51" localSheetId="4">#REF!</definedName>
    <definedName name="DANGA51">#REF!</definedName>
    <definedName name="DANGA52" localSheetId="2">#REF!</definedName>
    <definedName name="DANGA52" localSheetId="7">#REF!</definedName>
    <definedName name="DANGA52" localSheetId="6">#REF!</definedName>
    <definedName name="DANGA52" localSheetId="4">#REF!</definedName>
    <definedName name="DANGA52">#REF!</definedName>
    <definedName name="DANGA53" localSheetId="2">#REF!</definedName>
    <definedName name="DANGA53" localSheetId="7">#REF!</definedName>
    <definedName name="DANGA53" localSheetId="6">#REF!</definedName>
    <definedName name="DANGA53" localSheetId="4">#REF!</definedName>
    <definedName name="DANGA53">#REF!</definedName>
    <definedName name="DANGA54" localSheetId="2">#REF!</definedName>
    <definedName name="DANGA54" localSheetId="7">#REF!</definedName>
    <definedName name="DANGA54" localSheetId="6">#REF!</definedName>
    <definedName name="DANGA54" localSheetId="4">#REF!</definedName>
    <definedName name="DANGA54">#REF!</definedName>
    <definedName name="DANGA55" localSheetId="2">#REF!</definedName>
    <definedName name="DANGA55" localSheetId="7">#REF!</definedName>
    <definedName name="DANGA55" localSheetId="6">#REF!</definedName>
    <definedName name="DANGA55" localSheetId="4">#REF!</definedName>
    <definedName name="DANGA55">#REF!</definedName>
    <definedName name="DANGA56" localSheetId="2">#REF!</definedName>
    <definedName name="DANGA56" localSheetId="7">#REF!</definedName>
    <definedName name="DANGA56" localSheetId="6">#REF!</definedName>
    <definedName name="DANGA56" localSheetId="4">#REF!</definedName>
    <definedName name="DANGA56">#REF!</definedName>
    <definedName name="DANGA57" localSheetId="2">#REF!</definedName>
    <definedName name="DANGA57" localSheetId="7">#REF!</definedName>
    <definedName name="DANGA57" localSheetId="6">#REF!</definedName>
    <definedName name="DANGA57" localSheetId="4">#REF!</definedName>
    <definedName name="DANGA57">#REF!</definedName>
    <definedName name="DANGA58" localSheetId="2">#REF!</definedName>
    <definedName name="DANGA58" localSheetId="7">#REF!</definedName>
    <definedName name="DANGA58" localSheetId="6">#REF!</definedName>
    <definedName name="DANGA58" localSheetId="4">#REF!</definedName>
    <definedName name="DANGA58">#REF!</definedName>
    <definedName name="DANGA59" localSheetId="2">#REF!</definedName>
    <definedName name="DANGA59" localSheetId="7">#REF!</definedName>
    <definedName name="DANGA59" localSheetId="6">#REF!</definedName>
    <definedName name="DANGA59" localSheetId="4">#REF!</definedName>
    <definedName name="DANGA59">#REF!</definedName>
    <definedName name="DANGA6" localSheetId="2">#REF!</definedName>
    <definedName name="DANGA6" localSheetId="7">#REF!</definedName>
    <definedName name="DANGA6" localSheetId="6">#REF!</definedName>
    <definedName name="DANGA6" localSheetId="4">#REF!</definedName>
    <definedName name="DANGA6">#REF!</definedName>
    <definedName name="DANGA60" localSheetId="2">#REF!</definedName>
    <definedName name="DANGA60" localSheetId="7">#REF!</definedName>
    <definedName name="DANGA60" localSheetId="6">#REF!</definedName>
    <definedName name="DANGA60" localSheetId="4">#REF!</definedName>
    <definedName name="DANGA60">#REF!</definedName>
    <definedName name="DANGA61" localSheetId="2">#REF!</definedName>
    <definedName name="DANGA61" localSheetId="7">#REF!</definedName>
    <definedName name="DANGA61" localSheetId="6">#REF!</definedName>
    <definedName name="DANGA61" localSheetId="4">#REF!</definedName>
    <definedName name="DANGA61">#REF!</definedName>
    <definedName name="DANGA62" localSheetId="2">#REF!</definedName>
    <definedName name="DANGA62" localSheetId="7">#REF!</definedName>
    <definedName name="DANGA62" localSheetId="6">#REF!</definedName>
    <definedName name="DANGA62" localSheetId="4">#REF!</definedName>
    <definedName name="DANGA62">#REF!</definedName>
    <definedName name="DANGA63" localSheetId="2">#REF!</definedName>
    <definedName name="DANGA63" localSheetId="7">#REF!</definedName>
    <definedName name="DANGA63" localSheetId="6">#REF!</definedName>
    <definedName name="DANGA63" localSheetId="4">#REF!</definedName>
    <definedName name="DANGA63">#REF!</definedName>
    <definedName name="DANGA64" localSheetId="2">#REF!</definedName>
    <definedName name="DANGA64" localSheetId="7">#REF!</definedName>
    <definedName name="DANGA64" localSheetId="6">#REF!</definedName>
    <definedName name="DANGA64" localSheetId="4">#REF!</definedName>
    <definedName name="DANGA64">#REF!</definedName>
    <definedName name="DANGA65" localSheetId="2">#REF!</definedName>
    <definedName name="DANGA65" localSheetId="7">#REF!</definedName>
    <definedName name="DANGA65" localSheetId="6">#REF!</definedName>
    <definedName name="DANGA65" localSheetId="4">#REF!</definedName>
    <definedName name="DANGA65">#REF!</definedName>
    <definedName name="DANGA66" localSheetId="2">#REF!</definedName>
    <definedName name="DANGA66" localSheetId="7">#REF!</definedName>
    <definedName name="DANGA66" localSheetId="6">#REF!</definedName>
    <definedName name="DANGA66" localSheetId="4">#REF!</definedName>
    <definedName name="DANGA66">#REF!</definedName>
    <definedName name="DANGA67" localSheetId="2">#REF!</definedName>
    <definedName name="DANGA67" localSheetId="7">#REF!</definedName>
    <definedName name="DANGA67" localSheetId="6">#REF!</definedName>
    <definedName name="DANGA67" localSheetId="4">#REF!</definedName>
    <definedName name="DANGA67">#REF!</definedName>
    <definedName name="DANGA68" localSheetId="2">#REF!</definedName>
    <definedName name="DANGA68" localSheetId="7">#REF!</definedName>
    <definedName name="DANGA68" localSheetId="6">#REF!</definedName>
    <definedName name="DANGA68" localSheetId="4">#REF!</definedName>
    <definedName name="DANGA68">#REF!</definedName>
    <definedName name="DANGA69" localSheetId="2">#REF!</definedName>
    <definedName name="DANGA69" localSheetId="7">#REF!</definedName>
    <definedName name="DANGA69" localSheetId="6">#REF!</definedName>
    <definedName name="DANGA69" localSheetId="4">#REF!</definedName>
    <definedName name="DANGA69">#REF!</definedName>
    <definedName name="DANGA7" localSheetId="2">#REF!</definedName>
    <definedName name="DANGA7" localSheetId="7">#REF!</definedName>
    <definedName name="DANGA7" localSheetId="6">#REF!</definedName>
    <definedName name="DANGA7" localSheetId="4">#REF!</definedName>
    <definedName name="DANGA7">#REF!</definedName>
    <definedName name="DANGA70" localSheetId="2">#REF!</definedName>
    <definedName name="DANGA70" localSheetId="7">#REF!</definedName>
    <definedName name="DANGA70" localSheetId="6">#REF!</definedName>
    <definedName name="DANGA70" localSheetId="4">#REF!</definedName>
    <definedName name="DANGA70">#REF!</definedName>
    <definedName name="DANGA71" localSheetId="2">#REF!</definedName>
    <definedName name="DANGA71" localSheetId="7">#REF!</definedName>
    <definedName name="DANGA71" localSheetId="6">#REF!</definedName>
    <definedName name="DANGA71" localSheetId="4">#REF!</definedName>
    <definedName name="DANGA71">#REF!</definedName>
    <definedName name="DANGA72" localSheetId="2">#REF!</definedName>
    <definedName name="DANGA72" localSheetId="7">#REF!</definedName>
    <definedName name="DANGA72" localSheetId="6">#REF!</definedName>
    <definedName name="DANGA72" localSheetId="4">#REF!</definedName>
    <definedName name="DANGA72">#REF!</definedName>
    <definedName name="DANGA73" localSheetId="2">#REF!</definedName>
    <definedName name="DANGA73" localSheetId="7">#REF!</definedName>
    <definedName name="DANGA73" localSheetId="6">#REF!</definedName>
    <definedName name="DANGA73" localSheetId="4">#REF!</definedName>
    <definedName name="DANGA73">#REF!</definedName>
    <definedName name="DANGA74" localSheetId="2">#REF!</definedName>
    <definedName name="DANGA74" localSheetId="7">#REF!</definedName>
    <definedName name="DANGA74" localSheetId="6">#REF!</definedName>
    <definedName name="DANGA74" localSheetId="4">#REF!</definedName>
    <definedName name="DANGA74">#REF!</definedName>
    <definedName name="DANGA75" localSheetId="2">#REF!</definedName>
    <definedName name="DANGA75" localSheetId="7">#REF!</definedName>
    <definedName name="DANGA75" localSheetId="6">#REF!</definedName>
    <definedName name="DANGA75" localSheetId="4">#REF!</definedName>
    <definedName name="DANGA75">#REF!</definedName>
    <definedName name="DANGA76" localSheetId="2">#REF!</definedName>
    <definedName name="DANGA76" localSheetId="7">#REF!</definedName>
    <definedName name="DANGA76" localSheetId="6">#REF!</definedName>
    <definedName name="DANGA76" localSheetId="4">#REF!</definedName>
    <definedName name="DANGA76">#REF!</definedName>
    <definedName name="DANGA77" localSheetId="2">#REF!</definedName>
    <definedName name="DANGA77" localSheetId="7">#REF!</definedName>
    <definedName name="DANGA77" localSheetId="6">#REF!</definedName>
    <definedName name="DANGA77" localSheetId="4">#REF!</definedName>
    <definedName name="DANGA77">#REF!</definedName>
    <definedName name="DANGA78" localSheetId="2">#REF!</definedName>
    <definedName name="DANGA78" localSheetId="7">#REF!</definedName>
    <definedName name="DANGA78" localSheetId="6">#REF!</definedName>
    <definedName name="DANGA78" localSheetId="4">#REF!</definedName>
    <definedName name="DANGA78">#REF!</definedName>
    <definedName name="DANGA79" localSheetId="2">#REF!</definedName>
    <definedName name="DANGA79" localSheetId="7">#REF!</definedName>
    <definedName name="DANGA79" localSheetId="6">#REF!</definedName>
    <definedName name="DANGA79" localSheetId="4">#REF!</definedName>
    <definedName name="DANGA79">#REF!</definedName>
    <definedName name="DANGA8" localSheetId="2">#REF!</definedName>
    <definedName name="DANGA8" localSheetId="7">#REF!</definedName>
    <definedName name="DANGA8" localSheetId="6">#REF!</definedName>
    <definedName name="DANGA8" localSheetId="4">#REF!</definedName>
    <definedName name="DANGA8">#REF!</definedName>
    <definedName name="DANGA80" localSheetId="2">#REF!</definedName>
    <definedName name="DANGA80" localSheetId="7">#REF!</definedName>
    <definedName name="DANGA80" localSheetId="6">#REF!</definedName>
    <definedName name="DANGA80" localSheetId="4">#REF!</definedName>
    <definedName name="DANGA80">#REF!</definedName>
    <definedName name="DANGA81" localSheetId="2">#REF!</definedName>
    <definedName name="DANGA81" localSheetId="7">#REF!</definedName>
    <definedName name="DANGA81" localSheetId="6">#REF!</definedName>
    <definedName name="DANGA81" localSheetId="4">#REF!</definedName>
    <definedName name="DANGA81">#REF!</definedName>
    <definedName name="DANGA82" localSheetId="2">#REF!</definedName>
    <definedName name="DANGA82" localSheetId="7">#REF!</definedName>
    <definedName name="DANGA82" localSheetId="6">#REF!</definedName>
    <definedName name="DANGA82" localSheetId="4">#REF!</definedName>
    <definedName name="DANGA82">#REF!</definedName>
    <definedName name="DANGA83" localSheetId="2">#REF!</definedName>
    <definedName name="DANGA83" localSheetId="7">#REF!</definedName>
    <definedName name="DANGA83" localSheetId="6">#REF!</definedName>
    <definedName name="DANGA83" localSheetId="4">#REF!</definedName>
    <definedName name="DANGA83">#REF!</definedName>
    <definedName name="DANGA84" localSheetId="2">#REF!</definedName>
    <definedName name="DANGA84" localSheetId="7">#REF!</definedName>
    <definedName name="DANGA84" localSheetId="6">#REF!</definedName>
    <definedName name="DANGA84" localSheetId="4">#REF!</definedName>
    <definedName name="DANGA84">#REF!</definedName>
    <definedName name="DANGA85" localSheetId="2">#REF!</definedName>
    <definedName name="DANGA85" localSheetId="7">#REF!</definedName>
    <definedName name="DANGA85" localSheetId="6">#REF!</definedName>
    <definedName name="DANGA85" localSheetId="4">#REF!</definedName>
    <definedName name="DANGA85">#REF!</definedName>
    <definedName name="DANGA86" localSheetId="2">#REF!</definedName>
    <definedName name="DANGA86" localSheetId="7">#REF!</definedName>
    <definedName name="DANGA86" localSheetId="6">#REF!</definedName>
    <definedName name="DANGA86" localSheetId="4">#REF!</definedName>
    <definedName name="DANGA86">#REF!</definedName>
    <definedName name="DANGA87" localSheetId="2">#REF!</definedName>
    <definedName name="DANGA87" localSheetId="7">#REF!</definedName>
    <definedName name="DANGA87" localSheetId="6">#REF!</definedName>
    <definedName name="DANGA87" localSheetId="4">#REF!</definedName>
    <definedName name="DANGA87">#REF!</definedName>
    <definedName name="DANGA88" localSheetId="2">#REF!</definedName>
    <definedName name="DANGA88" localSheetId="7">#REF!</definedName>
    <definedName name="DANGA88" localSheetId="6">#REF!</definedName>
    <definedName name="DANGA88" localSheetId="4">#REF!</definedName>
    <definedName name="DANGA88">#REF!</definedName>
    <definedName name="DANGA89" localSheetId="2">#REF!</definedName>
    <definedName name="DANGA89" localSheetId="7">#REF!</definedName>
    <definedName name="DANGA89" localSheetId="6">#REF!</definedName>
    <definedName name="DANGA89" localSheetId="4">#REF!</definedName>
    <definedName name="DANGA89">#REF!</definedName>
    <definedName name="DANGA9" localSheetId="2">#REF!</definedName>
    <definedName name="DANGA9" localSheetId="7">#REF!</definedName>
    <definedName name="DANGA9" localSheetId="6">#REF!</definedName>
    <definedName name="DANGA9" localSheetId="4">#REF!</definedName>
    <definedName name="DANGA9">#REF!</definedName>
    <definedName name="DANGA90" localSheetId="2">#REF!</definedName>
    <definedName name="DANGA90" localSheetId="7">#REF!</definedName>
    <definedName name="DANGA90" localSheetId="6">#REF!</definedName>
    <definedName name="DANGA90" localSheetId="4">#REF!</definedName>
    <definedName name="DANGA90">#REF!</definedName>
    <definedName name="DANGA91" localSheetId="2">#REF!</definedName>
    <definedName name="DANGA91" localSheetId="7">#REF!</definedName>
    <definedName name="DANGA91" localSheetId="6">#REF!</definedName>
    <definedName name="DANGA91" localSheetId="4">#REF!</definedName>
    <definedName name="DANGA91">#REF!</definedName>
    <definedName name="DANGA92" localSheetId="2">#REF!</definedName>
    <definedName name="DANGA92" localSheetId="7">#REF!</definedName>
    <definedName name="DANGA92" localSheetId="6">#REF!</definedName>
    <definedName name="DANGA92" localSheetId="4">#REF!</definedName>
    <definedName name="DANGA92">#REF!</definedName>
    <definedName name="DANGA93" localSheetId="2">#REF!</definedName>
    <definedName name="DANGA93" localSheetId="7">#REF!</definedName>
    <definedName name="DANGA93" localSheetId="6">#REF!</definedName>
    <definedName name="DANGA93" localSheetId="4">#REF!</definedName>
    <definedName name="DANGA93">#REF!</definedName>
    <definedName name="DANGA94" localSheetId="2">#REF!</definedName>
    <definedName name="DANGA94" localSheetId="7">#REF!</definedName>
    <definedName name="DANGA94" localSheetId="6">#REF!</definedName>
    <definedName name="DANGA94" localSheetId="4">#REF!</definedName>
    <definedName name="DANGA94">#REF!</definedName>
    <definedName name="DANGA95" localSheetId="2">#REF!</definedName>
    <definedName name="DANGA95" localSheetId="7">#REF!</definedName>
    <definedName name="DANGA95" localSheetId="6">#REF!</definedName>
    <definedName name="DANGA95" localSheetId="4">#REF!</definedName>
    <definedName name="DANGA95">#REF!</definedName>
    <definedName name="DANGA96" localSheetId="2">#REF!</definedName>
    <definedName name="DANGA96" localSheetId="7">#REF!</definedName>
    <definedName name="DANGA96" localSheetId="6">#REF!</definedName>
    <definedName name="DANGA96" localSheetId="4">#REF!</definedName>
    <definedName name="DANGA96">#REF!</definedName>
    <definedName name="DANGA97" localSheetId="2">#REF!</definedName>
    <definedName name="DANGA97" localSheetId="7">#REF!</definedName>
    <definedName name="DANGA97" localSheetId="6">#REF!</definedName>
    <definedName name="DANGA97" localSheetId="4">#REF!</definedName>
    <definedName name="DANGA97">#REF!</definedName>
    <definedName name="DANGA98" localSheetId="2">#REF!</definedName>
    <definedName name="DANGA98" localSheetId="7">#REF!</definedName>
    <definedName name="DANGA98" localSheetId="6">#REF!</definedName>
    <definedName name="DANGA98" localSheetId="4">#REF!</definedName>
    <definedName name="DANGA98">#REF!</definedName>
    <definedName name="DANGA99" localSheetId="2">#REF!</definedName>
    <definedName name="DANGA99" localSheetId="7">#REF!</definedName>
    <definedName name="DANGA99" localSheetId="6">#REF!</definedName>
    <definedName name="DANGA99" localSheetId="4">#REF!</definedName>
    <definedName name="DANGA99">#REF!</definedName>
    <definedName name="DANWI" localSheetId="2">#REF!</definedName>
    <definedName name="DANWI" localSheetId="7">#REF!</definedName>
    <definedName name="DANWI" localSheetId="6">#REF!</definedName>
    <definedName name="DANWI" localSheetId="4">#REF!</definedName>
    <definedName name="DANWI">#REF!</definedName>
    <definedName name="DATA" localSheetId="2">#REF!</definedName>
    <definedName name="DATA" localSheetId="7">#REF!</definedName>
    <definedName name="DATA" localSheetId="6">#REF!</definedName>
    <definedName name="DATA" localSheetId="4">#REF!</definedName>
    <definedName name="DATA">#REF!</definedName>
    <definedName name="_xlnm.Database" localSheetId="2">#REF!</definedName>
    <definedName name="_xlnm.Database" localSheetId="7">#REF!</definedName>
    <definedName name="_xlnm.Database" localSheetId="6">#REF!</definedName>
    <definedName name="_xlnm.Database" localSheetId="3">#REF!</definedName>
    <definedName name="_xlnm.Database" localSheetId="4">#REF!</definedName>
    <definedName name="_xlnm.Database">#REF!</definedName>
    <definedName name="Database_MI" localSheetId="2">#REF!</definedName>
    <definedName name="Database_MI" localSheetId="7">#REF!</definedName>
    <definedName name="Database_MI" localSheetId="6">#REF!</definedName>
    <definedName name="Database_MI" localSheetId="4">#REF!</definedName>
    <definedName name="Database_MI">#REF!</definedName>
    <definedName name="database2" localSheetId="2">#REF!</definedName>
    <definedName name="database2" localSheetId="7">#REF!</definedName>
    <definedName name="database2" localSheetId="6">#REF!</definedName>
    <definedName name="database2" localSheetId="3">#REF!</definedName>
    <definedName name="database2" localSheetId="4">#REF!</definedName>
    <definedName name="database2">#REF!</definedName>
    <definedName name="dataww" localSheetId="2" hidden="1">#REF!</definedName>
    <definedName name="dataww" localSheetId="7" hidden="1">#REF!</definedName>
    <definedName name="dataww" localSheetId="6" hidden="1">#REF!</definedName>
    <definedName name="dataww" localSheetId="4" hidden="1">#REF!</definedName>
    <definedName name="dataww" hidden="1">#REF!</definedName>
    <definedName name="Date_Bidding" localSheetId="2">#REF!</definedName>
    <definedName name="Date_Bidding" localSheetId="7">#REF!</definedName>
    <definedName name="Date_Bidding" localSheetId="6">#REF!</definedName>
    <definedName name="Date_Bidding" localSheetId="4">#REF!</definedName>
    <definedName name="Date_Bidding">#REF!</definedName>
    <definedName name="DAY" localSheetId="2">#REF!</definedName>
    <definedName name="DAY" localSheetId="7">#REF!</definedName>
    <definedName name="DAY" localSheetId="6">#REF!</definedName>
    <definedName name="DAY" localSheetId="4">#REF!</definedName>
    <definedName name="DAY">#REF!</definedName>
    <definedName name="Db" localSheetId="2">#REF!</definedName>
    <definedName name="Db" localSheetId="7">#REF!</definedName>
    <definedName name="Db" localSheetId="6">#REF!</definedName>
    <definedName name="Db" localSheetId="4">#REF!</definedName>
    <definedName name="Db">#REF!</definedName>
    <definedName name="Dbase" localSheetId="2">#REF!</definedName>
    <definedName name="Dbase" localSheetId="7">#REF!</definedName>
    <definedName name="Dbase" localSheetId="6">#REF!</definedName>
    <definedName name="Dbase" localSheetId="4">#REF!</definedName>
    <definedName name="Dbase">#REF!</definedName>
    <definedName name="dc" hidden="1">{#N/A,#N/A,FALSE,"사업총괄";#N/A,#N/A,FALSE,"장비사업";#N/A,#N/A,FALSE,"철구사업";#N/A,#N/A,FALSE,"준설사업"}</definedName>
    <definedName name="ddd" localSheetId="2">#REF!</definedName>
    <definedName name="ddd" localSheetId="7">#REF!</definedName>
    <definedName name="ddd" localSheetId="6">#REF!</definedName>
    <definedName name="ddd" localSheetId="4">#REF!</definedName>
    <definedName name="ddd">#REF!</definedName>
    <definedName name="ddddd" localSheetId="2" hidden="1">#REF!</definedName>
    <definedName name="ddddd" localSheetId="7" hidden="1">#REF!</definedName>
    <definedName name="ddddd" localSheetId="6" hidden="1">#REF!</definedName>
    <definedName name="ddddd" localSheetId="4" hidden="1">#REF!</definedName>
    <definedName name="ddddd" hidden="1">#REF!</definedName>
    <definedName name="DEMO" localSheetId="2">#REF!</definedName>
    <definedName name="DEMO" localSheetId="7">#REF!</definedName>
    <definedName name="DEMO" localSheetId="6">#REF!</definedName>
    <definedName name="DEMO" localSheetId="4">#REF!</definedName>
    <definedName name="DEMO">#REF!</definedName>
    <definedName name="DETAIL" localSheetId="2">#REF!</definedName>
    <definedName name="DETAIL" localSheetId="7">#REF!</definedName>
    <definedName name="DETAIL" localSheetId="6">#REF!</definedName>
    <definedName name="DETAIL" localSheetId="4">#REF!</definedName>
    <definedName name="DETAIL">#REF!</definedName>
    <definedName name="dfd" hidden="1">{#N/A,#N/A,FALSE,"Sheet6"}</definedName>
    <definedName name="dfsd" localSheetId="2">#REF!</definedName>
    <definedName name="dfsd" localSheetId="7">#REF!</definedName>
    <definedName name="dfsd" localSheetId="6">#REF!</definedName>
    <definedName name="dfsd" localSheetId="4">#REF!</definedName>
    <definedName name="dfsd">#REF!</definedName>
    <definedName name="dgjhdj" localSheetId="2">BlankMacro1</definedName>
    <definedName name="dgjhdj" localSheetId="7">BlankMacro1</definedName>
    <definedName name="dgjhdj" localSheetId="6">BlankMacro1</definedName>
    <definedName name="dgjhdj" localSheetId="4">BlankMacro1</definedName>
    <definedName name="dgjhdj">BlankMacro1</definedName>
    <definedName name="DK" hidden="1">{#N/A,#N/A,FALSE,"주간공정";#N/A,#N/A,FALSE,"주간보고";#N/A,#N/A,FALSE,"주간공정표"}</definedName>
    <definedName name="DKD" hidden="1">{#N/A,#N/A,FALSE,"주간공정";#N/A,#N/A,FALSE,"주간보고";#N/A,#N/A,FALSE,"주간공정표"}</definedName>
    <definedName name="dkls" hidden="1">{#N/A,#N/A,TRUE,"토적및재료집계";#N/A,#N/A,TRUE,"토적및재료집계";#N/A,#N/A,TRUE,"단위량"}</definedName>
    <definedName name="dksk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DL" hidden="1">{#N/A,#N/A,FALSE,"예상손익";#N/A,#N/A,FALSE,"관리분석";#N/A,#N/A,FALSE,"장비분석";#N/A,#N/A,FALSE,"준설분석";#N/A,#N/A,FALSE,"철구분석"}</definedName>
    <definedName name="DLD" hidden="1">{#N/A,#N/A,FALSE,"주간공정";#N/A,#N/A,FALSE,"주간보고";#N/A,#N/A,FALSE,"주간공정표"}</definedName>
    <definedName name="dldyddn" localSheetId="7" hidden="1">{"'별표'!$N$220"}</definedName>
    <definedName name="dldyddn" localSheetId="5" hidden="1">{"'별표'!$N$220"}</definedName>
    <definedName name="dldyddn" localSheetId="4" hidden="1">{"'별표'!$N$220"}</definedName>
    <definedName name="dldyddn" hidden="1">{"'별표'!$N$220"}</definedName>
    <definedName name="DLSDF" localSheetId="2">#REF!</definedName>
    <definedName name="DLSDF" localSheetId="7">#REF!</definedName>
    <definedName name="DLSDF" localSheetId="6">#REF!</definedName>
    <definedName name="DLSDF" localSheetId="4">#REF!</definedName>
    <definedName name="DLSDF">#REF!</definedName>
    <definedName name="dn" hidden="1">{#N/A,#N/A,FALSE,"혼합골재"}</definedName>
    <definedName name="DNJS" localSheetId="2">#REF!</definedName>
    <definedName name="DNJS" localSheetId="7">#REF!</definedName>
    <definedName name="DNJS" localSheetId="6">#REF!</definedName>
    <definedName name="DNJS" localSheetId="4">#REF!</definedName>
    <definedName name="DNJS">#REF!</definedName>
    <definedName name="Document_array">{"Book1","작업일보.xls"}</definedName>
    <definedName name="DOGUB" localSheetId="2">#REF!</definedName>
    <definedName name="DOGUB" localSheetId="7">#REF!</definedName>
    <definedName name="DOGUB" localSheetId="6">#REF!</definedName>
    <definedName name="DOGUB" localSheetId="4">#REF!</definedName>
    <definedName name="DOGUB">#REF!</definedName>
    <definedName name="DOOR" localSheetId="2">#REF!</definedName>
    <definedName name="DOOR" localSheetId="7">#REF!</definedName>
    <definedName name="DOOR" localSheetId="6">#REF!</definedName>
    <definedName name="DOOR" localSheetId="4">#REF!</definedName>
    <definedName name="DOOR">#REF!</definedName>
    <definedName name="DOORS_AND_WINDOWS" localSheetId="2">#REF!</definedName>
    <definedName name="DOORS_AND_WINDOWS" localSheetId="7">#REF!</definedName>
    <definedName name="DOORS_AND_WINDOWS" localSheetId="6">#REF!</definedName>
    <definedName name="DOORS_AND_WINDOWS" localSheetId="4">#REF!</definedName>
    <definedName name="DOORS_AND_WINDOWS">#REF!</definedName>
    <definedName name="DRAW_COM" localSheetId="2">#REF!</definedName>
    <definedName name="DRAW_COM" localSheetId="7">#REF!</definedName>
    <definedName name="DRAW_COM" localSheetId="6">#REF!</definedName>
    <definedName name="DRAW_COM" localSheetId="4">#REF!</definedName>
    <definedName name="DRAW_COM">#REF!</definedName>
    <definedName name="DRAW_COM2" localSheetId="2">#REF!</definedName>
    <definedName name="DRAW_COM2" localSheetId="7">#REF!</definedName>
    <definedName name="DRAW_COM2" localSheetId="6">#REF!</definedName>
    <definedName name="DRAW_COM2" localSheetId="4">#REF!</definedName>
    <definedName name="DRAW_COM2">#REF!</definedName>
    <definedName name="DRAW_SINGLE" localSheetId="2">#REF!</definedName>
    <definedName name="DRAW_SINGLE" localSheetId="7">#REF!</definedName>
    <definedName name="DRAW_SINGLE" localSheetId="6">#REF!</definedName>
    <definedName name="DRAW_SINGLE" localSheetId="4">#REF!</definedName>
    <definedName name="DRAW_SINGLE">#REF!</definedName>
    <definedName name="DRAW_TICK" localSheetId="2">#REF!</definedName>
    <definedName name="DRAW_TICK" localSheetId="7">#REF!</definedName>
    <definedName name="DRAW_TICK" localSheetId="6">#REF!</definedName>
    <definedName name="DRAW_TICK" localSheetId="4">#REF!</definedName>
    <definedName name="DRAW_TICK">#REF!</definedName>
    <definedName name="DROW">#N/A</definedName>
    <definedName name="dsjflas" hidden="1">{#N/A,#N/A,TRUE,"토적및재료집계";#N/A,#N/A,TRUE,"토적및재료집계";#N/A,#N/A,TRUE,"단위량"}</definedName>
    <definedName name="DSVP" localSheetId="2">#REF!</definedName>
    <definedName name="DSVP" localSheetId="7">#REF!</definedName>
    <definedName name="DSVP" localSheetId="6">#REF!</definedName>
    <definedName name="DSVP" localSheetId="4">#REF!</definedName>
    <definedName name="DSVP">#REF!</definedName>
    <definedName name="DUCK" localSheetId="2">#REF!</definedName>
    <definedName name="DUCK" localSheetId="7">#REF!</definedName>
    <definedName name="DUCK" localSheetId="6">#REF!</definedName>
    <definedName name="DUCK" localSheetId="4">#REF!</definedName>
    <definedName name="DUCK">#REF!</definedName>
    <definedName name="DUCK.XLS" localSheetId="2">#REF!</definedName>
    <definedName name="DUCK.XLS" localSheetId="7">#REF!</definedName>
    <definedName name="DUCK.XLS" localSheetId="6">#REF!</definedName>
    <definedName name="DUCK.XLS" localSheetId="4">#REF!</definedName>
    <definedName name="DUCK.XLS">#REF!</definedName>
    <definedName name="dudwhd" hidden="1">{#N/A,#N/A,FALSE,"CCTV"}</definedName>
    <definedName name="d을지" localSheetId="2">#REF!</definedName>
    <definedName name="d을지" localSheetId="7">#REF!</definedName>
    <definedName name="d을지" localSheetId="6">#REF!</definedName>
    <definedName name="d을지" localSheetId="4">#REF!</definedName>
    <definedName name="d을지">#REF!</definedName>
    <definedName name="E" localSheetId="2">#REF!</definedName>
    <definedName name="E" localSheetId="7">#REF!</definedName>
    <definedName name="E" localSheetId="6">#REF!</definedName>
    <definedName name="E" localSheetId="4">#REF!</definedName>
    <definedName name="E">#REF!</definedName>
    <definedName name="EARTH_WORKS" localSheetId="2">#REF!</definedName>
    <definedName name="EARTH_WORKS" localSheetId="7">#REF!</definedName>
    <definedName name="EARTH_WORKS" localSheetId="6">#REF!</definedName>
    <definedName name="EARTH_WORKS" localSheetId="4">#REF!</definedName>
    <definedName name="EARTH_WORKS">#REF!</definedName>
    <definedName name="EC" localSheetId="2">#REF!</definedName>
    <definedName name="EC" localSheetId="7">#REF!</definedName>
    <definedName name="EC" localSheetId="6">#REF!</definedName>
    <definedName name="EC" localSheetId="4">#REF!</definedName>
    <definedName name="EC">#REF!</definedName>
    <definedName name="eee" localSheetId="2" hidden="1">#REF!</definedName>
    <definedName name="eee" localSheetId="7" hidden="1">#REF!</definedName>
    <definedName name="eee" localSheetId="6" hidden="1">#REF!</definedName>
    <definedName name="eee" localSheetId="4" hidden="1">#REF!</definedName>
    <definedName name="eee" hidden="1">#REF!</definedName>
    <definedName name="eee.송운" hidden="1">{#N/A,#N/A,FALSE,"운반시간"}</definedName>
    <definedName name="eeee" hidden="1">{#N/A,#N/A,FALSE,"사업총괄";#N/A,#N/A,FALSE,"장비사업";#N/A,#N/A,FALSE,"철구사업";#N/A,#N/A,FALSE,"준설사업"}</definedName>
    <definedName name="EEEEEE" localSheetId="2">#REF!</definedName>
    <definedName name="EEEEEE" localSheetId="7">#REF!</definedName>
    <definedName name="EEEEEE" localSheetId="6">#REF!</definedName>
    <definedName name="EEEEEE" localSheetId="4">#REF!</definedName>
    <definedName name="EEEEEE">#REF!</definedName>
    <definedName name="EK" localSheetId="2" hidden="1">#REF!</definedName>
    <definedName name="EK" localSheetId="7" hidden="1">#REF!</definedName>
    <definedName name="EK" localSheetId="6" hidden="1">#REF!</definedName>
    <definedName name="EK" localSheetId="5" hidden="1">#REF!</definedName>
    <definedName name="EK" localSheetId="4" hidden="1">#REF!</definedName>
    <definedName name="EK" hidden="1">#REF!</definedName>
    <definedName name="ELELLELEELE" hidden="1">{#N/A,#N/A,FALSE,"주간공정";#N/A,#N/A,FALSE,"주간보고";#N/A,#N/A,FALSE,"주간공정표"}</definedName>
    <definedName name="ELP" localSheetId="2">#REF!</definedName>
    <definedName name="ELP" localSheetId="7">#REF!</definedName>
    <definedName name="ELP" localSheetId="6">#REF!</definedName>
    <definedName name="ELP" localSheetId="4">#REF!</definedName>
    <definedName name="ELP">#REF!</definedName>
    <definedName name="en" hidden="1">{#N/A,#N/A,FALSE,"변경관리예산";#N/A,#N/A,FALSE,"변경장비예산";#N/A,#N/A,FALSE,"변경준설예산";#N/A,#N/A,FALSE,"변경철구예산"}</definedName>
    <definedName name="ENCOST" localSheetId="2">#REF!</definedName>
    <definedName name="ENCOST" localSheetId="7">#REF!</definedName>
    <definedName name="ENCOST" localSheetId="6">#REF!</definedName>
    <definedName name="ENCOST" localSheetId="4">#REF!</definedName>
    <definedName name="ENCOST">#REF!</definedName>
    <definedName name="eotkd" localSheetId="2" hidden="1">#REF!</definedName>
    <definedName name="eotkd" localSheetId="7" hidden="1">#REF!</definedName>
    <definedName name="eotkd" localSheetId="6" hidden="1">#REF!</definedName>
    <definedName name="eotkd" localSheetId="4" hidden="1">#REF!</definedName>
    <definedName name="eotkd" hidden="1">#REF!</definedName>
    <definedName name="EQU_EXHAUST" localSheetId="2">#REF!</definedName>
    <definedName name="EQU_EXHAUST" localSheetId="7">#REF!</definedName>
    <definedName name="EQU_EXHAUST" localSheetId="6">#REF!</definedName>
    <definedName name="EQU_EXHAUST" localSheetId="4">#REF!</definedName>
    <definedName name="EQU_EXHAUST">#REF!</definedName>
    <definedName name="errrrrrrrrrr" localSheetId="2">#REF!</definedName>
    <definedName name="errrrrrrrrrr" localSheetId="7">#REF!</definedName>
    <definedName name="errrrrrrrrrr" localSheetId="6">#REF!</definedName>
    <definedName name="errrrrrrrrrr" localSheetId="4">#REF!</definedName>
    <definedName name="errrrrrrrrrr">#REF!</definedName>
    <definedName name="ETWE" hidden="1">{#N/A,#N/A,FALSE,"Sheet6"}</definedName>
    <definedName name="ETWEGF" hidden="1">{#N/A,#N/A,FALSE,"Sheet6"}</definedName>
    <definedName name="EVEN" localSheetId="2">#REF!,#REF!,#REF!,#REF!,#REF!,#REF!,#REF!,#REF!,#REF!,#REF!,#REF!,#REF!,#REF!,#REF!,#REF!,#REF!,#REF!,#REF!</definedName>
    <definedName name="EVEN" localSheetId="7">#REF!,#REF!,#REF!,#REF!,#REF!,#REF!,#REF!,#REF!,#REF!,#REF!,#REF!,#REF!,#REF!,#REF!,#REF!,#REF!,#REF!,#REF!</definedName>
    <definedName name="EVEN" localSheetId="6">#REF!,#REF!,#REF!,#REF!,#REF!,#REF!,#REF!,#REF!,#REF!,#REF!,#REF!,#REF!,#REF!,#REF!,#REF!,#REF!,#REF!,#REF!</definedName>
    <definedName name="EVEN" localSheetId="4">#REF!,#REF!,#REF!,#REF!,#REF!,#REF!,#REF!,#REF!,#REF!,#REF!,#REF!,#REF!,#REF!,#REF!,#REF!,#REF!,#REF!,#REF!</definedName>
    <definedName name="EVEN">#REF!,#REF!,#REF!,#REF!,#REF!,#REF!,#REF!,#REF!,#REF!,#REF!,#REF!,#REF!,#REF!,#REF!,#REF!,#REF!,#REF!,#REF!</definedName>
    <definedName name="EWTWV" hidden="1">{#N/A,#N/A,FALSE,"Sheet6"}</definedName>
    <definedName name="EXCEL" localSheetId="2">#REF!</definedName>
    <definedName name="EXCEL" localSheetId="7">#REF!</definedName>
    <definedName name="EXCEL" localSheetId="6">#REF!</definedName>
    <definedName name="EXCEL" localSheetId="4">#REF!</definedName>
    <definedName name="EXCEL">#REF!</definedName>
    <definedName name="Exchange_Rate" localSheetId="2">#REF!</definedName>
    <definedName name="Exchange_Rate" localSheetId="7">#REF!</definedName>
    <definedName name="Exchange_Rate" localSheetId="6">#REF!</definedName>
    <definedName name="Exchange_Rate" localSheetId="4">#REF!</definedName>
    <definedName name="Exchange_Rate">#REF!</definedName>
    <definedName name="EXE" localSheetId="2">#REF!</definedName>
    <definedName name="EXE" localSheetId="7">#REF!</definedName>
    <definedName name="EXE" localSheetId="6">#REF!</definedName>
    <definedName name="EXE" localSheetId="4">#REF!</definedName>
    <definedName name="EXE">#REF!</definedName>
    <definedName name="_xlnm.Extract" localSheetId="2">#REF!</definedName>
    <definedName name="_xlnm.Extract" localSheetId="7">#REF!</definedName>
    <definedName name="_xlnm.Extract" localSheetId="6">#REF!</definedName>
    <definedName name="_xlnm.Extract" localSheetId="4">#REF!</definedName>
    <definedName name="_xlnm.Extract">#REF!</definedName>
    <definedName name="Extract_MI" localSheetId="2">#REF!</definedName>
    <definedName name="Extract_MI" localSheetId="7">#REF!</definedName>
    <definedName name="Extract_MI" localSheetId="6">#REF!</definedName>
    <definedName name="Extract_MI" localSheetId="4">#REF!</definedName>
    <definedName name="Extract_MI">#REF!</definedName>
    <definedName name="ey">#N/A</definedName>
    <definedName name="F_DESC" localSheetId="2">#REF!</definedName>
    <definedName name="F_DESC" localSheetId="7">#REF!</definedName>
    <definedName name="F_DESC" localSheetId="6">#REF!</definedName>
    <definedName name="F_DESC" localSheetId="4">#REF!</definedName>
    <definedName name="F_DESC">#REF!</definedName>
    <definedName name="F_SIZE" localSheetId="2">#REF!</definedName>
    <definedName name="F_SIZE" localSheetId="7">#REF!</definedName>
    <definedName name="F_SIZE" localSheetId="6">#REF!</definedName>
    <definedName name="F_SIZE" localSheetId="4">#REF!</definedName>
    <definedName name="F_SIZE">#REF!</definedName>
    <definedName name="F_UNIT" localSheetId="2">#REF!</definedName>
    <definedName name="F_UNIT" localSheetId="7">#REF!</definedName>
    <definedName name="F_UNIT" localSheetId="6">#REF!</definedName>
    <definedName name="F_UNIT" localSheetId="4">#REF!</definedName>
    <definedName name="F_UNIT">#REF!</definedName>
    <definedName name="FACE_BRICK_WORK" localSheetId="2">#REF!</definedName>
    <definedName name="FACE_BRICK_WORK" localSheetId="7">#REF!</definedName>
    <definedName name="FACE_BRICK_WORK" localSheetId="6">#REF!</definedName>
    <definedName name="FACE_BRICK_WORK" localSheetId="4">#REF!</definedName>
    <definedName name="FACE_BRICK_WORK">#REF!</definedName>
    <definedName name="fdfdsf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FEEL" localSheetId="2">#REF!</definedName>
    <definedName name="FEEL" localSheetId="7">#REF!</definedName>
    <definedName name="FEEL" localSheetId="6">#REF!</definedName>
    <definedName name="FEEL" localSheetId="4">#REF!</definedName>
    <definedName name="FEEL">#REF!</definedName>
    <definedName name="FFF" localSheetId="7" hidden="1">{#N/A,#N/A,FALSE,"교리2"}</definedName>
    <definedName name="FFF" localSheetId="5" hidden="1">{#N/A,#N/A,FALSE,"교리2"}</definedName>
    <definedName name="FFF" localSheetId="4" hidden="1">{#N/A,#N/A,FALSE,"교리2"}</definedName>
    <definedName name="FFFFFF" localSheetId="2">#REF!</definedName>
    <definedName name="FFFFFF" localSheetId="7">#REF!</definedName>
    <definedName name="FFFFFF" localSheetId="6">#REF!</definedName>
    <definedName name="FFFFFF" localSheetId="4">#REF!</definedName>
    <definedName name="FFFFFF">#REF!</definedName>
    <definedName name="FGGG" localSheetId="2">#REF!</definedName>
    <definedName name="FGGG" localSheetId="7">#REF!</definedName>
    <definedName name="FGGG" localSheetId="6">#REF!</definedName>
    <definedName name="FGGG" localSheetId="4">#REF!</definedName>
    <definedName name="FGGG">#REF!</definedName>
    <definedName name="fgjft" hidden="1">{#N/A,#N/A,FALSE,"Sheet6"}</definedName>
    <definedName name="fgㅗ" hidden="1">{#N/A,#N/A,FALSE,"집계표"}</definedName>
    <definedName name="FINISH_WORK" localSheetId="2">#REF!</definedName>
    <definedName name="FINISH_WORK" localSheetId="7">#REF!</definedName>
    <definedName name="FINISH_WORK" localSheetId="6">#REF!</definedName>
    <definedName name="FINISH_WORK" localSheetId="4">#REF!</definedName>
    <definedName name="FINISH_WORK">#REF!</definedName>
    <definedName name="FIRST" localSheetId="2">#REF!</definedName>
    <definedName name="FIRST" localSheetId="7">#REF!</definedName>
    <definedName name="FIRST" localSheetId="6">#REF!</definedName>
    <definedName name="FIRST" localSheetId="4">#REF!</definedName>
    <definedName name="FIRST">#REF!</definedName>
    <definedName name="FKFKFKFKF" hidden="1">{#N/A,#N/A,FALSE,"주간공정";#N/A,#N/A,FALSE,"주간보고";#N/A,#N/A,FALSE,"주간공정표"}</definedName>
    <definedName name="G" localSheetId="2">#REF!</definedName>
    <definedName name="G" localSheetId="7">#REF!</definedName>
    <definedName name="G" localSheetId="6">#REF!</definedName>
    <definedName name="G" localSheetId="4">#REF!</definedName>
    <definedName name="G">#REF!</definedName>
    <definedName name="GCODE" localSheetId="2">#REF!</definedName>
    <definedName name="GCODE" localSheetId="7">#REF!</definedName>
    <definedName name="GCODE" localSheetId="6">#REF!</definedName>
    <definedName name="GCODE" localSheetId="4">#REF!</definedName>
    <definedName name="GCODE">#REF!</definedName>
    <definedName name="gdfs" localSheetId="2">#REF!,#REF!,#REF!</definedName>
    <definedName name="gdfs" localSheetId="7">#REF!,#REF!,#REF!</definedName>
    <definedName name="gdfs" localSheetId="6">#REF!,#REF!,#REF!</definedName>
    <definedName name="gdfs" localSheetId="4">#REF!,#REF!,#REF!</definedName>
    <definedName name="gdfs">#REF!,#REF!,#REF!</definedName>
    <definedName name="gdsssaaa" localSheetId="2">#REF!</definedName>
    <definedName name="gdsssaaa" localSheetId="7">#REF!</definedName>
    <definedName name="gdsssaaa" localSheetId="6">#REF!</definedName>
    <definedName name="gdsssaaa" localSheetId="4">#REF!</definedName>
    <definedName name="gdsssaaa">#REF!</definedName>
    <definedName name="GEMCO" localSheetId="2" hidden="1">#REF!</definedName>
    <definedName name="GEMCO" localSheetId="7" hidden="1">#REF!</definedName>
    <definedName name="GEMCO" localSheetId="6" hidden="1">#REF!</definedName>
    <definedName name="GEMCO" localSheetId="4" hidden="1">#REF!</definedName>
    <definedName name="GEMCO" hidden="1">#REF!</definedName>
    <definedName name="gfjf" hidden="1">{#N/A,#N/A,FALSE,"Sheet6"}</definedName>
    <definedName name="GGG">#N/A</definedName>
    <definedName name="ggger" hidden="1">{#N/A,#N/A,FALSE,"지침";#N/A,#N/A,FALSE,"환경분석";#N/A,#N/A,FALSE,"Sheet16"}</definedName>
    <definedName name="gggg" hidden="1">{#N/A,#N/A,FALSE,"지침";#N/A,#N/A,FALSE,"환경분석";#N/A,#N/A,FALSE,"Sheet16"}</definedName>
    <definedName name="GGGGGGG" localSheetId="2">#REF!</definedName>
    <definedName name="GGGGGGG" localSheetId="7">#REF!</definedName>
    <definedName name="GGGGGGG" localSheetId="6">#REF!</definedName>
    <definedName name="GGGGGGG" localSheetId="4">#REF!</definedName>
    <definedName name="GGGGGGG">#REF!</definedName>
    <definedName name="GH" localSheetId="2">BlankMacro1</definedName>
    <definedName name="GH" localSheetId="7">BlankMacro1</definedName>
    <definedName name="GH" localSheetId="6">BlankMacro1</definedName>
    <definedName name="GH" localSheetId="4">BlankMacro1</definedName>
    <definedName name="GH">BlankMacro1</definedName>
    <definedName name="ghfj" hidden="1">{#N/A,#N/A,FALSE,"Sheet6"}</definedName>
    <definedName name="GHGF" hidden="1">{#N/A,#N/A,FALSE,"Sheet6"}</definedName>
    <definedName name="GHTRH" hidden="1">{#N/A,#N/A,FALSE,"Sheet6"}</definedName>
    <definedName name="GJ" localSheetId="2">#REF!</definedName>
    <definedName name="GJ" localSheetId="7">#REF!</definedName>
    <definedName name="GJ" localSheetId="6">#REF!</definedName>
    <definedName name="GJ" localSheetId="4">#REF!</definedName>
    <definedName name="GJ">#REF!</definedName>
    <definedName name="GLASS_AND_GRAZING_WORKS" localSheetId="2">#REF!</definedName>
    <definedName name="GLASS_AND_GRAZING_WORKS" localSheetId="7">#REF!</definedName>
    <definedName name="GLASS_AND_GRAZING_WORKS" localSheetId="6">#REF!</definedName>
    <definedName name="GLASS_AND_GRAZING_WORKS" localSheetId="4">#REF!</definedName>
    <definedName name="GLASS_AND_GRAZING_WORKS">#REF!</definedName>
    <definedName name="GONGJONG" localSheetId="2">#REF!</definedName>
    <definedName name="GONGJONG" localSheetId="7">#REF!</definedName>
    <definedName name="GONGJONG" localSheetId="6">#REF!</definedName>
    <definedName name="GONGJONG" localSheetId="4">#REF!</definedName>
    <definedName name="GONGJONG">#REF!</definedName>
    <definedName name="GPRIC" localSheetId="2">#REF!</definedName>
    <definedName name="GPRIC" localSheetId="7">#REF!</definedName>
    <definedName name="GPRIC" localSheetId="6">#REF!</definedName>
    <definedName name="GPRIC" localSheetId="4">#REF!</definedName>
    <definedName name="GPRIC">#REF!</definedName>
    <definedName name="grew" localSheetId="2" hidden="1">#REF!</definedName>
    <definedName name="grew" localSheetId="7" hidden="1">#REF!</definedName>
    <definedName name="grew" localSheetId="6" hidden="1">#REF!</definedName>
    <definedName name="grew" localSheetId="4" hidden="1">#REF!</definedName>
    <definedName name="grew" hidden="1">#REF!</definedName>
    <definedName name="grhngh" localSheetId="2">BlankMacro1</definedName>
    <definedName name="grhngh" localSheetId="7">BlankMacro1</definedName>
    <definedName name="grhngh" localSheetId="6">BlankMacro1</definedName>
    <definedName name="grhngh" localSheetId="4">BlankMacro1</definedName>
    <definedName name="grhngh">BlankMacro1</definedName>
    <definedName name="GSETGS" hidden="1">{#N/A,#N/A,FALSE,"Sheet6"}</definedName>
    <definedName name="gshsdgf" hidden="1">{#N/A,#N/A,FALSE,"부대2"}</definedName>
    <definedName name="GUBUN" localSheetId="2">#REF!</definedName>
    <definedName name="GUBUN" localSheetId="7">#REF!</definedName>
    <definedName name="GUBUN" localSheetId="6">#REF!</definedName>
    <definedName name="GUBUN" localSheetId="4">#REF!</definedName>
    <definedName name="GUBUN">#REF!</definedName>
    <definedName name="GUMAK" localSheetId="2">#REF!</definedName>
    <definedName name="GUMAK" localSheetId="7">#REF!</definedName>
    <definedName name="GUMAK" localSheetId="6">#REF!</definedName>
    <definedName name="GUMAK" localSheetId="4">#REF!</definedName>
    <definedName name="GUMAK">#REF!</definedName>
    <definedName name="guo" hidden="1">{#N/A,#N/A,FALSE,"Sheet6"}</definedName>
    <definedName name="H" localSheetId="2">#REF!</definedName>
    <definedName name="H" localSheetId="7">#REF!</definedName>
    <definedName name="H" localSheetId="6">#REF!</definedName>
    <definedName name="H" localSheetId="4">#REF!</definedName>
    <definedName name="H">#REF!</definedName>
    <definedName name="h.sys" localSheetId="2">#REF!</definedName>
    <definedName name="h.sys" localSheetId="7">#REF!</definedName>
    <definedName name="h.sys" localSheetId="6">#REF!</definedName>
    <definedName name="h.sys" localSheetId="4">#REF!</definedName>
    <definedName name="h.sys">#REF!</definedName>
    <definedName name="H1.0m이하" localSheetId="2">#REF!</definedName>
    <definedName name="H1.0m이하" localSheetId="7">#REF!</definedName>
    <definedName name="H1.0m이하" localSheetId="6">#REF!</definedName>
    <definedName name="H1.0m이하" localSheetId="4">#REF!</definedName>
    <definedName name="H1.0m이하">#REF!</definedName>
    <definedName name="H1.2m" localSheetId="2">#REF!</definedName>
    <definedName name="H1.2m" localSheetId="7">#REF!</definedName>
    <definedName name="H1.2m" localSheetId="6">#REF!</definedName>
    <definedName name="H1.2m" localSheetId="4">#REF!</definedName>
    <definedName name="H1.2m">#REF!</definedName>
    <definedName name="H1.5m" localSheetId="2">#REF!</definedName>
    <definedName name="H1.5m" localSheetId="7">#REF!</definedName>
    <definedName name="H1.5m" localSheetId="6">#REF!</definedName>
    <definedName name="H1.5m" localSheetId="4">#REF!</definedName>
    <definedName name="H1.5m">#REF!</definedName>
    <definedName name="H1.8m" localSheetId="2">#REF!</definedName>
    <definedName name="H1.8m" localSheetId="7">#REF!</definedName>
    <definedName name="H1.8m" localSheetId="6">#REF!</definedName>
    <definedName name="H1.8m" localSheetId="4">#REF!</definedName>
    <definedName name="H1.8m">#REF!</definedName>
    <definedName name="H2.0m" localSheetId="2">#REF!</definedName>
    <definedName name="H2.0m" localSheetId="7">#REF!</definedName>
    <definedName name="H2.0m" localSheetId="6">#REF!</definedName>
    <definedName name="H2.0m" localSheetId="4">#REF!</definedName>
    <definedName name="H2.0m">#REF!</definedName>
    <definedName name="H2.5m" localSheetId="2">#REF!</definedName>
    <definedName name="H2.5m" localSheetId="7">#REF!</definedName>
    <definedName name="H2.5m" localSheetId="6">#REF!</definedName>
    <definedName name="H2.5m" localSheetId="4">#REF!</definedName>
    <definedName name="H2.5m">#REF!</definedName>
    <definedName name="H3.0m" localSheetId="2">#REF!</definedName>
    <definedName name="H3.0m" localSheetId="7">#REF!</definedName>
    <definedName name="H3.0m" localSheetId="6">#REF!</definedName>
    <definedName name="H3.0m" localSheetId="4">#REF!</definedName>
    <definedName name="H3.0m">#REF!</definedName>
    <definedName name="H3.5m" localSheetId="2">#REF!</definedName>
    <definedName name="H3.5m" localSheetId="7">#REF!</definedName>
    <definedName name="H3.5m" localSheetId="6">#REF!</definedName>
    <definedName name="H3.5m" localSheetId="4">#REF!</definedName>
    <definedName name="H3.5m">#REF!</definedName>
    <definedName name="H4.0m" localSheetId="2">#REF!</definedName>
    <definedName name="H4.0m" localSheetId="7">#REF!</definedName>
    <definedName name="H4.0m" localSheetId="6">#REF!</definedName>
    <definedName name="H4.0m" localSheetId="4">#REF!</definedName>
    <definedName name="H4.0m">#REF!</definedName>
    <definedName name="H4.5m" localSheetId="2">#REF!</definedName>
    <definedName name="H4.5m" localSheetId="7">#REF!</definedName>
    <definedName name="H4.5m" localSheetId="6">#REF!</definedName>
    <definedName name="H4.5m" localSheetId="4">#REF!</definedName>
    <definedName name="H4.5m">#REF!</definedName>
    <definedName name="H5.0m" localSheetId="2">#REF!</definedName>
    <definedName name="H5.0m" localSheetId="7">#REF!</definedName>
    <definedName name="H5.0m" localSheetId="6">#REF!</definedName>
    <definedName name="H5.0m" localSheetId="4">#REF!</definedName>
    <definedName name="H5.0m">#REF!</definedName>
    <definedName name="HAF" localSheetId="2">#REF!</definedName>
    <definedName name="HAF" localSheetId="7">#REF!</definedName>
    <definedName name="HAF" localSheetId="6">#REF!</definedName>
    <definedName name="HAF" localSheetId="4">#REF!</definedName>
    <definedName name="HAF">#REF!</definedName>
    <definedName name="han" localSheetId="2" hidden="1">#REF!</definedName>
    <definedName name="han" localSheetId="7" hidden="1">#REF!</definedName>
    <definedName name="han" localSheetId="6" hidden="1">#REF!</definedName>
    <definedName name="han" localSheetId="4" hidden="1">#REF!</definedName>
    <definedName name="han" hidden="1">#REF!</definedName>
    <definedName name="hardwar" localSheetId="2" hidden="1">#REF!</definedName>
    <definedName name="hardwar" localSheetId="7" hidden="1">#REF!</definedName>
    <definedName name="hardwar" localSheetId="6" hidden="1">#REF!</definedName>
    <definedName name="hardwar" localSheetId="4" hidden="1">#REF!</definedName>
    <definedName name="hardwar" hidden="1">#REF!</definedName>
    <definedName name="HBV" localSheetId="2">#REF!</definedName>
    <definedName name="HBV" localSheetId="7">#REF!</definedName>
    <definedName name="HBV" localSheetId="6">#REF!</definedName>
    <definedName name="HBV" localSheetId="4">#REF!</definedName>
    <definedName name="HBV">#REF!</definedName>
    <definedName name="HCR" localSheetId="2">#REF!</definedName>
    <definedName name="HCR" localSheetId="7">#REF!</definedName>
    <definedName name="HCR" localSheetId="6">#REF!</definedName>
    <definedName name="HCR" localSheetId="4">#REF!</definedName>
    <definedName name="HCR">#REF!</definedName>
    <definedName name="hdfgh" localSheetId="2">#REF!,#REF!,#REF!</definedName>
    <definedName name="hdfgh" localSheetId="7">#REF!,#REF!,#REF!</definedName>
    <definedName name="hdfgh" localSheetId="6">#REF!,#REF!,#REF!</definedName>
    <definedName name="hdfgh" localSheetId="4">#REF!,#REF!,#REF!</definedName>
    <definedName name="hdfgh">#REF!,#REF!,#REF!</definedName>
    <definedName name="hdghndgnhg" localSheetId="2" hidden="1">#REF!</definedName>
    <definedName name="hdghndgnhg" localSheetId="7" hidden="1">#REF!</definedName>
    <definedName name="hdghndgnhg" localSheetId="6" hidden="1">#REF!</definedName>
    <definedName name="hdghndgnhg" localSheetId="4" hidden="1">#REF!</definedName>
    <definedName name="hdghndgnhg" hidden="1">#REF!</definedName>
    <definedName name="HDSVP" localSheetId="2">#REF!</definedName>
    <definedName name="HDSVP" localSheetId="7">#REF!</definedName>
    <definedName name="HDSVP" localSheetId="6">#REF!</definedName>
    <definedName name="HDSVP" localSheetId="4">#REF!</definedName>
    <definedName name="HDSVP">#REF!</definedName>
    <definedName name="HEAD" localSheetId="2">#REF!</definedName>
    <definedName name="HEAD" localSheetId="7">#REF!</definedName>
    <definedName name="HEAD" localSheetId="6">#REF!</definedName>
    <definedName name="HEAD" localSheetId="4">#REF!</definedName>
    <definedName name="HEAD">#REF!</definedName>
    <definedName name="hf" localSheetId="2">#REF!,#REF!,#REF!</definedName>
    <definedName name="hf" localSheetId="7">#REF!,#REF!,#REF!</definedName>
    <definedName name="hf" localSheetId="6">#REF!,#REF!,#REF!</definedName>
    <definedName name="hf" localSheetId="4">#REF!,#REF!,#REF!</definedName>
    <definedName name="hf">#REF!,#REF!,#REF!</definedName>
    <definedName name="HGFSTAA" localSheetId="2" hidden="1">#REF!</definedName>
    <definedName name="HGFSTAA" localSheetId="7" hidden="1">#REF!</definedName>
    <definedName name="HGFSTAA" localSheetId="6" hidden="1">#REF!</definedName>
    <definedName name="HGFSTAA" localSheetId="5" hidden="1">#REF!</definedName>
    <definedName name="HGFSTAA" localSheetId="4" hidden="1">#REF!</definedName>
    <definedName name="HGFSTAA" hidden="1">#REF!</definedName>
    <definedName name="hgj" hidden="1">{#N/A,#N/A,FALSE,"Sheet6"}</definedName>
    <definedName name="HHAF" localSheetId="2">#REF!</definedName>
    <definedName name="HHAF" localSheetId="7">#REF!</definedName>
    <definedName name="HHAF" localSheetId="6">#REF!</definedName>
    <definedName name="HHAF" localSheetId="4">#REF!</definedName>
    <definedName name="HHAF">#REF!</definedName>
    <definedName name="HHHHHH" localSheetId="2">#REF!</definedName>
    <definedName name="HHHHHH" localSheetId="7">#REF!</definedName>
    <definedName name="HHHHHH" localSheetId="6">#REF!</definedName>
    <definedName name="HHHHHH" localSheetId="4">#REF!</definedName>
    <definedName name="HHHHHH">#REF!</definedName>
    <definedName name="HHMF" localSheetId="2">#REF!</definedName>
    <definedName name="HHMF" localSheetId="7">#REF!</definedName>
    <definedName name="HHMF" localSheetId="6">#REF!</definedName>
    <definedName name="HHMF" localSheetId="4">#REF!</definedName>
    <definedName name="HHMF">#REF!</definedName>
    <definedName name="HI_전선관" localSheetId="2">#REF!</definedName>
    <definedName name="HI_전선관" localSheetId="7">#REF!</definedName>
    <definedName name="HI_전선관" localSheetId="6">#REF!</definedName>
    <definedName name="HI_전선관" localSheetId="4">#REF!</definedName>
    <definedName name="HI_전선관">#REF!</definedName>
    <definedName name="hj" hidden="1">{#N/A,#N/A,FALSE,"Sheet6"}</definedName>
    <definedName name="HMF" localSheetId="2">#REF!</definedName>
    <definedName name="HMF" localSheetId="7">#REF!</definedName>
    <definedName name="HMF" localSheetId="6">#REF!</definedName>
    <definedName name="HMF" localSheetId="4">#REF!</definedName>
    <definedName name="HMF">#REF!</definedName>
    <definedName name="HMOTOR" localSheetId="2">#REF!</definedName>
    <definedName name="HMOTOR" localSheetId="7">#REF!</definedName>
    <definedName name="HMOTOR" localSheetId="6">#REF!</definedName>
    <definedName name="HMOTOR" localSheetId="4">#REF!</definedName>
    <definedName name="HMOTOR">#REF!</definedName>
    <definedName name="HPUMP" localSheetId="2">#REF!</definedName>
    <definedName name="HPUMP" localSheetId="7">#REF!</definedName>
    <definedName name="HPUMP" localSheetId="6">#REF!</definedName>
    <definedName name="HPUMP" localSheetId="4">#REF!</definedName>
    <definedName name="HPUMP">#REF!</definedName>
    <definedName name="HSV" localSheetId="2">#REF!</definedName>
    <definedName name="HSV" localSheetId="7">#REF!</definedName>
    <definedName name="HSV" localSheetId="6">#REF!</definedName>
    <definedName name="HSV" localSheetId="4">#REF!</definedName>
    <definedName name="HSV">#REF!</definedName>
    <definedName name="htc_단가표_List" localSheetId="2">#REF!</definedName>
    <definedName name="htc_단가표_List" localSheetId="7">#REF!</definedName>
    <definedName name="htc_단가표_List" localSheetId="6">#REF!</definedName>
    <definedName name="htc_단가표_List" localSheetId="4">#REF!</definedName>
    <definedName name="htc_단가표_List">#REF!</definedName>
    <definedName name="HTML_CodePage" hidden="1">949</definedName>
    <definedName name="HTML_Control" localSheetId="7" hidden="1">{"'별표'!$N$220"}</definedName>
    <definedName name="HTML_Control" localSheetId="5" hidden="1">{"'별표'!$N$220"}</definedName>
    <definedName name="HTML_Control" localSheetId="4" hidden="1">{"'별표'!$N$220"}</definedName>
    <definedName name="HTML_Control" hidden="1">{"'별표'!$N$220"}</definedName>
    <definedName name="HTML_Description" hidden="1">""</definedName>
    <definedName name="HTML_Email" hidden="1">""</definedName>
    <definedName name="HTML_Header" hidden="1">"별표"</definedName>
    <definedName name="HTML_LastUpdate" hidden="1">"98-03-12"</definedName>
    <definedName name="HTML_LineAfter" hidden="1">FALSE</definedName>
    <definedName name="HTML_LineBefore" hidden="1">FALSE</definedName>
    <definedName name="HTML_Name" hidden="1">"나승온"</definedName>
    <definedName name="HTML_OBDlg2" hidden="1">TRUE</definedName>
    <definedName name="HTML_OBDlg4" hidden="1">TRUE</definedName>
    <definedName name="HTML_OS" hidden="1">0</definedName>
    <definedName name="HTML_PathFile" hidden="1">"C:\WINDOWS\Favorites\MyHTML.htm"</definedName>
    <definedName name="HTML_Title" hidden="1">"한전감포"</definedName>
    <definedName name="HV" localSheetId="2">#REF!</definedName>
    <definedName name="HV" localSheetId="7">#REF!</definedName>
    <definedName name="HV" localSheetId="6">#REF!</definedName>
    <definedName name="HV" localSheetId="4">#REF!</definedName>
    <definedName name="HV">#REF!</definedName>
    <definedName name="HVAFP" localSheetId="2">#REF!</definedName>
    <definedName name="HVAFP" localSheetId="7">#REF!</definedName>
    <definedName name="HVAFP" localSheetId="6">#REF!</definedName>
    <definedName name="HVAFP" localSheetId="4">#REF!</definedName>
    <definedName name="HVAFP">#REF!</definedName>
    <definedName name="HVMF" localSheetId="2">#REF!</definedName>
    <definedName name="HVMF" localSheetId="7">#REF!</definedName>
    <definedName name="HVMF" localSheetId="6">#REF!</definedName>
    <definedName name="HVMF" localSheetId="4">#REF!</definedName>
    <definedName name="HVMF">#REF!</definedName>
    <definedName name="HWEI" localSheetId="2">#REF!</definedName>
    <definedName name="HWEI" localSheetId="7">#REF!</definedName>
    <definedName name="HWEI" localSheetId="6">#REF!</definedName>
    <definedName name="HWEI" localSheetId="4">#REF!</definedName>
    <definedName name="HWEI">#REF!</definedName>
    <definedName name="I" localSheetId="2">#REF!</definedName>
    <definedName name="I" localSheetId="7">#REF!</definedName>
    <definedName name="I" localSheetId="6">#REF!</definedName>
    <definedName name="I" localSheetId="4">#REF!</definedName>
    <definedName name="I">#REF!</definedName>
    <definedName name="ID" localSheetId="2">#REF!,#REF!</definedName>
    <definedName name="ID" localSheetId="7">#REF!,#REF!</definedName>
    <definedName name="ID" localSheetId="6">#REF!,#REF!</definedName>
    <definedName name="ID" localSheetId="4">#REF!,#REF!</definedName>
    <definedName name="ID">#REF!,#REF!</definedName>
    <definedName name="ii" hidden="1">{#N/A,#N/A,FALSE,"지침";#N/A,#N/A,FALSE,"환경분석";#N/A,#N/A,FALSE,"Sheet16"}</definedName>
    <definedName name="iii" localSheetId="2">#REF!</definedName>
    <definedName name="iii" localSheetId="7">#REF!</definedName>
    <definedName name="iii" localSheetId="6">#REF!</definedName>
    <definedName name="iii" localSheetId="4">#REF!</definedName>
    <definedName name="iii">#REF!</definedName>
    <definedName name="iiiiiiiii" hidden="1">{#N/A,#N/A,FALSE,"지침";#N/A,#N/A,FALSE,"환경분석";#N/A,#N/A,FALSE,"Sheet16"}</definedName>
    <definedName name="IL" localSheetId="2">#REF!</definedName>
    <definedName name="IL" localSheetId="7">#REF!</definedName>
    <definedName name="IL" localSheetId="6">#REF!</definedName>
    <definedName name="IL" localSheetId="4">#REF!</definedName>
    <definedName name="IL">#REF!</definedName>
    <definedName name="IN" localSheetId="2">#REF!</definedName>
    <definedName name="IN" localSheetId="7">#REF!</definedName>
    <definedName name="IN" localSheetId="6">#REF!</definedName>
    <definedName name="IN" localSheetId="4">#REF!</definedName>
    <definedName name="IN">#REF!</definedName>
    <definedName name="intervest공정표" localSheetId="2">#REF!</definedName>
    <definedName name="intervest공정표" localSheetId="7">#REF!</definedName>
    <definedName name="intervest공정표" localSheetId="6">#REF!</definedName>
    <definedName name="intervest공정표" localSheetId="4">#REF!</definedName>
    <definedName name="intervest공정표">#REF!</definedName>
    <definedName name="INVERTER설치" localSheetId="2">#REF!</definedName>
    <definedName name="INVERTER설치" localSheetId="7">#REF!</definedName>
    <definedName name="INVERTER설치" localSheetId="6">#REF!</definedName>
    <definedName name="INVERTER설치" localSheetId="4">#REF!</definedName>
    <definedName name="INVERTER설치">#REF!</definedName>
    <definedName name="ITNUM" localSheetId="2">#REF!</definedName>
    <definedName name="ITNUM" localSheetId="7">#REF!</definedName>
    <definedName name="ITNUM" localSheetId="6">#REF!</definedName>
    <definedName name="ITNUM" localSheetId="4">#REF!</definedName>
    <definedName name="ITNUM">#REF!</definedName>
    <definedName name="JA" localSheetId="2">#REF!</definedName>
    <definedName name="JA" localSheetId="7">#REF!</definedName>
    <definedName name="JA" localSheetId="6">#REF!</definedName>
    <definedName name="JA" localSheetId="4">#REF!</definedName>
    <definedName name="JA">#REF!</definedName>
    <definedName name="jdgjg" localSheetId="2">#REF!</definedName>
    <definedName name="jdgjg" localSheetId="7">#REF!</definedName>
    <definedName name="jdgjg" localSheetId="6">#REF!</definedName>
    <definedName name="jdgjg" localSheetId="4">#REF!</definedName>
    <definedName name="jdgjg">#REF!</definedName>
    <definedName name="jfdg" localSheetId="2">#REF!</definedName>
    <definedName name="jfdg" localSheetId="7">#REF!</definedName>
    <definedName name="jfdg" localSheetId="6">#REF!</definedName>
    <definedName name="jfdg" localSheetId="4">#REF!</definedName>
    <definedName name="jfdg">#REF!</definedName>
    <definedName name="jfff" localSheetId="2">#REF!</definedName>
    <definedName name="jfff" localSheetId="7">#REF!</definedName>
    <definedName name="jfff" localSheetId="6">#REF!</definedName>
    <definedName name="jfff" localSheetId="4">#REF!</definedName>
    <definedName name="jfff">#REF!</definedName>
    <definedName name="jgf" localSheetId="2">#REF!</definedName>
    <definedName name="jgf" localSheetId="7">#REF!</definedName>
    <definedName name="jgf" localSheetId="6">#REF!</definedName>
    <definedName name="jgf" localSheetId="4">#REF!</definedName>
    <definedName name="jgf">#REF!</definedName>
    <definedName name="JGFD" localSheetId="2">#REF!</definedName>
    <definedName name="JGFD" localSheetId="7">#REF!</definedName>
    <definedName name="JGFD" localSheetId="6">#REF!</definedName>
    <definedName name="JGFD" localSheetId="4">#REF!</definedName>
    <definedName name="JGFD">#REF!</definedName>
    <definedName name="jgfdj" localSheetId="2">#REF!,#REF!,#REF!</definedName>
    <definedName name="jgfdj" localSheetId="7">#REF!,#REF!,#REF!</definedName>
    <definedName name="jgfdj" localSheetId="6">#REF!,#REF!,#REF!</definedName>
    <definedName name="jgfdj" localSheetId="4">#REF!,#REF!,#REF!</definedName>
    <definedName name="jgfdj">#REF!,#REF!,#REF!</definedName>
    <definedName name="jghjgfj" localSheetId="2">#REF!,#REF!,#REF!</definedName>
    <definedName name="jghjgfj" localSheetId="7">#REF!,#REF!,#REF!</definedName>
    <definedName name="jghjgfj" localSheetId="6">#REF!,#REF!,#REF!</definedName>
    <definedName name="jghjgfj" localSheetId="4">#REF!,#REF!,#REF!</definedName>
    <definedName name="jghjgfj">#REF!,#REF!,#REF!</definedName>
    <definedName name="JJJ" localSheetId="2">#REF!</definedName>
    <definedName name="JJJ" localSheetId="7">#REF!</definedName>
    <definedName name="JJJ" localSheetId="6">#REF!</definedName>
    <definedName name="JJJ" localSheetId="4">#REF!</definedName>
    <definedName name="JJJ">#REF!</definedName>
    <definedName name="jjjj" hidden="1">{#N/A,#N/A,FALSE,"단가표지"}</definedName>
    <definedName name="jjjjjjjjjjj" localSheetId="2">#REF!</definedName>
    <definedName name="jjjjjjjjjjj" localSheetId="7">#REF!</definedName>
    <definedName name="jjjjjjjjjjj" localSheetId="6">#REF!</definedName>
    <definedName name="jjjjjjjjjjj" localSheetId="4">#REF!</definedName>
    <definedName name="jjjjjjjjjjj">#REF!</definedName>
    <definedName name="JYH" localSheetId="2">#REF!</definedName>
    <definedName name="JYH" localSheetId="7">#REF!</definedName>
    <definedName name="JYH" localSheetId="6">#REF!</definedName>
    <definedName name="JYH" localSheetId="4">#REF!</definedName>
    <definedName name="JYH">#REF!</definedName>
    <definedName name="k" localSheetId="2">#REF!</definedName>
    <definedName name="k" localSheetId="7">#REF!</definedName>
    <definedName name="k" localSheetId="6">#REF!</definedName>
    <definedName name="k" localSheetId="4">#REF!</definedName>
    <definedName name="k">#REF!</definedName>
    <definedName name="KEY_E" localSheetId="2">#REF!</definedName>
    <definedName name="KEY_E" localSheetId="7">#REF!</definedName>
    <definedName name="KEY_E" localSheetId="6">#REF!</definedName>
    <definedName name="KEY_E" localSheetId="4">#REF!</definedName>
    <definedName name="KEY_E">#REF!</definedName>
    <definedName name="KFJG" localSheetId="2">#REF!</definedName>
    <definedName name="KFJG" localSheetId="7">#REF!</definedName>
    <definedName name="KFJG" localSheetId="6">#REF!</definedName>
    <definedName name="KFJG" localSheetId="4">#REF!</definedName>
    <definedName name="KFJG">#REF!</definedName>
    <definedName name="kghjfg" localSheetId="2">#REF!</definedName>
    <definedName name="kghjfg" localSheetId="7">#REF!</definedName>
    <definedName name="kghjfg" localSheetId="6">#REF!</definedName>
    <definedName name="kghjfg" localSheetId="4">#REF!</definedName>
    <definedName name="kghjfg">#REF!</definedName>
    <definedName name="khgkh" localSheetId="2">#REF!,#REF!,#REF!</definedName>
    <definedName name="khgkh" localSheetId="7">#REF!,#REF!,#REF!</definedName>
    <definedName name="khgkh" localSheetId="6">#REF!,#REF!,#REF!</definedName>
    <definedName name="khgkh" localSheetId="4">#REF!,#REF!,#REF!</definedName>
    <definedName name="khgkh">#REF!,#REF!,#REF!</definedName>
    <definedName name="khgkjh" localSheetId="2">#REF!,#REF!,#REF!</definedName>
    <definedName name="khgkjh" localSheetId="7">#REF!,#REF!,#REF!</definedName>
    <definedName name="khgkjh" localSheetId="6">#REF!,#REF!,#REF!</definedName>
    <definedName name="khgkjh" localSheetId="4">#REF!,#REF!,#REF!</definedName>
    <definedName name="khgkjh">#REF!,#REF!,#REF!</definedName>
    <definedName name="KIM" localSheetId="2">#REF!</definedName>
    <definedName name="KIM" localSheetId="7">#REF!</definedName>
    <definedName name="KIM" localSheetId="6">#REF!</definedName>
    <definedName name="KIM" localSheetId="4">#REF!</definedName>
    <definedName name="KIM">#REF!</definedName>
    <definedName name="KJ" localSheetId="2">#REF!</definedName>
    <definedName name="KJ" localSheetId="7">#REF!</definedName>
    <definedName name="KJ" localSheetId="6">#REF!</definedName>
    <definedName name="KJ" localSheetId="4">#REF!</definedName>
    <definedName name="KJ">#REF!</definedName>
    <definedName name="kjgjfdjs" localSheetId="2">#REF!</definedName>
    <definedName name="kjgjfdjs" localSheetId="7">#REF!</definedName>
    <definedName name="kjgjfdjs" localSheetId="6">#REF!</definedName>
    <definedName name="kjgjfdjs" localSheetId="4">#REF!</definedName>
    <definedName name="kjgjfdjs">#REF!</definedName>
    <definedName name="KJH" localSheetId="2">#REF!</definedName>
    <definedName name="KJH" localSheetId="7">#REF!</definedName>
    <definedName name="KJH" localSheetId="6">#REF!</definedName>
    <definedName name="KJH" localSheetId="4">#REF!</definedName>
    <definedName name="KJH">#REF!</definedName>
    <definedName name="kjhgkj" localSheetId="2">#REF!,#REF!,#REF!</definedName>
    <definedName name="kjhgkj" localSheetId="7">#REF!,#REF!,#REF!</definedName>
    <definedName name="kjhgkj" localSheetId="6">#REF!,#REF!,#REF!</definedName>
    <definedName name="kjhgkj" localSheetId="4">#REF!,#REF!,#REF!</definedName>
    <definedName name="kjhgkj">#REF!,#REF!,#REF!</definedName>
    <definedName name="kkk" localSheetId="2" hidden="1">#REF!</definedName>
    <definedName name="kkk" localSheetId="7" hidden="1">#REF!</definedName>
    <definedName name="kkk" localSheetId="6" hidden="1">#REF!</definedName>
    <definedName name="kkk" localSheetId="4" hidden="1">#REF!</definedName>
    <definedName name="kkk" hidden="1">#REF!</definedName>
    <definedName name="ktf" localSheetId="2" hidden="1">#REF!</definedName>
    <definedName name="ktf" localSheetId="7" hidden="1">#REF!</definedName>
    <definedName name="ktf" localSheetId="6" hidden="1">#REF!</definedName>
    <definedName name="ktf" localSheetId="4" hidden="1">#REF!</definedName>
    <definedName name="ktf" hidden="1">#REF!</definedName>
    <definedName name="kty" localSheetId="2" hidden="1">#REF!</definedName>
    <definedName name="kty" localSheetId="7" hidden="1">#REF!</definedName>
    <definedName name="kty" localSheetId="6" hidden="1">#REF!</definedName>
    <definedName name="kty" localSheetId="4" hidden="1">#REF!</definedName>
    <definedName name="kty" hidden="1">#REF!</definedName>
    <definedName name="l.w일보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1AS" localSheetId="2">#REF!</definedName>
    <definedName name="L1AS" localSheetId="7">#REF!</definedName>
    <definedName name="L1AS" localSheetId="6">#REF!</definedName>
    <definedName name="L1AS" localSheetId="4">#REF!</definedName>
    <definedName name="L1AS">#REF!</definedName>
    <definedName name="LA" localSheetId="2">#REF!</definedName>
    <definedName name="LA" localSheetId="7">#REF!</definedName>
    <definedName name="LA" localSheetId="6">#REF!</definedName>
    <definedName name="LA" localSheetId="4">#REF!</definedName>
    <definedName name="LA">#REF!</definedName>
    <definedName name="LAB" localSheetId="2">#REF!</definedName>
    <definedName name="LAB" localSheetId="7">#REF!</definedName>
    <definedName name="LAB" localSheetId="6">#REF!</definedName>
    <definedName name="LAB" localSheetId="4">#REF!</definedName>
    <definedName name="LAB">#REF!</definedName>
    <definedName name="LAST" localSheetId="2">#REF!</definedName>
    <definedName name="LAST" localSheetId="7">#REF!</definedName>
    <definedName name="LAST" localSheetId="6">#REF!</definedName>
    <definedName name="LAST" localSheetId="4">#REF!</definedName>
    <definedName name="LAST">#REF!</definedName>
    <definedName name="LAST1" localSheetId="2">#REF!</definedName>
    <definedName name="LAST1" localSheetId="7">#REF!</definedName>
    <definedName name="LAST1" localSheetId="6">#REF!</definedName>
    <definedName name="LAST1" localSheetId="4">#REF!</definedName>
    <definedName name="LAST1">#REF!</definedName>
    <definedName name="LB" localSheetId="2">#REF!</definedName>
    <definedName name="LB" localSheetId="7">#REF!</definedName>
    <definedName name="LB" localSheetId="6">#REF!</definedName>
    <definedName name="LB" localSheetId="4">#REF!</definedName>
    <definedName name="LB">#REF!</definedName>
    <definedName name="LC산출" hidden="1">{#N/A,#N/A,FALSE,"사업총괄";#N/A,#N/A,FALSE,"장비사업";#N/A,#N/A,FALSE,"철구사업";#N/A,#N/A,FALSE,"준설사업"}</definedName>
    <definedName name="LG" localSheetId="2">#REF!</definedName>
    <definedName name="LG" localSheetId="7">#REF!</definedName>
    <definedName name="LG" localSheetId="6">#REF!</definedName>
    <definedName name="LG" localSheetId="4">#REF!</definedName>
    <definedName name="LG">#REF!</definedName>
    <definedName name="LINE" localSheetId="2">#REF!</definedName>
    <definedName name="LINE" localSheetId="7">#REF!</definedName>
    <definedName name="LINE" localSheetId="6">#REF!</definedName>
    <definedName name="LINE" localSheetId="4">#REF!</definedName>
    <definedName name="LINE">#REF!</definedName>
    <definedName name="LINE_1" localSheetId="2">#REF!</definedName>
    <definedName name="LINE_1" localSheetId="7">#REF!</definedName>
    <definedName name="LINE_1" localSheetId="6">#REF!</definedName>
    <definedName name="LINE_1" localSheetId="4">#REF!</definedName>
    <definedName name="LINE_1">#REF!</definedName>
    <definedName name="LINE_2" localSheetId="2">#REF!</definedName>
    <definedName name="LINE_2" localSheetId="7">#REF!</definedName>
    <definedName name="LINE_2" localSheetId="6">#REF!</definedName>
    <definedName name="LINE_2" localSheetId="4">#REF!</definedName>
    <definedName name="LINE_2">#REF!</definedName>
    <definedName name="LINE_3" localSheetId="2">#REF!</definedName>
    <definedName name="LINE_3" localSheetId="7">#REF!</definedName>
    <definedName name="LINE_3" localSheetId="6">#REF!</definedName>
    <definedName name="LINE_3" localSheetId="4">#REF!</definedName>
    <definedName name="LINE_3">#REF!</definedName>
    <definedName name="LIUJHG" localSheetId="2" hidden="1">#REF!</definedName>
    <definedName name="LIUJHG" localSheetId="7" hidden="1">#REF!</definedName>
    <definedName name="LIUJHG" localSheetId="6" hidden="1">#REF!</definedName>
    <definedName name="LIUJHG" localSheetId="4" hidden="1">#REF!</definedName>
    <definedName name="LIUJHG" hidden="1">#REF!</definedName>
    <definedName name="ll" hidden="1">{"AJD",#N/A,TRUE,"Summary";"AJD",#N/A,TRUE,"CFCONC-outputs";"AJD",#N/A,TRUE,"P&amp;LCONC-outputs";"AJD",#N/A,TRUE,"BSCONC-outputs";"AJD",#N/A,TRUE,"FSCONC-outputs"}</definedName>
    <definedName name="lll" localSheetId="2">#REF!</definedName>
    <definedName name="lll" localSheetId="7">#REF!</definedName>
    <definedName name="lll" localSheetId="6">#REF!</definedName>
    <definedName name="lll" localSheetId="4">#REF!</definedName>
    <definedName name="lll">#REF!</definedName>
    <definedName name="lllllll" localSheetId="2">#REF!</definedName>
    <definedName name="lllllll" localSheetId="7">#REF!</definedName>
    <definedName name="lllllll" localSheetId="6">#REF!</definedName>
    <definedName name="lllllll" localSheetId="4">#REF!</definedName>
    <definedName name="lllllll">#REF!</definedName>
    <definedName name="LOOP" localSheetId="2">#REF!</definedName>
    <definedName name="LOOP" localSheetId="7">#REF!</definedName>
    <definedName name="LOOP" localSheetId="6">#REF!</definedName>
    <definedName name="LOOP" localSheetId="4">#REF!</definedName>
    <definedName name="LOOP">#REF!</definedName>
    <definedName name="LOOP1" localSheetId="2">#REF!</definedName>
    <definedName name="LOOP1" localSheetId="7">#REF!</definedName>
    <definedName name="LOOP1" localSheetId="6">#REF!</definedName>
    <definedName name="LOOP1" localSheetId="4">#REF!</definedName>
    <definedName name="LOOP1">#REF!</definedName>
    <definedName name="LOOP2" localSheetId="2">#REF!</definedName>
    <definedName name="LOOP2" localSheetId="7">#REF!</definedName>
    <definedName name="LOOP2" localSheetId="6">#REF!</definedName>
    <definedName name="LOOP2" localSheetId="4">#REF!</definedName>
    <definedName name="LOOP2">#REF!</definedName>
    <definedName name="LOOP3" localSheetId="2">#REF!</definedName>
    <definedName name="LOOP3" localSheetId="7">#REF!</definedName>
    <definedName name="LOOP3" localSheetId="6">#REF!</definedName>
    <definedName name="LOOP3" localSheetId="4">#REF!</definedName>
    <definedName name="LOOP3">#REF!</definedName>
    <definedName name="LOOP4" localSheetId="2">#REF!</definedName>
    <definedName name="LOOP4" localSheetId="7">#REF!</definedName>
    <definedName name="LOOP4" localSheetId="6">#REF!</definedName>
    <definedName name="LOOP4" localSheetId="4">#REF!</definedName>
    <definedName name="LOOP4">#REF!</definedName>
    <definedName name="LOOP5" localSheetId="2">#REF!</definedName>
    <definedName name="LOOP5" localSheetId="7">#REF!</definedName>
    <definedName name="LOOP5" localSheetId="6">#REF!</definedName>
    <definedName name="LOOP5" localSheetId="4">#REF!</definedName>
    <definedName name="LOOP5">#REF!</definedName>
    <definedName name="LP___4" localSheetId="2">#REF!</definedName>
    <definedName name="LP___4" localSheetId="7">#REF!</definedName>
    <definedName name="LP___4" localSheetId="6">#REF!</definedName>
    <definedName name="LP___4" localSheetId="4">#REF!</definedName>
    <definedName name="LP___4">#REF!</definedName>
    <definedName name="LP1A" localSheetId="2">#REF!</definedName>
    <definedName name="LP1A" localSheetId="7">#REF!</definedName>
    <definedName name="LP1A" localSheetId="6">#REF!</definedName>
    <definedName name="LP1A" localSheetId="4">#REF!</definedName>
    <definedName name="LP1A">#REF!</definedName>
    <definedName name="LP1B" localSheetId="2">#REF!</definedName>
    <definedName name="LP1B" localSheetId="7">#REF!</definedName>
    <definedName name="LP1B" localSheetId="6">#REF!</definedName>
    <definedName name="LP1B" localSheetId="4">#REF!</definedName>
    <definedName name="LP1B">#REF!</definedName>
    <definedName name="LP2A" localSheetId="2">#REF!</definedName>
    <definedName name="LP2A" localSheetId="7">#REF!</definedName>
    <definedName name="LP2A" localSheetId="6">#REF!</definedName>
    <definedName name="LP2A" localSheetId="4">#REF!</definedName>
    <definedName name="LP2A">#REF!</definedName>
    <definedName name="LP2B" localSheetId="2">#REF!</definedName>
    <definedName name="LP2B" localSheetId="7">#REF!</definedName>
    <definedName name="LP2B" localSheetId="6">#REF!</definedName>
    <definedName name="LP2B" localSheetId="4">#REF!</definedName>
    <definedName name="LP2B">#REF!</definedName>
    <definedName name="LP3A" localSheetId="2">#REF!</definedName>
    <definedName name="LP3A" localSheetId="7">#REF!</definedName>
    <definedName name="LP3A" localSheetId="6">#REF!</definedName>
    <definedName name="LP3A" localSheetId="4">#REF!</definedName>
    <definedName name="LP3A">#REF!</definedName>
    <definedName name="LP3B" localSheetId="2">#REF!</definedName>
    <definedName name="LP3B" localSheetId="7">#REF!</definedName>
    <definedName name="LP3B" localSheetId="6">#REF!</definedName>
    <definedName name="LP3B" localSheetId="4">#REF!</definedName>
    <definedName name="LP3B">#REF!</definedName>
    <definedName name="LPB" localSheetId="2">#REF!</definedName>
    <definedName name="LPB" localSheetId="7">#REF!</definedName>
    <definedName name="LPB" localSheetId="6">#REF!</definedName>
    <definedName name="LPB" localSheetId="4">#REF!</definedName>
    <definedName name="LPB">#REF!</definedName>
    <definedName name="LPBA" localSheetId="2">#REF!</definedName>
    <definedName name="LPBA" localSheetId="7">#REF!</definedName>
    <definedName name="LPBA" localSheetId="6">#REF!</definedName>
    <definedName name="LPBA" localSheetId="4">#REF!</definedName>
    <definedName name="LPBA">#REF!</definedName>
    <definedName name="LPBB" localSheetId="2">#REF!</definedName>
    <definedName name="LPBB" localSheetId="7">#REF!</definedName>
    <definedName name="LPBB" localSheetId="6">#REF!</definedName>
    <definedName name="LPBB" localSheetId="4">#REF!</definedName>
    <definedName name="LPBB">#REF!</definedName>
    <definedName name="LPKA" localSheetId="2">#REF!</definedName>
    <definedName name="LPKA" localSheetId="7">#REF!</definedName>
    <definedName name="LPKA" localSheetId="6">#REF!</definedName>
    <definedName name="LPKA" localSheetId="4">#REF!</definedName>
    <definedName name="LPKA">#REF!</definedName>
    <definedName name="LPKB" localSheetId="2">#REF!</definedName>
    <definedName name="LPKB" localSheetId="7">#REF!</definedName>
    <definedName name="LPKB" localSheetId="6">#REF!</definedName>
    <definedName name="LPKB" localSheetId="4">#REF!</definedName>
    <definedName name="LPKB">#REF!</definedName>
    <definedName name="LPM" localSheetId="2">#REF!</definedName>
    <definedName name="LPM" localSheetId="7">#REF!</definedName>
    <definedName name="LPM" localSheetId="6">#REF!</definedName>
    <definedName name="LPM" localSheetId="4">#REF!</definedName>
    <definedName name="LPM">#REF!</definedName>
    <definedName name="LPMA" localSheetId="2">#REF!</definedName>
    <definedName name="LPMA" localSheetId="7">#REF!</definedName>
    <definedName name="LPMA" localSheetId="6">#REF!</definedName>
    <definedName name="LPMA" localSheetId="4">#REF!</definedName>
    <definedName name="LPMA">#REF!</definedName>
    <definedName name="LPO" localSheetId="2">#REF!</definedName>
    <definedName name="LPO" localSheetId="7">#REF!</definedName>
    <definedName name="LPO" localSheetId="6">#REF!</definedName>
    <definedName name="LPO" localSheetId="4">#REF!</definedName>
    <definedName name="LPO">#REF!</definedName>
    <definedName name="LPOA" localSheetId="2">#REF!</definedName>
    <definedName name="LPOA" localSheetId="7">#REF!</definedName>
    <definedName name="LPOA" localSheetId="6">#REF!</definedName>
    <definedName name="LPOA" localSheetId="4">#REF!</definedName>
    <definedName name="LPOA">#REF!</definedName>
    <definedName name="LPRIC" localSheetId="2">#REF!</definedName>
    <definedName name="LPRIC" localSheetId="7">#REF!</definedName>
    <definedName name="LPRIC" localSheetId="6">#REF!</definedName>
    <definedName name="LPRIC" localSheetId="4">#REF!</definedName>
    <definedName name="LPRIC">#REF!</definedName>
    <definedName name="LSK" localSheetId="2">#REF!</definedName>
    <definedName name="LSK" localSheetId="7">#REF!</definedName>
    <definedName name="LSK" localSheetId="6">#REF!</definedName>
    <definedName name="LSK" localSheetId="4">#REF!</definedName>
    <definedName name="LSK">#REF!</definedName>
    <definedName name="LV" localSheetId="2">#REF!</definedName>
    <definedName name="LV" localSheetId="7">#REF!</definedName>
    <definedName name="LV" localSheetId="6">#REF!</definedName>
    <definedName name="LV" localSheetId="4">#REF!</definedName>
    <definedName name="LV">#REF!</definedName>
    <definedName name="LV_" localSheetId="2">#REF!</definedName>
    <definedName name="LV_" localSheetId="7">#REF!</definedName>
    <definedName name="LV_" localSheetId="6">#REF!</definedName>
    <definedName name="LV_" localSheetId="4">#REF!</definedName>
    <definedName name="LV_">#REF!</definedName>
    <definedName name="LV02A" localSheetId="2">#REF!</definedName>
    <definedName name="LV02A" localSheetId="7">#REF!</definedName>
    <definedName name="LV02A" localSheetId="6">#REF!</definedName>
    <definedName name="LV02A" localSheetId="4">#REF!</definedName>
    <definedName name="LV02A">#REF!</definedName>
    <definedName name="LV02B" localSheetId="2">#REF!</definedName>
    <definedName name="LV02B" localSheetId="7">#REF!</definedName>
    <definedName name="LV02B" localSheetId="6">#REF!</definedName>
    <definedName name="LV02B" localSheetId="4">#REF!</definedName>
    <definedName name="LV02B">#REF!</definedName>
    <definedName name="LV04A" localSheetId="2">#REF!</definedName>
    <definedName name="LV04A" localSheetId="7">#REF!</definedName>
    <definedName name="LV04A" localSheetId="6">#REF!</definedName>
    <definedName name="LV04A" localSheetId="4">#REF!</definedName>
    <definedName name="LV04A">#REF!</definedName>
    <definedName name="LV04B" localSheetId="2">#REF!</definedName>
    <definedName name="LV04B" localSheetId="7">#REF!</definedName>
    <definedName name="LV04B" localSheetId="6">#REF!</definedName>
    <definedName name="LV04B" localSheetId="4">#REF!</definedName>
    <definedName name="LV04B">#REF!</definedName>
    <definedName name="M" localSheetId="2">#REF!</definedName>
    <definedName name="M" localSheetId="7">#REF!</definedName>
    <definedName name="M" localSheetId="6">#REF!</definedName>
    <definedName name="M" localSheetId="4">#REF!</definedName>
    <definedName name="M">#REF!</definedName>
    <definedName name="Main" localSheetId="2">#REF!</definedName>
    <definedName name="Main" localSheetId="7">#REF!</definedName>
    <definedName name="Main" localSheetId="6">#REF!</definedName>
    <definedName name="Main" localSheetId="4">#REF!</definedName>
    <definedName name="Main">#REF!</definedName>
    <definedName name="MAINPART" localSheetId="2">#REF!</definedName>
    <definedName name="MAINPART" localSheetId="7">#REF!</definedName>
    <definedName name="MAINPART" localSheetId="6">#REF!</definedName>
    <definedName name="MAINPART" localSheetId="4">#REF!</definedName>
    <definedName name="MAINPART">#REF!</definedName>
    <definedName name="MCCE" localSheetId="2">#REF!</definedName>
    <definedName name="MCCE" localSheetId="7">#REF!</definedName>
    <definedName name="MCCE" localSheetId="6">#REF!</definedName>
    <definedName name="MCCE" localSheetId="4">#REF!</definedName>
    <definedName name="MCCE">#REF!</definedName>
    <definedName name="MCCEA" localSheetId="2">#REF!</definedName>
    <definedName name="MCCEA" localSheetId="7">#REF!</definedName>
    <definedName name="MCCEA" localSheetId="6">#REF!</definedName>
    <definedName name="MCCEA" localSheetId="4">#REF!</definedName>
    <definedName name="MCCEA">#REF!</definedName>
    <definedName name="MCCEB" localSheetId="2">#REF!</definedName>
    <definedName name="MCCEB" localSheetId="7">#REF!</definedName>
    <definedName name="MCCEB" localSheetId="6">#REF!</definedName>
    <definedName name="MCCEB" localSheetId="4">#REF!</definedName>
    <definedName name="MCCEB">#REF!</definedName>
    <definedName name="MCCF" localSheetId="2">#REF!</definedName>
    <definedName name="MCCF" localSheetId="7">#REF!</definedName>
    <definedName name="MCCF" localSheetId="6">#REF!</definedName>
    <definedName name="MCCF" localSheetId="4">#REF!</definedName>
    <definedName name="MCCF">#REF!</definedName>
    <definedName name="MCCN" localSheetId="2">#REF!</definedName>
    <definedName name="MCCN" localSheetId="7">#REF!</definedName>
    <definedName name="MCCN" localSheetId="6">#REF!</definedName>
    <definedName name="MCCN" localSheetId="4">#REF!</definedName>
    <definedName name="MCCN">#REF!</definedName>
    <definedName name="MCCP" localSheetId="2">#REF!</definedName>
    <definedName name="MCCP" localSheetId="7">#REF!</definedName>
    <definedName name="MCCP" localSheetId="6">#REF!</definedName>
    <definedName name="MCCP" localSheetId="4">#REF!</definedName>
    <definedName name="MCCP">#REF!</definedName>
    <definedName name="MCCS" localSheetId="2">#REF!</definedName>
    <definedName name="MCCS" localSheetId="7">#REF!</definedName>
    <definedName name="MCCS" localSheetId="6">#REF!</definedName>
    <definedName name="MCCS" localSheetId="4">#REF!</definedName>
    <definedName name="MCCS">#REF!</definedName>
    <definedName name="METAL_PANELS_WORK" localSheetId="2">#REF!</definedName>
    <definedName name="METAL_PANELS_WORK" localSheetId="7">#REF!</definedName>
    <definedName name="METAL_PANELS_WORK" localSheetId="6">#REF!</definedName>
    <definedName name="METAL_PANELS_WORK" localSheetId="4">#REF!</definedName>
    <definedName name="METAL_PANELS_WORK">#REF!</definedName>
    <definedName name="MH" localSheetId="2">#REF!</definedName>
    <definedName name="MH" localSheetId="7">#REF!</definedName>
    <definedName name="MH" localSheetId="6">#REF!</definedName>
    <definedName name="MH" localSheetId="4">#REF!</definedName>
    <definedName name="MH">#REF!</definedName>
    <definedName name="MISCELLANEOUS_SPECILITIES" localSheetId="2">#REF!</definedName>
    <definedName name="MISCELLANEOUS_SPECILITIES" localSheetId="7">#REF!</definedName>
    <definedName name="MISCELLANEOUS_SPECILITIES" localSheetId="6">#REF!</definedName>
    <definedName name="MISCELLANEOUS_SPECILITIES" localSheetId="4">#REF!</definedName>
    <definedName name="MISCELLANEOUS_SPECILITIES">#REF!</definedName>
    <definedName name="mj" hidden="1">{#N/A,#N/A,FALSE,"표지"}</definedName>
    <definedName name="mm" hidden="1">{#N/A,#N/A,TRUE,"토적및재료집계";#N/A,#N/A,TRUE,"토적및재료집계";#N/A,#N/A,TRUE,"단위량"}</definedName>
    <definedName name="mmmm" hidden="1">{#N/A,#N/A,FALSE,"포장단가"}</definedName>
    <definedName name="mn" localSheetId="2">#REF!</definedName>
    <definedName name="mn" localSheetId="7">#REF!</definedName>
    <definedName name="mn" localSheetId="6">#REF!</definedName>
    <definedName name="mn" localSheetId="4">#REF!</definedName>
    <definedName name="mn">#REF!</definedName>
    <definedName name="MOISTRUE_PROTECTION___DAMPROOFING_WORK" localSheetId="2">#REF!</definedName>
    <definedName name="MOISTRUE_PROTECTION___DAMPROOFING_WORK" localSheetId="7">#REF!</definedName>
    <definedName name="MOISTRUE_PROTECTION___DAMPROOFING_WORK" localSheetId="6">#REF!</definedName>
    <definedName name="MOISTRUE_PROTECTION___DAMPROOFING_WORK" localSheetId="4">#REF!</definedName>
    <definedName name="MOISTRUE_PROTECTION___DAMPROOFING_WORK">#REF!</definedName>
    <definedName name="MONEY" localSheetId="2">#REF!,#REF!</definedName>
    <definedName name="MONEY" localSheetId="7">#REF!,#REF!</definedName>
    <definedName name="MONEY" localSheetId="6">#REF!,#REF!</definedName>
    <definedName name="MONEY" localSheetId="4">#REF!,#REF!</definedName>
    <definedName name="MONEY">#REF!,#REF!</definedName>
    <definedName name="MOTOR" localSheetId="2">#REF!</definedName>
    <definedName name="MOTOR" localSheetId="7">#REF!</definedName>
    <definedName name="MOTOR" localSheetId="6">#REF!</definedName>
    <definedName name="MOTOR" localSheetId="4">#REF!</definedName>
    <definedName name="MOTOR">#REF!</definedName>
    <definedName name="MOTOR__농형_전폐" localSheetId="2">#REF!</definedName>
    <definedName name="MOTOR__농형_전폐" localSheetId="7">#REF!</definedName>
    <definedName name="MOTOR__농형_전폐" localSheetId="6">#REF!</definedName>
    <definedName name="MOTOR__농형_전폐" localSheetId="4">#REF!</definedName>
    <definedName name="MOTOR__농형_전폐">#REF!</definedName>
    <definedName name="MP" localSheetId="2">#REF!</definedName>
    <definedName name="MP" localSheetId="7">#REF!</definedName>
    <definedName name="MP" localSheetId="6">#REF!</definedName>
    <definedName name="MP" localSheetId="4">#REF!</definedName>
    <definedName name="MP">#REF!</definedName>
    <definedName name="MPRIC" localSheetId="2">#REF!</definedName>
    <definedName name="MPRIC" localSheetId="7">#REF!</definedName>
    <definedName name="MPRIC" localSheetId="6">#REF!</definedName>
    <definedName name="MPRIC" localSheetId="4">#REF!</definedName>
    <definedName name="MPRIC">#REF!</definedName>
    <definedName name="MV" localSheetId="2">#REF!</definedName>
    <definedName name="MV" localSheetId="7">#REF!</definedName>
    <definedName name="MV" localSheetId="6">#REF!</definedName>
    <definedName name="MV" localSheetId="4">#REF!</definedName>
    <definedName name="MV">#REF!</definedName>
    <definedName name="N">#N/A</definedName>
    <definedName name="NA" localSheetId="2">#REF!</definedName>
    <definedName name="NA" localSheetId="7">#REF!</definedName>
    <definedName name="NA" localSheetId="6">#REF!</definedName>
    <definedName name="NA" localSheetId="4">#REF!</definedName>
    <definedName name="NA">#REF!</definedName>
    <definedName name="NAK" localSheetId="2">#REF!</definedName>
    <definedName name="NAK" localSheetId="7">#REF!</definedName>
    <definedName name="NAK" localSheetId="6">#REF!</definedName>
    <definedName name="NAK" localSheetId="4">#REF!</definedName>
    <definedName name="NAK">#REF!</definedName>
    <definedName name="NAM_1" localSheetId="2">#REF!</definedName>
    <definedName name="NAM_1" localSheetId="7">#REF!</definedName>
    <definedName name="NAM_1" localSheetId="6">#REF!</definedName>
    <definedName name="NAM_1" localSheetId="4">#REF!</definedName>
    <definedName name="NAM_1">#REF!</definedName>
    <definedName name="NAME" localSheetId="2">#REF!</definedName>
    <definedName name="NAME" localSheetId="7">#REF!</definedName>
    <definedName name="NAME" localSheetId="6">#REF!</definedName>
    <definedName name="NAME" localSheetId="3">#N/A</definedName>
    <definedName name="NAME" localSheetId="4">#REF!</definedName>
    <definedName name="NAME">#REF!</definedName>
    <definedName name="NEW" localSheetId="2">#REF!</definedName>
    <definedName name="NEW" localSheetId="7">#REF!</definedName>
    <definedName name="NEW" localSheetId="6">#REF!</definedName>
    <definedName name="NEW" localSheetId="4">#REF!</definedName>
    <definedName name="NEW">#REF!</definedName>
    <definedName name="NEWNAME" hidden="1">{#N/A,#N/A,FALSE,"CCTV"}</definedName>
    <definedName name="NEXT" localSheetId="2">#REF!</definedName>
    <definedName name="NEXT" localSheetId="7">#REF!</definedName>
    <definedName name="NEXT" localSheetId="6">#REF!</definedName>
    <definedName name="NEXT" localSheetId="4">#REF!</definedName>
    <definedName name="NEXT">#REF!</definedName>
    <definedName name="nnnnnnnnnnnnnnnn" localSheetId="2">#REF!</definedName>
    <definedName name="nnnnnnnnnnnnnnnn" localSheetId="7">#REF!</definedName>
    <definedName name="nnnnnnnnnnnnnnnn" localSheetId="6">#REF!</definedName>
    <definedName name="nnnnnnnnnnnnnnnn" localSheetId="4">#REF!</definedName>
    <definedName name="nnnnnnnnnnnnnnnn">#REF!</definedName>
    <definedName name="NO" localSheetId="2">#REF!</definedName>
    <definedName name="NO" localSheetId="7">#REF!</definedName>
    <definedName name="NO" localSheetId="6">#REF!</definedName>
    <definedName name="NO" localSheetId="4">#REF!</definedName>
    <definedName name="NO">#REF!</definedName>
    <definedName name="NOMUBY" localSheetId="2">#REF!</definedName>
    <definedName name="NOMUBY" localSheetId="7">#REF!</definedName>
    <definedName name="NOMUBY" localSheetId="6">#REF!</definedName>
    <definedName name="NOMUBY" localSheetId="4">#REF!</definedName>
    <definedName name="NOMUBY">#REF!</definedName>
    <definedName name="NS" localSheetId="2">#REF!</definedName>
    <definedName name="NS" localSheetId="7">#REF!</definedName>
    <definedName name="NS" localSheetId="6">#REF!</definedName>
    <definedName name="NS" localSheetId="4">#REF!</definedName>
    <definedName name="NS">#REF!</definedName>
    <definedName name="O" localSheetId="2">#REF!</definedName>
    <definedName name="O" localSheetId="7">#REF!</definedName>
    <definedName name="O" localSheetId="6">#REF!</definedName>
    <definedName name="O" localSheetId="4">#REF!</definedName>
    <definedName name="O">#REF!</definedName>
    <definedName name="ocf" localSheetId="2" hidden="1">#REF!</definedName>
    <definedName name="ocf" localSheetId="7" hidden="1">#REF!</definedName>
    <definedName name="ocf" localSheetId="6" hidden="1">#REF!</definedName>
    <definedName name="ocf" localSheetId="4" hidden="1">#REF!</definedName>
    <definedName name="ocf" hidden="1">#REF!</definedName>
    <definedName name="ODD" localSheetId="2">#REF!,#REF!,#REF!,#REF!,#REF!,#REF!,#REF!,#REF!,#REF!,#REF!,#REF!,#REF!,#REF!,#REF!,#REF!,#REF!,#REF!,#REF!</definedName>
    <definedName name="ODD" localSheetId="7">#REF!,#REF!,#REF!,#REF!,#REF!,#REF!,#REF!,#REF!,#REF!,#REF!,#REF!,#REF!,#REF!,#REF!,#REF!,#REF!,#REF!,#REF!</definedName>
    <definedName name="ODD" localSheetId="6">#REF!,#REF!,#REF!,#REF!,#REF!,#REF!,#REF!,#REF!,#REF!,#REF!,#REF!,#REF!,#REF!,#REF!,#REF!,#REF!,#REF!,#REF!</definedName>
    <definedName name="ODD" localSheetId="4">#REF!,#REF!,#REF!,#REF!,#REF!,#REF!,#REF!,#REF!,#REF!,#REF!,#REF!,#REF!,#REF!,#REF!,#REF!,#REF!,#REF!,#REF!</definedName>
    <definedName name="ODD">#REF!,#REF!,#REF!,#REF!,#REF!,#REF!,#REF!,#REF!,#REF!,#REF!,#REF!,#REF!,#REF!,#REF!,#REF!,#REF!,#REF!,#REF!</definedName>
    <definedName name="oiy" hidden="1">{#N/A,#N/A,FALSE,"포장2"}</definedName>
    <definedName name="olp" hidden="1">{"AJD",#N/A,TRUE,"Summary";"AJD",#N/A,TRUE,"CFCONC-outputs";"AJD",#N/A,TRUE,"P&amp;LCONC-outputs";"AJD",#N/A,TRUE,"BSCONC-outputs";"AJD",#N/A,TRUE,"FSCONC-outputs"}</definedName>
    <definedName name="ONP" localSheetId="2" hidden="1">#REF!</definedName>
    <definedName name="ONP" localSheetId="7" hidden="1">#REF!</definedName>
    <definedName name="ONP" localSheetId="6" hidden="1">#REF!</definedName>
    <definedName name="ONP" localSheetId="4" hidden="1">#REF!</definedName>
    <definedName name="ONP" hidden="1">#REF!</definedName>
    <definedName name="OOO" localSheetId="2">#REF!</definedName>
    <definedName name="OOO" localSheetId="7">#REF!</definedName>
    <definedName name="OOO" localSheetId="6">#REF!</definedName>
    <definedName name="OOO" localSheetId="4">#REF!</definedName>
    <definedName name="OOO">#REF!</definedName>
    <definedName name="opo" hidden="1">{#N/A,#N/A,FALSE,"지침";#N/A,#N/A,FALSE,"환경분석";#N/A,#N/A,FALSE,"Sheet16"}</definedName>
    <definedName name="Out_of_Scope" localSheetId="2">#REF!</definedName>
    <definedName name="Out_of_Scope" localSheetId="7">#REF!</definedName>
    <definedName name="Out_of_Scope" localSheetId="6">#REF!</definedName>
    <definedName name="Out_of_Scope" localSheetId="4">#REF!</definedName>
    <definedName name="Out_of_Scope">#REF!</definedName>
    <definedName name="P" localSheetId="2" hidden="1">#REF!</definedName>
    <definedName name="P" localSheetId="7" hidden="1">#REF!</definedName>
    <definedName name="P" localSheetId="6" hidden="1">#REF!</definedName>
    <definedName name="P" localSheetId="4" hidden="1">#REF!</definedName>
    <definedName name="P" hidden="1">#REF!</definedName>
    <definedName name="P.R.D공사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PAGE1" localSheetId="2">#REF!</definedName>
    <definedName name="PAGE1" localSheetId="7">#REF!</definedName>
    <definedName name="PAGE1" localSheetId="6">#REF!</definedName>
    <definedName name="PAGE1" localSheetId="4">#REF!</definedName>
    <definedName name="PAGE1">#REF!</definedName>
    <definedName name="PAGE2" localSheetId="2">#REF!</definedName>
    <definedName name="PAGE2" localSheetId="7">#REF!</definedName>
    <definedName name="PAGE2" localSheetId="6">#REF!</definedName>
    <definedName name="PAGE2" localSheetId="4">#REF!</definedName>
    <definedName name="PAGE2">#REF!</definedName>
    <definedName name="PAGE3" localSheetId="2">#REF!</definedName>
    <definedName name="PAGE3" localSheetId="7">#REF!</definedName>
    <definedName name="PAGE3" localSheetId="6">#REF!</definedName>
    <definedName name="PAGE3" localSheetId="4">#REF!</definedName>
    <definedName name="PAGE3">#REF!</definedName>
    <definedName name="pai" localSheetId="2">#REF!</definedName>
    <definedName name="pai" localSheetId="7">#REF!</definedName>
    <definedName name="pai" localSheetId="6">#REF!</definedName>
    <definedName name="pai" localSheetId="4">#REF!</definedName>
    <definedName name="pai">#REF!</definedName>
    <definedName name="PAINTING_WORK" localSheetId="2">#REF!</definedName>
    <definedName name="PAINTING_WORK" localSheetId="7">#REF!</definedName>
    <definedName name="PAINTING_WORK" localSheetId="6">#REF!</definedName>
    <definedName name="PAINTING_WORK" localSheetId="4">#REF!</definedName>
    <definedName name="PAINTING_WORK">#REF!</definedName>
    <definedName name="PARTIAL" localSheetId="2">#REF!</definedName>
    <definedName name="PARTIAL" localSheetId="7">#REF!</definedName>
    <definedName name="PARTIAL" localSheetId="6">#REF!</definedName>
    <definedName name="PARTIAL" localSheetId="4">#REF!</definedName>
    <definedName name="PARTIAL">#REF!</definedName>
    <definedName name="PARTITION_WORK" localSheetId="2">#REF!</definedName>
    <definedName name="PARTITION_WORK" localSheetId="7">#REF!</definedName>
    <definedName name="PARTITION_WORK" localSheetId="6">#REF!</definedName>
    <definedName name="PARTITION_WORK" localSheetId="4">#REF!</definedName>
    <definedName name="PARTITION_WORK">#REF!</definedName>
    <definedName name="PE" localSheetId="2">#REF!</definedName>
    <definedName name="PE" localSheetId="7">#REF!</definedName>
    <definedName name="PE" localSheetId="6">#REF!</definedName>
    <definedName name="PE" localSheetId="4">#REF!</definedName>
    <definedName name="PE">#REF!</definedName>
    <definedName name="Period_Const" localSheetId="2">#REF!</definedName>
    <definedName name="Period_Const" localSheetId="7">#REF!</definedName>
    <definedName name="Period_Const" localSheetId="6">#REF!</definedName>
    <definedName name="Period_Const" localSheetId="4">#REF!</definedName>
    <definedName name="Period_Const">#REF!</definedName>
    <definedName name="PH" localSheetId="2">#REF!</definedName>
    <definedName name="PH" localSheetId="7">#REF!</definedName>
    <definedName name="PH" localSheetId="6">#REF!</definedName>
    <definedName name="PH" localSheetId="4">#REF!</definedName>
    <definedName name="PH">#REF!</definedName>
    <definedName name="PIPE1" localSheetId="2">#REF!</definedName>
    <definedName name="PIPE1" localSheetId="7">#REF!</definedName>
    <definedName name="PIPE1" localSheetId="6">#REF!</definedName>
    <definedName name="PIPE1" localSheetId="4">#REF!</definedName>
    <definedName name="PIPE1">#REF!</definedName>
    <definedName name="PIPE40" localSheetId="2">#REF!</definedName>
    <definedName name="PIPE40" localSheetId="7">#REF!</definedName>
    <definedName name="PIPE40" localSheetId="6">#REF!</definedName>
    <definedName name="PIPE40" localSheetId="4">#REF!</definedName>
    <definedName name="PIPE40">#REF!</definedName>
    <definedName name="PJT" localSheetId="2">#REF!</definedName>
    <definedName name="PJT" localSheetId="7">#REF!</definedName>
    <definedName name="PJT" localSheetId="6">#REF!</definedName>
    <definedName name="PJT" localSheetId="4">#REF!</definedName>
    <definedName name="PJT">#REF!</definedName>
    <definedName name="PL" localSheetId="2">#REF!</definedName>
    <definedName name="PL" localSheetId="7">#REF!</definedName>
    <definedName name="PL" localSheetId="6">#REF!</definedName>
    <definedName name="PL" localSheetId="4">#REF!</definedName>
    <definedName name="PL">#REF!</definedName>
    <definedName name="PLASTERING_WORK" localSheetId="2">#REF!</definedName>
    <definedName name="PLASTERING_WORK" localSheetId="7">#REF!</definedName>
    <definedName name="PLASTERING_WORK" localSheetId="6">#REF!</definedName>
    <definedName name="PLASTERING_WORK" localSheetId="4">#REF!</definedName>
    <definedName name="PLASTERING_WORK">#REF!</definedName>
    <definedName name="PNAME" localSheetId="2">#REF!</definedName>
    <definedName name="PNAME" localSheetId="7">#REF!</definedName>
    <definedName name="PNAME" localSheetId="6">#REF!</definedName>
    <definedName name="PNAME" localSheetId="4">#REF!</definedName>
    <definedName name="PNAME">#REF!</definedName>
    <definedName name="PNLW10" localSheetId="2">#REF!</definedName>
    <definedName name="PNLW10" localSheetId="7">#REF!</definedName>
    <definedName name="PNLW10" localSheetId="6">#REF!</definedName>
    <definedName name="PNLW10" localSheetId="4">#REF!</definedName>
    <definedName name="PNLW10">#REF!</definedName>
    <definedName name="PNLW8" localSheetId="2">#REF!</definedName>
    <definedName name="PNLW8" localSheetId="7">#REF!</definedName>
    <definedName name="PNLW8" localSheetId="6">#REF!</definedName>
    <definedName name="PNLW8" localSheetId="4">#REF!</definedName>
    <definedName name="PNLW8">#REF!</definedName>
    <definedName name="pp" localSheetId="2">#REF!,#REF!</definedName>
    <definedName name="pp" localSheetId="7">#REF!,#REF!</definedName>
    <definedName name="pp" localSheetId="6">#REF!,#REF!</definedName>
    <definedName name="pp" localSheetId="4">#REF!,#REF!</definedName>
    <definedName name="pp">#REF!,#REF!</definedName>
    <definedName name="ppppp" hidden="1">{#N/A,#N/A,FALSE,"지침";#N/A,#N/A,FALSE,"환경분석";#N/A,#N/A,FALSE,"Sheet16"}</definedName>
    <definedName name="PRICE" localSheetId="2">#REF!</definedName>
    <definedName name="PRICE" localSheetId="7">#REF!</definedName>
    <definedName name="PRICE" localSheetId="6">#REF!</definedName>
    <definedName name="PRICE" localSheetId="4">#REF!</definedName>
    <definedName name="PRICE">#REF!</definedName>
    <definedName name="_xlnm.Print_Area" localSheetId="0">날인!$A$1:$K$19</definedName>
    <definedName name="_xlnm.Print_Area" localSheetId="2">내역서표지!$A$1:$O$28</definedName>
    <definedName name="_xlnm.Print_Area" localSheetId="12">단가조사표!$C$1:$Z$52</definedName>
    <definedName name="_xlnm.Print_Area" localSheetId="11">단가조사표표지!$A$1:$O$28</definedName>
    <definedName name="_xlnm.Print_Area" localSheetId="7">수량산출서!$A$1:$H$112</definedName>
    <definedName name="_xlnm.Print_Area" localSheetId="6">수량산출서표지!$A$1:$O$28</definedName>
    <definedName name="_xlnm.Print_Area" localSheetId="3">'원가계산 서'!$A$1:$F$32</definedName>
    <definedName name="_xlnm.Print_Area" localSheetId="1">원가계산서!$A$1:$K$26</definedName>
    <definedName name="_xlnm.Print_Area" localSheetId="5">인테리어내역서!$A$1:$O$121</definedName>
    <definedName name="_xlnm.Print_Area" localSheetId="10">'일위대가 '!$C$1:$M$575</definedName>
    <definedName name="_xlnm.Print_Area" localSheetId="9">일위대가집계표!$A$1:$M$34</definedName>
    <definedName name="_xlnm.Print_Area" localSheetId="8">일위대가표지!$A$1:$O$28</definedName>
    <definedName name="_xlnm.Print_Area" localSheetId="4">집계표!$A$1:$O$41</definedName>
    <definedName name="_xlnm.Print_Area">#REF!</definedName>
    <definedName name="Print_Area_MI">#N/A</definedName>
    <definedName name="PRINT_AREA_MI1" localSheetId="2">#REF!</definedName>
    <definedName name="PRINT_AREA_MI1" localSheetId="7">#REF!</definedName>
    <definedName name="PRINT_AREA_MI1" localSheetId="6">#REF!</definedName>
    <definedName name="PRINT_AREA_MI1" localSheetId="4">#REF!</definedName>
    <definedName name="PRINT_AREA_MI1">#REF!</definedName>
    <definedName name="Print_Area1" localSheetId="2">#REF!</definedName>
    <definedName name="Print_Area1" localSheetId="7">#REF!</definedName>
    <definedName name="Print_Area1" localSheetId="6">#REF!</definedName>
    <definedName name="Print_Area1" localSheetId="4">#REF!</definedName>
    <definedName name="Print_Area1">#REF!</definedName>
    <definedName name="PRINT_TILTES" localSheetId="2">#REF!</definedName>
    <definedName name="PRINT_TILTES" localSheetId="7">#REF!</definedName>
    <definedName name="PRINT_TILTES" localSheetId="6">#REF!</definedName>
    <definedName name="PRINT_TILTES" localSheetId="4">#REF!</definedName>
    <definedName name="PRINT_TILTES">#REF!</definedName>
    <definedName name="print_tital" localSheetId="2">#REF!</definedName>
    <definedName name="print_tital" localSheetId="7">#REF!</definedName>
    <definedName name="print_tital" localSheetId="6">#REF!</definedName>
    <definedName name="print_tital" localSheetId="4">#REF!</definedName>
    <definedName name="print_tital">#REF!</definedName>
    <definedName name="print_titels" localSheetId="2">#REF!</definedName>
    <definedName name="print_titels" localSheetId="7">#REF!</definedName>
    <definedName name="print_titels" localSheetId="6">#REF!</definedName>
    <definedName name="print_titels" localSheetId="4">#REF!</definedName>
    <definedName name="print_titels">#REF!</definedName>
    <definedName name="print_titiles" localSheetId="2">#REF!</definedName>
    <definedName name="print_titiles" localSheetId="7">#REF!</definedName>
    <definedName name="print_titiles" localSheetId="6">#REF!</definedName>
    <definedName name="print_titiles" localSheetId="4">#REF!</definedName>
    <definedName name="print_titiles">#REF!</definedName>
    <definedName name="print_title" localSheetId="2">#REF!</definedName>
    <definedName name="print_title" localSheetId="7">#REF!</definedName>
    <definedName name="print_title" localSheetId="6">#REF!</definedName>
    <definedName name="print_title" localSheetId="4">#REF!</definedName>
    <definedName name="print_title">#REF!</definedName>
    <definedName name="PRINT_TITLEES" localSheetId="2">#REF!</definedName>
    <definedName name="PRINT_TITLEES" localSheetId="7">#REF!</definedName>
    <definedName name="PRINT_TITLEES" localSheetId="6">#REF!</definedName>
    <definedName name="PRINT_TITLEES" localSheetId="4">#REF!</definedName>
    <definedName name="PRINT_TITLEES">#REF!</definedName>
    <definedName name="_xlnm.Print_Titles" localSheetId="2">#REF!</definedName>
    <definedName name="_xlnm.Print_Titles" localSheetId="12">단가조사표!$1:$5</definedName>
    <definedName name="_xlnm.Print_Titles" localSheetId="7">수량산출서!$1:$2</definedName>
    <definedName name="_xlnm.Print_Titles" localSheetId="6">#REF!</definedName>
    <definedName name="_xlnm.Print_Titles" localSheetId="5">인테리어내역서!$1:$2</definedName>
    <definedName name="_xlnm.Print_Titles" localSheetId="9">일위대가집계표!$1:$3</definedName>
    <definedName name="_xlnm.Print_Titles" localSheetId="4">집계표!$1:$2</definedName>
    <definedName name="_xlnm.Print_Titles">#REF!</definedName>
    <definedName name="Print_Titles_MI" localSheetId="2">#REF!</definedName>
    <definedName name="Print_Titles_MI" localSheetId="7">#REF!</definedName>
    <definedName name="Print_Titles_MI" localSheetId="6">#REF!</definedName>
    <definedName name="Print_Titles_MI" localSheetId="4">#REF!</definedName>
    <definedName name="Print_Titles_MI">#REF!</definedName>
    <definedName name="PRINT_TITLES_MI1" localSheetId="2">#REF!</definedName>
    <definedName name="PRINT_TITLES_MI1" localSheetId="7">#REF!</definedName>
    <definedName name="PRINT_TITLES_MI1" localSheetId="6">#REF!</definedName>
    <definedName name="PRINT_TITLES_MI1" localSheetId="4">#REF!</definedName>
    <definedName name="PRINT_TITLES_MI1">#REF!</definedName>
    <definedName name="PRINT_TITLESS" localSheetId="2">#REF!</definedName>
    <definedName name="PRINT_TITLESS" localSheetId="7">#REF!</definedName>
    <definedName name="PRINT_TITLESS" localSheetId="6">#REF!</definedName>
    <definedName name="PRINT_TITLESS" localSheetId="4">#REF!</definedName>
    <definedName name="PRINT_TITLESS">#REF!</definedName>
    <definedName name="printer" localSheetId="2">#REF!</definedName>
    <definedName name="printer" localSheetId="7">#REF!</definedName>
    <definedName name="printer" localSheetId="6">#REF!</definedName>
    <definedName name="printer" localSheetId="4">#REF!</definedName>
    <definedName name="printer">#REF!</definedName>
    <definedName name="PRINTER_AREA" localSheetId="2">#REF!</definedName>
    <definedName name="PRINTER_AREA" localSheetId="7">#REF!</definedName>
    <definedName name="PRINTER_AREA" localSheetId="6">#REF!</definedName>
    <definedName name="PRINTER_AREA" localSheetId="4">#REF!</definedName>
    <definedName name="PRINTER_AREA">#REF!</definedName>
    <definedName name="printer_Titles" localSheetId="2">#REF!</definedName>
    <definedName name="printer_Titles" localSheetId="7">#REF!</definedName>
    <definedName name="printer_Titles" localSheetId="6">#REF!</definedName>
    <definedName name="printer_Titles" localSheetId="4">#REF!</definedName>
    <definedName name="printer_Titles">#REF!</definedName>
    <definedName name="printer_ttitle" localSheetId="2">#REF!</definedName>
    <definedName name="printer_ttitle" localSheetId="7">#REF!</definedName>
    <definedName name="printer_ttitle" localSheetId="6">#REF!</definedName>
    <definedName name="printer_ttitle" localSheetId="4">#REF!</definedName>
    <definedName name="printer_ttitle">#REF!</definedName>
    <definedName name="prn_compa" localSheetId="2">#REF!</definedName>
    <definedName name="prn_compa" localSheetId="7">#REF!</definedName>
    <definedName name="prn_compa" localSheetId="6">#REF!</definedName>
    <definedName name="prn_compa" localSheetId="4">#REF!</definedName>
    <definedName name="prn_compa">#REF!</definedName>
    <definedName name="PRN_T" localSheetId="2">#REF!</definedName>
    <definedName name="PRN_T" localSheetId="7">#REF!</definedName>
    <definedName name="PRN_T" localSheetId="6">#REF!</definedName>
    <definedName name="PRN_T" localSheetId="4">#REF!</definedName>
    <definedName name="PRN_T">#REF!</definedName>
    <definedName name="PROJECT" localSheetId="2">#REF!</definedName>
    <definedName name="PROJECT" localSheetId="7">#REF!</definedName>
    <definedName name="PROJECT" localSheetId="6">#REF!</definedName>
    <definedName name="PROJECT" localSheetId="4">#REF!</definedName>
    <definedName name="PROJECT">#REF!</definedName>
    <definedName name="PROJNAME" localSheetId="2">#REF!</definedName>
    <definedName name="PROJNAME" localSheetId="7">#REF!</definedName>
    <definedName name="PROJNAME" localSheetId="6">#REF!</definedName>
    <definedName name="PROJNAME" localSheetId="4">#REF!</definedName>
    <definedName name="PROJNAME">#REF!</definedName>
    <definedName name="Prop_Matl" localSheetId="2">#REF!</definedName>
    <definedName name="Prop_Matl" localSheetId="7">#REF!</definedName>
    <definedName name="Prop_Matl" localSheetId="6">#REF!</definedName>
    <definedName name="Prop_Matl" localSheetId="4">#REF!</definedName>
    <definedName name="Prop_Matl">#REF!</definedName>
    <definedName name="Prop_MD" localSheetId="2">#REF!</definedName>
    <definedName name="Prop_MD" localSheetId="7">#REF!</definedName>
    <definedName name="Prop_MD" localSheetId="6">#REF!</definedName>
    <definedName name="Prop_MD" localSheetId="4">#REF!</definedName>
    <definedName name="Prop_MD">#REF!</definedName>
    <definedName name="Prop_Total_Matl" localSheetId="2">#REF!</definedName>
    <definedName name="Prop_Total_Matl" localSheetId="7">#REF!</definedName>
    <definedName name="Prop_Total_Matl" localSheetId="6">#REF!</definedName>
    <definedName name="Prop_Total_Matl" localSheetId="4">#REF!</definedName>
    <definedName name="Prop_Total_Matl">#REF!</definedName>
    <definedName name="Prop_Total_MD" localSheetId="2">#REF!</definedName>
    <definedName name="Prop_Total_MD" localSheetId="7">#REF!</definedName>
    <definedName name="Prop_Total_MD" localSheetId="6">#REF!</definedName>
    <definedName name="Prop_Total_MD" localSheetId="4">#REF!</definedName>
    <definedName name="Prop_Total_MD">#REF!</definedName>
    <definedName name="ptint_titles" localSheetId="2">#REF!</definedName>
    <definedName name="ptint_titles" localSheetId="7">#REF!</definedName>
    <definedName name="ptint_titles" localSheetId="6">#REF!</definedName>
    <definedName name="ptint_titles" localSheetId="4">#REF!</definedName>
    <definedName name="ptint_titles">#REF!</definedName>
    <definedName name="PUMP" localSheetId="2">#REF!</definedName>
    <definedName name="PUMP" localSheetId="7">#REF!</definedName>
    <definedName name="PUMP" localSheetId="6">#REF!</definedName>
    <definedName name="PUMP" localSheetId="4">#REF!</definedName>
    <definedName name="PUMP">#REF!</definedName>
    <definedName name="PY" localSheetId="2">#REF!</definedName>
    <definedName name="PY" localSheetId="7">#REF!</definedName>
    <definedName name="PY" localSheetId="6">#REF!</definedName>
    <definedName name="PY" localSheetId="4">#REF!</definedName>
    <definedName name="PY">#REF!</definedName>
    <definedName name="Q" localSheetId="2">#REF!</definedName>
    <definedName name="Q" localSheetId="7">#REF!</definedName>
    <definedName name="Q" localSheetId="6">#REF!</definedName>
    <definedName name="Q" localSheetId="4">#REF!</definedName>
    <definedName name="Q">#REF!</definedName>
    <definedName name="qedgagsd" localSheetId="2" hidden="1">#REF!</definedName>
    <definedName name="qedgagsd" localSheetId="7" hidden="1">#REF!</definedName>
    <definedName name="qedgagsd" localSheetId="6" hidden="1">#REF!</definedName>
    <definedName name="qedgagsd" localSheetId="5" hidden="1">#REF!</definedName>
    <definedName name="qedgagsd" localSheetId="4" hidden="1">#REF!</definedName>
    <definedName name="qedgagsd" hidden="1">#REF!</definedName>
    <definedName name="QPRO" localSheetId="2">#REF!</definedName>
    <definedName name="QPRO" localSheetId="7">#REF!</definedName>
    <definedName name="QPRO" localSheetId="6">#REF!</definedName>
    <definedName name="QPRO" localSheetId="4">#REF!</definedName>
    <definedName name="QPRO">#REF!</definedName>
    <definedName name="QQ" localSheetId="2">#REF!</definedName>
    <definedName name="qq" localSheetId="7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QQ" localSheetId="6">#REF!</definedName>
    <definedName name="qq" localSheetId="5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qq" localSheetId="4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QQ">#REF!</definedName>
    <definedName name="QQQ" localSheetId="2">#REF!</definedName>
    <definedName name="qqq" localSheetId="7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QQQ" localSheetId="6">#REF!</definedName>
    <definedName name="qqq" localSheetId="5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qqq" localSheetId="4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QQQ">#REF!</definedName>
    <definedName name="qrqer" localSheetId="2" hidden="1">#REF!</definedName>
    <definedName name="qrqer" localSheetId="7" hidden="1">#REF!</definedName>
    <definedName name="qrqer" localSheetId="6" hidden="1">#REF!</definedName>
    <definedName name="qrqer" localSheetId="5" hidden="1">#REF!</definedName>
    <definedName name="qrqer" localSheetId="4" hidden="1">#REF!</definedName>
    <definedName name="qrqer" hidden="1">#REF!</definedName>
    <definedName name="QTY" localSheetId="2">#REF!</definedName>
    <definedName name="QTY" localSheetId="7">#REF!</definedName>
    <definedName name="QTY" localSheetId="6">#REF!</definedName>
    <definedName name="QTY" localSheetId="4">#REF!</definedName>
    <definedName name="QTY">#REF!</definedName>
    <definedName name="Qty_1" localSheetId="2">#REF!</definedName>
    <definedName name="Qty_1" localSheetId="7">#REF!</definedName>
    <definedName name="Qty_1" localSheetId="6">#REF!</definedName>
    <definedName name="Qty_1" localSheetId="4">#REF!</definedName>
    <definedName name="Qty_1">#REF!</definedName>
    <definedName name="qwert" localSheetId="2">#REF!,#REF!,#REF!</definedName>
    <definedName name="qwert" localSheetId="7">#REF!,#REF!,#REF!</definedName>
    <definedName name="qwert" localSheetId="6">#REF!,#REF!,#REF!</definedName>
    <definedName name="qwert" localSheetId="4">#REF!,#REF!,#REF!</definedName>
    <definedName name="qwert">#REF!,#REF!,#REF!</definedName>
    <definedName name="R_" localSheetId="2">#REF!</definedName>
    <definedName name="R_" localSheetId="7">#REF!</definedName>
    <definedName name="R_" localSheetId="6">#REF!</definedName>
    <definedName name="R_" localSheetId="4">#REF!</definedName>
    <definedName name="R_">#REF!</definedName>
    <definedName name="raker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raker수량산출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raker토공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RATE" localSheetId="2">#REF!</definedName>
    <definedName name="RATE" localSheetId="7">#REF!</definedName>
    <definedName name="RATE" localSheetId="6">#REF!</definedName>
    <definedName name="RATE" localSheetId="4">#REF!</definedName>
    <definedName name="RATE">#REF!</definedName>
    <definedName name="RE2WERT" localSheetId="2">BlankMacro1</definedName>
    <definedName name="RE2WERT" localSheetId="7">BlankMacro1</definedName>
    <definedName name="RE2WERT" localSheetId="6">BlankMacro1</definedName>
    <definedName name="RE2WERT" localSheetId="4">BlankMacro1</definedName>
    <definedName name="RE2WERT">BlankMacro1</definedName>
    <definedName name="_xlnm.Recorder" localSheetId="2">#REF!</definedName>
    <definedName name="_xlnm.Recorder" localSheetId="7">#REF!</definedName>
    <definedName name="_xlnm.Recorder" localSheetId="6">#REF!</definedName>
    <definedName name="_xlnm.Recorder" localSheetId="4">#REF!</definedName>
    <definedName name="_xlnm.Recorder">#REF!</definedName>
    <definedName name="REM" localSheetId="2">#REF!</definedName>
    <definedName name="REM" localSheetId="7">#REF!</definedName>
    <definedName name="REM" localSheetId="6">#REF!</definedName>
    <definedName name="REM" localSheetId="4">#REF!</definedName>
    <definedName name="REM">#REF!</definedName>
    <definedName name="REMK" localSheetId="2">#REF!</definedName>
    <definedName name="REMK" localSheetId="7">#REF!</definedName>
    <definedName name="REMK" localSheetId="6">#REF!</definedName>
    <definedName name="REMK" localSheetId="4">#REF!</definedName>
    <definedName name="REMK">#REF!</definedName>
    <definedName name="REMOVAL_WORK" localSheetId="2">#REF!</definedName>
    <definedName name="REMOVAL_WORK" localSheetId="7">#REF!</definedName>
    <definedName name="REMOVAL_WORK" localSheetId="6">#REF!</definedName>
    <definedName name="REMOVAL_WORK" localSheetId="4">#REF!</definedName>
    <definedName name="REMOVAL_WORK">#REF!</definedName>
    <definedName name="RH" hidden="1">{#N/A,#N/A,FALSE,"주간공정";#N/A,#N/A,FALSE,"주간보고";#N/A,#N/A,FALSE,"주간공정표"}</definedName>
    <definedName name="RJJRJR" hidden="1">{#N/A,#N/A,FALSE,"주간공정";#N/A,#N/A,FALSE,"주간보고";#N/A,#N/A,FALSE,"주간공정표"}</definedName>
    <definedName name="RKQWL" localSheetId="2">#REF!</definedName>
    <definedName name="RKQWL" localSheetId="7">#REF!</definedName>
    <definedName name="RKQWL" localSheetId="6">#REF!</definedName>
    <definedName name="RKQWL" localSheetId="4">#REF!</definedName>
    <definedName name="RKQWL">#REF!</definedName>
    <definedName name="RKRKRKRK" hidden="1">{#N/A,#N/A,FALSE,"주간공정";#N/A,#N/A,FALSE,"주간보고";#N/A,#N/A,FALSE,"주간공정표"}</definedName>
    <definedName name="ROOF_AND_DRAIN_WORKS" localSheetId="2">#REF!</definedName>
    <definedName name="ROOF_AND_DRAIN_WORKS" localSheetId="7">#REF!</definedName>
    <definedName name="ROOF_AND_DRAIN_WORKS" localSheetId="6">#REF!</definedName>
    <definedName name="ROOF_AND_DRAIN_WORKS" localSheetId="4">#REF!</definedName>
    <definedName name="ROOF_AND_DRAIN_WORKS">#REF!</definedName>
    <definedName name="ROTAT" localSheetId="2">#REF!</definedName>
    <definedName name="ROTAT" localSheetId="7">#REF!</definedName>
    <definedName name="ROTAT" localSheetId="6">#REF!</definedName>
    <definedName name="ROTAT" localSheetId="4">#REF!</definedName>
    <definedName name="ROTAT">#REF!</definedName>
    <definedName name="ROTAT1" localSheetId="2">#REF!</definedName>
    <definedName name="ROTAT1" localSheetId="7">#REF!</definedName>
    <definedName name="ROTAT1" localSheetId="6">#REF!</definedName>
    <definedName name="ROTAT1" localSheetId="4">#REF!</definedName>
    <definedName name="ROTAT1">#REF!</definedName>
    <definedName name="ROTAT2" localSheetId="2">#REF!</definedName>
    <definedName name="ROTAT2" localSheetId="7">#REF!</definedName>
    <definedName name="ROTAT2" localSheetId="6">#REF!</definedName>
    <definedName name="ROTAT2" localSheetId="4">#REF!</definedName>
    <definedName name="ROTAT2">#REF!</definedName>
    <definedName name="ROTAT3" localSheetId="2">#REF!</definedName>
    <definedName name="ROTAT3" localSheetId="7">#REF!</definedName>
    <definedName name="ROTAT3" localSheetId="6">#REF!</definedName>
    <definedName name="ROTAT3" localSheetId="4">#REF!</definedName>
    <definedName name="ROTAT3">#REF!</definedName>
    <definedName name="ROTAT4" localSheetId="2">#REF!</definedName>
    <definedName name="ROTAT4" localSheetId="7">#REF!</definedName>
    <definedName name="ROTAT4" localSheetId="6">#REF!</definedName>
    <definedName name="ROTAT4" localSheetId="4">#REF!</definedName>
    <definedName name="ROTAT4">#REF!</definedName>
    <definedName name="rrr" hidden="1">{#N/A,#N/A,TRUE,"토적및재료집계";#N/A,#N/A,TRUE,"토적및재료집계";#N/A,#N/A,TRUE,"단위량"}</definedName>
    <definedName name="rrrr12" localSheetId="2">#REF!</definedName>
    <definedName name="rrrr12" localSheetId="7">#REF!</definedName>
    <definedName name="rrrr12" localSheetId="6">#REF!</definedName>
    <definedName name="rrrr12" localSheetId="4">#REF!</definedName>
    <definedName name="rrrr12">#REF!</definedName>
    <definedName name="rrrr13" localSheetId="2">#REF!</definedName>
    <definedName name="rrrr13" localSheetId="7">#REF!</definedName>
    <definedName name="rrrr13" localSheetId="6">#REF!</definedName>
    <definedName name="rrrr13" localSheetId="4">#REF!</definedName>
    <definedName name="rrrr13">#REF!</definedName>
    <definedName name="rrrr14" localSheetId="2">#REF!</definedName>
    <definedName name="rrrr14" localSheetId="7">#REF!</definedName>
    <definedName name="rrrr14" localSheetId="6">#REF!</definedName>
    <definedName name="rrrr14" localSheetId="4">#REF!</definedName>
    <definedName name="rrrr14">#REF!</definedName>
    <definedName name="rrrr15" localSheetId="2">#REF!</definedName>
    <definedName name="rrrr15" localSheetId="7">#REF!</definedName>
    <definedName name="rrrr15" localSheetId="6">#REF!</definedName>
    <definedName name="rrrr15" localSheetId="4">#REF!</definedName>
    <definedName name="rrrr15">#REF!</definedName>
    <definedName name="RRRRR" localSheetId="2">#REF!</definedName>
    <definedName name="RRRRR" localSheetId="7">#REF!</definedName>
    <definedName name="RRRRR" localSheetId="6">#REF!</definedName>
    <definedName name="RRRRR" localSheetId="4">#REF!</definedName>
    <definedName name="RRRRR">#REF!</definedName>
    <definedName name="RYANG" localSheetId="2">#REF!</definedName>
    <definedName name="RYANG" localSheetId="7">#REF!</definedName>
    <definedName name="RYANG" localSheetId="6">#REF!</definedName>
    <definedName name="RYANG" localSheetId="4">#REF!</definedName>
    <definedName name="RYANG">#REF!</definedName>
    <definedName name="S" localSheetId="2">#REF!</definedName>
    <definedName name="S" localSheetId="7">#REF!</definedName>
    <definedName name="S" localSheetId="6">#REF!</definedName>
    <definedName name="S" localSheetId="4">#REF!</definedName>
    <definedName name="S">#REF!</definedName>
    <definedName name="SA" localSheetId="2">#REF!</definedName>
    <definedName name="SA" localSheetId="7">#REF!</definedName>
    <definedName name="SA" localSheetId="6">#REF!</definedName>
    <definedName name="SA" localSheetId="4">#REF!</definedName>
    <definedName name="SA">#REF!</definedName>
    <definedName name="sample" localSheetId="2">#REF!</definedName>
    <definedName name="sample" localSheetId="7">#REF!</definedName>
    <definedName name="sample" localSheetId="6">#REF!</definedName>
    <definedName name="sample" localSheetId="4">#REF!</definedName>
    <definedName name="sample">#REF!</definedName>
    <definedName name="SCODE" localSheetId="2">#REF!</definedName>
    <definedName name="SCODE" localSheetId="7">#REF!</definedName>
    <definedName name="SCODE" localSheetId="6">#REF!</definedName>
    <definedName name="SCODE" localSheetId="4">#REF!</definedName>
    <definedName name="SCODE">#REF!</definedName>
    <definedName name="sdg" localSheetId="2" hidden="1">#REF!</definedName>
    <definedName name="sdg" localSheetId="7" hidden="1">#REF!</definedName>
    <definedName name="sdg" localSheetId="6" hidden="1">#REF!</definedName>
    <definedName name="sdg" localSheetId="4" hidden="1">#REF!</definedName>
    <definedName name="sdg" hidden="1">#REF!</definedName>
    <definedName name="SDGASD">#N/A</definedName>
    <definedName name="sdsss" localSheetId="2">#REF!</definedName>
    <definedName name="sdsss" localSheetId="7">#REF!</definedName>
    <definedName name="sdsss" localSheetId="6">#REF!</definedName>
    <definedName name="sdsss" localSheetId="4">#REF!</definedName>
    <definedName name="sdsss">#REF!</definedName>
    <definedName name="SELECT" localSheetId="2">#REF!</definedName>
    <definedName name="SELECT" localSheetId="7">#REF!</definedName>
    <definedName name="SELECT" localSheetId="6">#REF!</definedName>
    <definedName name="SELECT" localSheetId="4">#REF!</definedName>
    <definedName name="SELECT">#REF!</definedName>
    <definedName name="SEQU" localSheetId="2">#REF!</definedName>
    <definedName name="SEQU" localSheetId="7">#REF!</definedName>
    <definedName name="SEQU" localSheetId="6">#REF!</definedName>
    <definedName name="SEQU" localSheetId="4">#REF!</definedName>
    <definedName name="SEQU">#REF!</definedName>
    <definedName name="SEXP" localSheetId="2">#REF!</definedName>
    <definedName name="SEXP" localSheetId="7">#REF!</definedName>
    <definedName name="SEXP" localSheetId="6">#REF!</definedName>
    <definedName name="SEXP" localSheetId="4">#REF!</definedName>
    <definedName name="SEXP">#REF!</definedName>
    <definedName name="sf" localSheetId="2">#REF!</definedName>
    <definedName name="sf" localSheetId="7">#REF!</definedName>
    <definedName name="sf" localSheetId="6">#REF!</definedName>
    <definedName name="sf" localSheetId="4">#REF!</definedName>
    <definedName name="sf">#REF!</definedName>
    <definedName name="SFSDFS" localSheetId="2">#REF!</definedName>
    <definedName name="SFSDFS" localSheetId="7">#REF!</definedName>
    <definedName name="SFSDFS" localSheetId="6">#REF!</definedName>
    <definedName name="SFSDFS" localSheetId="4">#REF!</definedName>
    <definedName name="SFSDFS">#REF!</definedName>
    <definedName name="sgdgd" localSheetId="2">#REF!</definedName>
    <definedName name="sgdgd" localSheetId="7">#REF!</definedName>
    <definedName name="sgdgd" localSheetId="6">#REF!</definedName>
    <definedName name="sgdgd" localSheetId="4">#REF!</definedName>
    <definedName name="sgdgd">#REF!</definedName>
    <definedName name="SHEET100" localSheetId="2" hidden="1">#REF!</definedName>
    <definedName name="SHEET100" localSheetId="7" hidden="1">#REF!</definedName>
    <definedName name="SHEET100" localSheetId="6" hidden="1">#REF!</definedName>
    <definedName name="SHEET100" localSheetId="4" hidden="1">#REF!</definedName>
    <definedName name="SHEET100" hidden="1">#REF!</definedName>
    <definedName name="SIZE" localSheetId="2">#REF!</definedName>
    <definedName name="SIZE" localSheetId="7">#REF!</definedName>
    <definedName name="SIZE" localSheetId="6">#REF!</definedName>
    <definedName name="SIZE" localSheetId="4">#REF!</definedName>
    <definedName name="SIZE">#REF!</definedName>
    <definedName name="sj" localSheetId="2" hidden="1">#REF!</definedName>
    <definedName name="sj" localSheetId="7" hidden="1">#REF!</definedName>
    <definedName name="sj" localSheetId="6" hidden="1">#REF!</definedName>
    <definedName name="sj" localSheetId="4" hidden="1">#REF!</definedName>
    <definedName name="sj" hidden="1">#REF!</definedName>
    <definedName name="skskksksks" hidden="1">{#N/A,#N/A,FALSE,"주간공정";#N/A,#N/A,FALSE,"주간보고";#N/A,#N/A,FALSE,"주간공정표"}</definedName>
    <definedName name="SL" hidden="1">{#N/A,#N/A,FALSE,"주간공정";#N/A,#N/A,FALSE,"주간보고";#N/A,#N/A,FALSE,"주간공정표"}</definedName>
    <definedName name="SLAB" localSheetId="2">#REF!</definedName>
    <definedName name="SLAB" localSheetId="7">#REF!</definedName>
    <definedName name="SLAB" localSheetId="6">#REF!</definedName>
    <definedName name="SLAB" localSheetId="4">#REF!</definedName>
    <definedName name="SLAB">#REF!</definedName>
    <definedName name="SLAB11" localSheetId="2">#REF!</definedName>
    <definedName name="SLAB11" localSheetId="7">#REF!</definedName>
    <definedName name="SLAB11" localSheetId="6">#REF!</definedName>
    <definedName name="SLAB11" localSheetId="4">#REF!</definedName>
    <definedName name="SLAB11">#REF!</definedName>
    <definedName name="SMAT" localSheetId="2">#REF!</definedName>
    <definedName name="SMAT" localSheetId="7">#REF!</definedName>
    <definedName name="SMAT" localSheetId="6">#REF!</definedName>
    <definedName name="SMAT" localSheetId="4">#REF!</definedName>
    <definedName name="SMAT">#REF!</definedName>
    <definedName name="SMHR" localSheetId="2">#REF!</definedName>
    <definedName name="SMHR" localSheetId="7">#REF!</definedName>
    <definedName name="SMHR" localSheetId="6">#REF!</definedName>
    <definedName name="SMHR" localSheetId="4">#REF!</definedName>
    <definedName name="SMHR">#REF!</definedName>
    <definedName name="SORT" localSheetId="2" hidden="1">#REF!</definedName>
    <definedName name="SORT" localSheetId="7" hidden="1">#REF!</definedName>
    <definedName name="SORT" localSheetId="6" hidden="1">#REF!</definedName>
    <definedName name="SORT" localSheetId="4" hidden="1">#REF!</definedName>
    <definedName name="SORT" hidden="1">#REF!</definedName>
    <definedName name="SORTCODE" localSheetId="2">#REF!</definedName>
    <definedName name="SORTCODE" localSheetId="7">#REF!</definedName>
    <definedName name="SORTCODE" localSheetId="6">#REF!</definedName>
    <definedName name="SORTCODE" localSheetId="4">#REF!</definedName>
    <definedName name="SORTCODE">#REF!</definedName>
    <definedName name="sp.sys" localSheetId="2">#REF!</definedName>
    <definedName name="sp.sys" localSheetId="7">#REF!</definedName>
    <definedName name="sp.sys" localSheetId="6">#REF!</definedName>
    <definedName name="sp.sys" localSheetId="4">#REF!</definedName>
    <definedName name="sp.sys">#REF!</definedName>
    <definedName name="SPEC" localSheetId="2">#REF!</definedName>
    <definedName name="SPEC" localSheetId="7">#REF!</definedName>
    <definedName name="SPEC" localSheetId="6">#REF!</definedName>
    <definedName name="SPEC" localSheetId="4">#REF!</definedName>
    <definedName name="SPEC">#REF!</definedName>
    <definedName name="SPECI" localSheetId="2">#REF!</definedName>
    <definedName name="SPECI" localSheetId="7">#REF!</definedName>
    <definedName name="SPECI" localSheetId="6">#REF!</definedName>
    <definedName name="SPECI" localSheetId="4">#REF!</definedName>
    <definedName name="SPECI">#REF!</definedName>
    <definedName name="ss" localSheetId="2">#REF!</definedName>
    <definedName name="ss" localSheetId="7">#REF!</definedName>
    <definedName name="ss" localSheetId="6">#REF!</definedName>
    <definedName name="ss" localSheetId="4">#REF!</definedName>
    <definedName name="ss">#REF!</definedName>
    <definedName name="sss" localSheetId="2">#REF!</definedName>
    <definedName name="sss" localSheetId="7">#REF!</definedName>
    <definedName name="sss" localSheetId="6">#REF!</definedName>
    <definedName name="sss" localSheetId="4">#REF!</definedName>
    <definedName name="sss">#REF!</definedName>
    <definedName name="SSSS" localSheetId="2">#REF!</definedName>
    <definedName name="SSSS" localSheetId="7">#REF!</definedName>
    <definedName name="SSSS" localSheetId="6">#REF!</definedName>
    <definedName name="SSSS" localSheetId="4">#REF!</definedName>
    <definedName name="SSSS">#REF!</definedName>
    <definedName name="STAR1" localSheetId="2">#REF!</definedName>
    <definedName name="STAR1" localSheetId="7">#REF!</definedName>
    <definedName name="STAR1" localSheetId="6">#REF!</definedName>
    <definedName name="STAR1" localSheetId="4">#REF!</definedName>
    <definedName name="STAR1">#REF!</definedName>
    <definedName name="STAR3" localSheetId="2">#REF!</definedName>
    <definedName name="STAR3" localSheetId="7">#REF!</definedName>
    <definedName name="STAR3" localSheetId="6">#REF!</definedName>
    <definedName name="STAR3" localSheetId="4">#REF!</definedName>
    <definedName name="STAR3">#REF!</definedName>
    <definedName name="START" localSheetId="2">#REF!</definedName>
    <definedName name="START" localSheetId="7">#REF!</definedName>
    <definedName name="START" localSheetId="6">#REF!</definedName>
    <definedName name="START" localSheetId="4">#REF!</definedName>
    <definedName name="START">#REF!</definedName>
    <definedName name="START1" localSheetId="2">#REF!</definedName>
    <definedName name="START1" localSheetId="7">#REF!</definedName>
    <definedName name="START1" localSheetId="6">#REF!</definedName>
    <definedName name="START1" localSheetId="4">#REF!</definedName>
    <definedName name="START1">#REF!</definedName>
    <definedName name="START2" localSheetId="2">#REF!</definedName>
    <definedName name="START2" localSheetId="7">#REF!</definedName>
    <definedName name="START2" localSheetId="6">#REF!</definedName>
    <definedName name="START2" localSheetId="4">#REF!</definedName>
    <definedName name="START2">#REF!</definedName>
    <definedName name="START3" localSheetId="2">#REF!</definedName>
    <definedName name="START3" localSheetId="7">#REF!</definedName>
    <definedName name="START3" localSheetId="6">#REF!</definedName>
    <definedName name="START3" localSheetId="4">#REF!</definedName>
    <definedName name="START3">#REF!</definedName>
    <definedName name="START4" localSheetId="2">#REF!</definedName>
    <definedName name="START4" localSheetId="7">#REF!</definedName>
    <definedName name="START4" localSheetId="6">#REF!</definedName>
    <definedName name="START4" localSheetId="4">#REF!</definedName>
    <definedName name="START4">#REF!</definedName>
    <definedName name="STEEL_STRUCTURE_WORK" localSheetId="2">#REF!</definedName>
    <definedName name="STEEL_STRUCTURE_WORK" localSheetId="7">#REF!</definedName>
    <definedName name="STEEL_STRUCTURE_WORK" localSheetId="6">#REF!</definedName>
    <definedName name="STEEL_STRUCTURE_WORK" localSheetId="4">#REF!</definedName>
    <definedName name="STEEL_STRUCTURE_WORK">#REF!</definedName>
    <definedName name="STOP" localSheetId="2">#REF!</definedName>
    <definedName name="STOP" localSheetId="7">#REF!</definedName>
    <definedName name="STOP" localSheetId="6">#REF!</definedName>
    <definedName name="STOP" localSheetId="4">#REF!</definedName>
    <definedName name="STOP">#REF!</definedName>
    <definedName name="STOP1" localSheetId="2">#REF!</definedName>
    <definedName name="STOP1" localSheetId="7">#REF!</definedName>
    <definedName name="STOP1" localSheetId="6">#REF!</definedName>
    <definedName name="STOP1" localSheetId="4">#REF!</definedName>
    <definedName name="STOP1">#REF!</definedName>
    <definedName name="Story_Total" localSheetId="2">#REF!</definedName>
    <definedName name="Story_Total" localSheetId="7">#REF!</definedName>
    <definedName name="Story_Total" localSheetId="6">#REF!</definedName>
    <definedName name="Story_Total" localSheetId="4">#REF!</definedName>
    <definedName name="Story_Total">#REF!</definedName>
    <definedName name="Struct_Type" localSheetId="2">#REF!</definedName>
    <definedName name="Struct_Type" localSheetId="7">#REF!</definedName>
    <definedName name="Struct_Type" localSheetId="6">#REF!</definedName>
    <definedName name="Struct_Type" localSheetId="4">#REF!</definedName>
    <definedName name="Struct_Type">#REF!</definedName>
    <definedName name="SUB" localSheetId="2">#REF!</definedName>
    <definedName name="SUB" localSheetId="7">#REF!</definedName>
    <definedName name="SUB" localSheetId="6">#REF!</definedName>
    <definedName name="SUB" localSheetId="4">#REF!</definedName>
    <definedName name="SUB">#REF!</definedName>
    <definedName name="SubDic" localSheetId="2">#REF!</definedName>
    <definedName name="SubDic" localSheetId="7">#REF!</definedName>
    <definedName name="SubDic" localSheetId="6">#REF!</definedName>
    <definedName name="SubDic" localSheetId="4">#REF!</definedName>
    <definedName name="SubDic">#REF!</definedName>
    <definedName name="sum" localSheetId="2">#REF!</definedName>
    <definedName name="sum" localSheetId="7">#REF!</definedName>
    <definedName name="sum" localSheetId="6">#REF!</definedName>
    <definedName name="sum" localSheetId="4">#REF!</definedName>
    <definedName name="sum">#REF!</definedName>
    <definedName name="sung">#N/A</definedName>
    <definedName name="SUP" localSheetId="2">#REF!</definedName>
    <definedName name="SUP" localSheetId="7">#REF!</definedName>
    <definedName name="SUP" localSheetId="6">#REF!</definedName>
    <definedName name="SUP" localSheetId="4">#REF!</definedName>
    <definedName name="SUP">#REF!</definedName>
    <definedName name="SUPP" localSheetId="2">#REF!</definedName>
    <definedName name="SUPP" localSheetId="7">#REF!</definedName>
    <definedName name="SUPP" localSheetId="6">#REF!</definedName>
    <definedName name="SUPP" localSheetId="4">#REF!</definedName>
    <definedName name="SUPP">#REF!</definedName>
    <definedName name="SUYO" localSheetId="2">#REF!</definedName>
    <definedName name="SUYO" localSheetId="7">#REF!</definedName>
    <definedName name="SUYO" localSheetId="6">#REF!</definedName>
    <definedName name="SUYO" localSheetId="4">#REF!</definedName>
    <definedName name="SUYO">#REF!</definedName>
    <definedName name="SV" localSheetId="2">#REF!</definedName>
    <definedName name="SV" localSheetId="7">#REF!</definedName>
    <definedName name="SV" localSheetId="6">#REF!</definedName>
    <definedName name="SV" localSheetId="4">#REF!</definedName>
    <definedName name="SV">#REF!</definedName>
    <definedName name="SWS" localSheetId="2">#REF!</definedName>
    <definedName name="SWS" localSheetId="7">#REF!</definedName>
    <definedName name="SWS" localSheetId="6">#REF!</definedName>
    <definedName name="SWS" localSheetId="4">#REF!</definedName>
    <definedName name="SWS">#REF!</definedName>
    <definedName name="swㅗ" hidden="1">{#N/A,#N/A,FALSE,"집계표"}</definedName>
    <definedName name="T" localSheetId="2">#REF!</definedName>
    <definedName name="T" localSheetId="7">#REF!</definedName>
    <definedName name="T" localSheetId="6">#REF!</definedName>
    <definedName name="T" localSheetId="4">#REF!</definedName>
    <definedName name="T">#REF!</definedName>
    <definedName name="T_AMOUNT" localSheetId="2">#REF!</definedName>
    <definedName name="T_AMOUNT" localSheetId="7">#REF!</definedName>
    <definedName name="T_AMOUNT" localSheetId="6">#REF!</definedName>
    <definedName name="T_AMOUNT" localSheetId="4">#REF!</definedName>
    <definedName name="T_AMOUNT">#REF!</definedName>
    <definedName name="T_UPRICE" localSheetId="2">#REF!</definedName>
    <definedName name="T_UPRICE" localSheetId="7">#REF!</definedName>
    <definedName name="T_UPRICE" localSheetId="6">#REF!</definedName>
    <definedName name="T_UPRICE" localSheetId="4">#REF!</definedName>
    <definedName name="T_UPRICE">#REF!</definedName>
    <definedName name="T0" localSheetId="2">#REF!</definedName>
    <definedName name="T0" localSheetId="7">#REF!</definedName>
    <definedName name="T0" localSheetId="6">#REF!</definedName>
    <definedName name="T0" localSheetId="4">#REF!</definedName>
    <definedName name="T0">#REF!</definedName>
    <definedName name="TANK" hidden="1">{#N/A,#N/A,FALSE,"CCTV"}</definedName>
    <definedName name="tc" localSheetId="2">#REF!</definedName>
    <definedName name="tc" localSheetId="7">#REF!</definedName>
    <definedName name="tc" localSheetId="6">#REF!</definedName>
    <definedName name="tc" localSheetId="4">#REF!</definedName>
    <definedName name="tc">#REF!</definedName>
    <definedName name="tdrutru" hidden="1">{#N/A,#N/A,FALSE,"Sheet6"}</definedName>
    <definedName name="temporary" hidden="1">{#N/A,#N/A,FALSE,"CCTV"}</definedName>
    <definedName name="TEMPORARY_WORKS" localSheetId="2">#REF!</definedName>
    <definedName name="TEMPORARY_WORKS" localSheetId="7">#REF!</definedName>
    <definedName name="TEMPORARY_WORKS" localSheetId="6">#REF!</definedName>
    <definedName name="TEMPORARY_WORKS" localSheetId="4">#REF!</definedName>
    <definedName name="TEMPORARY_WORKS">#REF!</definedName>
    <definedName name="test" localSheetId="2">#REF!</definedName>
    <definedName name="test" localSheetId="7">#REF!</definedName>
    <definedName name="test" localSheetId="6">#REF!</definedName>
    <definedName name="test" localSheetId="4">#REF!</definedName>
    <definedName name="test">#REF!</definedName>
    <definedName name="TEST_1" localSheetId="2">#REF!</definedName>
    <definedName name="TEST_1" localSheetId="7">#REF!</definedName>
    <definedName name="TEST_1" localSheetId="6">#REF!</definedName>
    <definedName name="TEST_1" localSheetId="4">#REF!</definedName>
    <definedName name="TEST_1">#REF!</definedName>
    <definedName name="TEST_2" localSheetId="2">#REF!</definedName>
    <definedName name="TEST_2" localSheetId="7">#REF!</definedName>
    <definedName name="TEST_2" localSheetId="6">#REF!</definedName>
    <definedName name="TEST_2" localSheetId="4">#REF!</definedName>
    <definedName name="TEST_2">#REF!</definedName>
    <definedName name="TEST_A" localSheetId="2">#REF!</definedName>
    <definedName name="TEST_A" localSheetId="7">#REF!</definedName>
    <definedName name="TEST_A" localSheetId="6">#REF!</definedName>
    <definedName name="TEST_A" localSheetId="4">#REF!</definedName>
    <definedName name="TEST_A">#REF!</definedName>
    <definedName name="TEST_A1" localSheetId="2">#REF!</definedName>
    <definedName name="TEST_A1" localSheetId="7">#REF!</definedName>
    <definedName name="TEST_A1" localSheetId="6">#REF!</definedName>
    <definedName name="TEST_A1" localSheetId="4">#REF!</definedName>
    <definedName name="TEST_A1">#REF!</definedName>
    <definedName name="TEST_A2" localSheetId="2">#REF!</definedName>
    <definedName name="TEST_A2" localSheetId="7">#REF!</definedName>
    <definedName name="TEST_A2" localSheetId="6">#REF!</definedName>
    <definedName name="TEST_A2" localSheetId="4">#REF!</definedName>
    <definedName name="TEST_A2">#REF!</definedName>
    <definedName name="TEST_A3" localSheetId="2">#REF!</definedName>
    <definedName name="TEST_A3" localSheetId="7">#REF!</definedName>
    <definedName name="TEST_A3" localSheetId="6">#REF!</definedName>
    <definedName name="TEST_A3" localSheetId="4">#REF!</definedName>
    <definedName name="TEST_A3">#REF!</definedName>
    <definedName name="TEST_B" localSheetId="2">#REF!</definedName>
    <definedName name="TEST_B" localSheetId="7">#REF!</definedName>
    <definedName name="TEST_B" localSheetId="6">#REF!</definedName>
    <definedName name="TEST_B" localSheetId="4">#REF!</definedName>
    <definedName name="TEST_B">#REF!</definedName>
    <definedName name="TEST_B1" localSheetId="2">#REF!</definedName>
    <definedName name="TEST_B1" localSheetId="7">#REF!</definedName>
    <definedName name="TEST_B1" localSheetId="6">#REF!</definedName>
    <definedName name="TEST_B1" localSheetId="4">#REF!</definedName>
    <definedName name="TEST_B1">#REF!</definedName>
    <definedName name="TEST_B2" localSheetId="2">#REF!</definedName>
    <definedName name="TEST_B2" localSheetId="7">#REF!</definedName>
    <definedName name="TEST_B2" localSheetId="6">#REF!</definedName>
    <definedName name="TEST_B2" localSheetId="4">#REF!</definedName>
    <definedName name="TEST_B2">#REF!</definedName>
    <definedName name="TEST_B3" localSheetId="2">#REF!</definedName>
    <definedName name="TEST_B3" localSheetId="7">#REF!</definedName>
    <definedName name="TEST_B3" localSheetId="6">#REF!</definedName>
    <definedName name="TEST_B3" localSheetId="4">#REF!</definedName>
    <definedName name="TEST_B3">#REF!</definedName>
    <definedName name="TEST_C" localSheetId="2">#REF!</definedName>
    <definedName name="TEST_C" localSheetId="7">#REF!</definedName>
    <definedName name="TEST_C" localSheetId="6">#REF!</definedName>
    <definedName name="TEST_C" localSheetId="4">#REF!</definedName>
    <definedName name="TEST_C">#REF!</definedName>
    <definedName name="TEST_C1" localSheetId="2">#REF!</definedName>
    <definedName name="TEST_C1" localSheetId="7">#REF!</definedName>
    <definedName name="TEST_C1" localSheetId="6">#REF!</definedName>
    <definedName name="TEST_C1" localSheetId="4">#REF!</definedName>
    <definedName name="TEST_C1">#REF!</definedName>
    <definedName name="TEST_C2" localSheetId="2">#REF!</definedName>
    <definedName name="TEST_C2" localSheetId="7">#REF!</definedName>
    <definedName name="TEST_C2" localSheetId="6">#REF!</definedName>
    <definedName name="TEST_C2" localSheetId="4">#REF!</definedName>
    <definedName name="TEST_C2">#REF!</definedName>
    <definedName name="TEST_C3" localSheetId="2">#REF!</definedName>
    <definedName name="TEST_C3" localSheetId="7">#REF!</definedName>
    <definedName name="TEST_C3" localSheetId="6">#REF!</definedName>
    <definedName name="TEST_C3" localSheetId="4">#REF!</definedName>
    <definedName name="TEST_C3">#REF!</definedName>
    <definedName name="TEST_D" localSheetId="2">#REF!</definedName>
    <definedName name="TEST_D" localSheetId="7">#REF!</definedName>
    <definedName name="TEST_D" localSheetId="6">#REF!</definedName>
    <definedName name="TEST_D" localSheetId="4">#REF!</definedName>
    <definedName name="TEST_D">#REF!</definedName>
    <definedName name="TEST_D1" localSheetId="2">#REF!</definedName>
    <definedName name="TEST_D1" localSheetId="7">#REF!</definedName>
    <definedName name="TEST_D1" localSheetId="6">#REF!</definedName>
    <definedName name="TEST_D1" localSheetId="4">#REF!</definedName>
    <definedName name="TEST_D1">#REF!</definedName>
    <definedName name="TEST_D2" localSheetId="2">#REF!</definedName>
    <definedName name="TEST_D2" localSheetId="7">#REF!</definedName>
    <definedName name="TEST_D2" localSheetId="6">#REF!</definedName>
    <definedName name="TEST_D2" localSheetId="4">#REF!</definedName>
    <definedName name="TEST_D2">#REF!</definedName>
    <definedName name="TEST_D3" localSheetId="2">#REF!</definedName>
    <definedName name="TEST_D3" localSheetId="7">#REF!</definedName>
    <definedName name="TEST_D3" localSheetId="6">#REF!</definedName>
    <definedName name="TEST_D3" localSheetId="4">#REF!</definedName>
    <definedName name="TEST_D3">#REF!</definedName>
    <definedName name="TEST_E" localSheetId="2">#REF!</definedName>
    <definedName name="TEST_E" localSheetId="7">#REF!</definedName>
    <definedName name="TEST_E" localSheetId="6">#REF!</definedName>
    <definedName name="TEST_E" localSheetId="4">#REF!</definedName>
    <definedName name="TEST_E">#REF!</definedName>
    <definedName name="TEST_E1" localSheetId="2">#REF!</definedName>
    <definedName name="TEST_E1" localSheetId="7">#REF!</definedName>
    <definedName name="TEST_E1" localSheetId="6">#REF!</definedName>
    <definedName name="TEST_E1" localSheetId="4">#REF!</definedName>
    <definedName name="TEST_E1">#REF!</definedName>
    <definedName name="TEST_E2" localSheetId="2">#REF!</definedName>
    <definedName name="TEST_E2" localSheetId="7">#REF!</definedName>
    <definedName name="TEST_E2" localSheetId="6">#REF!</definedName>
    <definedName name="TEST_E2" localSheetId="4">#REF!</definedName>
    <definedName name="TEST_E2">#REF!</definedName>
    <definedName name="TEST_E3" localSheetId="2">#REF!</definedName>
    <definedName name="TEST_E3" localSheetId="7">#REF!</definedName>
    <definedName name="TEST_E3" localSheetId="6">#REF!</definedName>
    <definedName name="TEST_E3" localSheetId="4">#REF!</definedName>
    <definedName name="TEST_E3">#REF!</definedName>
    <definedName name="TEST_F" localSheetId="2">#REF!</definedName>
    <definedName name="TEST_F" localSheetId="7">#REF!</definedName>
    <definedName name="TEST_F" localSheetId="6">#REF!</definedName>
    <definedName name="TEST_F" localSheetId="4">#REF!</definedName>
    <definedName name="TEST_F">#REF!</definedName>
    <definedName name="TEST_F1" localSheetId="2">#REF!</definedName>
    <definedName name="TEST_F1" localSheetId="7">#REF!</definedName>
    <definedName name="TEST_F1" localSheetId="6">#REF!</definedName>
    <definedName name="TEST_F1" localSheetId="4">#REF!</definedName>
    <definedName name="TEST_F1">#REF!</definedName>
    <definedName name="TEST_F2" localSheetId="2">#REF!</definedName>
    <definedName name="TEST_F2" localSheetId="7">#REF!</definedName>
    <definedName name="TEST_F2" localSheetId="6">#REF!</definedName>
    <definedName name="TEST_F2" localSheetId="4">#REF!</definedName>
    <definedName name="TEST_F2">#REF!</definedName>
    <definedName name="TEST_F3" localSheetId="2">#REF!</definedName>
    <definedName name="TEST_F3" localSheetId="7">#REF!</definedName>
    <definedName name="TEST_F3" localSheetId="6">#REF!</definedName>
    <definedName name="TEST_F3" localSheetId="4">#REF!</definedName>
    <definedName name="TEST_F3">#REF!</definedName>
    <definedName name="TEST_G" localSheetId="2">#REF!</definedName>
    <definedName name="TEST_G" localSheetId="7">#REF!</definedName>
    <definedName name="TEST_G" localSheetId="6">#REF!</definedName>
    <definedName name="TEST_G" localSheetId="4">#REF!</definedName>
    <definedName name="TEST_G">#REF!</definedName>
    <definedName name="TEST_G1" localSheetId="2">#REF!</definedName>
    <definedName name="TEST_G1" localSheetId="7">#REF!</definedName>
    <definedName name="TEST_G1" localSheetId="6">#REF!</definedName>
    <definedName name="TEST_G1" localSheetId="4">#REF!</definedName>
    <definedName name="TEST_G1">#REF!</definedName>
    <definedName name="TEST_G2" localSheetId="2">#REF!</definedName>
    <definedName name="TEST_G2" localSheetId="7">#REF!</definedName>
    <definedName name="TEST_G2" localSheetId="6">#REF!</definedName>
    <definedName name="TEST_G2" localSheetId="4">#REF!</definedName>
    <definedName name="TEST_G2">#REF!</definedName>
    <definedName name="TEST_G3" localSheetId="2">#REF!</definedName>
    <definedName name="TEST_G3" localSheetId="7">#REF!</definedName>
    <definedName name="TEST_G3" localSheetId="6">#REF!</definedName>
    <definedName name="TEST_G3" localSheetId="4">#REF!</definedName>
    <definedName name="TEST_G3">#REF!</definedName>
    <definedName name="TEST_H" localSheetId="2">#REF!</definedName>
    <definedName name="TEST_H" localSheetId="7">#REF!</definedName>
    <definedName name="TEST_H" localSheetId="6">#REF!</definedName>
    <definedName name="TEST_H" localSheetId="4">#REF!</definedName>
    <definedName name="TEST_H">#REF!</definedName>
    <definedName name="TEST_H1" localSheetId="2">#REF!</definedName>
    <definedName name="TEST_H1" localSheetId="7">#REF!</definedName>
    <definedName name="TEST_H1" localSheetId="6">#REF!</definedName>
    <definedName name="TEST_H1" localSheetId="4">#REF!</definedName>
    <definedName name="TEST_H1">#REF!</definedName>
    <definedName name="TEST_H2" localSheetId="2">#REF!</definedName>
    <definedName name="TEST_H2" localSheetId="7">#REF!</definedName>
    <definedName name="TEST_H2" localSheetId="6">#REF!</definedName>
    <definedName name="TEST_H2" localSheetId="4">#REF!</definedName>
    <definedName name="TEST_H2">#REF!</definedName>
    <definedName name="TEST_H3" localSheetId="2">#REF!</definedName>
    <definedName name="TEST_H3" localSheetId="7">#REF!</definedName>
    <definedName name="TEST_H3" localSheetId="6">#REF!</definedName>
    <definedName name="TEST_H3" localSheetId="4">#REF!</definedName>
    <definedName name="TEST_H3">#REF!</definedName>
    <definedName name="TEST_I" localSheetId="2">#REF!</definedName>
    <definedName name="TEST_I" localSheetId="7">#REF!</definedName>
    <definedName name="TEST_I" localSheetId="6">#REF!</definedName>
    <definedName name="TEST_I" localSheetId="4">#REF!</definedName>
    <definedName name="TEST_I">#REF!</definedName>
    <definedName name="TEST_I1" localSheetId="2">#REF!</definedName>
    <definedName name="TEST_I1" localSheetId="7">#REF!</definedName>
    <definedName name="TEST_I1" localSheetId="6">#REF!</definedName>
    <definedName name="TEST_I1" localSheetId="4">#REF!</definedName>
    <definedName name="TEST_I1">#REF!</definedName>
    <definedName name="TEST_I2" localSheetId="2">#REF!</definedName>
    <definedName name="TEST_I2" localSheetId="7">#REF!</definedName>
    <definedName name="TEST_I2" localSheetId="6">#REF!</definedName>
    <definedName name="TEST_I2" localSheetId="4">#REF!</definedName>
    <definedName name="TEST_I2">#REF!</definedName>
    <definedName name="TEST_I3" localSheetId="2">#REF!</definedName>
    <definedName name="TEST_I3" localSheetId="7">#REF!</definedName>
    <definedName name="TEST_I3" localSheetId="6">#REF!</definedName>
    <definedName name="TEST_I3" localSheetId="4">#REF!</definedName>
    <definedName name="TEST_I3">#REF!</definedName>
    <definedName name="TEST_J" localSheetId="2">#REF!</definedName>
    <definedName name="TEST_J" localSheetId="7">#REF!</definedName>
    <definedName name="TEST_J" localSheetId="6">#REF!</definedName>
    <definedName name="TEST_J" localSheetId="4">#REF!</definedName>
    <definedName name="TEST_J">#REF!</definedName>
    <definedName name="TEST_J1" localSheetId="2">#REF!</definedName>
    <definedName name="TEST_J1" localSheetId="7">#REF!</definedName>
    <definedName name="TEST_J1" localSheetId="6">#REF!</definedName>
    <definedName name="TEST_J1" localSheetId="4">#REF!</definedName>
    <definedName name="TEST_J1">#REF!</definedName>
    <definedName name="TEST_J2" localSheetId="2">#REF!</definedName>
    <definedName name="TEST_J2" localSheetId="7">#REF!</definedName>
    <definedName name="TEST_J2" localSheetId="6">#REF!</definedName>
    <definedName name="TEST_J2" localSheetId="4">#REF!</definedName>
    <definedName name="TEST_J2">#REF!</definedName>
    <definedName name="TEST_J3" localSheetId="2">#REF!</definedName>
    <definedName name="TEST_J3" localSheetId="7">#REF!</definedName>
    <definedName name="TEST_J3" localSheetId="6">#REF!</definedName>
    <definedName name="TEST_J3" localSheetId="4">#REF!</definedName>
    <definedName name="TEST_J3">#REF!</definedName>
    <definedName name="TEST_K" localSheetId="2">#REF!</definedName>
    <definedName name="TEST_K" localSheetId="7">#REF!</definedName>
    <definedName name="TEST_K" localSheetId="6">#REF!</definedName>
    <definedName name="TEST_K" localSheetId="4">#REF!</definedName>
    <definedName name="TEST_K">#REF!</definedName>
    <definedName name="TEST_K1" localSheetId="2">#REF!</definedName>
    <definedName name="TEST_K1" localSheetId="7">#REF!</definedName>
    <definedName name="TEST_K1" localSheetId="6">#REF!</definedName>
    <definedName name="TEST_K1" localSheetId="4">#REF!</definedName>
    <definedName name="TEST_K1">#REF!</definedName>
    <definedName name="TEST_K2" localSheetId="2">#REF!</definedName>
    <definedName name="TEST_K2" localSheetId="7">#REF!</definedName>
    <definedName name="TEST_K2" localSheetId="6">#REF!</definedName>
    <definedName name="TEST_K2" localSheetId="4">#REF!</definedName>
    <definedName name="TEST_K2">#REF!</definedName>
    <definedName name="TEST_K3" localSheetId="2">#REF!</definedName>
    <definedName name="TEST_K3" localSheetId="7">#REF!</definedName>
    <definedName name="TEST_K3" localSheetId="6">#REF!</definedName>
    <definedName name="TEST_K3" localSheetId="4">#REF!</definedName>
    <definedName name="TEST_K3">#REF!</definedName>
    <definedName name="TEST_L2" localSheetId="2">#REF!</definedName>
    <definedName name="TEST_L2" localSheetId="7">#REF!</definedName>
    <definedName name="TEST_L2" localSheetId="6">#REF!</definedName>
    <definedName name="TEST_L2" localSheetId="4">#REF!</definedName>
    <definedName name="TEST_L2">#REF!</definedName>
    <definedName name="TEST_L3" localSheetId="2">#REF!</definedName>
    <definedName name="TEST_L3" localSheetId="7">#REF!</definedName>
    <definedName name="TEST_L3" localSheetId="6">#REF!</definedName>
    <definedName name="TEST_L3" localSheetId="4">#REF!</definedName>
    <definedName name="TEST_L3">#REF!</definedName>
    <definedName name="TEST_M2" localSheetId="2">#REF!</definedName>
    <definedName name="TEST_M2" localSheetId="7">#REF!</definedName>
    <definedName name="TEST_M2" localSheetId="6">#REF!</definedName>
    <definedName name="TEST_M2" localSheetId="4">#REF!</definedName>
    <definedName name="TEST_M2">#REF!</definedName>
    <definedName name="TEST_M3" localSheetId="2">#REF!</definedName>
    <definedName name="TEST_M3" localSheetId="7">#REF!</definedName>
    <definedName name="TEST_M3" localSheetId="6">#REF!</definedName>
    <definedName name="TEST_M3" localSheetId="4">#REF!</definedName>
    <definedName name="TEST_M3">#REF!</definedName>
    <definedName name="TEST_N2" localSheetId="2">#REF!</definedName>
    <definedName name="TEST_N2" localSheetId="7">#REF!</definedName>
    <definedName name="TEST_N2" localSheetId="6">#REF!</definedName>
    <definedName name="TEST_N2" localSheetId="4">#REF!</definedName>
    <definedName name="TEST_N2">#REF!</definedName>
    <definedName name="TEST_N3" localSheetId="2">#REF!</definedName>
    <definedName name="TEST_N3" localSheetId="7">#REF!</definedName>
    <definedName name="TEST_N3" localSheetId="6">#REF!</definedName>
    <definedName name="TEST_N3" localSheetId="4">#REF!</definedName>
    <definedName name="TEST_N3">#REF!</definedName>
    <definedName name="TEST_O2" localSheetId="2">#REF!</definedName>
    <definedName name="TEST_O2" localSheetId="7">#REF!</definedName>
    <definedName name="TEST_O2" localSheetId="6">#REF!</definedName>
    <definedName name="TEST_O2" localSheetId="4">#REF!</definedName>
    <definedName name="TEST_O2">#REF!</definedName>
    <definedName name="TEST_O3" localSheetId="2">#REF!</definedName>
    <definedName name="TEST_O3" localSheetId="7">#REF!</definedName>
    <definedName name="TEST_O3" localSheetId="6">#REF!</definedName>
    <definedName name="TEST_O3" localSheetId="4">#REF!</definedName>
    <definedName name="TEST_O3">#REF!</definedName>
    <definedName name="TEST_P2" localSheetId="2">#REF!</definedName>
    <definedName name="TEST_P2" localSheetId="7">#REF!</definedName>
    <definedName name="TEST_P2" localSheetId="6">#REF!</definedName>
    <definedName name="TEST_P2" localSheetId="4">#REF!</definedName>
    <definedName name="TEST_P2">#REF!</definedName>
    <definedName name="TEST_P3" localSheetId="2">#REF!</definedName>
    <definedName name="TEST_P3" localSheetId="7">#REF!</definedName>
    <definedName name="TEST_P3" localSheetId="6">#REF!</definedName>
    <definedName name="TEST_P3" localSheetId="4">#REF!</definedName>
    <definedName name="TEST_P3">#REF!</definedName>
    <definedName name="TEST_Q2" localSheetId="2">#REF!</definedName>
    <definedName name="TEST_Q2" localSheetId="7">#REF!</definedName>
    <definedName name="TEST_Q2" localSheetId="6">#REF!</definedName>
    <definedName name="TEST_Q2" localSheetId="4">#REF!</definedName>
    <definedName name="TEST_Q2">#REF!</definedName>
    <definedName name="TEST_Q3" localSheetId="2">#REF!</definedName>
    <definedName name="TEST_Q3" localSheetId="7">#REF!</definedName>
    <definedName name="TEST_Q3" localSheetId="6">#REF!</definedName>
    <definedName name="TEST_Q3" localSheetId="4">#REF!</definedName>
    <definedName name="TEST_Q3">#REF!</definedName>
    <definedName name="TEST_R2" localSheetId="2">#REF!</definedName>
    <definedName name="TEST_R2" localSheetId="7">#REF!</definedName>
    <definedName name="TEST_R2" localSheetId="6">#REF!</definedName>
    <definedName name="TEST_R2" localSheetId="4">#REF!</definedName>
    <definedName name="TEST_R2">#REF!</definedName>
    <definedName name="TEST_R3" localSheetId="2">#REF!</definedName>
    <definedName name="TEST_R3" localSheetId="7">#REF!</definedName>
    <definedName name="TEST_R3" localSheetId="6">#REF!</definedName>
    <definedName name="TEST_R3" localSheetId="4">#REF!</definedName>
    <definedName name="TEST_R3">#REF!</definedName>
    <definedName name="TEST_S3" localSheetId="2">#REF!</definedName>
    <definedName name="TEST_S3" localSheetId="7">#REF!</definedName>
    <definedName name="TEST_S3" localSheetId="6">#REF!</definedName>
    <definedName name="TEST_S3" localSheetId="4">#REF!</definedName>
    <definedName name="TEST_S3">#REF!</definedName>
    <definedName name="TEST_T3" localSheetId="2">#REF!</definedName>
    <definedName name="TEST_T3" localSheetId="7">#REF!</definedName>
    <definedName name="TEST_T3" localSheetId="6">#REF!</definedName>
    <definedName name="TEST_T3" localSheetId="4">#REF!</definedName>
    <definedName name="TEST_T3">#REF!</definedName>
    <definedName name="TEST_U3" localSheetId="2">#REF!</definedName>
    <definedName name="TEST_U3" localSheetId="7">#REF!</definedName>
    <definedName name="TEST_U3" localSheetId="6">#REF!</definedName>
    <definedName name="TEST_U3" localSheetId="4">#REF!</definedName>
    <definedName name="TEST_U3">#REF!</definedName>
    <definedName name="TEST_V3" localSheetId="2">#REF!</definedName>
    <definedName name="TEST_V3" localSheetId="7">#REF!</definedName>
    <definedName name="TEST_V3" localSheetId="6">#REF!</definedName>
    <definedName name="TEST_V3" localSheetId="4">#REF!</definedName>
    <definedName name="TEST_V3">#REF!</definedName>
    <definedName name="TEST_W3" localSheetId="2">#REF!</definedName>
    <definedName name="TEST_W3" localSheetId="7">#REF!</definedName>
    <definedName name="TEST_W3" localSheetId="6">#REF!</definedName>
    <definedName name="TEST_W3" localSheetId="4">#REF!</definedName>
    <definedName name="TEST_W3">#REF!</definedName>
    <definedName name="TEST_X3" localSheetId="2">#REF!</definedName>
    <definedName name="TEST_X3" localSheetId="7">#REF!</definedName>
    <definedName name="TEST_X3" localSheetId="6">#REF!</definedName>
    <definedName name="TEST_X3" localSheetId="4">#REF!</definedName>
    <definedName name="TEST_X3">#REF!</definedName>
    <definedName name="TEST_Y3" localSheetId="2">#REF!</definedName>
    <definedName name="TEST_Y3" localSheetId="7">#REF!</definedName>
    <definedName name="TEST_Y3" localSheetId="6">#REF!</definedName>
    <definedName name="TEST_Y3" localSheetId="4">#REF!</definedName>
    <definedName name="TEST_Y3">#REF!</definedName>
    <definedName name="TEST_Z3" localSheetId="2">#REF!</definedName>
    <definedName name="TEST_Z3" localSheetId="7">#REF!</definedName>
    <definedName name="TEST_Z3" localSheetId="6">#REF!</definedName>
    <definedName name="TEST_Z3" localSheetId="4">#REF!</definedName>
    <definedName name="TEST_Z3">#REF!</definedName>
    <definedName name="tgi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TILING_Work" localSheetId="2">#REF!</definedName>
    <definedName name="TILING_Work" localSheetId="7">#REF!</definedName>
    <definedName name="TILING_Work" localSheetId="6">#REF!</definedName>
    <definedName name="TILING_Work" localSheetId="4">#REF!</definedName>
    <definedName name="TILING_Work">#REF!</definedName>
    <definedName name="TIT" localSheetId="2">#REF!</definedName>
    <definedName name="TIT" localSheetId="7">#REF!</definedName>
    <definedName name="TIT" localSheetId="6">#REF!</definedName>
    <definedName name="TIT" localSheetId="4">#REF!</definedName>
    <definedName name="TIT">#REF!</definedName>
    <definedName name="TITLE" localSheetId="2">#REF!</definedName>
    <definedName name="TITLE" localSheetId="7">#REF!</definedName>
    <definedName name="TITLE" localSheetId="6">#REF!</definedName>
    <definedName name="TITLE" localSheetId="4">#REF!</definedName>
    <definedName name="TITLE">#REF!</definedName>
    <definedName name="TO" localSheetId="2">#REF!</definedName>
    <definedName name="TO" localSheetId="7">#REF!</definedName>
    <definedName name="TO" localSheetId="6">#REF!</definedName>
    <definedName name="TO" localSheetId="4">#REF!</definedName>
    <definedName name="TO">#REF!</definedName>
    <definedName name="TOO" localSheetId="2">#REF!</definedName>
    <definedName name="TOO" localSheetId="7">#REF!</definedName>
    <definedName name="TOO" localSheetId="6">#REF!</definedName>
    <definedName name="TOO" localSheetId="4">#REF!</definedName>
    <definedName name="TOO">#REF!</definedName>
    <definedName name="TOTAL" localSheetId="2">#REF!</definedName>
    <definedName name="TOTAL" localSheetId="7">#REF!</definedName>
    <definedName name="TOTAL" localSheetId="6">#REF!</definedName>
    <definedName name="TOTAL" localSheetId="4">#REF!</definedName>
    <definedName name="TOTAL">#REF!</definedName>
    <definedName name="Total_Floor_Area" localSheetId="2">#REF!</definedName>
    <definedName name="Total_Floor_Area" localSheetId="7">#REF!</definedName>
    <definedName name="Total_Floor_Area" localSheetId="6">#REF!</definedName>
    <definedName name="Total_Floor_Area" localSheetId="4">#REF!</definedName>
    <definedName name="Total_Floor_Area">#REF!</definedName>
    <definedName name="TOTAL1" localSheetId="2">#REF!</definedName>
    <definedName name="TOTAL1" localSheetId="7">#REF!</definedName>
    <definedName name="TOTAL1" localSheetId="6">#REF!</definedName>
    <definedName name="TOTAL1" localSheetId="4">#REF!</definedName>
    <definedName name="TOTAL1">#REF!</definedName>
    <definedName name="TOTAL2" localSheetId="2">#REF!</definedName>
    <definedName name="TOTAL2" localSheetId="7">#REF!</definedName>
    <definedName name="TOTAL2" localSheetId="6">#REF!</definedName>
    <definedName name="TOTAL2" localSheetId="4">#REF!</definedName>
    <definedName name="TOTAL2">#REF!</definedName>
    <definedName name="TOTAL3" localSheetId="2">#REF!</definedName>
    <definedName name="TOTAL3" localSheetId="7">#REF!</definedName>
    <definedName name="TOTAL3" localSheetId="6">#REF!</definedName>
    <definedName name="TOTAL3" localSheetId="4">#REF!</definedName>
    <definedName name="TOTAL3">#REF!</definedName>
    <definedName name="TOTAL4" localSheetId="2">#REF!</definedName>
    <definedName name="TOTAL4" localSheetId="7">#REF!</definedName>
    <definedName name="TOTAL4" localSheetId="6">#REF!</definedName>
    <definedName name="TOTAL4" localSheetId="4">#REF!</definedName>
    <definedName name="TOTAL4">#REF!</definedName>
    <definedName name="TRHEE" hidden="1">{#N/A,#N/A,FALSE,"Sheet6"}</definedName>
    <definedName name="trhr" hidden="1">{#N/A,#N/A,FALSE,"Sheet6"}</definedName>
    <definedName name="TT" localSheetId="2">ROUND(#REF!*#REF!,0)</definedName>
    <definedName name="TT" localSheetId="7">ROUND(#REF!*#REF!,0)</definedName>
    <definedName name="TT" localSheetId="6">ROUND(#REF!*#REF!,0)</definedName>
    <definedName name="TT" localSheetId="4">ROUND(#REF!*#REF!,0)</definedName>
    <definedName name="TT">ROUND(#REF!*#REF!,0)</definedName>
    <definedName name="ttr" hidden="1">{#N/A,#N/A,FALSE,"Sheet6"}</definedName>
    <definedName name="ttttt" hidden="1">{#N/A,#N/A,FALSE,"지침";#N/A,#N/A,FALSE,"환경분석";#N/A,#N/A,FALSE,"Sheet16"}</definedName>
    <definedName name="tyiutyui" hidden="1">{#N/A,#N/A,FALSE,"Sheet6"}</definedName>
    <definedName name="TYPE" localSheetId="2">#REF!</definedName>
    <definedName name="TYPE" localSheetId="7">#REF!</definedName>
    <definedName name="TYPE" localSheetId="6">#REF!</definedName>
    <definedName name="TYPE" localSheetId="4">#REF!</definedName>
    <definedName name="TYPE">#REF!</definedName>
    <definedName name="TYPEEA" localSheetId="2">#REF!</definedName>
    <definedName name="TYPEEA" localSheetId="7">#REF!</definedName>
    <definedName name="TYPEEA" localSheetId="6">#REF!</definedName>
    <definedName name="TYPEEA" localSheetId="4">#REF!</definedName>
    <definedName name="TYPEEA">#REF!</definedName>
    <definedName name="U19042704" localSheetId="2">#REF!</definedName>
    <definedName name="U19042704" localSheetId="7">#REF!</definedName>
    <definedName name="U19042704" localSheetId="6">#REF!</definedName>
    <definedName name="U19042704" localSheetId="4">#REF!</definedName>
    <definedName name="U19042704">#REF!</definedName>
    <definedName name="ukj" hidden="1">{#N/A,#N/A,FALSE,"전력간선"}</definedName>
    <definedName name="UNIT" localSheetId="2">#REF!</definedName>
    <definedName name="UNIT" localSheetId="7">#REF!</definedName>
    <definedName name="UNIT" localSheetId="6">#REF!</definedName>
    <definedName name="UNIT" localSheetId="4">#REF!</definedName>
    <definedName name="UNIT">#REF!</definedName>
    <definedName name="UNITA" localSheetId="2">#REF!</definedName>
    <definedName name="UNITA" localSheetId="7">#REF!</definedName>
    <definedName name="UNITA" localSheetId="6">#REF!</definedName>
    <definedName name="UNITA" localSheetId="4">#REF!</definedName>
    <definedName name="UNITA">#REF!</definedName>
    <definedName name="UNITAA" localSheetId="2">#REF!</definedName>
    <definedName name="UNITAA" localSheetId="7">#REF!</definedName>
    <definedName name="UNITAA" localSheetId="6">#REF!</definedName>
    <definedName name="UNITAA" localSheetId="4">#REF!</definedName>
    <definedName name="UNITAA">#REF!</definedName>
    <definedName name="UNITB" localSheetId="2">#REF!</definedName>
    <definedName name="UNITB" localSheetId="7">#REF!</definedName>
    <definedName name="UNITB" localSheetId="6">#REF!</definedName>
    <definedName name="UNITB" localSheetId="4">#REF!</definedName>
    <definedName name="UNITB">#REF!</definedName>
    <definedName name="UNITBB" localSheetId="2">#REF!</definedName>
    <definedName name="UNITBB" localSheetId="7">#REF!</definedName>
    <definedName name="UNITBB" localSheetId="6">#REF!</definedName>
    <definedName name="UNITBB" localSheetId="4">#REF!</definedName>
    <definedName name="UNITBB">#REF!</definedName>
    <definedName name="UNITC" localSheetId="2">#REF!</definedName>
    <definedName name="UNITC" localSheetId="7">#REF!</definedName>
    <definedName name="UNITC" localSheetId="6">#REF!</definedName>
    <definedName name="UNITC" localSheetId="4">#REF!</definedName>
    <definedName name="UNITC">#REF!</definedName>
    <definedName name="UNITC1" localSheetId="2">#REF!</definedName>
    <definedName name="UNITC1" localSheetId="7">#REF!</definedName>
    <definedName name="UNITC1" localSheetId="6">#REF!</definedName>
    <definedName name="UNITC1" localSheetId="4">#REF!</definedName>
    <definedName name="UNITC1">#REF!</definedName>
    <definedName name="UNITCA" localSheetId="2">#REF!</definedName>
    <definedName name="UNITCA" localSheetId="7">#REF!</definedName>
    <definedName name="UNITCA" localSheetId="6">#REF!</definedName>
    <definedName name="UNITCA" localSheetId="4">#REF!</definedName>
    <definedName name="UNITCA">#REF!</definedName>
    <definedName name="UNITD" localSheetId="2">#REF!</definedName>
    <definedName name="UNITD" localSheetId="7">#REF!</definedName>
    <definedName name="UNITD" localSheetId="6">#REF!</definedName>
    <definedName name="UNITD" localSheetId="4">#REF!</definedName>
    <definedName name="UNITD">#REF!</definedName>
    <definedName name="UNITDA" localSheetId="2">#REF!</definedName>
    <definedName name="UNITDA" localSheetId="7">#REF!</definedName>
    <definedName name="UNITDA" localSheetId="6">#REF!</definedName>
    <definedName name="UNITDA" localSheetId="4">#REF!</definedName>
    <definedName name="UNITDA">#REF!</definedName>
    <definedName name="up" hidden="1">{#N/A,#N/A,FALSE,"지침";#N/A,#N/A,FALSE,"환경분석";#N/A,#N/A,FALSE,"Sheet16"}</definedName>
    <definedName name="UPSR" localSheetId="2">#REF!</definedName>
    <definedName name="UPSR" localSheetId="7">#REF!</definedName>
    <definedName name="UPSR" localSheetId="6">#REF!</definedName>
    <definedName name="UPSR" localSheetId="4">#REF!</definedName>
    <definedName name="UPSR">#REF!</definedName>
    <definedName name="uuuu" hidden="1">{#N/A,#N/A,FALSE,"단가표지"}</definedName>
    <definedName name="uyteyj" localSheetId="2" hidden="1">#REF!</definedName>
    <definedName name="uyteyj" localSheetId="7" hidden="1">#REF!</definedName>
    <definedName name="uyteyj" localSheetId="6" hidden="1">#REF!</definedName>
    <definedName name="uyteyj" localSheetId="4" hidden="1">#REF!</definedName>
    <definedName name="uyteyj" hidden="1">#REF!</definedName>
    <definedName name="V" localSheetId="2">#REF!</definedName>
    <definedName name="V" localSheetId="7">#REF!</definedName>
    <definedName name="V" localSheetId="6">#REF!</definedName>
    <definedName name="V" localSheetId="4">#REF!</definedName>
    <definedName name="V">#REF!</definedName>
    <definedName name="VAFP" localSheetId="2">#REF!</definedName>
    <definedName name="VAFP" localSheetId="7">#REF!</definedName>
    <definedName name="VAFP" localSheetId="6">#REF!</definedName>
    <definedName name="VAFP" localSheetId="4">#REF!</definedName>
    <definedName name="VAFP">#REF!</definedName>
    <definedName name="vbnhj" hidden="1">{#N/A,#N/A,FALSE,"Sheet6"}</definedName>
    <definedName name="VBV" localSheetId="2">#REF!</definedName>
    <definedName name="VBV" localSheetId="7">#REF!</definedName>
    <definedName name="VBV" localSheetId="6">#REF!</definedName>
    <definedName name="VBV" localSheetId="4">#REF!</definedName>
    <definedName name="VBV">#REF!</definedName>
    <definedName name="vcc" hidden="1">{#N/A,#N/A,FALSE,"구조1"}</definedName>
    <definedName name="VCR" localSheetId="2">#REF!</definedName>
    <definedName name="VCR" localSheetId="7">#REF!</definedName>
    <definedName name="VCR" localSheetId="6">#REF!</definedName>
    <definedName name="VCR" localSheetId="4">#REF!</definedName>
    <definedName name="VCR">#REF!</definedName>
    <definedName name="VDSVP" localSheetId="2">#REF!</definedName>
    <definedName name="VDSVP" localSheetId="7">#REF!</definedName>
    <definedName name="VDSVP" localSheetId="6">#REF!</definedName>
    <definedName name="VDSVP" localSheetId="4">#REF!</definedName>
    <definedName name="VDSVP">#REF!</definedName>
    <definedName name="VHAF" localSheetId="2">#REF!</definedName>
    <definedName name="VHAF" localSheetId="7">#REF!</definedName>
    <definedName name="VHAF" localSheetId="6">#REF!</definedName>
    <definedName name="VHAF" localSheetId="4">#REF!</definedName>
    <definedName name="VHAF">#REF!</definedName>
    <definedName name="VHMF" localSheetId="2">#REF!</definedName>
    <definedName name="VHMF" localSheetId="7">#REF!</definedName>
    <definedName name="VHMF" localSheetId="6">#REF!</definedName>
    <definedName name="VHMF" localSheetId="4">#REF!</definedName>
    <definedName name="VHMF">#REF!</definedName>
    <definedName name="VMF" localSheetId="2">#REF!</definedName>
    <definedName name="VMF" localSheetId="7">#REF!</definedName>
    <definedName name="VMF" localSheetId="6">#REF!</definedName>
    <definedName name="VMF" localSheetId="4">#REF!</definedName>
    <definedName name="VMF">#REF!</definedName>
    <definedName name="VMOTOR" localSheetId="2">#REF!</definedName>
    <definedName name="VMOTOR" localSheetId="7">#REF!</definedName>
    <definedName name="VMOTOR" localSheetId="6">#REF!</definedName>
    <definedName name="VMOTOR" localSheetId="4">#REF!</definedName>
    <definedName name="VMOTOR">#REF!</definedName>
    <definedName name="VPUMP" localSheetId="2">#REF!</definedName>
    <definedName name="VPUMP" localSheetId="7">#REF!</definedName>
    <definedName name="VPUMP" localSheetId="6">#REF!</definedName>
    <definedName name="VPUMP" localSheetId="4">#REF!</definedName>
    <definedName name="VPUMP">#REF!</definedName>
    <definedName name="VS" localSheetId="2">#REF!</definedName>
    <definedName name="VS" localSheetId="7">#REF!</definedName>
    <definedName name="VS" localSheetId="6">#REF!</definedName>
    <definedName name="VS" localSheetId="4">#REF!</definedName>
    <definedName name="VS">#REF!</definedName>
    <definedName name="VSV" localSheetId="2">#REF!</definedName>
    <definedName name="VSV" localSheetId="7">#REF!</definedName>
    <definedName name="VSV" localSheetId="6">#REF!</definedName>
    <definedName name="VSV" localSheetId="4">#REF!</definedName>
    <definedName name="VSV">#REF!</definedName>
    <definedName name="VVAFP" localSheetId="2">#REF!</definedName>
    <definedName name="VVAFP" localSheetId="7">#REF!</definedName>
    <definedName name="VVAFP" localSheetId="6">#REF!</definedName>
    <definedName name="VVAFP" localSheetId="4">#REF!</definedName>
    <definedName name="VVAFP">#REF!</definedName>
    <definedName name="VVMF" localSheetId="2">#REF!</definedName>
    <definedName name="VVMF" localSheetId="7">#REF!</definedName>
    <definedName name="VVMF" localSheetId="6">#REF!</definedName>
    <definedName name="VVMF" localSheetId="4">#REF!</definedName>
    <definedName name="VVMF">#REF!</definedName>
    <definedName name="VVV" localSheetId="2">#REF!</definedName>
    <definedName name="VVV" localSheetId="7">#REF!</definedName>
    <definedName name="VVV" localSheetId="6">#REF!</definedName>
    <definedName name="VVV" localSheetId="4">#REF!</definedName>
    <definedName name="VVV">#REF!</definedName>
    <definedName name="VWEI" localSheetId="2">#REF!</definedName>
    <definedName name="VWEI" localSheetId="7">#REF!</definedName>
    <definedName name="VWEI" localSheetId="6">#REF!</definedName>
    <definedName name="VWEI" localSheetId="4">#REF!</definedName>
    <definedName name="VWEI">#REF!</definedName>
    <definedName name="w" localSheetId="2">#REF!</definedName>
    <definedName name="w" localSheetId="7">#REF!</definedName>
    <definedName name="w" localSheetId="6">#REF!</definedName>
    <definedName name="w" localSheetId="4">#REF!</definedName>
    <definedName name="w">#REF!</definedName>
    <definedName name="WE" localSheetId="2">#REF!</definedName>
    <definedName name="WE" localSheetId="7">#REF!</definedName>
    <definedName name="WE" localSheetId="6">#REF!</definedName>
    <definedName name="WE" localSheetId="4">#REF!</definedName>
    <definedName name="WE">#REF!</definedName>
    <definedName name="WEI" localSheetId="2">#REF!</definedName>
    <definedName name="WEI" localSheetId="7">#REF!</definedName>
    <definedName name="WEI" localSheetId="6">#REF!</definedName>
    <definedName name="WEI" localSheetId="4">#REF!</definedName>
    <definedName name="WEI">#REF!</definedName>
    <definedName name="weqwe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WER">#N/A</definedName>
    <definedName name="wjsr" localSheetId="2" hidden="1">#REF!</definedName>
    <definedName name="wjsr" localSheetId="7" hidden="1">#REF!</definedName>
    <definedName name="wjsr" localSheetId="6" hidden="1">#REF!</definedName>
    <definedName name="wjsr" localSheetId="4" hidden="1">#REF!</definedName>
    <definedName name="wjsr" hidden="1">#REF!</definedName>
    <definedName name="wkqcjf" localSheetId="2">#REF!</definedName>
    <definedName name="wkqcjf" localSheetId="7">#REF!</definedName>
    <definedName name="wkqcjf" localSheetId="6">#REF!</definedName>
    <definedName name="wkqcjf" localSheetId="4">#REF!</definedName>
    <definedName name="wkqcjf">#REF!</definedName>
    <definedName name="wm.조골재1" hidden="1">{#N/A,#N/A,FALSE,"조골재"}</definedName>
    <definedName name="WOOD_WORK" localSheetId="2">#REF!</definedName>
    <definedName name="WOOD_WORK" localSheetId="7">#REF!</definedName>
    <definedName name="WOOD_WORK" localSheetId="6">#REF!</definedName>
    <definedName name="WOOD_WORK" localSheetId="4">#REF!</definedName>
    <definedName name="WOOD_WORK">#REF!</definedName>
    <definedName name="WPWPPW" hidden="1">{#N/A,#N/A,FALSE,"주간공정";#N/A,#N/A,FALSE,"주간보고";#N/A,#N/A,FALSE,"주간공정표"}</definedName>
    <definedName name="WRITE" hidden="1">{#N/A,#N/A,FALSE,"CCTV"}</definedName>
    <definedName name="wrn.0812ESC." hidden="1">{#N/A,#N/A,FALSE,"물가변동";#N/A,#N/A,FALSE,"집계";#N/A,#N/A,FALSE,"도급집계";#N/A,#N/A,FALSE,"예산서";#N/A,#N/A,FALSE,"터빈";#N/A,#N/A,FALSE,"보일러";#N/A,#N/A,FALSE,"품셈";#N/A,#N/A,FALSE,"부표";#N/A,#N/A,FALSE,"적용노임";#N/A,#N/A,FALSE,"장비노임";#N/A,#N/A,FALSE,"정산품질";#N/A,#N/A,FALSE,"신규별표";#N/A,#N/A,FALSE,"정산신규품";#N/A,#N/A,FALSE,"ESC별표"}</definedName>
    <definedName name="wrn.2번." hidden="1">{#N/A,#N/A,FALSE,"2~8번"}</definedName>
    <definedName name="wrn.34건물기초." hidden="1">{#N/A,#N/A,FALSE,"집계";#N/A,#N/A,FALSE,"표지";#N/A,#N/A,FALSE,"터빈집계";#N/A,#N/A,FALSE,"터빈내역";#N/A,#N/A,FALSE,"주제어집계";#N/A,#N/A,FALSE,"주제어내역";#N/A,#N/A,FALSE,"보일러집계";#N/A,#N/A,FALSE,"보일러내역"}</definedName>
    <definedName name="wrn.97." hidden="1">{#N/A,#N/A,FALSE,"지침";#N/A,#N/A,FALSE,"환경분석";#N/A,#N/A,FALSE,"Sheet16"}</definedName>
    <definedName name="wrn.97년._.사업계획._.및._.예산지침." hidden="1">{#N/A,#N/A,TRUE,"1";#N/A,#N/A,TRUE,"2";#N/A,#N/A,TRUE,"3";#N/A,#N/A,TRUE,"4";#N/A,#N/A,TRUE,"5";#N/A,#N/A,TRUE,"6";#N/A,#N/A,TRUE,"7"}</definedName>
    <definedName name="wrn.ac30prn." hidden="1">{#N/A,#N/A,FALSE,"별표20 ";#N/A,#N/A,FALSE,"부표";#N/A,#N/A,FALSE,"품셈내역";#N/A,#N/A,FALSE,"품셈집계";#N/A,#N/A,FALSE,"내역서";#N/A,#N/A,FALSE,"집계표";#N/A,#N/A,FALSE,"표지";#N/A,#N/A,FALSE,"별표총괄표"}</definedName>
    <definedName name="wrn.AJDSuite." hidden="1">{"AJD",#N/A,TRUE,"Summary";"AJD",#N/A,TRUE,"CFCONC-outputs";"AJD",#N/A,TRUE,"P&amp;LCONC-outputs";"AJD",#N/A,TRUE,"BSCONC-outputs";"AJD",#N/A,TRUE,"FSCONC-outputs"}</definedName>
    <definedName name="wrn.BM." hidden="1">{#N/A,#N/A,FALSE,"CCTV"}</definedName>
    <definedName name="wrn.Construction._.Costs." hidden="1">{"Const Costs Dev",#N/A,FALSE,"Construction Cost Inputs";"Const Costs orig ccy",#N/A,FALSE,"Construction Cost Inputs";"Const Costs USD",#N/A,FALSE,"Construction Cost Inputs"}</definedName>
    <definedName name="wrn.Financing._.Inputs." hidden="1">{"BuildIn 2 Funding Assump",#N/A,FALSE,"Building Inputs";"BuildIn Capex plus Extras",#N/A,FALSE,"Building Inputs"}</definedName>
    <definedName name="wrn.OpCostIn." hidden="1">{"OpCostIn Technical",#N/A,FALSE,"Operations Cost Inputs";"OpCostIn V plus F",#N/A,FALSE,"Operations Cost Inputs";"OpCostIn Maint",#N/A,FALSE,"Operations Cost Inputs";"OpCostIn LDs Add Cost",#N/A,FALSE,"Operations Cost Inputs"}</definedName>
    <definedName name="wrn.건물기초." hidden="1">{#N/A,#N/A,FALSE,"집계";#N/A,#N/A,FALSE,"표지";#N/A,#N/A,FALSE,"터빈집계";#N/A,#N/A,FALSE,"터빈내역";#N/A,#N/A,FALSE,"주제어집계";#N/A,#N/A,FALSE,"주제어내역";#N/A,#N/A,FALSE,"보일러집계";#N/A,#N/A,FALSE,"보일러내역";#N/A,#N/A,FALSE,"별표19";#N/A,#N/A,FALSE,"정산신규품";#N/A,#N/A,FALSE,"신규별표";#N/A,#N/A,FALSE,"골재 ";#N/A,#N/A,FALSE,"운반비"}</definedName>
    <definedName name="wrn.건설기계사업소._.상반기보고." localSheetId="7" hidden="1">{#N/A,#N/A,FALSE,"사업총괄";#N/A,#N/A,FALSE,"장비사업";#N/A,#N/A,FALSE,"철구사업";#N/A,#N/A,FALSE,"준설사업"}</definedName>
    <definedName name="wrn.건설기계사업소._.상반기보고." localSheetId="5" hidden="1">{#N/A,#N/A,FALSE,"사업총괄";#N/A,#N/A,FALSE,"장비사업";#N/A,#N/A,FALSE,"철구사업";#N/A,#N/A,FALSE,"준설사업"}</definedName>
    <definedName name="wrn.건설기계사업소._.상반기보고." localSheetId="4" hidden="1">{#N/A,#N/A,FALSE,"사업총괄";#N/A,#N/A,FALSE,"장비사업";#N/A,#N/A,FALSE,"철구사업";#N/A,#N/A,FALSE,"준설사업"}</definedName>
    <definedName name="wrn.건설기계사업소._.상반기보고." hidden="1">{#N/A,#N/A,FALSE,"사업총괄";#N/A,#N/A,FALSE,"장비사업";#N/A,#N/A,FALSE,"철구사업";#N/A,#N/A,FALSE,"준설사업"}</definedName>
    <definedName name="wrn.고희석." localSheetId="7" hidden="1">{#N/A,#N/A,FALSE,"교리2"}</definedName>
    <definedName name="wrn.고희석." localSheetId="5" hidden="1">{#N/A,#N/A,FALSE,"교리2"}</definedName>
    <definedName name="wrn.고희석." localSheetId="4" hidden="1">{#N/A,#N/A,FALSE,"교리2"}</definedName>
    <definedName name="wrn.고희석." hidden="1">{#N/A,#N/A,FALSE,"교리2"}</definedName>
    <definedName name="wrn.골재소요량." hidden="1">{#N/A,#N/A,FALSE,"골재소요량";#N/A,#N/A,FALSE,"골재소요량"}</definedName>
    <definedName name="wrn.교육청." hidden="1">{#N/A,#N/A,FALSE,"전력간선"}</definedName>
    <definedName name="wrn.구조2." localSheetId="7" hidden="1">{#N/A,#N/A,FALSE,"구조2"}</definedName>
    <definedName name="wrn.구조2." localSheetId="5" hidden="1">{#N/A,#N/A,FALSE,"구조2"}</definedName>
    <definedName name="wrn.구조2." localSheetId="4" hidden="1">{#N/A,#N/A,FALSE,"구조2"}</definedName>
    <definedName name="wrn.구조2." hidden="1">{#N/A,#N/A,FALSE,"구조2"}</definedName>
    <definedName name="wrn.기성." hidden="1">{#N/A,#N/A,FALSE,"신청통보";#N/A,#N/A,FALSE,"기성확인서";#N/A,#N/A,FALSE,"기성내역서"}</definedName>
    <definedName name="wrn.기초." hidden="1">{#N/A,#N/A,FALSE,"터빈집계";#N/A,#N/A,FALSE,"터빈내역";#N/A,#N/A,FALSE,"보일러집계";#N/A,#N/A,FALSE,"보일러내역"}</definedName>
    <definedName name="wrn.단가표지." hidden="1">{#N/A,#N/A,FALSE,"단가표지"}</definedName>
    <definedName name="wrn.리스현황." hidden="1">{#N/A,#N/A,FALSE,"집계표"}</definedName>
    <definedName name="wrn.배수1." localSheetId="7" hidden="1">{#N/A,#N/A,FALSE,"배수1"}</definedName>
    <definedName name="wrn.배수1." localSheetId="5" hidden="1">{#N/A,#N/A,FALSE,"배수1"}</definedName>
    <definedName name="wrn.배수1." localSheetId="4" hidden="1">{#N/A,#N/A,FALSE,"배수1"}</definedName>
    <definedName name="wrn.배수1." hidden="1">{#N/A,#N/A,FALSE,"배수1"}</definedName>
    <definedName name="wrn.배수2." localSheetId="7" hidden="1">{#N/A,#N/A,FALSE,"배수2"}</definedName>
    <definedName name="wrn.배수2." localSheetId="5" hidden="1">{#N/A,#N/A,FALSE,"배수2"}</definedName>
    <definedName name="wrn.배수2." localSheetId="4" hidden="1">{#N/A,#N/A,FALSE,"배수2"}</definedName>
    <definedName name="wrn.배수2." hidden="1">{#N/A,#N/A,FALSE,"배수2"}</definedName>
    <definedName name="wrn.변경예산." localSheetId="7" hidden="1">{#N/A,#N/A,FALSE,"변경관리예산";#N/A,#N/A,FALSE,"변경장비예산";#N/A,#N/A,FALSE,"변경준설예산";#N/A,#N/A,FALSE,"변경철구예산"}</definedName>
    <definedName name="wrn.변경예산." localSheetId="5" hidden="1">{#N/A,#N/A,FALSE,"변경관리예산";#N/A,#N/A,FALSE,"변경장비예산";#N/A,#N/A,FALSE,"변경준설예산";#N/A,#N/A,FALSE,"변경철구예산"}</definedName>
    <definedName name="wrn.변경예산." localSheetId="4" hidden="1">{#N/A,#N/A,FALSE,"변경관리예산";#N/A,#N/A,FALSE,"변경장비예산";#N/A,#N/A,FALSE,"변경준설예산";#N/A,#N/A,FALSE,"변경철구예산"}</definedName>
    <definedName name="wrn.변경예산." hidden="1">{#N/A,#N/A,FALSE,"변경관리예산";#N/A,#N/A,FALSE,"변경장비예산";#N/A,#N/A,FALSE,"변경준설예산";#N/A,#N/A,FALSE,"변경철구예산"}</definedName>
    <definedName name="wrn.보일러마감." hidden="1">{#N/A,#N/A,FALSE,"물가변동 (2)";#N/A,#N/A,FALSE,"공사비";#N/A,#N/A,FALSE,"사급";#N/A,#N/A,FALSE,"도급집계";#N/A,#N/A,FALSE,"재료비";#N/A,#N/A,FALSE,"노무비";#N/A,#N/A,FALSE,"경비"}</definedName>
    <definedName name="wrn.부대1." localSheetId="7" hidden="1">{#N/A,#N/A,FALSE,"부대1"}</definedName>
    <definedName name="wrn.부대1." localSheetId="5" hidden="1">{#N/A,#N/A,FALSE,"부대1"}</definedName>
    <definedName name="wrn.부대1." localSheetId="4" hidden="1">{#N/A,#N/A,FALSE,"부대1"}</definedName>
    <definedName name="wrn.부대1." hidden="1">{#N/A,#N/A,FALSE,"부대1"}</definedName>
    <definedName name="wrn.부대2." localSheetId="7" hidden="1">{#N/A,#N/A,FALSE,"부대2"}</definedName>
    <definedName name="wrn.부대2." localSheetId="5" hidden="1">{#N/A,#N/A,FALSE,"부대2"}</definedName>
    <definedName name="wrn.부대2." localSheetId="4" hidden="1">{#N/A,#N/A,FALSE,"부대2"}</definedName>
    <definedName name="wrn.부대2." hidden="1">{#N/A,#N/A,FALSE,"부대2"}</definedName>
    <definedName name="wrn.부산주경기장." localSheetId="7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wrn.부산주경기장.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wrn.부산주경기장.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wrn.부산주경기장.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wrn.사업현황." localSheetId="7" hidden="1">{#N/A,#N/A,FALSE,"표지";#N/A,#N/A,FALSE,"조직표";#N/A,#N/A,FALSE,"정직원인원";#N/A,#N/A,FALSE,"사업계획";#N/A,#N/A,FALSE,"부동산";#N/A,#N/A,FALSE,"장비현황";#N/A,#N/A,FALSE,"장비가동";#N/A,#N/A,FALSE,"매각장비";#N/A,#N/A,FALSE,"철구제작";#N/A,#N/A,FALSE,"철구수주";#N/A,#N/A,FALSE,"철구시설";#N/A,#N/A,FALSE,"준설장비";#N/A,#N/A,FALSE,"준설수량";#N/A,#N/A,FALSE,"골재인원";#N/A,#N/A,FALSE,"골재손익";#N/A,#N/A,FALSE,"노조현황"}</definedName>
    <definedName name="wrn.사업현황." localSheetId="5" hidden="1">{#N/A,#N/A,FALSE,"표지";#N/A,#N/A,FALSE,"조직표";#N/A,#N/A,FALSE,"정직원인원";#N/A,#N/A,FALSE,"사업계획";#N/A,#N/A,FALSE,"부동산";#N/A,#N/A,FALSE,"장비현황";#N/A,#N/A,FALSE,"장비가동";#N/A,#N/A,FALSE,"매각장비";#N/A,#N/A,FALSE,"철구제작";#N/A,#N/A,FALSE,"철구수주";#N/A,#N/A,FALSE,"철구시설";#N/A,#N/A,FALSE,"준설장비";#N/A,#N/A,FALSE,"준설수량";#N/A,#N/A,FALSE,"골재인원";#N/A,#N/A,FALSE,"골재손익";#N/A,#N/A,FALSE,"노조현황"}</definedName>
    <definedName name="wrn.사업현황." localSheetId="4" hidden="1">{#N/A,#N/A,FALSE,"표지";#N/A,#N/A,FALSE,"조직표";#N/A,#N/A,FALSE,"정직원인원";#N/A,#N/A,FALSE,"사업계획";#N/A,#N/A,FALSE,"부동산";#N/A,#N/A,FALSE,"장비현황";#N/A,#N/A,FALSE,"장비가동";#N/A,#N/A,FALSE,"매각장비";#N/A,#N/A,FALSE,"철구제작";#N/A,#N/A,FALSE,"철구수주";#N/A,#N/A,FALSE,"철구시설";#N/A,#N/A,FALSE,"준설장비";#N/A,#N/A,FALSE,"준설수량";#N/A,#N/A,FALSE,"골재인원";#N/A,#N/A,FALSE,"골재손익";#N/A,#N/A,FALSE,"노조현황"}</definedName>
    <definedName name="wrn.사업현황." hidden="1">{#N/A,#N/A,FALSE,"표지";#N/A,#N/A,FALSE,"조직표";#N/A,#N/A,FALSE,"정직원인원";#N/A,#N/A,FALSE,"사업계획";#N/A,#N/A,FALSE,"부동산";#N/A,#N/A,FALSE,"장비현황";#N/A,#N/A,FALSE,"장비가동";#N/A,#N/A,FALSE,"매각장비";#N/A,#N/A,FALSE,"철구제작";#N/A,#N/A,FALSE,"철구수주";#N/A,#N/A,FALSE,"철구시설";#N/A,#N/A,FALSE,"준설장비";#N/A,#N/A,FALSE,"준설수량";#N/A,#N/A,FALSE,"골재인원";#N/A,#N/A,FALSE,"골재손익";#N/A,#N/A,FALSE,"노조현황"}</definedName>
    <definedName name="wrn.속도." localSheetId="7" hidden="1">{#N/A,#N/A,FALSE,"속도"}</definedName>
    <definedName name="wrn.속도." localSheetId="5" hidden="1">{#N/A,#N/A,FALSE,"속도"}</definedName>
    <definedName name="wrn.속도." localSheetId="4" hidden="1">{#N/A,#N/A,FALSE,"속도"}</definedName>
    <definedName name="wrn.속도." hidden="1">{#N/A,#N/A,FALSE,"속도"}</definedName>
    <definedName name="wrn.손익보고." localSheetId="7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손익보고." localSheetId="5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손익보고." localSheetId="4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손익보고.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송변전공종단가.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wrn.시행결의." hidden="1">{#N/A,#N/A,FALSE,"도급대비시행율";#N/A,#N/A,FALSE,"결의서";#N/A,#N/A,FALSE,"내역서";#N/A,#N/A,FALSE,"도급예상"}</definedName>
    <definedName name="wrn.신용찬." hidden="1">{#N/A,#N/A,TRUE,"토적및재료집계";#N/A,#N/A,TRUE,"토적및재료집계";#N/A,#N/A,TRUE,"단위량"}</definedName>
    <definedName name="wrn.업체별._.견적공사명." hidden="1">{"SJ - 기본 보기",#N/A,FALSE,"공사별 외주견적"}</definedName>
    <definedName name="wrn.예상손익." localSheetId="7" hidden="1">{#N/A,#N/A,FALSE,"예상손익";#N/A,#N/A,FALSE,"관리분석";#N/A,#N/A,FALSE,"장비분석";#N/A,#N/A,FALSE,"준설분석";#N/A,#N/A,FALSE,"철구분석"}</definedName>
    <definedName name="wrn.예상손익." localSheetId="5" hidden="1">{#N/A,#N/A,FALSE,"예상손익";#N/A,#N/A,FALSE,"관리분석";#N/A,#N/A,FALSE,"장비분석";#N/A,#N/A,FALSE,"준설분석";#N/A,#N/A,FALSE,"철구분석"}</definedName>
    <definedName name="wrn.예상손익." localSheetId="4" hidden="1">{#N/A,#N/A,FALSE,"예상손익";#N/A,#N/A,FALSE,"관리분석";#N/A,#N/A,FALSE,"장비분석";#N/A,#N/A,FALSE,"준설분석";#N/A,#N/A,FALSE,"철구분석"}</definedName>
    <definedName name="wrn.예상손익." hidden="1">{#N/A,#N/A,FALSE,"예상손익";#N/A,#N/A,FALSE,"관리분석";#N/A,#N/A,FALSE,"장비분석";#N/A,#N/A,FALSE,"준설분석";#N/A,#N/A,FALSE,"철구분석"}</definedName>
    <definedName name="wrn.외주기성." hidden="1">{#N/A,#N/A,FALSE,"신청통보";#N/A,#N/A,FALSE,"기성확인서";#N/A,#N/A,FALSE,"기성내역서"}</definedName>
    <definedName name="wrn.운반시간." hidden="1">{#N/A,#N/A,FALSE,"운반시간"}</definedName>
    <definedName name="wrn.이정표." localSheetId="7" hidden="1">{#N/A,#N/A,FALSE,"이정표"}</definedName>
    <definedName name="wrn.이정표." localSheetId="5" hidden="1">{#N/A,#N/A,FALSE,"이정표"}</definedName>
    <definedName name="wrn.이정표." localSheetId="4" hidden="1">{#N/A,#N/A,FALSE,"이정표"}</definedName>
    <definedName name="wrn.이정표." hidden="1">{#N/A,#N/A,FALSE,"이정표"}</definedName>
    <definedName name="wrn.조골재." hidden="1">{#N/A,#N/A,FALSE,"조골재"}</definedName>
    <definedName name="wrn.종점1" hidden="1">{#N/A,#N/A,FALSE,"이정표"}</definedName>
    <definedName name="wrn.주간보고." hidden="1">{#N/A,#N/A,FALSE,"주간공정";#N/A,#N/A,FALSE,"주간보고";#N/A,#N/A,FALSE,"주간공정표"}</definedName>
    <definedName name="wrn.지수1." hidden="1">{#N/A,#N/A,FALSE,"앞";#N/A,#N/A,FALSE,"앞";#N/A,#N/A,FALSE,"목차";#N/A,#N/A,FALSE,"1";#N/A,#N/A,FALSE,"갑지";#N/A,#N/A,FALSE,"2";#N/A,#N/A,FALSE,"개요";#N/A,#N/A,FALSE,"개요2";#N/A,#N/A,FALSE,"3";#N/A,#N/A,FALSE,"총괄";#N/A,#N/A,FALSE,"선금";#N/A,#N/A,FALSE,"4";#N/A,#N/A,FALSE,"방법";#N/A,#N/A,FALSE,"5";#N/A,#N/A,FALSE,"k";#N/A,#N/A,FALSE,"6";#N/A,#N/A,FALSE,"지수";#N/A,#N/A,FALSE,"7";#N/A,#N/A,FALSE,"노";#N/A,#N/A,FALSE,"경";#N/A,#N/A,FALSE,"재";#N/A,#N/A,FALSE,"산";#N/A,#N/A,FALSE,"안";#N/A,#N/A,FALSE,"8";#N/A,#N/A,FALSE,"계수";#N/A,#N/A,FALSE,"9";#N/A,#N/A,FALSE,"비목";#N/A,#N/A,FALSE,"10";#N/A,#N/A,FALSE,"집계"}</definedName>
    <definedName name="wrn.집기비품보고서._.품목별._.및._.현장별._.집계표." hidden="1">{#N/A,#N/A,FALSE,"Sheet6"}</definedName>
    <definedName name="wrn.철골집계표._.5칸." localSheetId="7" hidden="1">{#N/A,#N/A,FALSE,"Sheet1"}</definedName>
    <definedName name="wrn.철골집계표._.5칸." localSheetId="5" hidden="1">{#N/A,#N/A,FALSE,"Sheet1"}</definedName>
    <definedName name="wrn.철골집계표._.5칸." localSheetId="4" hidden="1">{#N/A,#N/A,FALSE,"Sheet1"}</definedName>
    <definedName name="wrn.철골집계표._.5칸." hidden="1">{#N/A,#N/A,FALSE,"Sheet1"}</definedName>
    <definedName name="wrn.토공1." localSheetId="7" hidden="1">{#N/A,#N/A,FALSE,"구조1"}</definedName>
    <definedName name="wrn.토공1." localSheetId="5" hidden="1">{#N/A,#N/A,FALSE,"구조1"}</definedName>
    <definedName name="wrn.토공1." localSheetId="4" hidden="1">{#N/A,#N/A,FALSE,"구조1"}</definedName>
    <definedName name="wrn.토공1." hidden="1">{#N/A,#N/A,FALSE,"구조1"}</definedName>
    <definedName name="wrn.토공2." localSheetId="7" hidden="1">{#N/A,#N/A,FALSE,"토공2"}</definedName>
    <definedName name="wrn.토공2." localSheetId="5" hidden="1">{#N/A,#N/A,FALSE,"토공2"}</definedName>
    <definedName name="wrn.토공2." localSheetId="4" hidden="1">{#N/A,#N/A,FALSE,"토공2"}</definedName>
    <definedName name="wrn.토공2." hidden="1">{#N/A,#N/A,FALSE,"토공2"}</definedName>
    <definedName name="wrn.통신지." hidden="1">{#N/A,#N/A,FALSE,"기안지";#N/A,#N/A,FALSE,"통신지"}</definedName>
    <definedName name="wrn.포장1." localSheetId="7" hidden="1">{#N/A,#N/A,FALSE,"포장1";#N/A,#N/A,FALSE,"포장1"}</definedName>
    <definedName name="wrn.포장1." localSheetId="5" hidden="1">{#N/A,#N/A,FALSE,"포장1";#N/A,#N/A,FALSE,"포장1"}</definedName>
    <definedName name="wrn.포장1." localSheetId="4" hidden="1">{#N/A,#N/A,FALSE,"포장1";#N/A,#N/A,FALSE,"포장1"}</definedName>
    <definedName name="wrn.포장1." hidden="1">{#N/A,#N/A,FALSE,"포장1";#N/A,#N/A,FALSE,"포장1"}</definedName>
    <definedName name="wrn.포장2." localSheetId="7" hidden="1">{#N/A,#N/A,FALSE,"포장2"}</definedName>
    <definedName name="wrn.포장2." localSheetId="5" hidden="1">{#N/A,#N/A,FALSE,"포장2"}</definedName>
    <definedName name="wrn.포장2." localSheetId="4" hidden="1">{#N/A,#N/A,FALSE,"포장2"}</definedName>
    <definedName name="wrn.포장2." hidden="1">{#N/A,#N/A,FALSE,"포장2"}</definedName>
    <definedName name="wrn.포장단가." hidden="1">{#N/A,#N/A,FALSE,"포장단가"}</definedName>
    <definedName name="wrn.표준공종단가." hidden="1">{"stand",#N/A,TRUE,"공종단가";"mtrvl",#N/A,TRUE,"단가산출";"gis170vl",#N/A,TRUE,"단가산출";"gis23vl",#N/A,TRUE,"단가산출";"cpdlavl",#N/A,TRUE,"단가산출";"BUSVL",#N/A,TRUE,"단가산출";"CABLE",#N/A,TRUE,"단가산출";"MTRST",#N/A,TRUE,"MTR품";"GIS170ST",#N/A,TRUE,"170GIS품";"GIS23ST",#N/A,TRUE,"25.8GIS품";"GITAST",#N/A,TRUE,"잡설비품";"STST",#N/A,TRUE,"표준공종"}</definedName>
    <definedName name="wrn.표지." hidden="1">{#N/A,#N/A,FALSE,"표지"}</definedName>
    <definedName name="wrn.표지목차." hidden="1">{#N/A,#N/A,FALSE,"표지목차"}</definedName>
    <definedName name="wrn.현장._.IDEA._.공모." hidden="1">{#N/A,#N/A,FALSE,"현장IDEA공모"}</definedName>
    <definedName name="wrn.현장._.NCR._.분석." hidden="1">{#N/A,#N/A,FALSE,"현장 NCR 분석";#N/A,#N/A,FALSE,"현장품질감사";#N/A,#N/A,FALSE,"현장품질감사"}</definedName>
    <definedName name="wrn.혼합골재." hidden="1">{#N/A,#N/A,FALSE,"혼합골재"}</definedName>
    <definedName name="WW" localSheetId="2">#REF!</definedName>
    <definedName name="WW" localSheetId="7">#REF!</definedName>
    <definedName name="WW" localSheetId="6">#REF!</definedName>
    <definedName name="WW" localSheetId="4">#REF!</definedName>
    <definedName name="WW">#REF!</definedName>
    <definedName name="wwww" localSheetId="7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www" localSheetId="5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www" localSheetId="4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www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WWWW" localSheetId="2">#REF!</definedName>
    <definedName name="WWWWW" localSheetId="7">#REF!</definedName>
    <definedName name="WWWWW" localSheetId="6">#REF!</definedName>
    <definedName name="WWWWW" localSheetId="4">#REF!</definedName>
    <definedName name="WWWWW">#REF!</definedName>
    <definedName name="X" localSheetId="2">#REF!</definedName>
    <definedName name="X" localSheetId="7">#REF!</definedName>
    <definedName name="X" localSheetId="6">#REF!</definedName>
    <definedName name="X" localSheetId="4">#REF!</definedName>
    <definedName name="X">#REF!</definedName>
    <definedName name="X9701D_일위대가_List" localSheetId="2">#REF!</definedName>
    <definedName name="X9701D_일위대가_List" localSheetId="7">#REF!</definedName>
    <definedName name="X9701D_일위대가_List" localSheetId="6">#REF!</definedName>
    <definedName name="X9701D_일위대가_List" localSheetId="4">#REF!</definedName>
    <definedName name="X9701D_일위대가_List">#REF!</definedName>
    <definedName name="XCB" hidden="1">{#N/A,#N/A,FALSE,"Sheet6"}</definedName>
    <definedName name="xcvc" localSheetId="2" hidden="1">#REF!</definedName>
    <definedName name="xcvc" localSheetId="7" hidden="1">#REF!</definedName>
    <definedName name="xcvc" localSheetId="6" hidden="1">#REF!</definedName>
    <definedName name="xcvc" localSheetId="4" hidden="1">#REF!</definedName>
    <definedName name="xcvc" hidden="1">#REF!</definedName>
    <definedName name="xf" hidden="1">{#N/A,#N/A,FALSE,"Sheet6"}</definedName>
    <definedName name="XlDlg">1</definedName>
    <definedName name="xx" localSheetId="2">#REF!</definedName>
    <definedName name="xx" localSheetId="7">#REF!</definedName>
    <definedName name="xx" localSheetId="6">#REF!</definedName>
    <definedName name="xx" localSheetId="4">#REF!</definedName>
    <definedName name="xx">#REF!</definedName>
    <definedName name="xxx" localSheetId="2">#REF!</definedName>
    <definedName name="xxx" localSheetId="7">#REF!</definedName>
    <definedName name="xxx" localSheetId="6">#REF!</definedName>
    <definedName name="xxx" localSheetId="4">#REF!</definedName>
    <definedName name="xxx">#REF!</definedName>
    <definedName name="Y.S.KIM" localSheetId="2">#REF!,#REF!,#REF!,#REF!,#REF!,#REF!,#REF!,#REF!,#REF!,#REF!,#REF!,#REF!,#REF!,#REF!,#REF!,#REF!,#REF!,#REF!,#REF!</definedName>
    <definedName name="Y.S.KIM" localSheetId="7">#REF!,#REF!,#REF!,#REF!,#REF!,#REF!,#REF!,#REF!,#REF!,#REF!,#REF!,#REF!,#REF!,#REF!,#REF!,#REF!,#REF!,#REF!,#REF!</definedName>
    <definedName name="Y.S.KIM" localSheetId="6">#REF!,#REF!,#REF!,#REF!,#REF!,#REF!,#REF!,#REF!,#REF!,#REF!,#REF!,#REF!,#REF!,#REF!,#REF!,#REF!,#REF!,#REF!,#REF!</definedName>
    <definedName name="Y.S.KIM" localSheetId="4">#REF!,#REF!,#REF!,#REF!,#REF!,#REF!,#REF!,#REF!,#REF!,#REF!,#REF!,#REF!,#REF!,#REF!,#REF!,#REF!,#REF!,#REF!,#REF!</definedName>
    <definedName name="Y.S.KIM">#REF!,#REF!,#REF!,#REF!,#REF!,#REF!,#REF!,#REF!,#REF!,#REF!,#REF!,#REF!,#REF!,#REF!,#REF!,#REF!,#REF!,#REF!,#REF!</definedName>
    <definedName name="YE" localSheetId="2">#REF!</definedName>
    <definedName name="YE" localSheetId="7">#REF!</definedName>
    <definedName name="YE" localSheetId="6">#REF!</definedName>
    <definedName name="YE" localSheetId="4">#REF!</definedName>
    <definedName name="YE">#REF!</definedName>
    <definedName name="YEKA" localSheetId="2">#REF!</definedName>
    <definedName name="YEKA" localSheetId="7">#REF!</definedName>
    <definedName name="YEKA" localSheetId="6">#REF!</definedName>
    <definedName name="YEKA" localSheetId="4">#REF!</definedName>
    <definedName name="YEKA">#REF!</definedName>
    <definedName name="YN" localSheetId="2">#REF!</definedName>
    <definedName name="YN" localSheetId="7">#REF!</definedName>
    <definedName name="YN" localSheetId="6">#REF!</definedName>
    <definedName name="YN" localSheetId="4">#REF!</definedName>
    <definedName name="YN">#REF!</definedName>
    <definedName name="yoo10" localSheetId="2">#REF!</definedName>
    <definedName name="yoo10" localSheetId="7">#REF!</definedName>
    <definedName name="yoo10" localSheetId="6">#REF!</definedName>
    <definedName name="yoo10" localSheetId="4">#REF!</definedName>
    <definedName name="yoo10">#REF!</definedName>
    <definedName name="yoo2" localSheetId="2">#REF!</definedName>
    <definedName name="yoo2" localSheetId="7">#REF!</definedName>
    <definedName name="yoo2" localSheetId="6">#REF!</definedName>
    <definedName name="yoo2" localSheetId="4">#REF!</definedName>
    <definedName name="yoo2">#REF!</definedName>
    <definedName name="yoo3" localSheetId="2">#REF!</definedName>
    <definedName name="yoo3" localSheetId="7">#REF!</definedName>
    <definedName name="yoo3" localSheetId="6">#REF!</definedName>
    <definedName name="yoo3" localSheetId="4">#REF!</definedName>
    <definedName name="yoo3">#REF!</definedName>
    <definedName name="yoo4" localSheetId="2">#REF!</definedName>
    <definedName name="yoo4" localSheetId="7">#REF!</definedName>
    <definedName name="yoo4" localSheetId="6">#REF!</definedName>
    <definedName name="yoo4" localSheetId="4">#REF!</definedName>
    <definedName name="yoo4">#REF!</definedName>
    <definedName name="yoo8" localSheetId="2">#REF!</definedName>
    <definedName name="yoo8" localSheetId="7">#REF!</definedName>
    <definedName name="yoo8" localSheetId="6">#REF!</definedName>
    <definedName name="yoo8" localSheetId="4">#REF!</definedName>
    <definedName name="yoo8">#REF!</definedName>
    <definedName name="YSB" localSheetId="2">#REF!</definedName>
    <definedName name="YSB" localSheetId="7">#REF!</definedName>
    <definedName name="YSB" localSheetId="6">#REF!</definedName>
    <definedName name="YSB" localSheetId="4">#REF!</definedName>
    <definedName name="YSB">#REF!</definedName>
    <definedName name="ytrytwyt" localSheetId="2" hidden="1">#REF!</definedName>
    <definedName name="ytrytwyt" localSheetId="7" hidden="1">#REF!</definedName>
    <definedName name="ytrytwyt" localSheetId="6" hidden="1">#REF!</definedName>
    <definedName name="ytrytwyt" localSheetId="5" hidden="1">#REF!</definedName>
    <definedName name="ytrytwyt" localSheetId="4" hidden="1">#REF!</definedName>
    <definedName name="ytrytwyt" hidden="1">#REF!</definedName>
    <definedName name="yu" hidden="1">{#N/A,#N/A,FALSE,"Sheet6"}</definedName>
    <definedName name="yuj" hidden="1">{#N/A,#N/A,TRUE,"1";#N/A,#N/A,TRUE,"2";#N/A,#N/A,TRUE,"3";#N/A,#N/A,TRUE,"4";#N/A,#N/A,TRUE,"5";#N/A,#N/A,TRUE,"6";#N/A,#N/A,TRUE,"7"}</definedName>
    <definedName name="YUTY" hidden="1">{#N/A,#N/A,FALSE,"Sheet6"}</definedName>
    <definedName name="YYY" localSheetId="2">#REF!</definedName>
    <definedName name="YYY" localSheetId="7">#REF!</definedName>
    <definedName name="YYY" localSheetId="6">#REF!</definedName>
    <definedName name="YYY" localSheetId="4">#REF!</definedName>
    <definedName name="YYY">#REF!</definedName>
    <definedName name="yyyyy" hidden="1">{#N/A,#N/A,FALSE,"이정표"}</definedName>
    <definedName name="Z_1F713D72_E6F4_11D3_8E1E_00A0244E179B_.wvu.Cols" localSheetId="2" hidden="1">#REF!</definedName>
    <definedName name="Z_1F713D72_E6F4_11D3_8E1E_00A0244E179B_.wvu.Cols" localSheetId="7" hidden="1">#REF!</definedName>
    <definedName name="Z_1F713D72_E6F4_11D3_8E1E_00A0244E179B_.wvu.Cols" localSheetId="6" hidden="1">#REF!</definedName>
    <definedName name="Z_1F713D72_E6F4_11D3_8E1E_00A0244E179B_.wvu.Cols" localSheetId="4" hidden="1">#REF!</definedName>
    <definedName name="Z_1F713D72_E6F4_11D3_8E1E_00A0244E179B_.wvu.Cols" hidden="1">#REF!</definedName>
    <definedName name="Z_1F713D72_E6F4_11D3_8E1E_00A0244E179B_.wvu.PrintArea" localSheetId="2" hidden="1">#REF!</definedName>
    <definedName name="Z_1F713D72_E6F4_11D3_8E1E_00A0244E179B_.wvu.PrintArea" localSheetId="7" hidden="1">#REF!</definedName>
    <definedName name="Z_1F713D72_E6F4_11D3_8E1E_00A0244E179B_.wvu.PrintArea" localSheetId="6" hidden="1">#REF!</definedName>
    <definedName name="Z_1F713D72_E6F4_11D3_8E1E_00A0244E179B_.wvu.PrintArea" localSheetId="4" hidden="1">#REF!</definedName>
    <definedName name="Z_1F713D72_E6F4_11D3_8E1E_00A0244E179B_.wvu.PrintArea" hidden="1">#REF!</definedName>
    <definedName name="Z_BFEEB821_E6AD_11D3_88E4_00E09870C276_.wvu.PrintArea" localSheetId="2" hidden="1">#REF!</definedName>
    <definedName name="Z_BFEEB821_E6AD_11D3_88E4_00E09870C276_.wvu.PrintArea" localSheetId="7" hidden="1">#REF!</definedName>
    <definedName name="Z_BFEEB821_E6AD_11D3_88E4_00E09870C276_.wvu.PrintArea" localSheetId="6" hidden="1">#REF!</definedName>
    <definedName name="Z_BFEEB821_E6AD_11D3_88E4_00E09870C276_.wvu.PrintArea" localSheetId="4" hidden="1">#REF!</definedName>
    <definedName name="Z_BFEEB821_E6AD_11D3_88E4_00E09870C276_.wvu.PrintArea" hidden="1">#REF!</definedName>
    <definedName name="Z_F6AB6A24_E5D5_11D3_B573_00104BA1686B_.wvu.Cols" localSheetId="2" hidden="1">#REF!,#REF!,#REF!</definedName>
    <definedName name="Z_F6AB6A24_E5D5_11D3_B573_00104BA1686B_.wvu.Cols" localSheetId="7" hidden="1">#REF!,#REF!,#REF!</definedName>
    <definedName name="Z_F6AB6A24_E5D5_11D3_B573_00104BA1686B_.wvu.Cols" localSheetId="6" hidden="1">#REF!,#REF!,#REF!</definedName>
    <definedName name="Z_F6AB6A24_E5D5_11D3_B573_00104BA1686B_.wvu.Cols" localSheetId="4" hidden="1">#REF!,#REF!,#REF!</definedName>
    <definedName name="Z_F6AB6A24_E5D5_11D3_B573_00104BA1686B_.wvu.Cols" hidden="1">#REF!,#REF!,#REF!</definedName>
    <definedName name="ZP" localSheetId="2">#REF!</definedName>
    <definedName name="ZP" localSheetId="7">#REF!</definedName>
    <definedName name="ZP" localSheetId="6">#REF!</definedName>
    <definedName name="ZP" localSheetId="4">#REF!</definedName>
    <definedName name="ZP">#REF!</definedName>
    <definedName name="ZZ" localSheetId="2">#REF!</definedName>
    <definedName name="ZZ" localSheetId="7">#REF!</definedName>
    <definedName name="ZZ" localSheetId="6">#REF!</definedName>
    <definedName name="ZZ" localSheetId="4">#REF!</definedName>
    <definedName name="ZZ">#REF!</definedName>
    <definedName name="ㄱ" hidden="1">{#N/A,#N/A,FALSE,"기안지";#N/A,#N/A,FALSE,"통신지"}</definedName>
    <definedName name="ㄱㄱㄱ" localSheetId="2">#REF!</definedName>
    <definedName name="ㄱㄱㄱ" localSheetId="7">#REF!</definedName>
    <definedName name="ㄱㄱㄱ" localSheetId="6">#REF!</definedName>
    <definedName name="ㄱㄱㄱ" localSheetId="4">#REF!</definedName>
    <definedName name="ㄱㄱㄱ">#REF!</definedName>
    <definedName name="ㄱㄱㄱㄱ" hidden="1">{#N/A,#N/A,FALSE,"지침";#N/A,#N/A,FALSE,"환경분석";#N/A,#N/A,FALSE,"Sheet16"}</definedName>
    <definedName name="ㄱㄱㄱㄱㄱ" localSheetId="7" hidden="1">{#N/A,#N/A,FALSE,"교리2"}</definedName>
    <definedName name="ㄱㄱㄱㄱㄱ" localSheetId="5" hidden="1">{#N/A,#N/A,FALSE,"교리2"}</definedName>
    <definedName name="ㄱㄱㄱㄱㄱ" localSheetId="4" hidden="1">{#N/A,#N/A,FALSE,"교리2"}</definedName>
    <definedName name="ㄱㄱㄱㄱㄱ" hidden="1">{#N/A,#N/A,FALSE,"교리2"}</definedName>
    <definedName name="ㄱㄱㄱㅎ" hidden="1">{#N/A,#N/A,FALSE,"Sheet6"}</definedName>
    <definedName name="ㄱㄱㄷ" hidden="1">{#N/A,#N/A,TRUE,"토적및재료집계";#N/A,#N/A,TRUE,"토적및재료집계";#N/A,#N/A,TRUE,"단위량"}</definedName>
    <definedName name="ㄱㄷㄱ" hidden="1">{#N/A,#N/A,FALSE,"Sheet6"}</definedName>
    <definedName name="ㄱㄷㄱㄷㄱㄷ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ㄱㄷㅅ" hidden="1">{#N/A,#N/A,FALSE,"Sheet6"}</definedName>
    <definedName name="ㄱㄷㅈㄱㄷㅈㄱㅈㄷ" hidden="1">{#N/A,#N/A,FALSE,"혼합골재"}</definedName>
    <definedName name="ㄱㄹ홍ㄱ호" hidden="1">{#N/A,#N/A,FALSE,"Sheet6"}</definedName>
    <definedName name="ㄱ서ㅗㅇ" hidden="1">{#N/A,#N/A,FALSE,"집계표"}</definedName>
    <definedName name="ㄱ솧" hidden="1">{#N/A,#N/A,FALSE,"집계표"}</definedName>
    <definedName name="ㄱ쇽" hidden="1">{#N/A,#N/A,FALSE,"Sheet6"}</definedName>
    <definedName name="ㄱㅈㅎ" localSheetId="2" hidden="1">#REF!</definedName>
    <definedName name="ㄱㅈㅎ" localSheetId="7" hidden="1">#REF!</definedName>
    <definedName name="ㄱㅈㅎ" localSheetId="6" hidden="1">#REF!</definedName>
    <definedName name="ㄱㅈㅎ" localSheetId="4" hidden="1">#REF!</definedName>
    <definedName name="ㄱㅈㅎ" hidden="1">#REF!</definedName>
    <definedName name="가" localSheetId="2">#REF!</definedName>
    <definedName name="가" localSheetId="7">#REF!</definedName>
    <definedName name="가" localSheetId="6">#REF!</definedName>
    <definedName name="가" localSheetId="4">#REF!</definedName>
    <definedName name="가">#REF!</definedName>
    <definedName name="가.건축공사">#N/A</definedName>
    <definedName name="가.공원시설물공">#N/A</definedName>
    <definedName name="가1" localSheetId="2">#REF!</definedName>
    <definedName name="가1" localSheetId="7">#REF!</definedName>
    <definedName name="가1" localSheetId="6">#REF!</definedName>
    <definedName name="가1" localSheetId="4">#REF!</definedName>
    <definedName name="가1">#REF!</definedName>
    <definedName name="가건물손료" localSheetId="2">#REF!</definedName>
    <definedName name="가건물손료" localSheetId="7">#REF!</definedName>
    <definedName name="가건물손료" localSheetId="6">#REF!</definedName>
    <definedName name="가건물손료" localSheetId="4">#REF!</definedName>
    <definedName name="가건물손료">#REF!</definedName>
    <definedName name="가구" localSheetId="2">#REF!</definedName>
    <definedName name="가구" localSheetId="7">#REF!</definedName>
    <definedName name="가구" localSheetId="6">#REF!</definedName>
    <definedName name="가구" localSheetId="4">#REF!</definedName>
    <definedName name="가구">#REF!</definedName>
    <definedName name="가구별도" localSheetId="2">#REF!</definedName>
    <definedName name="가구별도" localSheetId="7">#REF!</definedName>
    <definedName name="가구별도" localSheetId="6">#REF!</definedName>
    <definedName name="가구별도" localSheetId="4">#REF!</definedName>
    <definedName name="가구별도">#REF!</definedName>
    <definedName name="가노" localSheetId="2">#REF!</definedName>
    <definedName name="가노" localSheetId="7">#REF!</definedName>
    <definedName name="가노" localSheetId="6">#REF!</definedName>
    <definedName name="가노" localSheetId="4">#REF!</definedName>
    <definedName name="가노">#REF!</definedName>
    <definedName name="가로" localSheetId="2">#REF!</definedName>
    <definedName name="가로" localSheetId="7">#REF!</definedName>
    <definedName name="가로" localSheetId="6">#REF!</definedName>
    <definedName name="가로" localSheetId="4">#REF!</definedName>
    <definedName name="가로">#REF!</definedName>
    <definedName name="가로갑지" localSheetId="2">#REF!</definedName>
    <definedName name="가로갑지" localSheetId="7">#REF!</definedName>
    <definedName name="가로갑지" localSheetId="6">#REF!</definedName>
    <definedName name="가로갑지" localSheetId="4">#REF!</definedName>
    <definedName name="가로갑지">#REF!</definedName>
    <definedName name="가로등부표2" localSheetId="2">#REF!,#REF!</definedName>
    <definedName name="가로등부표2" localSheetId="7">#REF!,#REF!</definedName>
    <definedName name="가로등부표2" localSheetId="6">#REF!,#REF!</definedName>
    <definedName name="가로등부표2" localSheetId="4">#REF!,#REF!</definedName>
    <definedName name="가로등부표2">#REF!,#REF!</definedName>
    <definedName name="가로등주" localSheetId="2">#REF!</definedName>
    <definedName name="가로등주" localSheetId="7">#REF!</definedName>
    <definedName name="가로등주" localSheetId="6">#REF!</definedName>
    <definedName name="가로등주" localSheetId="4">#REF!</definedName>
    <definedName name="가로등주">#REF!</definedName>
    <definedName name="가설" localSheetId="2">#REF!</definedName>
    <definedName name="가설" localSheetId="7">#REF!</definedName>
    <definedName name="가설" localSheetId="6">#REF!</definedName>
    <definedName name="가설" localSheetId="4">#REF!</definedName>
    <definedName name="가설">#REF!</definedName>
    <definedName name="가설건물면적" localSheetId="2">#REF!</definedName>
    <definedName name="가설건물면적" localSheetId="7">#REF!</definedName>
    <definedName name="가설건물면적" localSheetId="6">#REF!</definedName>
    <definedName name="가설건물면적" localSheetId="4">#REF!</definedName>
    <definedName name="가설건물면적">#REF!</definedName>
    <definedName name="가설건물면적산정" hidden="1">{#N/A,#N/A,FALSE,"사업총괄";#N/A,#N/A,FALSE,"장비사업";#N/A,#N/A,FALSE,"철구사업";#N/A,#N/A,FALSE,"준설사업"}</definedName>
    <definedName name="가설공사비" localSheetId="2">#REF!</definedName>
    <definedName name="가설공사비" localSheetId="7">#REF!</definedName>
    <definedName name="가설공사비" localSheetId="6">#REF!</definedName>
    <definedName name="가설공사비" localSheetId="4">#REF!</definedName>
    <definedName name="가설공사비">#REF!</definedName>
    <definedName name="가설사무실" localSheetId="2">#REF!</definedName>
    <definedName name="가설사무실" localSheetId="7">#REF!</definedName>
    <definedName name="가설사무실" localSheetId="6">#REF!</definedName>
    <definedName name="가설사무실" localSheetId="4">#REF!</definedName>
    <definedName name="가설사무실">#REF!</definedName>
    <definedName name="가시나무R4" localSheetId="2">#REF!</definedName>
    <definedName name="가시나무R4" localSheetId="7">#REF!</definedName>
    <definedName name="가시나무R4" localSheetId="6">#REF!</definedName>
    <definedName name="가시나무R4" localSheetId="4">#REF!</definedName>
    <definedName name="가시나무R4">#REF!</definedName>
    <definedName name="가시나무R5" localSheetId="2">#REF!</definedName>
    <definedName name="가시나무R5" localSheetId="7">#REF!</definedName>
    <definedName name="가시나무R5" localSheetId="6">#REF!</definedName>
    <definedName name="가시나무R5" localSheetId="4">#REF!</definedName>
    <definedName name="가시나무R5">#REF!</definedName>
    <definedName name="가시나무R6" localSheetId="2">#REF!</definedName>
    <definedName name="가시나무R6" localSheetId="7">#REF!</definedName>
    <definedName name="가시나무R6" localSheetId="6">#REF!</definedName>
    <definedName name="가시나무R6" localSheetId="4">#REF!</definedName>
    <definedName name="가시나무R6">#REF!</definedName>
    <definedName name="가시나무R8" localSheetId="2">#REF!</definedName>
    <definedName name="가시나무R8" localSheetId="7">#REF!</definedName>
    <definedName name="가시나무R8" localSheetId="6">#REF!</definedName>
    <definedName name="가시나무R8" localSheetId="4">#REF!</definedName>
    <definedName name="가시나무R8">#REF!</definedName>
    <definedName name="가실행" localSheetId="2">#REF!</definedName>
    <definedName name="가실행" localSheetId="7">#REF!</definedName>
    <definedName name="가실행" localSheetId="6">#REF!</definedName>
    <definedName name="가실행" localSheetId="4">#REF!</definedName>
    <definedName name="가실행">#REF!</definedName>
    <definedName name="가실행1" hidden="1">{#N/A,#N/A,FALSE,"배수1"}</definedName>
    <definedName name="가이즈까향1204" localSheetId="2">#REF!</definedName>
    <definedName name="가이즈까향1204" localSheetId="7">#REF!</definedName>
    <definedName name="가이즈까향1204" localSheetId="6">#REF!</definedName>
    <definedName name="가이즈까향1204" localSheetId="4">#REF!</definedName>
    <definedName name="가이즈까향1204">#REF!</definedName>
    <definedName name="가이즈까향1505" localSheetId="2">#REF!</definedName>
    <definedName name="가이즈까향1505" localSheetId="7">#REF!</definedName>
    <definedName name="가이즈까향1505" localSheetId="6">#REF!</definedName>
    <definedName name="가이즈까향1505" localSheetId="4">#REF!</definedName>
    <definedName name="가이즈까향1505">#REF!</definedName>
    <definedName name="가이즈까향2006" localSheetId="2">#REF!</definedName>
    <definedName name="가이즈까향2006" localSheetId="7">#REF!</definedName>
    <definedName name="가이즈까향2006" localSheetId="6">#REF!</definedName>
    <definedName name="가이즈까향2006" localSheetId="4">#REF!</definedName>
    <definedName name="가이즈까향2006">#REF!</definedName>
    <definedName name="가이즈까향2008" localSheetId="2">#REF!</definedName>
    <definedName name="가이즈까향2008" localSheetId="7">#REF!</definedName>
    <definedName name="가이즈까향2008" localSheetId="6">#REF!</definedName>
    <definedName name="가이즈까향2008" localSheetId="4">#REF!</definedName>
    <definedName name="가이즈까향2008">#REF!</definedName>
    <definedName name="가이즈까향2510" localSheetId="2">#REF!</definedName>
    <definedName name="가이즈까향2510" localSheetId="7">#REF!</definedName>
    <definedName name="가이즈까향2510" localSheetId="6">#REF!</definedName>
    <definedName name="가이즈까향2510" localSheetId="4">#REF!</definedName>
    <definedName name="가이즈까향2510">#REF!</definedName>
    <definedName name="가재가시설" hidden="1">{#N/A,#N/A,FALSE,"Sheet6"}</definedName>
    <definedName name="가중나무B10" localSheetId="2">#REF!</definedName>
    <definedName name="가중나무B10" localSheetId="7">#REF!</definedName>
    <definedName name="가중나무B10" localSheetId="6">#REF!</definedName>
    <definedName name="가중나무B10" localSheetId="4">#REF!</definedName>
    <definedName name="가중나무B10">#REF!</definedName>
    <definedName name="가중나무B4" localSheetId="2">#REF!</definedName>
    <definedName name="가중나무B4" localSheetId="7">#REF!</definedName>
    <definedName name="가중나무B4" localSheetId="6">#REF!</definedName>
    <definedName name="가중나무B4" localSheetId="4">#REF!</definedName>
    <definedName name="가중나무B4">#REF!</definedName>
    <definedName name="가중나무B5" localSheetId="2">#REF!</definedName>
    <definedName name="가중나무B5" localSheetId="7">#REF!</definedName>
    <definedName name="가중나무B5" localSheetId="6">#REF!</definedName>
    <definedName name="가중나무B5" localSheetId="4">#REF!</definedName>
    <definedName name="가중나무B5">#REF!</definedName>
    <definedName name="가중나무B6" localSheetId="2">#REF!</definedName>
    <definedName name="가중나무B6" localSheetId="7">#REF!</definedName>
    <definedName name="가중나무B6" localSheetId="6">#REF!</definedName>
    <definedName name="가중나무B6" localSheetId="4">#REF!</definedName>
    <definedName name="가중나무B6">#REF!</definedName>
    <definedName name="가중나무B8" localSheetId="2">#REF!</definedName>
    <definedName name="가중나무B8" localSheetId="7">#REF!</definedName>
    <definedName name="가중나무B8" localSheetId="6">#REF!</definedName>
    <definedName name="가중나무B8" localSheetId="4">#REF!</definedName>
    <definedName name="가중나무B8">#REF!</definedName>
    <definedName name="간노" localSheetId="2">#REF!</definedName>
    <definedName name="간노" localSheetId="7">#REF!</definedName>
    <definedName name="간노" localSheetId="6">#REF!</definedName>
    <definedName name="간노" localSheetId="4">#REF!</definedName>
    <definedName name="간노">#REF!</definedName>
    <definedName name="간접" localSheetId="2">#REF!</definedName>
    <definedName name="간접" localSheetId="7">#REF!</definedName>
    <definedName name="간접" localSheetId="6">#REF!</definedName>
    <definedName name="간접" localSheetId="4">#REF!</definedName>
    <definedName name="간접">#REF!</definedName>
    <definedName name="간접경비" localSheetId="2" hidden="1">#REF!</definedName>
    <definedName name="간접경비" localSheetId="7" hidden="1">#REF!</definedName>
    <definedName name="간접경비" localSheetId="6" hidden="1">#REF!</definedName>
    <definedName name="간접경비" localSheetId="4" hidden="1">#REF!</definedName>
    <definedName name="간접경비" hidden="1">#REF!</definedName>
    <definedName name="간접경비2" localSheetId="2">#REF!</definedName>
    <definedName name="간접경비2" localSheetId="7">#REF!</definedName>
    <definedName name="간접경비2" localSheetId="6">#REF!</definedName>
    <definedName name="간접경비2" localSheetId="4">#REF!</definedName>
    <definedName name="간접경비2">#REF!</definedName>
    <definedName name="간접노무비" localSheetId="2">#REF!</definedName>
    <definedName name="간접노무비" localSheetId="7">#REF!</definedName>
    <definedName name="간접노무비" localSheetId="6">#REF!</definedName>
    <definedName name="간접노무비" localSheetId="4">#REF!</definedName>
    <definedName name="간접노무비">#REF!</definedName>
    <definedName name="간접율" localSheetId="2">#REF!</definedName>
    <definedName name="간접율" localSheetId="7">#REF!</definedName>
    <definedName name="간접율" localSheetId="6">#REF!</definedName>
    <definedName name="간접율" localSheetId="4">#REF!</definedName>
    <definedName name="간접율">#REF!</definedName>
    <definedName name="간접재료비" localSheetId="2">#REF!</definedName>
    <definedName name="간접재료비" localSheetId="7">#REF!</definedName>
    <definedName name="간접재료비" localSheetId="6">#REF!</definedName>
    <definedName name="간접재료비" localSheetId="4">#REF!</definedName>
    <definedName name="간접재료비">#REF!</definedName>
    <definedName name="간지" localSheetId="2">#REF!</definedName>
    <definedName name="간지" localSheetId="7">#REF!</definedName>
    <definedName name="간지" localSheetId="6">#REF!</definedName>
    <definedName name="간지" localSheetId="4">#REF!</definedName>
    <definedName name="간지">#REF!</definedName>
    <definedName name="갈빌1호" localSheetId="2">#REF!</definedName>
    <definedName name="갈빌1호" localSheetId="7">#REF!</definedName>
    <definedName name="갈빌1호" localSheetId="6">#REF!</definedName>
    <definedName name="갈빌1호" localSheetId="4">#REF!</definedName>
    <definedName name="갈빌1호">#REF!</definedName>
    <definedName name="갈빌2호" localSheetId="2">#REF!</definedName>
    <definedName name="갈빌2호" localSheetId="7">#REF!</definedName>
    <definedName name="갈빌2호" localSheetId="6">#REF!</definedName>
    <definedName name="갈빌2호" localSheetId="4">#REF!</definedName>
    <definedName name="갈빌2호">#REF!</definedName>
    <definedName name="갈빌3호" localSheetId="2">#REF!</definedName>
    <definedName name="갈빌3호" localSheetId="7">#REF!</definedName>
    <definedName name="갈빌3호" localSheetId="6">#REF!</definedName>
    <definedName name="갈빌3호" localSheetId="4">#REF!</definedName>
    <definedName name="갈빌3호">#REF!</definedName>
    <definedName name="감R10" localSheetId="2">#REF!</definedName>
    <definedName name="감R10" localSheetId="7">#REF!</definedName>
    <definedName name="감R10" localSheetId="6">#REF!</definedName>
    <definedName name="감R10" localSheetId="4">#REF!</definedName>
    <definedName name="감R10">#REF!</definedName>
    <definedName name="감R12" localSheetId="2">#REF!</definedName>
    <definedName name="감R12" localSheetId="7">#REF!</definedName>
    <definedName name="감R12" localSheetId="6">#REF!</definedName>
    <definedName name="감R12" localSheetId="4">#REF!</definedName>
    <definedName name="감R12">#REF!</definedName>
    <definedName name="감R15" localSheetId="2">#REF!</definedName>
    <definedName name="감R15" localSheetId="7">#REF!</definedName>
    <definedName name="감R15" localSheetId="6">#REF!</definedName>
    <definedName name="감R15" localSheetId="4">#REF!</definedName>
    <definedName name="감R15">#REF!</definedName>
    <definedName name="감R5" localSheetId="2">#REF!</definedName>
    <definedName name="감R5" localSheetId="7">#REF!</definedName>
    <definedName name="감R5" localSheetId="6">#REF!</definedName>
    <definedName name="감R5" localSheetId="4">#REF!</definedName>
    <definedName name="감R5">#REF!</definedName>
    <definedName name="감R6" localSheetId="2">#REF!</definedName>
    <definedName name="감R6" localSheetId="7">#REF!</definedName>
    <definedName name="감R6" localSheetId="6">#REF!</definedName>
    <definedName name="감R6" localSheetId="4">#REF!</definedName>
    <definedName name="감R6">#REF!</definedName>
    <definedName name="감R7" localSheetId="2">#REF!</definedName>
    <definedName name="감R7" localSheetId="7">#REF!</definedName>
    <definedName name="감R7" localSheetId="6">#REF!</definedName>
    <definedName name="감R7" localSheetId="4">#REF!</definedName>
    <definedName name="감R7">#REF!</definedName>
    <definedName name="감R8" localSheetId="2">#REF!</definedName>
    <definedName name="감R8" localSheetId="7">#REF!</definedName>
    <definedName name="감R8" localSheetId="6">#REF!</definedName>
    <definedName name="감R8" localSheetId="4">#REF!</definedName>
    <definedName name="감R8">#REF!</definedName>
    <definedName name="감복만" localSheetId="7" hidden="1">{#N/A,#N/A,FALSE,"교리2"}</definedName>
    <definedName name="감복만" localSheetId="5" hidden="1">{#N/A,#N/A,FALSE,"교리2"}</definedName>
    <definedName name="감복만" localSheetId="4" hidden="1">{#N/A,#N/A,FALSE,"교리2"}</definedName>
    <definedName name="감복만" hidden="1">{#N/A,#N/A,FALSE,"교리2"}</definedName>
    <definedName name="감승주" localSheetId="7" hidden="1">{#N/A,#N/A,FALSE,"교리2"}</definedName>
    <definedName name="감승주" localSheetId="5" hidden="1">{#N/A,#N/A,FALSE,"교리2"}</definedName>
    <definedName name="감승주" localSheetId="4" hidden="1">{#N/A,#N/A,FALSE,"교리2"}</definedName>
    <definedName name="감승주" hidden="1">{#N/A,#N/A,FALSE,"교리2"}</definedName>
    <definedName name="갑03" localSheetId="2">#REF!</definedName>
    <definedName name="갑03" localSheetId="7">#REF!</definedName>
    <definedName name="갑03" localSheetId="6">#REF!</definedName>
    <definedName name="갑03" localSheetId="4">#REF!</definedName>
    <definedName name="갑03">#REF!</definedName>
    <definedName name="갑지" localSheetId="2" hidden="1">#REF!</definedName>
    <definedName name="갑지" localSheetId="7" hidden="1">#REF!</definedName>
    <definedName name="갑지" localSheetId="6" hidden="1">#REF!</definedName>
    <definedName name="갑지" localSheetId="5" hidden="1">#REF!</definedName>
    <definedName name="갑지" localSheetId="4" hidden="1">#REF!</definedName>
    <definedName name="갑지" hidden="1">#REF!</definedName>
    <definedName name="갑지02" hidden="1">{#N/A,#N/A,FALSE,"Sheet6"}</definedName>
    <definedName name="강가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강관" hidden="1">{#N/A,#N/A,FALSE,"앞";#N/A,#N/A,FALSE,"앞";#N/A,#N/A,FALSE,"목차";#N/A,#N/A,FALSE,"1";#N/A,#N/A,FALSE,"갑지";#N/A,#N/A,FALSE,"2";#N/A,#N/A,FALSE,"개요";#N/A,#N/A,FALSE,"개요2";#N/A,#N/A,FALSE,"3";#N/A,#N/A,FALSE,"총괄";#N/A,#N/A,FALSE,"선금";#N/A,#N/A,FALSE,"4";#N/A,#N/A,FALSE,"방법";#N/A,#N/A,FALSE,"5";#N/A,#N/A,FALSE,"k";#N/A,#N/A,FALSE,"6";#N/A,#N/A,FALSE,"지수";#N/A,#N/A,FALSE,"7";#N/A,#N/A,FALSE,"노";#N/A,#N/A,FALSE,"경";#N/A,#N/A,FALSE,"재";#N/A,#N/A,FALSE,"산";#N/A,#N/A,FALSE,"안";#N/A,#N/A,FALSE,"8";#N/A,#N/A,FALSE,"계수";#N/A,#N/A,FALSE,"9";#N/A,#N/A,FALSE,"비목";#N/A,#N/A,FALSE,"10";#N/A,#N/A,FALSE,"집계"}</definedName>
    <definedName name="강종식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개나리12" localSheetId="2">#REF!</definedName>
    <definedName name="개나리12" localSheetId="7">#REF!</definedName>
    <definedName name="개나리12" localSheetId="6">#REF!</definedName>
    <definedName name="개나리12" localSheetId="4">#REF!</definedName>
    <definedName name="개나리12">#REF!</definedName>
    <definedName name="개나리3" localSheetId="2">#REF!</definedName>
    <definedName name="개나리3" localSheetId="7">#REF!</definedName>
    <definedName name="개나리3" localSheetId="6">#REF!</definedName>
    <definedName name="개나리3" localSheetId="4">#REF!</definedName>
    <definedName name="개나리3">#REF!</definedName>
    <definedName name="개나리5" localSheetId="2">#REF!</definedName>
    <definedName name="개나리5" localSheetId="7">#REF!</definedName>
    <definedName name="개나리5" localSheetId="6">#REF!</definedName>
    <definedName name="개나리5" localSheetId="4">#REF!</definedName>
    <definedName name="개나리5">#REF!</definedName>
    <definedName name="개나리7" localSheetId="2">#REF!</definedName>
    <definedName name="개나리7" localSheetId="7">#REF!</definedName>
    <definedName name="개나리7" localSheetId="6">#REF!</definedName>
    <definedName name="개나리7" localSheetId="4">#REF!</definedName>
    <definedName name="개나리7">#REF!</definedName>
    <definedName name="개나리9" localSheetId="2">#REF!</definedName>
    <definedName name="개나리9" localSheetId="7">#REF!</definedName>
    <definedName name="개나리9" localSheetId="6">#REF!</definedName>
    <definedName name="개나리9" localSheetId="4">#REF!</definedName>
    <definedName name="개나리9">#REF!</definedName>
    <definedName name="개보수" localSheetId="2">#REF!</definedName>
    <definedName name="개보수" localSheetId="7">#REF!</definedName>
    <definedName name="개보수" localSheetId="6">#REF!</definedName>
    <definedName name="개보수" localSheetId="4">#REF!</definedName>
    <definedName name="개보수">#REF!</definedName>
    <definedName name="개수" localSheetId="2">#REF!</definedName>
    <definedName name="개수" localSheetId="7">#REF!</definedName>
    <definedName name="개수" localSheetId="6">#REF!</definedName>
    <definedName name="개수" localSheetId="4">#REF!</definedName>
    <definedName name="개수">#REF!</definedName>
    <definedName name="개쉬땅1204" localSheetId="2">#REF!</definedName>
    <definedName name="개쉬땅1204" localSheetId="7">#REF!</definedName>
    <definedName name="개쉬땅1204" localSheetId="6">#REF!</definedName>
    <definedName name="개쉬땅1204" localSheetId="4">#REF!</definedName>
    <definedName name="개쉬땅1204">#REF!</definedName>
    <definedName name="개쉬땅1506" localSheetId="2">#REF!</definedName>
    <definedName name="개쉬땅1506" localSheetId="7">#REF!</definedName>
    <definedName name="개쉬땅1506" localSheetId="6">#REF!</definedName>
    <definedName name="개쉬땅1506" localSheetId="4">#REF!</definedName>
    <definedName name="개쉬땅1506">#REF!</definedName>
    <definedName name="갸" hidden="1">{#N/A,#N/A,FALSE,"예상손익";#N/A,#N/A,FALSE,"관리분석";#N/A,#N/A,FALSE,"장비분석";#N/A,#N/A,FALSE,"준설분석";#N/A,#N/A,FALSE,"철구분석"}</definedName>
    <definedName name="거소" hidden="1">{#N/A,#N/A,FALSE,"집계표"}</definedName>
    <definedName name="건" hidden="1">{#N/A,#N/A,FALSE,"기안지";#N/A,#N/A,FALSE,"통신지"}</definedName>
    <definedName name="건축" hidden="1">{#N/A,#N/A,TRUE,"토적및재료집계";#N/A,#N/A,TRUE,"토적및재료집계";#N/A,#N/A,TRUE,"단위량"}</definedName>
    <definedName name="건축내역2" hidden="1">{#N/A,#N/A,FALSE,"기안지";#N/A,#N/A,FALSE,"통신지"}</definedName>
    <definedName name="건축면적" localSheetId="2">#REF!</definedName>
    <definedName name="건축면적" localSheetId="7">#REF!</definedName>
    <definedName name="건축면적" localSheetId="6">#REF!</definedName>
    <definedName name="건축면적" localSheetId="4">#REF!</definedName>
    <definedName name="건축면적">#REF!</definedName>
    <definedName name="건축목공" localSheetId="2">#REF!</definedName>
    <definedName name="건축목공" localSheetId="7">#REF!</definedName>
    <definedName name="건축목공" localSheetId="6">#REF!</definedName>
    <definedName name="건축목공" localSheetId="4">#REF!</definedName>
    <definedName name="건축목공">#REF!</definedName>
    <definedName name="건축토공" hidden="1">{#N/A,#N/A,FALSE,"기안지";#N/A,#N/A,FALSE,"통신지"}</definedName>
    <definedName name="건축토공2" hidden="1">{#N/A,#N/A,FALSE,"기안지";#N/A,#N/A,FALSE,"통신지"}</definedName>
    <definedName name="건축팀별" hidden="1">{#N/A,#N/A,FALSE,"지침";#N/A,#N/A,FALSE,"환경분석";#N/A,#N/A,FALSE,"Sheet16"}</definedName>
    <definedName name="견" localSheetId="2">#REF!,#REF!</definedName>
    <definedName name="견" localSheetId="7">#REF!,#REF!</definedName>
    <definedName name="견" localSheetId="6">#REF!,#REF!</definedName>
    <definedName name="견" localSheetId="4">#REF!,#REF!</definedName>
    <definedName name="견">#REF!,#REF!</definedName>
    <definedName name="견__적__결__과___대__비__표" localSheetId="2">#REF!</definedName>
    <definedName name="견__적__결__과___대__비__표" localSheetId="7">#REF!</definedName>
    <definedName name="견__적__결__과___대__비__표" localSheetId="6">#REF!</definedName>
    <definedName name="견__적__결__과___대__비__표" localSheetId="4">#REF!</definedName>
    <definedName name="견__적__결__과___대__비__표">#REF!</definedName>
    <definedName name="견본갑을" hidden="1">{#N/A,#N/A,FALSE,"Sheet1"}</definedName>
    <definedName name="견적" localSheetId="2">#REF!</definedName>
    <definedName name="견적" localSheetId="7">#REF!</definedName>
    <definedName name="견적" localSheetId="6">#REF!</definedName>
    <definedName name="견적" localSheetId="4">#REF!</definedName>
    <definedName name="견적">#REF!</definedName>
    <definedName name="견적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견적12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견적1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견적2" localSheetId="7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견적2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견적2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견적2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견적3" localSheetId="7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견적3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견적3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견적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견적4" localSheetId="7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견적4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견적4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견적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견적SHEET" hidden="1">{#N/A,#N/A,FALSE,"CCTV"}</definedName>
    <definedName name="견적갑" localSheetId="2">#REF!</definedName>
    <definedName name="견적갑" localSheetId="7">#REF!</definedName>
    <definedName name="견적갑" localSheetId="6">#REF!</definedName>
    <definedName name="견적갑" localSheetId="4">#REF!</definedName>
    <definedName name="견적갑">#REF!</definedName>
    <definedName name="견적검토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견적결과보고서" localSheetId="2">#REF!</definedName>
    <definedName name="견적결과보고서" localSheetId="7">#REF!</definedName>
    <definedName name="견적결과보고서" localSheetId="6">#REF!</definedName>
    <definedName name="견적결과보고서" localSheetId="4">#REF!</definedName>
    <definedName name="견적결과보고서">#REF!</definedName>
    <definedName name="견적금액">#N/A</definedName>
    <definedName name="견적기준" localSheetId="2">#REF!</definedName>
    <definedName name="견적기준" localSheetId="7">#REF!</definedName>
    <definedName name="견적기준" localSheetId="6">#REF!</definedName>
    <definedName name="견적기준" localSheetId="4">#REF!</definedName>
    <definedName name="견적기준">#REF!</definedName>
    <definedName name="견적대비표" localSheetId="2" hidden="1">#REF!</definedName>
    <definedName name="견적대비표" localSheetId="7" hidden="1">#REF!</definedName>
    <definedName name="견적대비표" localSheetId="6" hidden="1">#REF!</definedName>
    <definedName name="견적대비표" localSheetId="4" hidden="1">#REF!</definedName>
    <definedName name="견적대비표" hidden="1">#REF!</definedName>
    <definedName name="견적서" localSheetId="7" hidden="1">{#N/A,#N/A,FALSE,"구조2"}</definedName>
    <definedName name="견적서" localSheetId="5" hidden="1">{#N/A,#N/A,FALSE,"구조2"}</definedName>
    <definedName name="견적서" localSheetId="4" hidden="1">{#N/A,#N/A,FALSE,"구조2"}</definedName>
    <definedName name="견적서" hidden="1">{#N/A,#N/A,FALSE,"구조2"}</definedName>
    <definedName name="견적예가" localSheetId="7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견적예가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견적예가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견적예가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견적을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견적제출보고서" localSheetId="2">#REF!</definedName>
    <definedName name="견적제출보고서" localSheetId="7">#REF!</definedName>
    <definedName name="견적제출보고서" localSheetId="6">#REF!</definedName>
    <definedName name="견적제출보고서" localSheetId="4">#REF!</definedName>
    <definedName name="견적제출보고서">#REF!</definedName>
    <definedName name="견적품의" localSheetId="2">#REF!</definedName>
    <definedName name="견적품의" localSheetId="7">#REF!</definedName>
    <definedName name="견적품의" localSheetId="6">#REF!</definedName>
    <definedName name="견적품의" localSheetId="4">#REF!</definedName>
    <definedName name="견적품의">#REF!</definedName>
    <definedName name="견적협력업체3" localSheetId="2">#REF!,#REF!,#REF!,#REF!,#REF!,#REF!,#REF!,#REF!,#REF!,#REF!,#REF!,#REF!,#REF!,#REF!,#REF!,#REF!,#REF!,#REF!,#REF!</definedName>
    <definedName name="견적협력업체3" localSheetId="7">#REF!,#REF!,#REF!,#REF!,#REF!,#REF!,#REF!,#REF!,#REF!,#REF!,#REF!,#REF!,#REF!,#REF!,#REF!,#REF!,#REF!,#REF!,#REF!</definedName>
    <definedName name="견적협력업체3" localSheetId="6">#REF!,#REF!,#REF!,#REF!,#REF!,#REF!,#REF!,#REF!,#REF!,#REF!,#REF!,#REF!,#REF!,#REF!,#REF!,#REF!,#REF!,#REF!,#REF!</definedName>
    <definedName name="견적협력업체3" localSheetId="4">#REF!,#REF!,#REF!,#REF!,#REF!,#REF!,#REF!,#REF!,#REF!,#REF!,#REF!,#REF!,#REF!,#REF!,#REF!,#REF!,#REF!,#REF!,#REF!</definedName>
    <definedName name="견적협력업체3">#REF!,#REF!,#REF!,#REF!,#REF!,#REF!,#REF!,#REF!,#REF!,#REF!,#REF!,#REF!,#REF!,#REF!,#REF!,#REF!,#REF!,#REF!,#REF!</definedName>
    <definedName name="결제">#N/A</definedName>
    <definedName name="결제금액">#N/A</definedName>
    <definedName name="겹동백1002" localSheetId="2">#REF!</definedName>
    <definedName name="겹동백1002" localSheetId="7">#REF!</definedName>
    <definedName name="겹동백1002" localSheetId="6">#REF!</definedName>
    <definedName name="겹동백1002" localSheetId="4">#REF!</definedName>
    <definedName name="겹동백1002">#REF!</definedName>
    <definedName name="겹동백1204" localSheetId="2">#REF!</definedName>
    <definedName name="겹동백1204" localSheetId="7">#REF!</definedName>
    <definedName name="겹동백1204" localSheetId="6">#REF!</definedName>
    <definedName name="겹동백1204" localSheetId="4">#REF!</definedName>
    <definedName name="겹동백1204">#REF!</definedName>
    <definedName name="겹동백1506" localSheetId="2">#REF!</definedName>
    <definedName name="겹동백1506" localSheetId="7">#REF!</definedName>
    <definedName name="겹동백1506" localSheetId="6">#REF!</definedName>
    <definedName name="겹동백1506" localSheetId="4">#REF!</definedName>
    <definedName name="겹동백1506">#REF!</definedName>
    <definedName name="겹벗R6" localSheetId="2">#REF!</definedName>
    <definedName name="겹벗R6" localSheetId="7">#REF!</definedName>
    <definedName name="겹벗R6" localSheetId="6">#REF!</definedName>
    <definedName name="겹벗R6" localSheetId="4">#REF!</definedName>
    <definedName name="겹벗R6">#REF!</definedName>
    <definedName name="겹벗R8" localSheetId="2">#REF!</definedName>
    <definedName name="겹벗R8" localSheetId="7">#REF!</definedName>
    <definedName name="겹벗R8" localSheetId="6">#REF!</definedName>
    <definedName name="겹벗R8" localSheetId="4">#REF!</definedName>
    <definedName name="겹벗R8">#REF!</definedName>
    <definedName name="겹철쭉0304" localSheetId="2">#REF!</definedName>
    <definedName name="겹철쭉0304" localSheetId="7">#REF!</definedName>
    <definedName name="겹철쭉0304" localSheetId="6">#REF!</definedName>
    <definedName name="겹철쭉0304" localSheetId="4">#REF!</definedName>
    <definedName name="겹철쭉0304">#REF!</definedName>
    <definedName name="겹철쭉0506" localSheetId="2">#REF!</definedName>
    <definedName name="겹철쭉0506" localSheetId="7">#REF!</definedName>
    <definedName name="겹철쭉0506" localSheetId="6">#REF!</definedName>
    <definedName name="겹철쭉0506" localSheetId="4">#REF!</definedName>
    <definedName name="겹철쭉0506">#REF!</definedName>
    <definedName name="겹철쭉0608" localSheetId="2">#REF!</definedName>
    <definedName name="겹철쭉0608" localSheetId="7">#REF!</definedName>
    <definedName name="겹철쭉0608" localSheetId="6">#REF!</definedName>
    <definedName name="겹철쭉0608" localSheetId="4">#REF!</definedName>
    <definedName name="겹철쭉0608">#REF!</definedName>
    <definedName name="겹철쭉0810" localSheetId="2">#REF!</definedName>
    <definedName name="겹철쭉0810" localSheetId="7">#REF!</definedName>
    <definedName name="겹철쭉0810" localSheetId="6">#REF!</definedName>
    <definedName name="겹철쭉0810" localSheetId="4">#REF!</definedName>
    <definedName name="겹철쭉0810">#REF!</definedName>
    <definedName name="겹철쭉0812" localSheetId="2">#REF!</definedName>
    <definedName name="겹철쭉0812" localSheetId="7">#REF!</definedName>
    <definedName name="겹철쭉0812" localSheetId="6">#REF!</definedName>
    <definedName name="겹철쭉0812" localSheetId="4">#REF!</definedName>
    <definedName name="겹철쭉0812">#REF!</definedName>
    <definedName name="경" hidden="1">{#N/A,#N/A,FALSE,"물가변동";#N/A,#N/A,FALSE,"집계";#N/A,#N/A,FALSE,"도급집계";#N/A,#N/A,FALSE,"예산서";#N/A,#N/A,FALSE,"터빈";#N/A,#N/A,FALSE,"보일러";#N/A,#N/A,FALSE,"품셈";#N/A,#N/A,FALSE,"부표";#N/A,#N/A,FALSE,"적용노임";#N/A,#N/A,FALSE,"장비노임";#N/A,#N/A,FALSE,"정산품질";#N/A,#N/A,FALSE,"신규별표";#N/A,#N/A,FALSE,"정산신규품";#N/A,#N/A,FALSE,"ESC별표"}</definedName>
    <definedName name="경0907003" localSheetId="2">#REF!</definedName>
    <definedName name="경0907003" localSheetId="7">#REF!</definedName>
    <definedName name="경0907003" localSheetId="6">#REF!</definedName>
    <definedName name="경0907003" localSheetId="4">#REF!</definedName>
    <definedName name="경0907003">#REF!</definedName>
    <definedName name="경6907001" localSheetId="2">#REF!</definedName>
    <definedName name="경6907001" localSheetId="7">#REF!</definedName>
    <definedName name="경6907001" localSheetId="6">#REF!</definedName>
    <definedName name="경6907001" localSheetId="4">#REF!</definedName>
    <definedName name="경6907001">#REF!</definedName>
    <definedName name="경6907004" localSheetId="2">#REF!</definedName>
    <definedName name="경6907004" localSheetId="7">#REF!</definedName>
    <definedName name="경6907004" localSheetId="6">#REF!</definedName>
    <definedName name="경6907004" localSheetId="4">#REF!</definedName>
    <definedName name="경6907004">#REF!</definedName>
    <definedName name="경6907005" localSheetId="2">#REF!</definedName>
    <definedName name="경6907005" localSheetId="7">#REF!</definedName>
    <definedName name="경6907005" localSheetId="6">#REF!</definedName>
    <definedName name="경6907005" localSheetId="4">#REF!</definedName>
    <definedName name="경6907005">#REF!</definedName>
    <definedName name="경6907006" localSheetId="2">#REF!</definedName>
    <definedName name="경6907006" localSheetId="7">#REF!</definedName>
    <definedName name="경6907006" localSheetId="6">#REF!</definedName>
    <definedName name="경6907006" localSheetId="4">#REF!</definedName>
    <definedName name="경6907006">#REF!</definedName>
    <definedName name="경6907007" localSheetId="2">#REF!</definedName>
    <definedName name="경6907007" localSheetId="7">#REF!</definedName>
    <definedName name="경6907007" localSheetId="6">#REF!</definedName>
    <definedName name="경6907007" localSheetId="4">#REF!</definedName>
    <definedName name="경6907007">#REF!</definedName>
    <definedName name="경6907008" localSheetId="2">#REF!</definedName>
    <definedName name="경6907008" localSheetId="7">#REF!</definedName>
    <definedName name="경6907008" localSheetId="6">#REF!</definedName>
    <definedName name="경6907008" localSheetId="4">#REF!</definedName>
    <definedName name="경6907008">#REF!</definedName>
    <definedName name="경6907009" localSheetId="2">#REF!</definedName>
    <definedName name="경6907009" localSheetId="7">#REF!</definedName>
    <definedName name="경6907009" localSheetId="6">#REF!</definedName>
    <definedName name="경6907009" localSheetId="4">#REF!</definedName>
    <definedName name="경6907009">#REF!</definedName>
    <definedName name="경6907010" localSheetId="2">#REF!</definedName>
    <definedName name="경6907010" localSheetId="7">#REF!</definedName>
    <definedName name="경6907010" localSheetId="6">#REF!</definedName>
    <definedName name="경6907010" localSheetId="4">#REF!</definedName>
    <definedName name="경6907010">#REF!</definedName>
    <definedName name="경6907011" localSheetId="2">#REF!</definedName>
    <definedName name="경6907011" localSheetId="7">#REF!</definedName>
    <definedName name="경6907011" localSheetId="6">#REF!</definedName>
    <definedName name="경6907011" localSheetId="4">#REF!</definedName>
    <definedName name="경6907011">#REF!</definedName>
    <definedName name="경6907012" localSheetId="2">#REF!</definedName>
    <definedName name="경6907012" localSheetId="7">#REF!</definedName>
    <definedName name="경6907012" localSheetId="6">#REF!</definedName>
    <definedName name="경6907012" localSheetId="4">#REF!</definedName>
    <definedName name="경6907012">#REF!</definedName>
    <definedName name="경6907013" localSheetId="2">#REF!</definedName>
    <definedName name="경6907013" localSheetId="7">#REF!</definedName>
    <definedName name="경6907013" localSheetId="6">#REF!</definedName>
    <definedName name="경6907013" localSheetId="4">#REF!</definedName>
    <definedName name="경6907013">#REF!</definedName>
    <definedName name="경6907014" localSheetId="2">#REF!</definedName>
    <definedName name="경6907014" localSheetId="7">#REF!</definedName>
    <definedName name="경6907014" localSheetId="6">#REF!</definedName>
    <definedName name="경6907014" localSheetId="4">#REF!</definedName>
    <definedName name="경6907014">#REF!</definedName>
    <definedName name="경6908002" localSheetId="2">#REF!</definedName>
    <definedName name="경6908002" localSheetId="7">#REF!</definedName>
    <definedName name="경6908002" localSheetId="6">#REF!</definedName>
    <definedName name="경6908002" localSheetId="4">#REF!</definedName>
    <definedName name="경6908002">#REF!</definedName>
    <definedName name="경6908003" localSheetId="2">#REF!</definedName>
    <definedName name="경6908003" localSheetId="7">#REF!</definedName>
    <definedName name="경6908003" localSheetId="6">#REF!</definedName>
    <definedName name="경6908003" localSheetId="4">#REF!</definedName>
    <definedName name="경6908003">#REF!</definedName>
    <definedName name="경6908004" localSheetId="2">#REF!</definedName>
    <definedName name="경6908004" localSheetId="7">#REF!</definedName>
    <definedName name="경6908004" localSheetId="6">#REF!</definedName>
    <definedName name="경6908004" localSheetId="4">#REF!</definedName>
    <definedName name="경6908004">#REF!</definedName>
    <definedName name="경6908005" localSheetId="2">#REF!</definedName>
    <definedName name="경6908005" localSheetId="7">#REF!</definedName>
    <definedName name="경6908005" localSheetId="6">#REF!</definedName>
    <definedName name="경6908005" localSheetId="4">#REF!</definedName>
    <definedName name="경6908005">#REF!</definedName>
    <definedName name="경6908006" localSheetId="2">#REF!</definedName>
    <definedName name="경6908006" localSheetId="7">#REF!</definedName>
    <definedName name="경6908006" localSheetId="6">#REF!</definedName>
    <definedName name="경6908006" localSheetId="4">#REF!</definedName>
    <definedName name="경6908006">#REF!</definedName>
    <definedName name="경6908007" localSheetId="2">#REF!</definedName>
    <definedName name="경6908007" localSheetId="7">#REF!</definedName>
    <definedName name="경6908007" localSheetId="6">#REF!</definedName>
    <definedName name="경6908007" localSheetId="4">#REF!</definedName>
    <definedName name="경6908007">#REF!</definedName>
    <definedName name="경6908008" localSheetId="2">#REF!</definedName>
    <definedName name="경6908008" localSheetId="7">#REF!</definedName>
    <definedName name="경6908008" localSheetId="6">#REF!</definedName>
    <definedName name="경6908008" localSheetId="4">#REF!</definedName>
    <definedName name="경6908008">#REF!</definedName>
    <definedName name="경6908009" localSheetId="2">#REF!</definedName>
    <definedName name="경6908009" localSheetId="7">#REF!</definedName>
    <definedName name="경6908009" localSheetId="6">#REF!</definedName>
    <definedName name="경6908009" localSheetId="4">#REF!</definedName>
    <definedName name="경6908009">#REF!</definedName>
    <definedName name="경6908031" localSheetId="2">#REF!</definedName>
    <definedName name="경6908031" localSheetId="7">#REF!</definedName>
    <definedName name="경6908031" localSheetId="6">#REF!</definedName>
    <definedName name="경6908031" localSheetId="4">#REF!</definedName>
    <definedName name="경6908031">#REF!</definedName>
    <definedName name="경6908032" localSheetId="2">#REF!</definedName>
    <definedName name="경6908032" localSheetId="7">#REF!</definedName>
    <definedName name="경6908032" localSheetId="6">#REF!</definedName>
    <definedName name="경6908032" localSheetId="4">#REF!</definedName>
    <definedName name="경6908032">#REF!</definedName>
    <definedName name="경6908033" localSheetId="2">#REF!</definedName>
    <definedName name="경6908033" localSheetId="7">#REF!</definedName>
    <definedName name="경6908033" localSheetId="6">#REF!</definedName>
    <definedName name="경6908033" localSheetId="4">#REF!</definedName>
    <definedName name="경6908033">#REF!</definedName>
    <definedName name="경6908034" localSheetId="2">#REF!</definedName>
    <definedName name="경6908034" localSheetId="7">#REF!</definedName>
    <definedName name="경6908034" localSheetId="6">#REF!</definedName>
    <definedName name="경6908034" localSheetId="4">#REF!</definedName>
    <definedName name="경6908034">#REF!</definedName>
    <definedName name="경6908035" localSheetId="2">#REF!</definedName>
    <definedName name="경6908035" localSheetId="7">#REF!</definedName>
    <definedName name="경6908035" localSheetId="6">#REF!</definedName>
    <definedName name="경6908035" localSheetId="4">#REF!</definedName>
    <definedName name="경6908035">#REF!</definedName>
    <definedName name="경6908036" localSheetId="2">#REF!</definedName>
    <definedName name="경6908036" localSheetId="7">#REF!</definedName>
    <definedName name="경6908036" localSheetId="6">#REF!</definedName>
    <definedName name="경6908036" localSheetId="4">#REF!</definedName>
    <definedName name="경6908036">#REF!</definedName>
    <definedName name="경6908037" localSheetId="2">#REF!</definedName>
    <definedName name="경6908037" localSheetId="7">#REF!</definedName>
    <definedName name="경6908037" localSheetId="6">#REF!</definedName>
    <definedName name="경6908037" localSheetId="4">#REF!</definedName>
    <definedName name="경6908037">#REF!</definedName>
    <definedName name="경6908038" localSheetId="2">#REF!</definedName>
    <definedName name="경6908038" localSheetId="7">#REF!</definedName>
    <definedName name="경6908038" localSheetId="6">#REF!</definedName>
    <definedName name="경6908038" localSheetId="4">#REF!</definedName>
    <definedName name="경6908038">#REF!</definedName>
    <definedName name="경6910002" localSheetId="2">#REF!</definedName>
    <definedName name="경6910002" localSheetId="7">#REF!</definedName>
    <definedName name="경6910002" localSheetId="6">#REF!</definedName>
    <definedName name="경6910002" localSheetId="4">#REF!</definedName>
    <definedName name="경6910002">#REF!</definedName>
    <definedName name="경6910004" localSheetId="2">#REF!</definedName>
    <definedName name="경6910004" localSheetId="7">#REF!</definedName>
    <definedName name="경6910004" localSheetId="6">#REF!</definedName>
    <definedName name="경6910004" localSheetId="4">#REF!</definedName>
    <definedName name="경6910004">#REF!</definedName>
    <definedName name="경6910006" localSheetId="2">#REF!</definedName>
    <definedName name="경6910006" localSheetId="7">#REF!</definedName>
    <definedName name="경6910006" localSheetId="6">#REF!</definedName>
    <definedName name="경6910006" localSheetId="4">#REF!</definedName>
    <definedName name="경6910006">#REF!</definedName>
    <definedName name="경6910007" localSheetId="2">#REF!</definedName>
    <definedName name="경6910007" localSheetId="7">#REF!</definedName>
    <definedName name="경6910007" localSheetId="6">#REF!</definedName>
    <definedName name="경6910007" localSheetId="4">#REF!</definedName>
    <definedName name="경6910007">#REF!</definedName>
    <definedName name="경6910008" localSheetId="2">#REF!</definedName>
    <definedName name="경6910008" localSheetId="7">#REF!</definedName>
    <definedName name="경6910008" localSheetId="6">#REF!</definedName>
    <definedName name="경6910008" localSheetId="4">#REF!</definedName>
    <definedName name="경6910008">#REF!</definedName>
    <definedName name="경6910009" localSheetId="2">#REF!</definedName>
    <definedName name="경6910009" localSheetId="7">#REF!</definedName>
    <definedName name="경6910009" localSheetId="6">#REF!</definedName>
    <definedName name="경6910009" localSheetId="4">#REF!</definedName>
    <definedName name="경6910009">#REF!</definedName>
    <definedName name="경6910010" localSheetId="2">#REF!</definedName>
    <definedName name="경6910010" localSheetId="7">#REF!</definedName>
    <definedName name="경6910010" localSheetId="6">#REF!</definedName>
    <definedName name="경6910010" localSheetId="4">#REF!</definedName>
    <definedName name="경6910010">#REF!</definedName>
    <definedName name="경6910011" localSheetId="2">#REF!</definedName>
    <definedName name="경6910011" localSheetId="7">#REF!</definedName>
    <definedName name="경6910011" localSheetId="6">#REF!</definedName>
    <definedName name="경6910011" localSheetId="4">#REF!</definedName>
    <definedName name="경6910011">#REF!</definedName>
    <definedName name="경6910012" localSheetId="2">#REF!</definedName>
    <definedName name="경6910012" localSheetId="7">#REF!</definedName>
    <definedName name="경6910012" localSheetId="6">#REF!</definedName>
    <definedName name="경6910012" localSheetId="4">#REF!</definedName>
    <definedName name="경6910012">#REF!</definedName>
    <definedName name="경6911002" localSheetId="2">#REF!</definedName>
    <definedName name="경6911002" localSheetId="7">#REF!</definedName>
    <definedName name="경6911002" localSheetId="6">#REF!</definedName>
    <definedName name="경6911002" localSheetId="4">#REF!</definedName>
    <definedName name="경6911002">#REF!</definedName>
    <definedName name="경6912008" localSheetId="2">#REF!</definedName>
    <definedName name="경6912008" localSheetId="7">#REF!</definedName>
    <definedName name="경6912008" localSheetId="6">#REF!</definedName>
    <definedName name="경6912008" localSheetId="4">#REF!</definedName>
    <definedName name="경6912008">#REF!</definedName>
    <definedName name="경6912009" localSheetId="2">#REF!</definedName>
    <definedName name="경6912009" localSheetId="7">#REF!</definedName>
    <definedName name="경6912009" localSheetId="6">#REF!</definedName>
    <definedName name="경6912009" localSheetId="4">#REF!</definedName>
    <definedName name="경6912009">#REF!</definedName>
    <definedName name="경6912010" localSheetId="2">#REF!</definedName>
    <definedName name="경6912010" localSheetId="7">#REF!</definedName>
    <definedName name="경6912010" localSheetId="6">#REF!</definedName>
    <definedName name="경6912010" localSheetId="4">#REF!</definedName>
    <definedName name="경6912010">#REF!</definedName>
    <definedName name="경6912011" localSheetId="2">#REF!</definedName>
    <definedName name="경6912011" localSheetId="7">#REF!</definedName>
    <definedName name="경6912011" localSheetId="6">#REF!</definedName>
    <definedName name="경6912011" localSheetId="4">#REF!</definedName>
    <definedName name="경6912011">#REF!</definedName>
    <definedName name="경6912012" localSheetId="2">#REF!</definedName>
    <definedName name="경6912012" localSheetId="7">#REF!</definedName>
    <definedName name="경6912012" localSheetId="6">#REF!</definedName>
    <definedName name="경6912012" localSheetId="4">#REF!</definedName>
    <definedName name="경6912012">#REF!</definedName>
    <definedName name="경6912013" localSheetId="2">#REF!</definedName>
    <definedName name="경6912013" localSheetId="7">#REF!</definedName>
    <definedName name="경6912013" localSheetId="6">#REF!</definedName>
    <definedName name="경6912013" localSheetId="4">#REF!</definedName>
    <definedName name="경6912013">#REF!</definedName>
    <definedName name="경6912014" localSheetId="2">#REF!</definedName>
    <definedName name="경6912014" localSheetId="7">#REF!</definedName>
    <definedName name="경6912014" localSheetId="6">#REF!</definedName>
    <definedName name="경6912014" localSheetId="4">#REF!</definedName>
    <definedName name="경6912014">#REF!</definedName>
    <definedName name="경6912016" localSheetId="2">#REF!</definedName>
    <definedName name="경6912016" localSheetId="7">#REF!</definedName>
    <definedName name="경6912016" localSheetId="6">#REF!</definedName>
    <definedName name="경6912016" localSheetId="4">#REF!</definedName>
    <definedName name="경6912016">#REF!</definedName>
    <definedName name="경6914001" localSheetId="2">#REF!</definedName>
    <definedName name="경6914001" localSheetId="7">#REF!</definedName>
    <definedName name="경6914001" localSheetId="6">#REF!</definedName>
    <definedName name="경6914001" localSheetId="4">#REF!</definedName>
    <definedName name="경6914001">#REF!</definedName>
    <definedName name="경6917001" localSheetId="2">#REF!</definedName>
    <definedName name="경6917001" localSheetId="7">#REF!</definedName>
    <definedName name="경6917001" localSheetId="6">#REF!</definedName>
    <definedName name="경6917001" localSheetId="4">#REF!</definedName>
    <definedName name="경6917001">#REF!</definedName>
    <definedName name="경6917002" localSheetId="2">#REF!</definedName>
    <definedName name="경6917002" localSheetId="7">#REF!</definedName>
    <definedName name="경6917002" localSheetId="6">#REF!</definedName>
    <definedName name="경6917002" localSheetId="4">#REF!</definedName>
    <definedName name="경6917002">#REF!</definedName>
    <definedName name="경6917003" localSheetId="2">#REF!</definedName>
    <definedName name="경6917003" localSheetId="7">#REF!</definedName>
    <definedName name="경6917003" localSheetId="6">#REF!</definedName>
    <definedName name="경6917003" localSheetId="4">#REF!</definedName>
    <definedName name="경6917003">#REF!</definedName>
    <definedName name="경6917004" localSheetId="2">#REF!</definedName>
    <definedName name="경6917004" localSheetId="7">#REF!</definedName>
    <definedName name="경6917004" localSheetId="6">#REF!</definedName>
    <definedName name="경6917004" localSheetId="4">#REF!</definedName>
    <definedName name="경6917004">#REF!</definedName>
    <definedName name="경6917005" localSheetId="2">#REF!</definedName>
    <definedName name="경6917005" localSheetId="7">#REF!</definedName>
    <definedName name="경6917005" localSheetId="6">#REF!</definedName>
    <definedName name="경6917005" localSheetId="4">#REF!</definedName>
    <definedName name="경6917005">#REF!</definedName>
    <definedName name="경6917308" localSheetId="2">#REF!</definedName>
    <definedName name="경6917308" localSheetId="7">#REF!</definedName>
    <definedName name="경6917308" localSheetId="6">#REF!</definedName>
    <definedName name="경6917308" localSheetId="4">#REF!</definedName>
    <definedName name="경6917308">#REF!</definedName>
    <definedName name="경6917309" localSheetId="2">#REF!</definedName>
    <definedName name="경6917309" localSheetId="7">#REF!</definedName>
    <definedName name="경6917309" localSheetId="6">#REF!</definedName>
    <definedName name="경6917309" localSheetId="4">#REF!</definedName>
    <definedName name="경6917309">#REF!</definedName>
    <definedName name="경6917310" localSheetId="2">#REF!</definedName>
    <definedName name="경6917310" localSheetId="7">#REF!</definedName>
    <definedName name="경6917310" localSheetId="6">#REF!</definedName>
    <definedName name="경6917310" localSheetId="4">#REF!</definedName>
    <definedName name="경6917310">#REF!</definedName>
    <definedName name="경6917311" localSheetId="2">#REF!</definedName>
    <definedName name="경6917311" localSheetId="7">#REF!</definedName>
    <definedName name="경6917311" localSheetId="6">#REF!</definedName>
    <definedName name="경6917311" localSheetId="4">#REF!</definedName>
    <definedName name="경6917311">#REF!</definedName>
    <definedName name="경6917312" localSheetId="2">#REF!</definedName>
    <definedName name="경6917312" localSheetId="7">#REF!</definedName>
    <definedName name="경6917312" localSheetId="6">#REF!</definedName>
    <definedName name="경6917312" localSheetId="4">#REF!</definedName>
    <definedName name="경6917312">#REF!</definedName>
    <definedName name="경6918003" localSheetId="2">#REF!</definedName>
    <definedName name="경6918003" localSheetId="7">#REF!</definedName>
    <definedName name="경6918003" localSheetId="6">#REF!</definedName>
    <definedName name="경6918003" localSheetId="4">#REF!</definedName>
    <definedName name="경6918003">#REF!</definedName>
    <definedName name="경6918004" localSheetId="2">#REF!</definedName>
    <definedName name="경6918004" localSheetId="7">#REF!</definedName>
    <definedName name="경6918004" localSheetId="6">#REF!</definedName>
    <definedName name="경6918004" localSheetId="4">#REF!</definedName>
    <definedName name="경6918004">#REF!</definedName>
    <definedName name="경6918005" localSheetId="2">#REF!</definedName>
    <definedName name="경6918005" localSheetId="7">#REF!</definedName>
    <definedName name="경6918005" localSheetId="6">#REF!</definedName>
    <definedName name="경6918005" localSheetId="4">#REF!</definedName>
    <definedName name="경6918005">#REF!</definedName>
    <definedName name="경6918006" localSheetId="2">#REF!</definedName>
    <definedName name="경6918006" localSheetId="7">#REF!</definedName>
    <definedName name="경6918006" localSheetId="6">#REF!</definedName>
    <definedName name="경6918006" localSheetId="4">#REF!</definedName>
    <definedName name="경6918006">#REF!</definedName>
    <definedName name="경6918007" localSheetId="2">#REF!</definedName>
    <definedName name="경6918007" localSheetId="7">#REF!</definedName>
    <definedName name="경6918007" localSheetId="6">#REF!</definedName>
    <definedName name="경6918007" localSheetId="4">#REF!</definedName>
    <definedName name="경6918007">#REF!</definedName>
    <definedName name="경6918008" localSheetId="2">#REF!</definedName>
    <definedName name="경6918008" localSheetId="7">#REF!</definedName>
    <definedName name="경6918008" localSheetId="6">#REF!</definedName>
    <definedName name="경6918008" localSheetId="4">#REF!</definedName>
    <definedName name="경6918008">#REF!</definedName>
    <definedName name="경6918009" localSheetId="2">#REF!</definedName>
    <definedName name="경6918009" localSheetId="7">#REF!</definedName>
    <definedName name="경6918009" localSheetId="6">#REF!</definedName>
    <definedName name="경6918009" localSheetId="4">#REF!</definedName>
    <definedName name="경6918009">#REF!</definedName>
    <definedName name="경6918010" localSheetId="2">#REF!</definedName>
    <definedName name="경6918010" localSheetId="7">#REF!</definedName>
    <definedName name="경6918010" localSheetId="6">#REF!</definedName>
    <definedName name="경6918010" localSheetId="4">#REF!</definedName>
    <definedName name="경6918010">#REF!</definedName>
    <definedName name="경6918011" localSheetId="2">#REF!</definedName>
    <definedName name="경6918011" localSheetId="7">#REF!</definedName>
    <definedName name="경6918011" localSheetId="6">#REF!</definedName>
    <definedName name="경6918011" localSheetId="4">#REF!</definedName>
    <definedName name="경6918011">#REF!</definedName>
    <definedName name="경6918012" localSheetId="2">#REF!</definedName>
    <definedName name="경6918012" localSheetId="7">#REF!</definedName>
    <definedName name="경6918012" localSheetId="6">#REF!</definedName>
    <definedName name="경6918012" localSheetId="4">#REF!</definedName>
    <definedName name="경6918012">#REF!</definedName>
    <definedName name="경6918013" localSheetId="2">#REF!</definedName>
    <definedName name="경6918013" localSheetId="7">#REF!</definedName>
    <definedName name="경6918013" localSheetId="6">#REF!</definedName>
    <definedName name="경6918013" localSheetId="4">#REF!</definedName>
    <definedName name="경6918013">#REF!</definedName>
    <definedName name="경6918014" localSheetId="2">#REF!</definedName>
    <definedName name="경6918014" localSheetId="7">#REF!</definedName>
    <definedName name="경6918014" localSheetId="6">#REF!</definedName>
    <definedName name="경6918014" localSheetId="4">#REF!</definedName>
    <definedName name="경6918014">#REF!</definedName>
    <definedName name="경6918102" localSheetId="2">#REF!</definedName>
    <definedName name="경6918102" localSheetId="7">#REF!</definedName>
    <definedName name="경6918102" localSheetId="6">#REF!</definedName>
    <definedName name="경6918102" localSheetId="4">#REF!</definedName>
    <definedName name="경6918102">#REF!</definedName>
    <definedName name="경6918103" localSheetId="2">#REF!</definedName>
    <definedName name="경6918103" localSheetId="7">#REF!</definedName>
    <definedName name="경6918103" localSheetId="6">#REF!</definedName>
    <definedName name="경6918103" localSheetId="4">#REF!</definedName>
    <definedName name="경6918103">#REF!</definedName>
    <definedName name="경6918104" localSheetId="2">#REF!</definedName>
    <definedName name="경6918104" localSheetId="7">#REF!</definedName>
    <definedName name="경6918104" localSheetId="6">#REF!</definedName>
    <definedName name="경6918104" localSheetId="4">#REF!</definedName>
    <definedName name="경6918104">#REF!</definedName>
    <definedName name="경6918105" localSheetId="2">#REF!</definedName>
    <definedName name="경6918105" localSheetId="7">#REF!</definedName>
    <definedName name="경6918105" localSheetId="6">#REF!</definedName>
    <definedName name="경6918105" localSheetId="4">#REF!</definedName>
    <definedName name="경6918105">#REF!</definedName>
    <definedName name="경6918106" localSheetId="2">#REF!</definedName>
    <definedName name="경6918106" localSheetId="7">#REF!</definedName>
    <definedName name="경6918106" localSheetId="6">#REF!</definedName>
    <definedName name="경6918106" localSheetId="4">#REF!</definedName>
    <definedName name="경6918106">#REF!</definedName>
    <definedName name="경6918107" localSheetId="2">#REF!</definedName>
    <definedName name="경6918107" localSheetId="7">#REF!</definedName>
    <definedName name="경6918107" localSheetId="6">#REF!</definedName>
    <definedName name="경6918107" localSheetId="4">#REF!</definedName>
    <definedName name="경6918107">#REF!</definedName>
    <definedName name="경6918108" localSheetId="2">#REF!</definedName>
    <definedName name="경6918108" localSheetId="7">#REF!</definedName>
    <definedName name="경6918108" localSheetId="6">#REF!</definedName>
    <definedName name="경6918108" localSheetId="4">#REF!</definedName>
    <definedName name="경6918108">#REF!</definedName>
    <definedName name="경6918109" localSheetId="2">#REF!</definedName>
    <definedName name="경6918109" localSheetId="7">#REF!</definedName>
    <definedName name="경6918109" localSheetId="6">#REF!</definedName>
    <definedName name="경6918109" localSheetId="4">#REF!</definedName>
    <definedName name="경6918109">#REF!</definedName>
    <definedName name="경6919007" localSheetId="2">#REF!</definedName>
    <definedName name="경6919007" localSheetId="7">#REF!</definedName>
    <definedName name="경6919007" localSheetId="6">#REF!</definedName>
    <definedName name="경6919007" localSheetId="4">#REF!</definedName>
    <definedName name="경6919007">#REF!</definedName>
    <definedName name="경6919008" localSheetId="2">#REF!</definedName>
    <definedName name="경6919008" localSheetId="7">#REF!</definedName>
    <definedName name="경6919008" localSheetId="6">#REF!</definedName>
    <definedName name="경6919008" localSheetId="4">#REF!</definedName>
    <definedName name="경6919008">#REF!</definedName>
    <definedName name="경6919009" localSheetId="2">#REF!</definedName>
    <definedName name="경6919009" localSheetId="7">#REF!</definedName>
    <definedName name="경6919009" localSheetId="6">#REF!</definedName>
    <definedName name="경6919009" localSheetId="4">#REF!</definedName>
    <definedName name="경6919009">#REF!</definedName>
    <definedName name="경6919010" localSheetId="2">#REF!</definedName>
    <definedName name="경6919010" localSheetId="7">#REF!</definedName>
    <definedName name="경6919010" localSheetId="6">#REF!</definedName>
    <definedName name="경6919010" localSheetId="4">#REF!</definedName>
    <definedName name="경6919010">#REF!</definedName>
    <definedName name="경6919011" localSheetId="2">#REF!</definedName>
    <definedName name="경6919011" localSheetId="7">#REF!</definedName>
    <definedName name="경6919011" localSheetId="6">#REF!</definedName>
    <definedName name="경6919011" localSheetId="4">#REF!</definedName>
    <definedName name="경6919011">#REF!</definedName>
    <definedName name="경6919012" localSheetId="2">#REF!</definedName>
    <definedName name="경6919012" localSheetId="7">#REF!</definedName>
    <definedName name="경6919012" localSheetId="6">#REF!</definedName>
    <definedName name="경6919012" localSheetId="4">#REF!</definedName>
    <definedName name="경6919012">#REF!</definedName>
    <definedName name="경6922002" localSheetId="2">#REF!</definedName>
    <definedName name="경6922002" localSheetId="7">#REF!</definedName>
    <definedName name="경6922002" localSheetId="6">#REF!</definedName>
    <definedName name="경6922002" localSheetId="4">#REF!</definedName>
    <definedName name="경6922002">#REF!</definedName>
    <definedName name="경6922004" localSheetId="2">#REF!</definedName>
    <definedName name="경6922004" localSheetId="7">#REF!</definedName>
    <definedName name="경6922004" localSheetId="6">#REF!</definedName>
    <definedName name="경6922004" localSheetId="4">#REF!</definedName>
    <definedName name="경6922004">#REF!</definedName>
    <definedName name="경6922006" localSheetId="2">#REF!</definedName>
    <definedName name="경6922006" localSheetId="7">#REF!</definedName>
    <definedName name="경6922006" localSheetId="6">#REF!</definedName>
    <definedName name="경6922006" localSheetId="4">#REF!</definedName>
    <definedName name="경6922006">#REF!</definedName>
    <definedName name="경6922007" localSheetId="2">#REF!</definedName>
    <definedName name="경6922007" localSheetId="7">#REF!</definedName>
    <definedName name="경6922007" localSheetId="6">#REF!</definedName>
    <definedName name="경6922007" localSheetId="4">#REF!</definedName>
    <definedName name="경6922007">#REF!</definedName>
    <definedName name="경6922008" localSheetId="2">#REF!</definedName>
    <definedName name="경6922008" localSheetId="7">#REF!</definedName>
    <definedName name="경6922008" localSheetId="6">#REF!</definedName>
    <definedName name="경6922008" localSheetId="4">#REF!</definedName>
    <definedName name="경6922008">#REF!</definedName>
    <definedName name="경6922009" localSheetId="2">#REF!</definedName>
    <definedName name="경6922009" localSheetId="7">#REF!</definedName>
    <definedName name="경6922009" localSheetId="6">#REF!</definedName>
    <definedName name="경6922009" localSheetId="4">#REF!</definedName>
    <definedName name="경6922009">#REF!</definedName>
    <definedName name="경6922010" localSheetId="2">#REF!</definedName>
    <definedName name="경6922010" localSheetId="7">#REF!</definedName>
    <definedName name="경6922010" localSheetId="6">#REF!</definedName>
    <definedName name="경6922010" localSheetId="4">#REF!</definedName>
    <definedName name="경6922010">#REF!</definedName>
    <definedName name="경6922140" localSheetId="2">#REF!</definedName>
    <definedName name="경6922140" localSheetId="7">#REF!</definedName>
    <definedName name="경6922140" localSheetId="6">#REF!</definedName>
    <definedName name="경6922140" localSheetId="4">#REF!</definedName>
    <definedName name="경6922140">#REF!</definedName>
    <definedName name="경6922142" localSheetId="2">#REF!</definedName>
    <definedName name="경6922142" localSheetId="7">#REF!</definedName>
    <definedName name="경6922142" localSheetId="6">#REF!</definedName>
    <definedName name="경6922142" localSheetId="4">#REF!</definedName>
    <definedName name="경6922142">#REF!</definedName>
    <definedName name="경6922143" localSheetId="2">#REF!</definedName>
    <definedName name="경6922143" localSheetId="7">#REF!</definedName>
    <definedName name="경6922143" localSheetId="6">#REF!</definedName>
    <definedName name="경6922143" localSheetId="4">#REF!</definedName>
    <definedName name="경6922143">#REF!</definedName>
    <definedName name="경6922144" localSheetId="2">#REF!</definedName>
    <definedName name="경6922144" localSheetId="7">#REF!</definedName>
    <definedName name="경6922144" localSheetId="6">#REF!</definedName>
    <definedName name="경6922144" localSheetId="4">#REF!</definedName>
    <definedName name="경6922144">#REF!</definedName>
    <definedName name="경6923007" localSheetId="2">#REF!</definedName>
    <definedName name="경6923007" localSheetId="7">#REF!</definedName>
    <definedName name="경6923007" localSheetId="6">#REF!</definedName>
    <definedName name="경6923007" localSheetId="4">#REF!</definedName>
    <definedName name="경6923007">#REF!</definedName>
    <definedName name="경6923008" localSheetId="2">#REF!</definedName>
    <definedName name="경6923008" localSheetId="7">#REF!</definedName>
    <definedName name="경6923008" localSheetId="6">#REF!</definedName>
    <definedName name="경6923008" localSheetId="4">#REF!</definedName>
    <definedName name="경6923008">#REF!</definedName>
    <definedName name="경6923009" localSheetId="2">#REF!</definedName>
    <definedName name="경6923009" localSheetId="7">#REF!</definedName>
    <definedName name="경6923009" localSheetId="6">#REF!</definedName>
    <definedName name="경6923009" localSheetId="4">#REF!</definedName>
    <definedName name="경6923009">#REF!</definedName>
    <definedName name="경6923010" localSheetId="2">#REF!</definedName>
    <definedName name="경6923010" localSheetId="7">#REF!</definedName>
    <definedName name="경6923010" localSheetId="6">#REF!</definedName>
    <definedName name="경6923010" localSheetId="4">#REF!</definedName>
    <definedName name="경6923010">#REF!</definedName>
    <definedName name="경6923011" localSheetId="2">#REF!</definedName>
    <definedName name="경6923011" localSheetId="7">#REF!</definedName>
    <definedName name="경6923011" localSheetId="6">#REF!</definedName>
    <definedName name="경6923011" localSheetId="4">#REF!</definedName>
    <definedName name="경6923011">#REF!</definedName>
    <definedName name="경6926003" localSheetId="2">#REF!</definedName>
    <definedName name="경6926003" localSheetId="7">#REF!</definedName>
    <definedName name="경6926003" localSheetId="6">#REF!</definedName>
    <definedName name="경6926003" localSheetId="4">#REF!</definedName>
    <definedName name="경6926003">#REF!</definedName>
    <definedName name="경6926004" localSheetId="2">#REF!</definedName>
    <definedName name="경6926004" localSheetId="7">#REF!</definedName>
    <definedName name="경6926004" localSheetId="6">#REF!</definedName>
    <definedName name="경6926004" localSheetId="4">#REF!</definedName>
    <definedName name="경6926004">#REF!</definedName>
    <definedName name="경6926005" localSheetId="2">#REF!</definedName>
    <definedName name="경6926005" localSheetId="7">#REF!</definedName>
    <definedName name="경6926005" localSheetId="6">#REF!</definedName>
    <definedName name="경6926005" localSheetId="4">#REF!</definedName>
    <definedName name="경6926005">#REF!</definedName>
    <definedName name="경6926006" localSheetId="2">#REF!</definedName>
    <definedName name="경6926006" localSheetId="7">#REF!</definedName>
    <definedName name="경6926006" localSheetId="6">#REF!</definedName>
    <definedName name="경6926006" localSheetId="4">#REF!</definedName>
    <definedName name="경6926006">#REF!</definedName>
    <definedName name="경6926007" localSheetId="2">#REF!</definedName>
    <definedName name="경6926007" localSheetId="7">#REF!</definedName>
    <definedName name="경6926007" localSheetId="6">#REF!</definedName>
    <definedName name="경6926007" localSheetId="4">#REF!</definedName>
    <definedName name="경6926007">#REF!</definedName>
    <definedName name="경6926008" localSheetId="2">#REF!</definedName>
    <definedName name="경6926008" localSheetId="7">#REF!</definedName>
    <definedName name="경6926008" localSheetId="6">#REF!</definedName>
    <definedName name="경6926008" localSheetId="4">#REF!</definedName>
    <definedName name="경6926008">#REF!</definedName>
    <definedName name="경6926009" localSheetId="2">#REF!</definedName>
    <definedName name="경6926009" localSheetId="7">#REF!</definedName>
    <definedName name="경6926009" localSheetId="6">#REF!</definedName>
    <definedName name="경6926009" localSheetId="4">#REF!</definedName>
    <definedName name="경6926009">#REF!</definedName>
    <definedName name="경6926010" localSheetId="2">#REF!</definedName>
    <definedName name="경6926010" localSheetId="7">#REF!</definedName>
    <definedName name="경6926010" localSheetId="6">#REF!</definedName>
    <definedName name="경6926010" localSheetId="4">#REF!</definedName>
    <definedName name="경6926010">#REF!</definedName>
    <definedName name="경6926011" localSheetId="2">#REF!</definedName>
    <definedName name="경6926011" localSheetId="7">#REF!</definedName>
    <definedName name="경6926011" localSheetId="6">#REF!</definedName>
    <definedName name="경6926011" localSheetId="4">#REF!</definedName>
    <definedName name="경6926011">#REF!</definedName>
    <definedName name="경6926012" localSheetId="2">#REF!</definedName>
    <definedName name="경6926012" localSheetId="7">#REF!</definedName>
    <definedName name="경6926012" localSheetId="6">#REF!</definedName>
    <definedName name="경6926012" localSheetId="4">#REF!</definedName>
    <definedName name="경6926012">#REF!</definedName>
    <definedName name="경6926030" localSheetId="2">#REF!</definedName>
    <definedName name="경6926030" localSheetId="7">#REF!</definedName>
    <definedName name="경6926030" localSheetId="6">#REF!</definedName>
    <definedName name="경6926030" localSheetId="4">#REF!</definedName>
    <definedName name="경6926030">#REF!</definedName>
    <definedName name="경6926032" localSheetId="2">#REF!</definedName>
    <definedName name="경6926032" localSheetId="7">#REF!</definedName>
    <definedName name="경6926032" localSheetId="6">#REF!</definedName>
    <definedName name="경6926032" localSheetId="4">#REF!</definedName>
    <definedName name="경6926032">#REF!</definedName>
    <definedName name="경6926033" localSheetId="2">#REF!</definedName>
    <definedName name="경6926033" localSheetId="7">#REF!</definedName>
    <definedName name="경6926033" localSheetId="6">#REF!</definedName>
    <definedName name="경6926033" localSheetId="4">#REF!</definedName>
    <definedName name="경6926033">#REF!</definedName>
    <definedName name="경6926034" localSheetId="2">#REF!</definedName>
    <definedName name="경6926034" localSheetId="7">#REF!</definedName>
    <definedName name="경6926034" localSheetId="6">#REF!</definedName>
    <definedName name="경6926034" localSheetId="4">#REF!</definedName>
    <definedName name="경6926034">#REF!</definedName>
    <definedName name="경6926035" localSheetId="2">#REF!</definedName>
    <definedName name="경6926035" localSheetId="7">#REF!</definedName>
    <definedName name="경6926035" localSheetId="6">#REF!</definedName>
    <definedName name="경6926035" localSheetId="4">#REF!</definedName>
    <definedName name="경6926035">#REF!</definedName>
    <definedName name="경6926036" localSheetId="2">#REF!</definedName>
    <definedName name="경6926036" localSheetId="7">#REF!</definedName>
    <definedName name="경6926036" localSheetId="6">#REF!</definedName>
    <definedName name="경6926036" localSheetId="4">#REF!</definedName>
    <definedName name="경6926036">#REF!</definedName>
    <definedName name="경6926038" localSheetId="2">#REF!</definedName>
    <definedName name="경6926038" localSheetId="7">#REF!</definedName>
    <definedName name="경6926038" localSheetId="6">#REF!</definedName>
    <definedName name="경6926038" localSheetId="4">#REF!</definedName>
    <definedName name="경6926038">#REF!</definedName>
    <definedName name="경6926050" localSheetId="2">#REF!</definedName>
    <definedName name="경6926050" localSheetId="7">#REF!</definedName>
    <definedName name="경6926050" localSheetId="6">#REF!</definedName>
    <definedName name="경6926050" localSheetId="4">#REF!</definedName>
    <definedName name="경6926050">#REF!</definedName>
    <definedName name="경6926052" localSheetId="2">#REF!</definedName>
    <definedName name="경6926052" localSheetId="7">#REF!</definedName>
    <definedName name="경6926052" localSheetId="6">#REF!</definedName>
    <definedName name="경6926052" localSheetId="4">#REF!</definedName>
    <definedName name="경6926052">#REF!</definedName>
    <definedName name="경6926053" localSheetId="2">#REF!</definedName>
    <definedName name="경6926053" localSheetId="7">#REF!</definedName>
    <definedName name="경6926053" localSheetId="6">#REF!</definedName>
    <definedName name="경6926053" localSheetId="4">#REF!</definedName>
    <definedName name="경6926053">#REF!</definedName>
    <definedName name="경6926054" localSheetId="2">#REF!</definedName>
    <definedName name="경6926054" localSheetId="7">#REF!</definedName>
    <definedName name="경6926054" localSheetId="6">#REF!</definedName>
    <definedName name="경6926054" localSheetId="4">#REF!</definedName>
    <definedName name="경6926054">#REF!</definedName>
    <definedName name="경6926055" localSheetId="2">#REF!</definedName>
    <definedName name="경6926055" localSheetId="7">#REF!</definedName>
    <definedName name="경6926055" localSheetId="6">#REF!</definedName>
    <definedName name="경6926055" localSheetId="4">#REF!</definedName>
    <definedName name="경6926055">#REF!</definedName>
    <definedName name="경6927001" localSheetId="2">#REF!</definedName>
    <definedName name="경6927001" localSheetId="7">#REF!</definedName>
    <definedName name="경6927001" localSheetId="6">#REF!</definedName>
    <definedName name="경6927001" localSheetId="4">#REF!</definedName>
    <definedName name="경6927001">#REF!</definedName>
    <definedName name="경6927002" localSheetId="2">#REF!</definedName>
    <definedName name="경6927002" localSheetId="7">#REF!</definedName>
    <definedName name="경6927002" localSheetId="6">#REF!</definedName>
    <definedName name="경6927002" localSheetId="4">#REF!</definedName>
    <definedName name="경6927002">#REF!</definedName>
    <definedName name="경6927003" localSheetId="2">#REF!</definedName>
    <definedName name="경6927003" localSheetId="7">#REF!</definedName>
    <definedName name="경6927003" localSheetId="6">#REF!</definedName>
    <definedName name="경6927003" localSheetId="4">#REF!</definedName>
    <definedName name="경6927003">#REF!</definedName>
    <definedName name="경6927004" localSheetId="2">#REF!</definedName>
    <definedName name="경6927004" localSheetId="7">#REF!</definedName>
    <definedName name="경6927004" localSheetId="6">#REF!</definedName>
    <definedName name="경6927004" localSheetId="4">#REF!</definedName>
    <definedName name="경6927004">#REF!</definedName>
    <definedName name="경6927005" localSheetId="2">#REF!</definedName>
    <definedName name="경6927005" localSheetId="7">#REF!</definedName>
    <definedName name="경6927005" localSheetId="6">#REF!</definedName>
    <definedName name="경6927005" localSheetId="4">#REF!</definedName>
    <definedName name="경6927005">#REF!</definedName>
    <definedName name="경6927006" localSheetId="2">#REF!</definedName>
    <definedName name="경6927006" localSheetId="7">#REF!</definedName>
    <definedName name="경6927006" localSheetId="6">#REF!</definedName>
    <definedName name="경6927006" localSheetId="4">#REF!</definedName>
    <definedName name="경6927006">#REF!</definedName>
    <definedName name="경6927007" localSheetId="2">#REF!</definedName>
    <definedName name="경6927007" localSheetId="7">#REF!</definedName>
    <definedName name="경6927007" localSheetId="6">#REF!</definedName>
    <definedName name="경6927007" localSheetId="4">#REF!</definedName>
    <definedName name="경6927007">#REF!</definedName>
    <definedName name="경6927008" localSheetId="2">#REF!</definedName>
    <definedName name="경6927008" localSheetId="7">#REF!</definedName>
    <definedName name="경6927008" localSheetId="6">#REF!</definedName>
    <definedName name="경6927008" localSheetId="4">#REF!</definedName>
    <definedName name="경6927008">#REF!</definedName>
    <definedName name="경6927009" localSheetId="2">#REF!</definedName>
    <definedName name="경6927009" localSheetId="7">#REF!</definedName>
    <definedName name="경6927009" localSheetId="6">#REF!</definedName>
    <definedName name="경6927009" localSheetId="4">#REF!</definedName>
    <definedName name="경6927009">#REF!</definedName>
    <definedName name="경6927010" localSheetId="2">#REF!</definedName>
    <definedName name="경6927010" localSheetId="7">#REF!</definedName>
    <definedName name="경6927010" localSheetId="6">#REF!</definedName>
    <definedName name="경6927010" localSheetId="4">#REF!</definedName>
    <definedName name="경6927010">#REF!</definedName>
    <definedName name="경6933006" localSheetId="2">#REF!</definedName>
    <definedName name="경6933006" localSheetId="7">#REF!</definedName>
    <definedName name="경6933006" localSheetId="6">#REF!</definedName>
    <definedName name="경6933006" localSheetId="4">#REF!</definedName>
    <definedName name="경6933006">#REF!</definedName>
    <definedName name="경6933007" localSheetId="2">#REF!</definedName>
    <definedName name="경6933007" localSheetId="7">#REF!</definedName>
    <definedName name="경6933007" localSheetId="6">#REF!</definedName>
    <definedName name="경6933007" localSheetId="4">#REF!</definedName>
    <definedName name="경6933007">#REF!</definedName>
    <definedName name="경6933008" localSheetId="2">#REF!</definedName>
    <definedName name="경6933008" localSheetId="7">#REF!</definedName>
    <definedName name="경6933008" localSheetId="6">#REF!</definedName>
    <definedName name="경6933008" localSheetId="4">#REF!</definedName>
    <definedName name="경6933008">#REF!</definedName>
    <definedName name="경6933009" localSheetId="2">#REF!</definedName>
    <definedName name="경6933009" localSheetId="7">#REF!</definedName>
    <definedName name="경6933009" localSheetId="6">#REF!</definedName>
    <definedName name="경6933009" localSheetId="4">#REF!</definedName>
    <definedName name="경6933009">#REF!</definedName>
    <definedName name="경6933010" localSheetId="2">#REF!</definedName>
    <definedName name="경6933010" localSheetId="7">#REF!</definedName>
    <definedName name="경6933010" localSheetId="6">#REF!</definedName>
    <definedName name="경6933010" localSheetId="4">#REF!</definedName>
    <definedName name="경6933010">#REF!</definedName>
    <definedName name="경6933011" localSheetId="2">#REF!</definedName>
    <definedName name="경6933011" localSheetId="7">#REF!</definedName>
    <definedName name="경6933011" localSheetId="6">#REF!</definedName>
    <definedName name="경6933011" localSheetId="4">#REF!</definedName>
    <definedName name="경6933011">#REF!</definedName>
    <definedName name="경6933012" localSheetId="2">#REF!</definedName>
    <definedName name="경6933012" localSheetId="7">#REF!</definedName>
    <definedName name="경6933012" localSheetId="6">#REF!</definedName>
    <definedName name="경6933012" localSheetId="4">#REF!</definedName>
    <definedName name="경6933012">#REF!</definedName>
    <definedName name="경6933014" localSheetId="2">#REF!</definedName>
    <definedName name="경6933014" localSheetId="7">#REF!</definedName>
    <definedName name="경6933014" localSheetId="6">#REF!</definedName>
    <definedName name="경6933014" localSheetId="4">#REF!</definedName>
    <definedName name="경6933014">#REF!</definedName>
    <definedName name="경6934006" localSheetId="2">#REF!</definedName>
    <definedName name="경6934006" localSheetId="7">#REF!</definedName>
    <definedName name="경6934006" localSheetId="6">#REF!</definedName>
    <definedName name="경6934006" localSheetId="4">#REF!</definedName>
    <definedName name="경6934006">#REF!</definedName>
    <definedName name="경6934007" localSheetId="2">#REF!</definedName>
    <definedName name="경6934007" localSheetId="7">#REF!</definedName>
    <definedName name="경6934007" localSheetId="6">#REF!</definedName>
    <definedName name="경6934007" localSheetId="4">#REF!</definedName>
    <definedName name="경6934007">#REF!</definedName>
    <definedName name="경6934008" localSheetId="2">#REF!</definedName>
    <definedName name="경6934008" localSheetId="7">#REF!</definedName>
    <definedName name="경6934008" localSheetId="6">#REF!</definedName>
    <definedName name="경6934008" localSheetId="4">#REF!</definedName>
    <definedName name="경6934008">#REF!</definedName>
    <definedName name="경6934009" localSheetId="2">#REF!</definedName>
    <definedName name="경6934009" localSheetId="7">#REF!</definedName>
    <definedName name="경6934009" localSheetId="6">#REF!</definedName>
    <definedName name="경6934009" localSheetId="4">#REF!</definedName>
    <definedName name="경6934009">#REF!</definedName>
    <definedName name="경6934010" localSheetId="2">#REF!</definedName>
    <definedName name="경6934010" localSheetId="7">#REF!</definedName>
    <definedName name="경6934010" localSheetId="6">#REF!</definedName>
    <definedName name="경6934010" localSheetId="4">#REF!</definedName>
    <definedName name="경6934010">#REF!</definedName>
    <definedName name="경6934011" localSheetId="2">#REF!</definedName>
    <definedName name="경6934011" localSheetId="7">#REF!</definedName>
    <definedName name="경6934011" localSheetId="6">#REF!</definedName>
    <definedName name="경6934011" localSheetId="4">#REF!</definedName>
    <definedName name="경6934011">#REF!</definedName>
    <definedName name="경6934012" localSheetId="2">#REF!</definedName>
    <definedName name="경6934012" localSheetId="7">#REF!</definedName>
    <definedName name="경6934012" localSheetId="6">#REF!</definedName>
    <definedName name="경6934012" localSheetId="4">#REF!</definedName>
    <definedName name="경6934012">#REF!</definedName>
    <definedName name="경6934014" localSheetId="2">#REF!</definedName>
    <definedName name="경6934014" localSheetId="7">#REF!</definedName>
    <definedName name="경6934014" localSheetId="6">#REF!</definedName>
    <definedName name="경6934014" localSheetId="4">#REF!</definedName>
    <definedName name="경6934014">#REF!</definedName>
    <definedName name="경6935012" localSheetId="2">#REF!</definedName>
    <definedName name="경6935012" localSheetId="7">#REF!</definedName>
    <definedName name="경6935012" localSheetId="6">#REF!</definedName>
    <definedName name="경6935012" localSheetId="4">#REF!</definedName>
    <definedName name="경6935012">#REF!</definedName>
    <definedName name="경6936009" localSheetId="2">#REF!</definedName>
    <definedName name="경6936009" localSheetId="7">#REF!</definedName>
    <definedName name="경6936009" localSheetId="6">#REF!</definedName>
    <definedName name="경6936009" localSheetId="4">#REF!</definedName>
    <definedName name="경6936009">#REF!</definedName>
    <definedName name="경6936010" localSheetId="2">#REF!</definedName>
    <definedName name="경6936010" localSheetId="7">#REF!</definedName>
    <definedName name="경6936010" localSheetId="6">#REF!</definedName>
    <definedName name="경6936010" localSheetId="4">#REF!</definedName>
    <definedName name="경6936010">#REF!</definedName>
    <definedName name="경6936012" localSheetId="2">#REF!</definedName>
    <definedName name="경6936012" localSheetId="7">#REF!</definedName>
    <definedName name="경6936012" localSheetId="6">#REF!</definedName>
    <definedName name="경6936012" localSheetId="4">#REF!</definedName>
    <definedName name="경6936012">#REF!</definedName>
    <definedName name="경6943101" localSheetId="2">#REF!</definedName>
    <definedName name="경6943101" localSheetId="7">#REF!</definedName>
    <definedName name="경6943101" localSheetId="6">#REF!</definedName>
    <definedName name="경6943101" localSheetId="4">#REF!</definedName>
    <definedName name="경6943101">#REF!</definedName>
    <definedName name="경6943102" localSheetId="2">#REF!</definedName>
    <definedName name="경6943102" localSheetId="7">#REF!</definedName>
    <definedName name="경6943102" localSheetId="6">#REF!</definedName>
    <definedName name="경6943102" localSheetId="4">#REF!</definedName>
    <definedName name="경6943102">#REF!</definedName>
    <definedName name="경6943103" localSheetId="2">#REF!</definedName>
    <definedName name="경6943103" localSheetId="7">#REF!</definedName>
    <definedName name="경6943103" localSheetId="6">#REF!</definedName>
    <definedName name="경6943103" localSheetId="4">#REF!</definedName>
    <definedName name="경6943103">#REF!</definedName>
    <definedName name="경6943104" localSheetId="2">#REF!</definedName>
    <definedName name="경6943104" localSheetId="7">#REF!</definedName>
    <definedName name="경6943104" localSheetId="6">#REF!</definedName>
    <definedName name="경6943104" localSheetId="4">#REF!</definedName>
    <definedName name="경6943104">#REF!</definedName>
    <definedName name="경6943105" localSheetId="2">#REF!</definedName>
    <definedName name="경6943105" localSheetId="7">#REF!</definedName>
    <definedName name="경6943105" localSheetId="6">#REF!</definedName>
    <definedName name="경6943105" localSheetId="4">#REF!</definedName>
    <definedName name="경6943105">#REF!</definedName>
    <definedName name="경6943106" localSheetId="2">#REF!</definedName>
    <definedName name="경6943106" localSheetId="7">#REF!</definedName>
    <definedName name="경6943106" localSheetId="6">#REF!</definedName>
    <definedName name="경6943106" localSheetId="4">#REF!</definedName>
    <definedName name="경6943106">#REF!</definedName>
    <definedName name="경6943107" localSheetId="2">#REF!</definedName>
    <definedName name="경6943107" localSheetId="7">#REF!</definedName>
    <definedName name="경6943107" localSheetId="6">#REF!</definedName>
    <definedName name="경6943107" localSheetId="4">#REF!</definedName>
    <definedName name="경6943107">#REF!</definedName>
    <definedName name="경6946141" localSheetId="2">#REF!</definedName>
    <definedName name="경6946141" localSheetId="7">#REF!</definedName>
    <definedName name="경6946141" localSheetId="6">#REF!</definedName>
    <definedName name="경6946141" localSheetId="4">#REF!</definedName>
    <definedName name="경6946141">#REF!</definedName>
    <definedName name="경6946142" localSheetId="2">#REF!</definedName>
    <definedName name="경6946142" localSheetId="7">#REF!</definedName>
    <definedName name="경6946142" localSheetId="6">#REF!</definedName>
    <definedName name="경6946142" localSheetId="4">#REF!</definedName>
    <definedName name="경6946142">#REF!</definedName>
    <definedName name="경6946143" localSheetId="2">#REF!</definedName>
    <definedName name="경6946143" localSheetId="7">#REF!</definedName>
    <definedName name="경6946143" localSheetId="6">#REF!</definedName>
    <definedName name="경6946143" localSheetId="4">#REF!</definedName>
    <definedName name="경6946143">#REF!</definedName>
    <definedName name="경6946144" localSheetId="2">#REF!</definedName>
    <definedName name="경6946144" localSheetId="7">#REF!</definedName>
    <definedName name="경6946144" localSheetId="6">#REF!</definedName>
    <definedName name="경6946144" localSheetId="4">#REF!</definedName>
    <definedName name="경6946144">#REF!</definedName>
    <definedName name="경6946145" localSheetId="2">#REF!</definedName>
    <definedName name="경6946145" localSheetId="7">#REF!</definedName>
    <definedName name="경6946145" localSheetId="6">#REF!</definedName>
    <definedName name="경6946145" localSheetId="4">#REF!</definedName>
    <definedName name="경6946145">#REF!</definedName>
    <definedName name="경6946146" localSheetId="2">#REF!</definedName>
    <definedName name="경6946146" localSheetId="7">#REF!</definedName>
    <definedName name="경6946146" localSheetId="6">#REF!</definedName>
    <definedName name="경6946146" localSheetId="4">#REF!</definedName>
    <definedName name="경6946146">#REF!</definedName>
    <definedName name="경6946147" localSheetId="2">#REF!</definedName>
    <definedName name="경6946147" localSheetId="7">#REF!</definedName>
    <definedName name="경6946147" localSheetId="6">#REF!</definedName>
    <definedName name="경6946147" localSheetId="4">#REF!</definedName>
    <definedName name="경6946147">#REF!</definedName>
    <definedName name="경6946148" localSheetId="2">#REF!</definedName>
    <definedName name="경6946148" localSheetId="7">#REF!</definedName>
    <definedName name="경6946148" localSheetId="6">#REF!</definedName>
    <definedName name="경6946148" localSheetId="4">#REF!</definedName>
    <definedName name="경6946148">#REF!</definedName>
    <definedName name="경6946149" localSheetId="2">#REF!</definedName>
    <definedName name="경6946149" localSheetId="7">#REF!</definedName>
    <definedName name="경6946149" localSheetId="6">#REF!</definedName>
    <definedName name="경6946149" localSheetId="4">#REF!</definedName>
    <definedName name="경6946149">#REF!</definedName>
    <definedName name="경6946150" localSheetId="2">#REF!</definedName>
    <definedName name="경6946150" localSheetId="7">#REF!</definedName>
    <definedName name="경6946150" localSheetId="6">#REF!</definedName>
    <definedName name="경6946150" localSheetId="4">#REF!</definedName>
    <definedName name="경6946150">#REF!</definedName>
    <definedName name="경6946189" localSheetId="2">#REF!</definedName>
    <definedName name="경6946189" localSheetId="7">#REF!</definedName>
    <definedName name="경6946189" localSheetId="6">#REF!</definedName>
    <definedName name="경6946189" localSheetId="4">#REF!</definedName>
    <definedName name="경6946189">#REF!</definedName>
    <definedName name="경6946190" localSheetId="2">#REF!</definedName>
    <definedName name="경6946190" localSheetId="7">#REF!</definedName>
    <definedName name="경6946190" localSheetId="6">#REF!</definedName>
    <definedName name="경6946190" localSheetId="4">#REF!</definedName>
    <definedName name="경6946190">#REF!</definedName>
    <definedName name="경6946192" localSheetId="2">#REF!</definedName>
    <definedName name="경6946192" localSheetId="7">#REF!</definedName>
    <definedName name="경6946192" localSheetId="6">#REF!</definedName>
    <definedName name="경6946192" localSheetId="4">#REF!</definedName>
    <definedName name="경6946192">#REF!</definedName>
    <definedName name="경6946342" localSheetId="2">#REF!</definedName>
    <definedName name="경6946342" localSheetId="7">#REF!</definedName>
    <definedName name="경6946342" localSheetId="6">#REF!</definedName>
    <definedName name="경6946342" localSheetId="4">#REF!</definedName>
    <definedName name="경6946342">#REF!</definedName>
    <definedName name="경6946343" localSheetId="2">#REF!</definedName>
    <definedName name="경6946343" localSheetId="7">#REF!</definedName>
    <definedName name="경6946343" localSheetId="6">#REF!</definedName>
    <definedName name="경6946343" localSheetId="4">#REF!</definedName>
    <definedName name="경6946343">#REF!</definedName>
    <definedName name="경6946344" localSheetId="2">#REF!</definedName>
    <definedName name="경6946344" localSheetId="7">#REF!</definedName>
    <definedName name="경6946344" localSheetId="6">#REF!</definedName>
    <definedName name="경6946344" localSheetId="4">#REF!</definedName>
    <definedName name="경6946344">#REF!</definedName>
    <definedName name="경6946345" localSheetId="2">#REF!</definedName>
    <definedName name="경6946345" localSheetId="7">#REF!</definedName>
    <definedName name="경6946345" localSheetId="6">#REF!</definedName>
    <definedName name="경6946345" localSheetId="4">#REF!</definedName>
    <definedName name="경6946345">#REF!</definedName>
    <definedName name="경6946346" localSheetId="2">#REF!</definedName>
    <definedName name="경6946346" localSheetId="7">#REF!</definedName>
    <definedName name="경6946346" localSheetId="6">#REF!</definedName>
    <definedName name="경6946346" localSheetId="4">#REF!</definedName>
    <definedName name="경6946346">#REF!</definedName>
    <definedName name="경6946347" localSheetId="2">#REF!</definedName>
    <definedName name="경6946347" localSheetId="7">#REF!</definedName>
    <definedName name="경6946347" localSheetId="6">#REF!</definedName>
    <definedName name="경6946347" localSheetId="4">#REF!</definedName>
    <definedName name="경6946347">#REF!</definedName>
    <definedName name="경6946348" localSheetId="2">#REF!</definedName>
    <definedName name="경6946348" localSheetId="7">#REF!</definedName>
    <definedName name="경6946348" localSheetId="6">#REF!</definedName>
    <definedName name="경6946348" localSheetId="4">#REF!</definedName>
    <definedName name="경6946348">#REF!</definedName>
    <definedName name="경6946349" localSheetId="2">#REF!</definedName>
    <definedName name="경6946349" localSheetId="7">#REF!</definedName>
    <definedName name="경6946349" localSheetId="6">#REF!</definedName>
    <definedName name="경6946349" localSheetId="4">#REF!</definedName>
    <definedName name="경6946349">#REF!</definedName>
    <definedName name="경6946387" localSheetId="2">#REF!</definedName>
    <definedName name="경6946387" localSheetId="7">#REF!</definedName>
    <definedName name="경6946387" localSheetId="6">#REF!</definedName>
    <definedName name="경6946387" localSheetId="4">#REF!</definedName>
    <definedName name="경6946387">#REF!</definedName>
    <definedName name="경6946388" localSheetId="2">#REF!</definedName>
    <definedName name="경6946388" localSheetId="7">#REF!</definedName>
    <definedName name="경6946388" localSheetId="6">#REF!</definedName>
    <definedName name="경6946388" localSheetId="4">#REF!</definedName>
    <definedName name="경6946388">#REF!</definedName>
    <definedName name="경6946389" localSheetId="2">#REF!</definedName>
    <definedName name="경6946389" localSheetId="7">#REF!</definedName>
    <definedName name="경6946389" localSheetId="6">#REF!</definedName>
    <definedName name="경6946389" localSheetId="4">#REF!</definedName>
    <definedName name="경6946389">#REF!</definedName>
    <definedName name="경6946390" localSheetId="2">#REF!</definedName>
    <definedName name="경6946390" localSheetId="7">#REF!</definedName>
    <definedName name="경6946390" localSheetId="6">#REF!</definedName>
    <definedName name="경6946390" localSheetId="4">#REF!</definedName>
    <definedName name="경6946390">#REF!</definedName>
    <definedName name="경6946391" localSheetId="2">#REF!</definedName>
    <definedName name="경6946391" localSheetId="7">#REF!</definedName>
    <definedName name="경6946391" localSheetId="6">#REF!</definedName>
    <definedName name="경6946391" localSheetId="4">#REF!</definedName>
    <definedName name="경6946391">#REF!</definedName>
    <definedName name="경6946392" localSheetId="2">#REF!</definedName>
    <definedName name="경6946392" localSheetId="7">#REF!</definedName>
    <definedName name="경6946392" localSheetId="6">#REF!</definedName>
    <definedName name="경6946392" localSheetId="4">#REF!</definedName>
    <definedName name="경6946392">#REF!</definedName>
    <definedName name="경6946393" localSheetId="2">#REF!</definedName>
    <definedName name="경6946393" localSheetId="7">#REF!</definedName>
    <definedName name="경6946393" localSheetId="6">#REF!</definedName>
    <definedName name="경6946393" localSheetId="4">#REF!</definedName>
    <definedName name="경6946393">#REF!</definedName>
    <definedName name="경6946394" localSheetId="2">#REF!</definedName>
    <definedName name="경6946394" localSheetId="7">#REF!</definedName>
    <definedName name="경6946394" localSheetId="6">#REF!</definedName>
    <definedName name="경6946394" localSheetId="4">#REF!</definedName>
    <definedName name="경6946394">#REF!</definedName>
    <definedName name="경6946395" localSheetId="2">#REF!</definedName>
    <definedName name="경6946395" localSheetId="7">#REF!</definedName>
    <definedName name="경6946395" localSheetId="6">#REF!</definedName>
    <definedName name="경6946395" localSheetId="4">#REF!</definedName>
    <definedName name="경6946395">#REF!</definedName>
    <definedName name="경6946397" localSheetId="2">#REF!</definedName>
    <definedName name="경6946397" localSheetId="7">#REF!</definedName>
    <definedName name="경6946397" localSheetId="6">#REF!</definedName>
    <definedName name="경6946397" localSheetId="4">#REF!</definedName>
    <definedName name="경6946397">#REF!</definedName>
    <definedName name="경6946491" localSheetId="2">#REF!</definedName>
    <definedName name="경6946491" localSheetId="7">#REF!</definedName>
    <definedName name="경6946491" localSheetId="6">#REF!</definedName>
    <definedName name="경6946491" localSheetId="4">#REF!</definedName>
    <definedName name="경6946491">#REF!</definedName>
    <definedName name="경6946590" localSheetId="2">#REF!</definedName>
    <definedName name="경6946590" localSheetId="7">#REF!</definedName>
    <definedName name="경6946590" localSheetId="6">#REF!</definedName>
    <definedName name="경6946590" localSheetId="4">#REF!</definedName>
    <definedName name="경6946590">#REF!</definedName>
    <definedName name="경6946591" localSheetId="2">#REF!</definedName>
    <definedName name="경6946591" localSheetId="7">#REF!</definedName>
    <definedName name="경6946591" localSheetId="6">#REF!</definedName>
    <definedName name="경6946591" localSheetId="4">#REF!</definedName>
    <definedName name="경6946591">#REF!</definedName>
    <definedName name="경6946592" localSheetId="2">#REF!</definedName>
    <definedName name="경6946592" localSheetId="7">#REF!</definedName>
    <definedName name="경6946592" localSheetId="6">#REF!</definedName>
    <definedName name="경6946592" localSheetId="4">#REF!</definedName>
    <definedName name="경6946592">#REF!</definedName>
    <definedName name="경6947109" localSheetId="2">#REF!</definedName>
    <definedName name="경6947109" localSheetId="7">#REF!</definedName>
    <definedName name="경6947109" localSheetId="6">#REF!</definedName>
    <definedName name="경6947109" localSheetId="4">#REF!</definedName>
    <definedName name="경6947109">#REF!</definedName>
    <definedName name="경6947111" localSheetId="2">#REF!</definedName>
    <definedName name="경6947111" localSheetId="7">#REF!</definedName>
    <definedName name="경6947111" localSheetId="6">#REF!</definedName>
    <definedName name="경6947111" localSheetId="4">#REF!</definedName>
    <definedName name="경6947111">#REF!</definedName>
    <definedName name="경6948001" localSheetId="2">#REF!</definedName>
    <definedName name="경6948001" localSheetId="7">#REF!</definedName>
    <definedName name="경6948001" localSheetId="6">#REF!</definedName>
    <definedName name="경6948001" localSheetId="4">#REF!</definedName>
    <definedName name="경6948001">#REF!</definedName>
    <definedName name="경6949200" localSheetId="2">#REF!</definedName>
    <definedName name="경6949200" localSheetId="7">#REF!</definedName>
    <definedName name="경6949200" localSheetId="6">#REF!</definedName>
    <definedName name="경6949200" localSheetId="4">#REF!</definedName>
    <definedName name="경6949200">#REF!</definedName>
    <definedName name="경6949201" localSheetId="2">#REF!</definedName>
    <definedName name="경6949201" localSheetId="7">#REF!</definedName>
    <definedName name="경6949201" localSheetId="6">#REF!</definedName>
    <definedName name="경6949201" localSheetId="4">#REF!</definedName>
    <definedName name="경6949201">#REF!</definedName>
    <definedName name="경6949202" localSheetId="2">#REF!</definedName>
    <definedName name="경6949202" localSheetId="7">#REF!</definedName>
    <definedName name="경6949202" localSheetId="6">#REF!</definedName>
    <definedName name="경6949202" localSheetId="4">#REF!</definedName>
    <definedName name="경6949202">#REF!</definedName>
    <definedName name="경6949203" localSheetId="2">#REF!</definedName>
    <definedName name="경6949203" localSheetId="7">#REF!</definedName>
    <definedName name="경6949203" localSheetId="6">#REF!</definedName>
    <definedName name="경6949203" localSheetId="4">#REF!</definedName>
    <definedName name="경6949203">#REF!</definedName>
    <definedName name="경6949204" localSheetId="2">#REF!</definedName>
    <definedName name="경6949204" localSheetId="7">#REF!</definedName>
    <definedName name="경6949204" localSheetId="6">#REF!</definedName>
    <definedName name="경6949204" localSheetId="4">#REF!</definedName>
    <definedName name="경6949204">#REF!</definedName>
    <definedName name="경6949205" localSheetId="2">#REF!</definedName>
    <definedName name="경6949205" localSheetId="7">#REF!</definedName>
    <definedName name="경6949205" localSheetId="6">#REF!</definedName>
    <definedName name="경6949205" localSheetId="4">#REF!</definedName>
    <definedName name="경6949205">#REF!</definedName>
    <definedName name="경6949206" localSheetId="2">#REF!</definedName>
    <definedName name="경6949206" localSheetId="7">#REF!</definedName>
    <definedName name="경6949206" localSheetId="6">#REF!</definedName>
    <definedName name="경6949206" localSheetId="4">#REF!</definedName>
    <definedName name="경6949206">#REF!</definedName>
    <definedName name="경6949207" localSheetId="2">#REF!</definedName>
    <definedName name="경6949207" localSheetId="7">#REF!</definedName>
    <definedName name="경6949207" localSheetId="6">#REF!</definedName>
    <definedName name="경6949207" localSheetId="4">#REF!</definedName>
    <definedName name="경6949207">#REF!</definedName>
    <definedName name="경6949208" localSheetId="2">#REF!</definedName>
    <definedName name="경6949208" localSheetId="7">#REF!</definedName>
    <definedName name="경6949208" localSheetId="6">#REF!</definedName>
    <definedName name="경6949208" localSheetId="4">#REF!</definedName>
    <definedName name="경6949208">#REF!</definedName>
    <definedName name="경6953069" localSheetId="2">#REF!</definedName>
    <definedName name="경6953069" localSheetId="7">#REF!</definedName>
    <definedName name="경6953069" localSheetId="6">#REF!</definedName>
    <definedName name="경6953069" localSheetId="4">#REF!</definedName>
    <definedName name="경6953069">#REF!</definedName>
    <definedName name="경6953070" localSheetId="2">#REF!</definedName>
    <definedName name="경6953070" localSheetId="7">#REF!</definedName>
    <definedName name="경6953070" localSheetId="6">#REF!</definedName>
    <definedName name="경6953070" localSheetId="4">#REF!</definedName>
    <definedName name="경6953070">#REF!</definedName>
    <definedName name="경6953071" localSheetId="2">#REF!</definedName>
    <definedName name="경6953071" localSheetId="7">#REF!</definedName>
    <definedName name="경6953071" localSheetId="6">#REF!</definedName>
    <definedName name="경6953071" localSheetId="4">#REF!</definedName>
    <definedName name="경6953071">#REF!</definedName>
    <definedName name="경6954146" localSheetId="2">#REF!</definedName>
    <definedName name="경6954146" localSheetId="7">#REF!</definedName>
    <definedName name="경6954146" localSheetId="6">#REF!</definedName>
    <definedName name="경6954146" localSheetId="4">#REF!</definedName>
    <definedName name="경6954146">#REF!</definedName>
    <definedName name="경6954147" localSheetId="2">#REF!</definedName>
    <definedName name="경6954147" localSheetId="7">#REF!</definedName>
    <definedName name="경6954147" localSheetId="6">#REF!</definedName>
    <definedName name="경6954147" localSheetId="4">#REF!</definedName>
    <definedName name="경6954147">#REF!</definedName>
    <definedName name="경6954148" localSheetId="2">#REF!</definedName>
    <definedName name="경6954148" localSheetId="7">#REF!</definedName>
    <definedName name="경6954148" localSheetId="6">#REF!</definedName>
    <definedName name="경6954148" localSheetId="4">#REF!</definedName>
    <definedName name="경6954148">#REF!</definedName>
    <definedName name="경6956119" localSheetId="2">#REF!</definedName>
    <definedName name="경6956119" localSheetId="7">#REF!</definedName>
    <definedName name="경6956119" localSheetId="6">#REF!</definedName>
    <definedName name="경6956119" localSheetId="4">#REF!</definedName>
    <definedName name="경6956119">#REF!</definedName>
    <definedName name="경6956120" localSheetId="2">#REF!</definedName>
    <definedName name="경6956120" localSheetId="7">#REF!</definedName>
    <definedName name="경6956120" localSheetId="6">#REF!</definedName>
    <definedName name="경6956120" localSheetId="4">#REF!</definedName>
    <definedName name="경6956120">#REF!</definedName>
    <definedName name="경6956121" localSheetId="2">#REF!</definedName>
    <definedName name="경6956121" localSheetId="7">#REF!</definedName>
    <definedName name="경6956121" localSheetId="6">#REF!</definedName>
    <definedName name="경6956121" localSheetId="4">#REF!</definedName>
    <definedName name="경6956121">#REF!</definedName>
    <definedName name="경6959002" localSheetId="2">#REF!</definedName>
    <definedName name="경6959002" localSheetId="7">#REF!</definedName>
    <definedName name="경6959002" localSheetId="6">#REF!</definedName>
    <definedName name="경6959002" localSheetId="4">#REF!</definedName>
    <definedName name="경6959002">#REF!</definedName>
    <definedName name="경6959003" localSheetId="2">#REF!</definedName>
    <definedName name="경6959003" localSheetId="7">#REF!</definedName>
    <definedName name="경6959003" localSheetId="6">#REF!</definedName>
    <definedName name="경6959003" localSheetId="4">#REF!</definedName>
    <definedName name="경6959003">#REF!</definedName>
    <definedName name="경6959004" localSheetId="2">#REF!</definedName>
    <definedName name="경6959004" localSheetId="7">#REF!</definedName>
    <definedName name="경6959004" localSheetId="6">#REF!</definedName>
    <definedName name="경6959004" localSheetId="4">#REF!</definedName>
    <definedName name="경6959004">#REF!</definedName>
    <definedName name="경6959005" localSheetId="2">#REF!</definedName>
    <definedName name="경6959005" localSheetId="7">#REF!</definedName>
    <definedName name="경6959005" localSheetId="6">#REF!</definedName>
    <definedName name="경6959005" localSheetId="4">#REF!</definedName>
    <definedName name="경6959005">#REF!</definedName>
    <definedName name="경6960009" localSheetId="2">#REF!</definedName>
    <definedName name="경6960009" localSheetId="7">#REF!</definedName>
    <definedName name="경6960009" localSheetId="6">#REF!</definedName>
    <definedName name="경6960009" localSheetId="4">#REF!</definedName>
    <definedName name="경6960009">#REF!</definedName>
    <definedName name="경6960203" localSheetId="2">#REF!</definedName>
    <definedName name="경6960203" localSheetId="7">#REF!</definedName>
    <definedName name="경6960203" localSheetId="6">#REF!</definedName>
    <definedName name="경6960203" localSheetId="4">#REF!</definedName>
    <definedName name="경6960203">#REF!</definedName>
    <definedName name="경6962021" localSheetId="2">#REF!</definedName>
    <definedName name="경6962021" localSheetId="7">#REF!</definedName>
    <definedName name="경6962021" localSheetId="6">#REF!</definedName>
    <definedName name="경6962021" localSheetId="4">#REF!</definedName>
    <definedName name="경6962021">#REF!</definedName>
    <definedName name="경6962058" localSheetId="2">#REF!</definedName>
    <definedName name="경6962058" localSheetId="7">#REF!</definedName>
    <definedName name="경6962058" localSheetId="6">#REF!</definedName>
    <definedName name="경6962058" localSheetId="4">#REF!</definedName>
    <definedName name="경6962058">#REF!</definedName>
    <definedName name="경6962104" localSheetId="2">#REF!</definedName>
    <definedName name="경6962104" localSheetId="7">#REF!</definedName>
    <definedName name="경6962104" localSheetId="6">#REF!</definedName>
    <definedName name="경6962104" localSheetId="4">#REF!</definedName>
    <definedName name="경6962104">#REF!</definedName>
    <definedName name="경6962106" localSheetId="2">#REF!</definedName>
    <definedName name="경6962106" localSheetId="7">#REF!</definedName>
    <definedName name="경6962106" localSheetId="6">#REF!</definedName>
    <definedName name="경6962106" localSheetId="4">#REF!</definedName>
    <definedName name="경6962106">#REF!</definedName>
    <definedName name="경6962107" localSheetId="2">#REF!</definedName>
    <definedName name="경6962107" localSheetId="7">#REF!</definedName>
    <definedName name="경6962107" localSheetId="6">#REF!</definedName>
    <definedName name="경6962107" localSheetId="4">#REF!</definedName>
    <definedName name="경6962107">#REF!</definedName>
    <definedName name="경6962201" localSheetId="2">#REF!</definedName>
    <definedName name="경6962201" localSheetId="7">#REF!</definedName>
    <definedName name="경6962201" localSheetId="6">#REF!</definedName>
    <definedName name="경6962201" localSheetId="4">#REF!</definedName>
    <definedName name="경6962201">#REF!</definedName>
    <definedName name="경6962202" localSheetId="2">#REF!</definedName>
    <definedName name="경6962202" localSheetId="7">#REF!</definedName>
    <definedName name="경6962202" localSheetId="6">#REF!</definedName>
    <definedName name="경6962202" localSheetId="4">#REF!</definedName>
    <definedName name="경6962202">#REF!</definedName>
    <definedName name="경6962203" localSheetId="2">#REF!</definedName>
    <definedName name="경6962203" localSheetId="7">#REF!</definedName>
    <definedName name="경6962203" localSheetId="6">#REF!</definedName>
    <definedName name="경6962203" localSheetId="4">#REF!</definedName>
    <definedName name="경6962203">#REF!</definedName>
    <definedName name="경6962204" localSheetId="2">#REF!</definedName>
    <definedName name="경6962204" localSheetId="7">#REF!</definedName>
    <definedName name="경6962204" localSheetId="6">#REF!</definedName>
    <definedName name="경6962204" localSheetId="4">#REF!</definedName>
    <definedName name="경6962204">#REF!</definedName>
    <definedName name="경6962205" localSheetId="2">#REF!</definedName>
    <definedName name="경6962205" localSheetId="7">#REF!</definedName>
    <definedName name="경6962205" localSheetId="6">#REF!</definedName>
    <definedName name="경6962205" localSheetId="4">#REF!</definedName>
    <definedName name="경6962205">#REF!</definedName>
    <definedName name="경6962408" localSheetId="2">#REF!</definedName>
    <definedName name="경6962408" localSheetId="7">#REF!</definedName>
    <definedName name="경6962408" localSheetId="6">#REF!</definedName>
    <definedName name="경6962408" localSheetId="4">#REF!</definedName>
    <definedName name="경6962408">#REF!</definedName>
    <definedName name="경6962409" localSheetId="2">#REF!</definedName>
    <definedName name="경6962409" localSheetId="7">#REF!</definedName>
    <definedName name="경6962409" localSheetId="6">#REF!</definedName>
    <definedName name="경6962409" localSheetId="4">#REF!</definedName>
    <definedName name="경6962409">#REF!</definedName>
    <definedName name="경6963000" localSheetId="2">#REF!</definedName>
    <definedName name="경6963000" localSheetId="7">#REF!</definedName>
    <definedName name="경6963000" localSheetId="6">#REF!</definedName>
    <definedName name="경6963000" localSheetId="4">#REF!</definedName>
    <definedName name="경6963000">#REF!</definedName>
    <definedName name="경6963001" localSheetId="2">#REF!</definedName>
    <definedName name="경6963001" localSheetId="7">#REF!</definedName>
    <definedName name="경6963001" localSheetId="6">#REF!</definedName>
    <definedName name="경6963001" localSheetId="4">#REF!</definedName>
    <definedName name="경6963001">#REF!</definedName>
    <definedName name="경6963004" localSheetId="2">#REF!</definedName>
    <definedName name="경6963004" localSheetId="7">#REF!</definedName>
    <definedName name="경6963004" localSheetId="6">#REF!</definedName>
    <definedName name="경6963004" localSheetId="4">#REF!</definedName>
    <definedName name="경6963004">#REF!</definedName>
    <definedName name="경6963011" localSheetId="2">#REF!</definedName>
    <definedName name="경6963011" localSheetId="7">#REF!</definedName>
    <definedName name="경6963011" localSheetId="6">#REF!</definedName>
    <definedName name="경6963011" localSheetId="4">#REF!</definedName>
    <definedName name="경6963011">#REF!</definedName>
    <definedName name="경6965002" localSheetId="2">#REF!</definedName>
    <definedName name="경6965002" localSheetId="7">#REF!</definedName>
    <definedName name="경6965002" localSheetId="6">#REF!</definedName>
    <definedName name="경6965002" localSheetId="4">#REF!</definedName>
    <definedName name="경6965002">#REF!</definedName>
    <definedName name="경6967001" localSheetId="2">#REF!</definedName>
    <definedName name="경6967001" localSheetId="7">#REF!</definedName>
    <definedName name="경6967001" localSheetId="6">#REF!</definedName>
    <definedName name="경6967001" localSheetId="4">#REF!</definedName>
    <definedName name="경6967001">#REF!</definedName>
    <definedName name="경6968002" localSheetId="2">#REF!</definedName>
    <definedName name="경6968002" localSheetId="7">#REF!</definedName>
    <definedName name="경6968002" localSheetId="6">#REF!</definedName>
    <definedName name="경6968002" localSheetId="4">#REF!</definedName>
    <definedName name="경6968002">#REF!</definedName>
    <definedName name="경6968004" localSheetId="2">#REF!</definedName>
    <definedName name="경6968004" localSheetId="7">#REF!</definedName>
    <definedName name="경6968004" localSheetId="6">#REF!</definedName>
    <definedName name="경6968004" localSheetId="4">#REF!</definedName>
    <definedName name="경6968004">#REF!</definedName>
    <definedName name="경6968020" localSheetId="2">#REF!</definedName>
    <definedName name="경6968020" localSheetId="7">#REF!</definedName>
    <definedName name="경6968020" localSheetId="6">#REF!</definedName>
    <definedName name="경6968020" localSheetId="4">#REF!</definedName>
    <definedName name="경6968020">#REF!</definedName>
    <definedName name="경6969003" localSheetId="2">#REF!</definedName>
    <definedName name="경6969003" localSheetId="7">#REF!</definedName>
    <definedName name="경6969003" localSheetId="6">#REF!</definedName>
    <definedName name="경6969003" localSheetId="4">#REF!</definedName>
    <definedName name="경6969003">#REF!</definedName>
    <definedName name="경6969004" localSheetId="2">#REF!</definedName>
    <definedName name="경6969004" localSheetId="7">#REF!</definedName>
    <definedName name="경6969004" localSheetId="6">#REF!</definedName>
    <definedName name="경6969004" localSheetId="4">#REF!</definedName>
    <definedName name="경6969004">#REF!</definedName>
    <definedName name="경6969168" localSheetId="2">#REF!</definedName>
    <definedName name="경6969168" localSheetId="7">#REF!</definedName>
    <definedName name="경6969168" localSheetId="6">#REF!</definedName>
    <definedName name="경6969168" localSheetId="4">#REF!</definedName>
    <definedName name="경6969168">#REF!</definedName>
    <definedName name="경6970004" localSheetId="2">#REF!</definedName>
    <definedName name="경6970004" localSheetId="7">#REF!</definedName>
    <definedName name="경6970004" localSheetId="6">#REF!</definedName>
    <definedName name="경6970004" localSheetId="4">#REF!</definedName>
    <definedName name="경6970004">#REF!</definedName>
    <definedName name="경6970013" localSheetId="2">#REF!</definedName>
    <definedName name="경6970013" localSheetId="7">#REF!</definedName>
    <definedName name="경6970013" localSheetId="6">#REF!</definedName>
    <definedName name="경6970013" localSheetId="4">#REF!</definedName>
    <definedName name="경6970013">#REF!</definedName>
    <definedName name="경6970014" localSheetId="2">#REF!</definedName>
    <definedName name="경6970014" localSheetId="7">#REF!</definedName>
    <definedName name="경6970014" localSheetId="6">#REF!</definedName>
    <definedName name="경6970014" localSheetId="4">#REF!</definedName>
    <definedName name="경6970014">#REF!</definedName>
    <definedName name="경6971200" localSheetId="2">#REF!</definedName>
    <definedName name="경6971200" localSheetId="7">#REF!</definedName>
    <definedName name="경6971200" localSheetId="6">#REF!</definedName>
    <definedName name="경6971200" localSheetId="4">#REF!</definedName>
    <definedName name="경6971200">#REF!</definedName>
    <definedName name="경6971204" localSheetId="2">#REF!</definedName>
    <definedName name="경6971204" localSheetId="7">#REF!</definedName>
    <definedName name="경6971204" localSheetId="6">#REF!</definedName>
    <definedName name="경6971204" localSheetId="4">#REF!</definedName>
    <definedName name="경6971204">#REF!</definedName>
    <definedName name="경6974505" localSheetId="2">#REF!</definedName>
    <definedName name="경6974505" localSheetId="7">#REF!</definedName>
    <definedName name="경6974505" localSheetId="6">#REF!</definedName>
    <definedName name="경6974505" localSheetId="4">#REF!</definedName>
    <definedName name="경6974505">#REF!</definedName>
    <definedName name="경6982006" localSheetId="2">#REF!</definedName>
    <definedName name="경6982006" localSheetId="7">#REF!</definedName>
    <definedName name="경6982006" localSheetId="6">#REF!</definedName>
    <definedName name="경6982006" localSheetId="4">#REF!</definedName>
    <definedName name="경6982006">#REF!</definedName>
    <definedName name="경6982007" localSheetId="2">#REF!</definedName>
    <definedName name="경6982007" localSheetId="7">#REF!</definedName>
    <definedName name="경6982007" localSheetId="6">#REF!</definedName>
    <definedName name="경6982007" localSheetId="4">#REF!</definedName>
    <definedName name="경6982007">#REF!</definedName>
    <definedName name="경6982008" localSheetId="2">#REF!</definedName>
    <definedName name="경6982008" localSheetId="7">#REF!</definedName>
    <definedName name="경6982008" localSheetId="6">#REF!</definedName>
    <definedName name="경6982008" localSheetId="4">#REF!</definedName>
    <definedName name="경6982008">#REF!</definedName>
    <definedName name="경6982009" localSheetId="2">#REF!</definedName>
    <definedName name="경6982009" localSheetId="7">#REF!</definedName>
    <definedName name="경6982009" localSheetId="6">#REF!</definedName>
    <definedName name="경6982009" localSheetId="4">#REF!</definedName>
    <definedName name="경6982009">#REF!</definedName>
    <definedName name="경6982010" localSheetId="2">#REF!</definedName>
    <definedName name="경6982010" localSheetId="7">#REF!</definedName>
    <definedName name="경6982010" localSheetId="6">#REF!</definedName>
    <definedName name="경6982010" localSheetId="4">#REF!</definedName>
    <definedName name="경6982010">#REF!</definedName>
    <definedName name="경6982012" localSheetId="2">#REF!</definedName>
    <definedName name="경6982012" localSheetId="7">#REF!</definedName>
    <definedName name="경6982012" localSheetId="6">#REF!</definedName>
    <definedName name="경6982012" localSheetId="4">#REF!</definedName>
    <definedName name="경6982012">#REF!</definedName>
    <definedName name="경6982081" localSheetId="2">#REF!</definedName>
    <definedName name="경6982081" localSheetId="7">#REF!</definedName>
    <definedName name="경6982081" localSheetId="6">#REF!</definedName>
    <definedName name="경6982081" localSheetId="4">#REF!</definedName>
    <definedName name="경6982081">#REF!</definedName>
    <definedName name="경6982082" localSheetId="2">#REF!</definedName>
    <definedName name="경6982082" localSheetId="7">#REF!</definedName>
    <definedName name="경6982082" localSheetId="6">#REF!</definedName>
    <definedName name="경6982082" localSheetId="4">#REF!</definedName>
    <definedName name="경6982082">#REF!</definedName>
    <definedName name="경6982083" localSheetId="2">#REF!</definedName>
    <definedName name="경6982083" localSheetId="7">#REF!</definedName>
    <definedName name="경6982083" localSheetId="6">#REF!</definedName>
    <definedName name="경6982083" localSheetId="4">#REF!</definedName>
    <definedName name="경6982083">#REF!</definedName>
    <definedName name="경6982084" localSheetId="2">#REF!</definedName>
    <definedName name="경6982084" localSheetId="7">#REF!</definedName>
    <definedName name="경6982084" localSheetId="6">#REF!</definedName>
    <definedName name="경6982084" localSheetId="4">#REF!</definedName>
    <definedName name="경6982084">#REF!</definedName>
    <definedName name="경6982085" localSheetId="2">#REF!</definedName>
    <definedName name="경6982085" localSheetId="7">#REF!</definedName>
    <definedName name="경6982085" localSheetId="6">#REF!</definedName>
    <definedName name="경6982085" localSheetId="4">#REF!</definedName>
    <definedName name="경6982085">#REF!</definedName>
    <definedName name="경6982086" localSheetId="2">#REF!</definedName>
    <definedName name="경6982086" localSheetId="7">#REF!</definedName>
    <definedName name="경6982086" localSheetId="6">#REF!</definedName>
    <definedName name="경6982086" localSheetId="4">#REF!</definedName>
    <definedName name="경6982086">#REF!</definedName>
    <definedName name="경6982087" localSheetId="2">#REF!</definedName>
    <definedName name="경6982087" localSheetId="7">#REF!</definedName>
    <definedName name="경6982087" localSheetId="6">#REF!</definedName>
    <definedName name="경6982087" localSheetId="4">#REF!</definedName>
    <definedName name="경6982087">#REF!</definedName>
    <definedName name="경6982088" localSheetId="2">#REF!</definedName>
    <definedName name="경6982088" localSheetId="7">#REF!</definedName>
    <definedName name="경6982088" localSheetId="6">#REF!</definedName>
    <definedName name="경6982088" localSheetId="4">#REF!</definedName>
    <definedName name="경6982088">#REF!</definedName>
    <definedName name="경6982089" localSheetId="2">#REF!</definedName>
    <definedName name="경6982089" localSheetId="7">#REF!</definedName>
    <definedName name="경6982089" localSheetId="6">#REF!</definedName>
    <definedName name="경6982089" localSheetId="4">#REF!</definedName>
    <definedName name="경6982089">#REF!</definedName>
    <definedName name="경6982090" localSheetId="2">#REF!</definedName>
    <definedName name="경6982090" localSheetId="7">#REF!</definedName>
    <definedName name="경6982090" localSheetId="6">#REF!</definedName>
    <definedName name="경6982090" localSheetId="4">#REF!</definedName>
    <definedName name="경6982090">#REF!</definedName>
    <definedName name="경6982091" localSheetId="2">#REF!</definedName>
    <definedName name="경6982091" localSheetId="7">#REF!</definedName>
    <definedName name="경6982091" localSheetId="6">#REF!</definedName>
    <definedName name="경6982091" localSheetId="4">#REF!</definedName>
    <definedName name="경6982091">#REF!</definedName>
    <definedName name="경6982092" localSheetId="2">#REF!</definedName>
    <definedName name="경6982092" localSheetId="7">#REF!</definedName>
    <definedName name="경6982092" localSheetId="6">#REF!</definedName>
    <definedName name="경6982092" localSheetId="4">#REF!</definedName>
    <definedName name="경6982092">#REF!</definedName>
    <definedName name="경6982165" localSheetId="2">#REF!</definedName>
    <definedName name="경6982165" localSheetId="7">#REF!</definedName>
    <definedName name="경6982165" localSheetId="6">#REF!</definedName>
    <definedName name="경6982165" localSheetId="4">#REF!</definedName>
    <definedName name="경6982165">#REF!</definedName>
    <definedName name="경6982166" localSheetId="2">#REF!</definedName>
    <definedName name="경6982166" localSheetId="7">#REF!</definedName>
    <definedName name="경6982166" localSheetId="6">#REF!</definedName>
    <definedName name="경6982166" localSheetId="4">#REF!</definedName>
    <definedName name="경6982166">#REF!</definedName>
    <definedName name="경6982167" localSheetId="2">#REF!</definedName>
    <definedName name="경6982167" localSheetId="7">#REF!</definedName>
    <definedName name="경6982167" localSheetId="6">#REF!</definedName>
    <definedName name="경6982167" localSheetId="4">#REF!</definedName>
    <definedName name="경6982167">#REF!</definedName>
    <definedName name="경6982168" localSheetId="2">#REF!</definedName>
    <definedName name="경6982168" localSheetId="7">#REF!</definedName>
    <definedName name="경6982168" localSheetId="6">#REF!</definedName>
    <definedName name="경6982168" localSheetId="4">#REF!</definedName>
    <definedName name="경6982168">#REF!</definedName>
    <definedName name="경6982174" localSheetId="2">#REF!</definedName>
    <definedName name="경6982174" localSheetId="7">#REF!</definedName>
    <definedName name="경6982174" localSheetId="6">#REF!</definedName>
    <definedName name="경6982174" localSheetId="4">#REF!</definedName>
    <definedName name="경6982174">#REF!</definedName>
    <definedName name="경6982175" localSheetId="2">#REF!</definedName>
    <definedName name="경6982175" localSheetId="7">#REF!</definedName>
    <definedName name="경6982175" localSheetId="6">#REF!</definedName>
    <definedName name="경6982175" localSheetId="4">#REF!</definedName>
    <definedName name="경6982175">#REF!</definedName>
    <definedName name="경6982176" localSheetId="2">#REF!</definedName>
    <definedName name="경6982176" localSheetId="7">#REF!</definedName>
    <definedName name="경6982176" localSheetId="6">#REF!</definedName>
    <definedName name="경6982176" localSheetId="4">#REF!</definedName>
    <definedName name="경6982176">#REF!</definedName>
    <definedName name="경6982177" localSheetId="2">#REF!</definedName>
    <definedName name="경6982177" localSheetId="7">#REF!</definedName>
    <definedName name="경6982177" localSheetId="6">#REF!</definedName>
    <definedName name="경6982177" localSheetId="4">#REF!</definedName>
    <definedName name="경6982177">#REF!</definedName>
    <definedName name="경6982178" localSheetId="2">#REF!</definedName>
    <definedName name="경6982178" localSheetId="7">#REF!</definedName>
    <definedName name="경6982178" localSheetId="6">#REF!</definedName>
    <definedName name="경6982178" localSheetId="4">#REF!</definedName>
    <definedName name="경6982178">#REF!</definedName>
    <definedName name="경6982179" localSheetId="2">#REF!</definedName>
    <definedName name="경6982179" localSheetId="7">#REF!</definedName>
    <definedName name="경6982179" localSheetId="6">#REF!</definedName>
    <definedName name="경6982179" localSheetId="4">#REF!</definedName>
    <definedName name="경6982179">#REF!</definedName>
    <definedName name="경6982180" localSheetId="2">#REF!</definedName>
    <definedName name="경6982180" localSheetId="7">#REF!</definedName>
    <definedName name="경6982180" localSheetId="6">#REF!</definedName>
    <definedName name="경6982180" localSheetId="4">#REF!</definedName>
    <definedName name="경6982180">#REF!</definedName>
    <definedName name="경6982181" localSheetId="2">#REF!</definedName>
    <definedName name="경6982181" localSheetId="7">#REF!</definedName>
    <definedName name="경6982181" localSheetId="6">#REF!</definedName>
    <definedName name="경6982181" localSheetId="4">#REF!</definedName>
    <definedName name="경6982181">#REF!</definedName>
    <definedName name="경6982182" localSheetId="2">#REF!</definedName>
    <definedName name="경6982182" localSheetId="7">#REF!</definedName>
    <definedName name="경6982182" localSheetId="6">#REF!</definedName>
    <definedName name="경6982182" localSheetId="4">#REF!</definedName>
    <definedName name="경6982182">#REF!</definedName>
    <definedName name="경6982185" localSheetId="2">#REF!</definedName>
    <definedName name="경6982185" localSheetId="7">#REF!</definedName>
    <definedName name="경6982185" localSheetId="6">#REF!</definedName>
    <definedName name="경6982185" localSheetId="4">#REF!</definedName>
    <definedName name="경6982185">#REF!</definedName>
    <definedName name="경6982186" localSheetId="2">#REF!</definedName>
    <definedName name="경6982186" localSheetId="7">#REF!</definedName>
    <definedName name="경6982186" localSheetId="6">#REF!</definedName>
    <definedName name="경6982186" localSheetId="4">#REF!</definedName>
    <definedName name="경6982186">#REF!</definedName>
    <definedName name="경6982260" localSheetId="2">#REF!</definedName>
    <definedName name="경6982260" localSheetId="7">#REF!</definedName>
    <definedName name="경6982260" localSheetId="6">#REF!</definedName>
    <definedName name="경6982260" localSheetId="4">#REF!</definedName>
    <definedName name="경6982260">#REF!</definedName>
    <definedName name="경6982261" localSheetId="2">#REF!</definedName>
    <definedName name="경6982261" localSheetId="7">#REF!</definedName>
    <definedName name="경6982261" localSheetId="6">#REF!</definedName>
    <definedName name="경6982261" localSheetId="4">#REF!</definedName>
    <definedName name="경6982261">#REF!</definedName>
    <definedName name="경6982265" localSheetId="2">#REF!</definedName>
    <definedName name="경6982265" localSheetId="7">#REF!</definedName>
    <definedName name="경6982265" localSheetId="6">#REF!</definedName>
    <definedName name="경6982265" localSheetId="4">#REF!</definedName>
    <definedName name="경6982265">#REF!</definedName>
    <definedName name="경6982266" localSheetId="2">#REF!</definedName>
    <definedName name="경6982266" localSheetId="7">#REF!</definedName>
    <definedName name="경6982266" localSheetId="6">#REF!</definedName>
    <definedName name="경6982266" localSheetId="4">#REF!</definedName>
    <definedName name="경6982266">#REF!</definedName>
    <definedName name="경6982267" localSheetId="2">#REF!</definedName>
    <definedName name="경6982267" localSheetId="7">#REF!</definedName>
    <definedName name="경6982267" localSheetId="6">#REF!</definedName>
    <definedName name="경6982267" localSheetId="4">#REF!</definedName>
    <definedName name="경6982267">#REF!</definedName>
    <definedName name="경6982268" localSheetId="2">#REF!</definedName>
    <definedName name="경6982268" localSheetId="7">#REF!</definedName>
    <definedName name="경6982268" localSheetId="6">#REF!</definedName>
    <definedName name="경6982268" localSheetId="4">#REF!</definedName>
    <definedName name="경6982268">#REF!</definedName>
    <definedName name="경6982269" localSheetId="2">#REF!</definedName>
    <definedName name="경6982269" localSheetId="7">#REF!</definedName>
    <definedName name="경6982269" localSheetId="6">#REF!</definedName>
    <definedName name="경6982269" localSheetId="4">#REF!</definedName>
    <definedName name="경6982269">#REF!</definedName>
    <definedName name="경6982270" localSheetId="2">#REF!</definedName>
    <definedName name="경6982270" localSheetId="7">#REF!</definedName>
    <definedName name="경6982270" localSheetId="6">#REF!</definedName>
    <definedName name="경6982270" localSheetId="4">#REF!</definedName>
    <definedName name="경6982270">#REF!</definedName>
    <definedName name="경6982272" localSheetId="2">#REF!</definedName>
    <definedName name="경6982272" localSheetId="7">#REF!</definedName>
    <definedName name="경6982272" localSheetId="6">#REF!</definedName>
    <definedName name="경6982272" localSheetId="4">#REF!</definedName>
    <definedName name="경6982272">#REF!</definedName>
    <definedName name="경6982294" localSheetId="2">#REF!</definedName>
    <definedName name="경6982294" localSheetId="7">#REF!</definedName>
    <definedName name="경6982294" localSheetId="6">#REF!</definedName>
    <definedName name="경6982294" localSheetId="4">#REF!</definedName>
    <definedName name="경6982294">#REF!</definedName>
    <definedName name="경6982295" localSheetId="2">#REF!</definedName>
    <definedName name="경6982295" localSheetId="7">#REF!</definedName>
    <definedName name="경6982295" localSheetId="6">#REF!</definedName>
    <definedName name="경6982295" localSheetId="4">#REF!</definedName>
    <definedName name="경6982295">#REF!</definedName>
    <definedName name="경6982296" localSheetId="2">#REF!</definedName>
    <definedName name="경6982296" localSheetId="7">#REF!</definedName>
    <definedName name="경6982296" localSheetId="6">#REF!</definedName>
    <definedName name="경6982296" localSheetId="4">#REF!</definedName>
    <definedName name="경6982296">#REF!</definedName>
    <definedName name="경6982297" localSheetId="2">#REF!</definedName>
    <definedName name="경6982297" localSheetId="7">#REF!</definedName>
    <definedName name="경6982297" localSheetId="6">#REF!</definedName>
    <definedName name="경6982297" localSheetId="4">#REF!</definedName>
    <definedName name="경6982297">#REF!</definedName>
    <definedName name="경6982299" localSheetId="2">#REF!</definedName>
    <definedName name="경6982299" localSheetId="7">#REF!</definedName>
    <definedName name="경6982299" localSheetId="6">#REF!</definedName>
    <definedName name="경6982299" localSheetId="4">#REF!</definedName>
    <definedName name="경6982299">#REF!</definedName>
    <definedName name="경6982303" localSheetId="2">#REF!</definedName>
    <definedName name="경6982303" localSheetId="7">#REF!</definedName>
    <definedName name="경6982303" localSheetId="6">#REF!</definedName>
    <definedName name="경6982303" localSheetId="4">#REF!</definedName>
    <definedName name="경6982303">#REF!</definedName>
    <definedName name="경6982304" localSheetId="2">#REF!</definedName>
    <definedName name="경6982304" localSheetId="7">#REF!</definedName>
    <definedName name="경6982304" localSheetId="6">#REF!</definedName>
    <definedName name="경6982304" localSheetId="4">#REF!</definedName>
    <definedName name="경6982304">#REF!</definedName>
    <definedName name="경6982320" localSheetId="2">#REF!</definedName>
    <definedName name="경6982320" localSheetId="7">#REF!</definedName>
    <definedName name="경6982320" localSheetId="6">#REF!</definedName>
    <definedName name="경6982320" localSheetId="4">#REF!</definedName>
    <definedName name="경6982320">#REF!</definedName>
    <definedName name="경6982321" localSheetId="2">#REF!</definedName>
    <definedName name="경6982321" localSheetId="7">#REF!</definedName>
    <definedName name="경6982321" localSheetId="6">#REF!</definedName>
    <definedName name="경6982321" localSheetId="4">#REF!</definedName>
    <definedName name="경6982321">#REF!</definedName>
    <definedName name="경6982322" localSheetId="2">#REF!</definedName>
    <definedName name="경6982322" localSheetId="7">#REF!</definedName>
    <definedName name="경6982322" localSheetId="6">#REF!</definedName>
    <definedName name="경6982322" localSheetId="4">#REF!</definedName>
    <definedName name="경6982322">#REF!</definedName>
    <definedName name="경6982323" localSheetId="2">#REF!</definedName>
    <definedName name="경6982323" localSheetId="7">#REF!</definedName>
    <definedName name="경6982323" localSheetId="6">#REF!</definedName>
    <definedName name="경6982323" localSheetId="4">#REF!</definedName>
    <definedName name="경6982323">#REF!</definedName>
    <definedName name="경6982324" localSheetId="2">#REF!</definedName>
    <definedName name="경6982324" localSheetId="7">#REF!</definedName>
    <definedName name="경6982324" localSheetId="6">#REF!</definedName>
    <definedName name="경6982324" localSheetId="4">#REF!</definedName>
    <definedName name="경6982324">#REF!</definedName>
    <definedName name="경6982325" localSheetId="2">#REF!</definedName>
    <definedName name="경6982325" localSheetId="7">#REF!</definedName>
    <definedName name="경6982325" localSheetId="6">#REF!</definedName>
    <definedName name="경6982325" localSheetId="4">#REF!</definedName>
    <definedName name="경6982325">#REF!</definedName>
    <definedName name="경6982326" localSheetId="2">#REF!</definedName>
    <definedName name="경6982326" localSheetId="7">#REF!</definedName>
    <definedName name="경6982326" localSheetId="6">#REF!</definedName>
    <definedName name="경6982326" localSheetId="4">#REF!</definedName>
    <definedName name="경6982326">#REF!</definedName>
    <definedName name="경6982328" localSheetId="2">#REF!</definedName>
    <definedName name="경6982328" localSheetId="7">#REF!</definedName>
    <definedName name="경6982328" localSheetId="6">#REF!</definedName>
    <definedName name="경6982328" localSheetId="4">#REF!</definedName>
    <definedName name="경6982328">#REF!</definedName>
    <definedName name="경6982487" localSheetId="2">#REF!</definedName>
    <definedName name="경6982487" localSheetId="7">#REF!</definedName>
    <definedName name="경6982487" localSheetId="6">#REF!</definedName>
    <definedName name="경6982487" localSheetId="4">#REF!</definedName>
    <definedName name="경6982487">#REF!</definedName>
    <definedName name="경6982488" localSheetId="2">#REF!</definedName>
    <definedName name="경6982488" localSheetId="7">#REF!</definedName>
    <definedName name="경6982488" localSheetId="6">#REF!</definedName>
    <definedName name="경6982488" localSheetId="4">#REF!</definedName>
    <definedName name="경6982488">#REF!</definedName>
    <definedName name="경6982489" localSheetId="2">#REF!</definedName>
    <definedName name="경6982489" localSheetId="7">#REF!</definedName>
    <definedName name="경6982489" localSheetId="6">#REF!</definedName>
    <definedName name="경6982489" localSheetId="4">#REF!</definedName>
    <definedName name="경6982489">#REF!</definedName>
    <definedName name="경6982490" localSheetId="2">#REF!</definedName>
    <definedName name="경6982490" localSheetId="7">#REF!</definedName>
    <definedName name="경6982490" localSheetId="6">#REF!</definedName>
    <definedName name="경6982490" localSheetId="4">#REF!</definedName>
    <definedName name="경6982490">#REF!</definedName>
    <definedName name="경6982491" localSheetId="2">#REF!</definedName>
    <definedName name="경6982491" localSheetId="7">#REF!</definedName>
    <definedName name="경6982491" localSheetId="6">#REF!</definedName>
    <definedName name="경6982491" localSheetId="4">#REF!</definedName>
    <definedName name="경6982491">#REF!</definedName>
    <definedName name="경6982492" localSheetId="2">#REF!</definedName>
    <definedName name="경6982492" localSheetId="7">#REF!</definedName>
    <definedName name="경6982492" localSheetId="6">#REF!</definedName>
    <definedName name="경6982492" localSheetId="4">#REF!</definedName>
    <definedName name="경6982492">#REF!</definedName>
    <definedName name="경6982501" localSheetId="2">#REF!</definedName>
    <definedName name="경6982501" localSheetId="7">#REF!</definedName>
    <definedName name="경6982501" localSheetId="6">#REF!</definedName>
    <definedName name="경6982501" localSheetId="4">#REF!</definedName>
    <definedName name="경6982501">#REF!</definedName>
    <definedName name="경6982502" localSheetId="2">#REF!</definedName>
    <definedName name="경6982502" localSheetId="7">#REF!</definedName>
    <definedName name="경6982502" localSheetId="6">#REF!</definedName>
    <definedName name="경6982502" localSheetId="4">#REF!</definedName>
    <definedName name="경6982502">#REF!</definedName>
    <definedName name="경6982503" localSheetId="2">#REF!</definedName>
    <definedName name="경6982503" localSheetId="7">#REF!</definedName>
    <definedName name="경6982503" localSheetId="6">#REF!</definedName>
    <definedName name="경6982503" localSheetId="4">#REF!</definedName>
    <definedName name="경6982503">#REF!</definedName>
    <definedName name="경6982504" localSheetId="2">#REF!</definedName>
    <definedName name="경6982504" localSheetId="7">#REF!</definedName>
    <definedName name="경6982504" localSheetId="6">#REF!</definedName>
    <definedName name="경6982504" localSheetId="4">#REF!</definedName>
    <definedName name="경6982504">#REF!</definedName>
    <definedName name="경6982505" localSheetId="2">#REF!</definedName>
    <definedName name="경6982505" localSheetId="7">#REF!</definedName>
    <definedName name="경6982505" localSheetId="6">#REF!</definedName>
    <definedName name="경6982505" localSheetId="4">#REF!</definedName>
    <definedName name="경6982505">#REF!</definedName>
    <definedName name="경6982506" localSheetId="2">#REF!</definedName>
    <definedName name="경6982506" localSheetId="7">#REF!</definedName>
    <definedName name="경6982506" localSheetId="6">#REF!</definedName>
    <definedName name="경6982506" localSheetId="4">#REF!</definedName>
    <definedName name="경6982506">#REF!</definedName>
    <definedName name="경6982512" localSheetId="2">#REF!</definedName>
    <definedName name="경6982512" localSheetId="7">#REF!</definedName>
    <definedName name="경6982512" localSheetId="6">#REF!</definedName>
    <definedName name="경6982512" localSheetId="4">#REF!</definedName>
    <definedName name="경6982512">#REF!</definedName>
    <definedName name="경6982513" localSheetId="2">#REF!</definedName>
    <definedName name="경6982513" localSheetId="7">#REF!</definedName>
    <definedName name="경6982513" localSheetId="6">#REF!</definedName>
    <definedName name="경6982513" localSheetId="4">#REF!</definedName>
    <definedName name="경6982513">#REF!</definedName>
    <definedName name="경6982514" localSheetId="2">#REF!</definedName>
    <definedName name="경6982514" localSheetId="7">#REF!</definedName>
    <definedName name="경6982514" localSheetId="6">#REF!</definedName>
    <definedName name="경6982514" localSheetId="4">#REF!</definedName>
    <definedName name="경6982514">#REF!</definedName>
    <definedName name="경6982515" localSheetId="2">#REF!</definedName>
    <definedName name="경6982515" localSheetId="7">#REF!</definedName>
    <definedName name="경6982515" localSheetId="6">#REF!</definedName>
    <definedName name="경6982515" localSheetId="4">#REF!</definedName>
    <definedName name="경6982515">#REF!</definedName>
    <definedName name="경6982516" localSheetId="2">#REF!</definedName>
    <definedName name="경6982516" localSheetId="7">#REF!</definedName>
    <definedName name="경6982516" localSheetId="6">#REF!</definedName>
    <definedName name="경6982516" localSheetId="4">#REF!</definedName>
    <definedName name="경6982516">#REF!</definedName>
    <definedName name="경6985001" localSheetId="2">#REF!</definedName>
    <definedName name="경6985001" localSheetId="7">#REF!</definedName>
    <definedName name="경6985001" localSheetId="6">#REF!</definedName>
    <definedName name="경6985001" localSheetId="4">#REF!</definedName>
    <definedName name="경6985001">#REF!</definedName>
    <definedName name="경6985003" localSheetId="2">#REF!</definedName>
    <definedName name="경6985003" localSheetId="7">#REF!</definedName>
    <definedName name="경6985003" localSheetId="6">#REF!</definedName>
    <definedName name="경6985003" localSheetId="4">#REF!</definedName>
    <definedName name="경6985003">#REF!</definedName>
    <definedName name="경6985004" localSheetId="2">#REF!</definedName>
    <definedName name="경6985004" localSheetId="7">#REF!</definedName>
    <definedName name="경6985004" localSheetId="6">#REF!</definedName>
    <definedName name="경6985004" localSheetId="4">#REF!</definedName>
    <definedName name="경6985004">#REF!</definedName>
    <definedName name="경6985006" localSheetId="2">#REF!</definedName>
    <definedName name="경6985006" localSheetId="7">#REF!</definedName>
    <definedName name="경6985006" localSheetId="6">#REF!</definedName>
    <definedName name="경6985006" localSheetId="4">#REF!</definedName>
    <definedName name="경6985006">#REF!</definedName>
    <definedName name="경6985007" localSheetId="2">#REF!</definedName>
    <definedName name="경6985007" localSheetId="7">#REF!</definedName>
    <definedName name="경6985007" localSheetId="6">#REF!</definedName>
    <definedName name="경6985007" localSheetId="4">#REF!</definedName>
    <definedName name="경6985007">#REF!</definedName>
    <definedName name="경6985008" localSheetId="2">#REF!</definedName>
    <definedName name="경6985008" localSheetId="7">#REF!</definedName>
    <definedName name="경6985008" localSheetId="6">#REF!</definedName>
    <definedName name="경6985008" localSheetId="4">#REF!</definedName>
    <definedName name="경6985008">#REF!</definedName>
    <definedName name="경6985009" localSheetId="2">#REF!</definedName>
    <definedName name="경6985009" localSheetId="7">#REF!</definedName>
    <definedName name="경6985009" localSheetId="6">#REF!</definedName>
    <definedName name="경6985009" localSheetId="4">#REF!</definedName>
    <definedName name="경6985009">#REF!</definedName>
    <definedName name="경6985010" localSheetId="2">#REF!</definedName>
    <definedName name="경6985010" localSheetId="7">#REF!</definedName>
    <definedName name="경6985010" localSheetId="6">#REF!</definedName>
    <definedName name="경6985010" localSheetId="4">#REF!</definedName>
    <definedName name="경6985010">#REF!</definedName>
    <definedName name="경6985011" localSheetId="2">#REF!</definedName>
    <definedName name="경6985011" localSheetId="7">#REF!</definedName>
    <definedName name="경6985011" localSheetId="6">#REF!</definedName>
    <definedName name="경6985011" localSheetId="4">#REF!</definedName>
    <definedName name="경6985011">#REF!</definedName>
    <definedName name="경6985012" localSheetId="2">#REF!</definedName>
    <definedName name="경6985012" localSheetId="7">#REF!</definedName>
    <definedName name="경6985012" localSheetId="6">#REF!</definedName>
    <definedName name="경6985012" localSheetId="4">#REF!</definedName>
    <definedName name="경6985012">#REF!</definedName>
    <definedName name="경6985015" localSheetId="2">#REF!</definedName>
    <definedName name="경6985015" localSheetId="7">#REF!</definedName>
    <definedName name="경6985015" localSheetId="6">#REF!</definedName>
    <definedName name="경6985015" localSheetId="4">#REF!</definedName>
    <definedName name="경6985015">#REF!</definedName>
    <definedName name="경6985016" localSheetId="2">#REF!</definedName>
    <definedName name="경6985016" localSheetId="7">#REF!</definedName>
    <definedName name="경6985016" localSheetId="6">#REF!</definedName>
    <definedName name="경6985016" localSheetId="4">#REF!</definedName>
    <definedName name="경6985016">#REF!</definedName>
    <definedName name="경6985017" localSheetId="2">#REF!</definedName>
    <definedName name="경6985017" localSheetId="7">#REF!</definedName>
    <definedName name="경6985017" localSheetId="6">#REF!</definedName>
    <definedName name="경6985017" localSheetId="4">#REF!</definedName>
    <definedName name="경6985017">#REF!</definedName>
    <definedName name="경6985018" localSheetId="2">#REF!</definedName>
    <definedName name="경6985018" localSheetId="7">#REF!</definedName>
    <definedName name="경6985018" localSheetId="6">#REF!</definedName>
    <definedName name="경6985018" localSheetId="4">#REF!</definedName>
    <definedName name="경6985018">#REF!</definedName>
    <definedName name="경6985019" localSheetId="2">#REF!</definedName>
    <definedName name="경6985019" localSheetId="7">#REF!</definedName>
    <definedName name="경6985019" localSheetId="6">#REF!</definedName>
    <definedName name="경6985019" localSheetId="4">#REF!</definedName>
    <definedName name="경6985019">#REF!</definedName>
    <definedName name="경6985020" localSheetId="2">#REF!</definedName>
    <definedName name="경6985020" localSheetId="7">#REF!</definedName>
    <definedName name="경6985020" localSheetId="6">#REF!</definedName>
    <definedName name="경6985020" localSheetId="4">#REF!</definedName>
    <definedName name="경6985020">#REF!</definedName>
    <definedName name="경6985021" localSheetId="2">#REF!</definedName>
    <definedName name="경6985021" localSheetId="7">#REF!</definedName>
    <definedName name="경6985021" localSheetId="6">#REF!</definedName>
    <definedName name="경6985021" localSheetId="4">#REF!</definedName>
    <definedName name="경6985021">#REF!</definedName>
    <definedName name="경6986011" localSheetId="2">#REF!</definedName>
    <definedName name="경6986011" localSheetId="7">#REF!</definedName>
    <definedName name="경6986011" localSheetId="6">#REF!</definedName>
    <definedName name="경6986011" localSheetId="4">#REF!</definedName>
    <definedName name="경6986011">#REF!</definedName>
    <definedName name="경6999050" localSheetId="2">#REF!</definedName>
    <definedName name="경6999050" localSheetId="7">#REF!</definedName>
    <definedName name="경6999050" localSheetId="6">#REF!</definedName>
    <definedName name="경6999050" localSheetId="4">#REF!</definedName>
    <definedName name="경6999050">#REF!</definedName>
    <definedName name="경6999051" localSheetId="2">#REF!</definedName>
    <definedName name="경6999051" localSheetId="7">#REF!</definedName>
    <definedName name="경6999051" localSheetId="6">#REF!</definedName>
    <definedName name="경6999051" localSheetId="4">#REF!</definedName>
    <definedName name="경6999051">#REF!</definedName>
    <definedName name="경6999053" localSheetId="2">#REF!</definedName>
    <definedName name="경6999053" localSheetId="7">#REF!</definedName>
    <definedName name="경6999053" localSheetId="6">#REF!</definedName>
    <definedName name="경6999053" localSheetId="4">#REF!</definedName>
    <definedName name="경6999053">#REF!</definedName>
    <definedName name="경6999054" localSheetId="2">#REF!</definedName>
    <definedName name="경6999054" localSheetId="7">#REF!</definedName>
    <definedName name="경6999054" localSheetId="6">#REF!</definedName>
    <definedName name="경6999054" localSheetId="4">#REF!</definedName>
    <definedName name="경6999054">#REF!</definedName>
    <definedName name="경6999055" localSheetId="2">#REF!</definedName>
    <definedName name="경6999055" localSheetId="7">#REF!</definedName>
    <definedName name="경6999055" localSheetId="6">#REF!</definedName>
    <definedName name="경6999055" localSheetId="4">#REF!</definedName>
    <definedName name="경6999055">#REF!</definedName>
    <definedName name="경6999056" localSheetId="2">#REF!</definedName>
    <definedName name="경6999056" localSheetId="7">#REF!</definedName>
    <definedName name="경6999056" localSheetId="6">#REF!</definedName>
    <definedName name="경6999056" localSheetId="4">#REF!</definedName>
    <definedName name="경6999056">#REF!</definedName>
    <definedName name="경6999057" localSheetId="2">#REF!</definedName>
    <definedName name="경6999057" localSheetId="7">#REF!</definedName>
    <definedName name="경6999057" localSheetId="6">#REF!</definedName>
    <definedName name="경6999057" localSheetId="4">#REF!</definedName>
    <definedName name="경6999057">#REF!</definedName>
    <definedName name="경6999058" localSheetId="2">#REF!</definedName>
    <definedName name="경6999058" localSheetId="7">#REF!</definedName>
    <definedName name="경6999058" localSheetId="6">#REF!</definedName>
    <definedName name="경6999058" localSheetId="4">#REF!</definedName>
    <definedName name="경6999058">#REF!</definedName>
    <definedName name="경6999059" localSheetId="2">#REF!</definedName>
    <definedName name="경6999059" localSheetId="7">#REF!</definedName>
    <definedName name="경6999059" localSheetId="6">#REF!</definedName>
    <definedName name="경6999059" localSheetId="4">#REF!</definedName>
    <definedName name="경6999059">#REF!</definedName>
    <definedName name="경6999060" localSheetId="2">#REF!</definedName>
    <definedName name="경6999060" localSheetId="7">#REF!</definedName>
    <definedName name="경6999060" localSheetId="6">#REF!</definedName>
    <definedName name="경6999060" localSheetId="4">#REF!</definedName>
    <definedName name="경6999060">#REF!</definedName>
    <definedName name="경6999061" localSheetId="2">#REF!</definedName>
    <definedName name="경6999061" localSheetId="7">#REF!</definedName>
    <definedName name="경6999061" localSheetId="6">#REF!</definedName>
    <definedName name="경6999061" localSheetId="4">#REF!</definedName>
    <definedName name="경6999061">#REF!</definedName>
    <definedName name="경6999062" localSheetId="2">#REF!</definedName>
    <definedName name="경6999062" localSheetId="7">#REF!</definedName>
    <definedName name="경6999062" localSheetId="6">#REF!</definedName>
    <definedName name="경6999062" localSheetId="4">#REF!</definedName>
    <definedName name="경6999062">#REF!</definedName>
    <definedName name="경6999063" localSheetId="2">#REF!</definedName>
    <definedName name="경6999063" localSheetId="7">#REF!</definedName>
    <definedName name="경6999063" localSheetId="6">#REF!</definedName>
    <definedName name="경6999063" localSheetId="4">#REF!</definedName>
    <definedName name="경6999063">#REF!</definedName>
    <definedName name="경6999066" localSheetId="2">#REF!</definedName>
    <definedName name="경6999066" localSheetId="7">#REF!</definedName>
    <definedName name="경6999066" localSheetId="6">#REF!</definedName>
    <definedName name="경6999066" localSheetId="4">#REF!</definedName>
    <definedName name="경6999066">#REF!</definedName>
    <definedName name="경6999067" localSheetId="2">#REF!</definedName>
    <definedName name="경6999067" localSheetId="7">#REF!</definedName>
    <definedName name="경6999067" localSheetId="6">#REF!</definedName>
    <definedName name="경6999067" localSheetId="4">#REF!</definedName>
    <definedName name="경6999067">#REF!</definedName>
    <definedName name="경6999068" localSheetId="2">#REF!</definedName>
    <definedName name="경6999068" localSheetId="7">#REF!</definedName>
    <definedName name="경6999068" localSheetId="6">#REF!</definedName>
    <definedName name="경6999068" localSheetId="4">#REF!</definedName>
    <definedName name="경6999068">#REF!</definedName>
    <definedName name="경6999069" localSheetId="2">#REF!</definedName>
    <definedName name="경6999069" localSheetId="7">#REF!</definedName>
    <definedName name="경6999069" localSheetId="6">#REF!</definedName>
    <definedName name="경6999069" localSheetId="4">#REF!</definedName>
    <definedName name="경6999069">#REF!</definedName>
    <definedName name="경6999070" localSheetId="2">#REF!</definedName>
    <definedName name="경6999070" localSheetId="7">#REF!</definedName>
    <definedName name="경6999070" localSheetId="6">#REF!</definedName>
    <definedName name="경6999070" localSheetId="4">#REF!</definedName>
    <definedName name="경6999070">#REF!</definedName>
    <definedName name="경6999071" localSheetId="2">#REF!</definedName>
    <definedName name="경6999071" localSheetId="7">#REF!</definedName>
    <definedName name="경6999071" localSheetId="6">#REF!</definedName>
    <definedName name="경6999071" localSheetId="4">#REF!</definedName>
    <definedName name="경6999071">#REF!</definedName>
    <definedName name="경6999072" localSheetId="2">#REF!</definedName>
    <definedName name="경6999072" localSheetId="7">#REF!</definedName>
    <definedName name="경6999072" localSheetId="6">#REF!</definedName>
    <definedName name="경6999072" localSheetId="4">#REF!</definedName>
    <definedName name="경6999072">#REF!</definedName>
    <definedName name="경6999073" localSheetId="2">#REF!</definedName>
    <definedName name="경6999073" localSheetId="7">#REF!</definedName>
    <definedName name="경6999073" localSheetId="6">#REF!</definedName>
    <definedName name="경6999073" localSheetId="4">#REF!</definedName>
    <definedName name="경6999073">#REF!</definedName>
    <definedName name="경6999074" localSheetId="2">#REF!</definedName>
    <definedName name="경6999074" localSheetId="7">#REF!</definedName>
    <definedName name="경6999074" localSheetId="6">#REF!</definedName>
    <definedName name="경6999074" localSheetId="4">#REF!</definedName>
    <definedName name="경6999074">#REF!</definedName>
    <definedName name="경6999076" localSheetId="2">#REF!</definedName>
    <definedName name="경6999076" localSheetId="7">#REF!</definedName>
    <definedName name="경6999076" localSheetId="6">#REF!</definedName>
    <definedName name="경6999076" localSheetId="4">#REF!</definedName>
    <definedName name="경6999076">#REF!</definedName>
    <definedName name="경6999078" localSheetId="2">#REF!</definedName>
    <definedName name="경6999078" localSheetId="7">#REF!</definedName>
    <definedName name="경6999078" localSheetId="6">#REF!</definedName>
    <definedName name="경6999078" localSheetId="4">#REF!</definedName>
    <definedName name="경6999078">#REF!</definedName>
    <definedName name="경6999079" localSheetId="2">#REF!</definedName>
    <definedName name="경6999079" localSheetId="7">#REF!</definedName>
    <definedName name="경6999079" localSheetId="6">#REF!</definedName>
    <definedName name="경6999079" localSheetId="4">#REF!</definedName>
    <definedName name="경6999079">#REF!</definedName>
    <definedName name="경6999080" localSheetId="2">#REF!</definedName>
    <definedName name="경6999080" localSheetId="7">#REF!</definedName>
    <definedName name="경6999080" localSheetId="6">#REF!</definedName>
    <definedName name="경6999080" localSheetId="4">#REF!</definedName>
    <definedName name="경6999080">#REF!</definedName>
    <definedName name="경6999081" localSheetId="2">#REF!</definedName>
    <definedName name="경6999081" localSheetId="7">#REF!</definedName>
    <definedName name="경6999081" localSheetId="6">#REF!</definedName>
    <definedName name="경6999081" localSheetId="4">#REF!</definedName>
    <definedName name="경6999081">#REF!</definedName>
    <definedName name="경6999082" localSheetId="2">#REF!</definedName>
    <definedName name="경6999082" localSheetId="7">#REF!</definedName>
    <definedName name="경6999082" localSheetId="6">#REF!</definedName>
    <definedName name="경6999082" localSheetId="4">#REF!</definedName>
    <definedName name="경6999082">#REF!</definedName>
    <definedName name="경6999083" localSheetId="2">#REF!</definedName>
    <definedName name="경6999083" localSheetId="7">#REF!</definedName>
    <definedName name="경6999083" localSheetId="6">#REF!</definedName>
    <definedName name="경6999083" localSheetId="4">#REF!</definedName>
    <definedName name="경6999083">#REF!</definedName>
    <definedName name="경6999084" localSheetId="2">#REF!</definedName>
    <definedName name="경6999084" localSheetId="7">#REF!</definedName>
    <definedName name="경6999084" localSheetId="6">#REF!</definedName>
    <definedName name="경6999084" localSheetId="4">#REF!</definedName>
    <definedName name="경6999084">#REF!</definedName>
    <definedName name="경6999085" localSheetId="2">#REF!</definedName>
    <definedName name="경6999085" localSheetId="7">#REF!</definedName>
    <definedName name="경6999085" localSheetId="6">#REF!</definedName>
    <definedName name="경6999085" localSheetId="4">#REF!</definedName>
    <definedName name="경6999085">#REF!</definedName>
    <definedName name="경6999086" localSheetId="2">#REF!</definedName>
    <definedName name="경6999086" localSheetId="7">#REF!</definedName>
    <definedName name="경6999086" localSheetId="6">#REF!</definedName>
    <definedName name="경6999086" localSheetId="4">#REF!</definedName>
    <definedName name="경6999086">#REF!</definedName>
    <definedName name="경6999088" localSheetId="2">#REF!</definedName>
    <definedName name="경6999088" localSheetId="7">#REF!</definedName>
    <definedName name="경6999088" localSheetId="6">#REF!</definedName>
    <definedName name="경6999088" localSheetId="4">#REF!</definedName>
    <definedName name="경6999088">#REF!</definedName>
    <definedName name="경6999089" localSheetId="2">#REF!</definedName>
    <definedName name="경6999089" localSheetId="7">#REF!</definedName>
    <definedName name="경6999089" localSheetId="6">#REF!</definedName>
    <definedName name="경6999089" localSheetId="4">#REF!</definedName>
    <definedName name="경6999089">#REF!</definedName>
    <definedName name="경6999090" localSheetId="2">#REF!</definedName>
    <definedName name="경6999090" localSheetId="7">#REF!</definedName>
    <definedName name="경6999090" localSheetId="6">#REF!</definedName>
    <definedName name="경6999090" localSheetId="4">#REF!</definedName>
    <definedName name="경6999090">#REF!</definedName>
    <definedName name="경6999091" localSheetId="2">#REF!</definedName>
    <definedName name="경6999091" localSheetId="7">#REF!</definedName>
    <definedName name="경6999091" localSheetId="6">#REF!</definedName>
    <definedName name="경6999091" localSheetId="4">#REF!</definedName>
    <definedName name="경6999091">#REF!</definedName>
    <definedName name="경6999092" localSheetId="2">#REF!</definedName>
    <definedName name="경6999092" localSheetId="7">#REF!</definedName>
    <definedName name="경6999092" localSheetId="6">#REF!</definedName>
    <definedName name="경6999092" localSheetId="4">#REF!</definedName>
    <definedName name="경6999092">#REF!</definedName>
    <definedName name="경6999093" localSheetId="2">#REF!</definedName>
    <definedName name="경6999093" localSheetId="7">#REF!</definedName>
    <definedName name="경6999093" localSheetId="6">#REF!</definedName>
    <definedName name="경6999093" localSheetId="4">#REF!</definedName>
    <definedName name="경6999093">#REF!</definedName>
    <definedName name="경6999094" localSheetId="2">#REF!</definedName>
    <definedName name="경6999094" localSheetId="7">#REF!</definedName>
    <definedName name="경6999094" localSheetId="6">#REF!</definedName>
    <definedName name="경6999094" localSheetId="4">#REF!</definedName>
    <definedName name="경6999094">#REF!</definedName>
    <definedName name="경6999095" localSheetId="2">#REF!</definedName>
    <definedName name="경6999095" localSheetId="7">#REF!</definedName>
    <definedName name="경6999095" localSheetId="6">#REF!</definedName>
    <definedName name="경6999095" localSheetId="4">#REF!</definedName>
    <definedName name="경6999095">#REF!</definedName>
    <definedName name="경6999096" localSheetId="2">#REF!</definedName>
    <definedName name="경6999096" localSheetId="7">#REF!</definedName>
    <definedName name="경6999096" localSheetId="6">#REF!</definedName>
    <definedName name="경6999096" localSheetId="4">#REF!</definedName>
    <definedName name="경6999096">#REF!</definedName>
    <definedName name="경6999098" localSheetId="2">#REF!</definedName>
    <definedName name="경6999098" localSheetId="7">#REF!</definedName>
    <definedName name="경6999098" localSheetId="6">#REF!</definedName>
    <definedName name="경6999098" localSheetId="4">#REF!</definedName>
    <definedName name="경6999098">#REF!</definedName>
    <definedName name="경6999099" localSheetId="2">#REF!</definedName>
    <definedName name="경6999099" localSheetId="7">#REF!</definedName>
    <definedName name="경6999099" localSheetId="6">#REF!</definedName>
    <definedName name="경6999099" localSheetId="4">#REF!</definedName>
    <definedName name="경6999099">#REF!</definedName>
    <definedName name="경6999100" localSheetId="2">#REF!</definedName>
    <definedName name="경6999100" localSheetId="7">#REF!</definedName>
    <definedName name="경6999100" localSheetId="6">#REF!</definedName>
    <definedName name="경6999100" localSheetId="4">#REF!</definedName>
    <definedName name="경6999100">#REF!</definedName>
    <definedName name="경6999101" localSheetId="2">#REF!</definedName>
    <definedName name="경6999101" localSheetId="7">#REF!</definedName>
    <definedName name="경6999101" localSheetId="6">#REF!</definedName>
    <definedName name="경6999101" localSheetId="4">#REF!</definedName>
    <definedName name="경6999101">#REF!</definedName>
    <definedName name="경6999102" localSheetId="2">#REF!</definedName>
    <definedName name="경6999102" localSheetId="7">#REF!</definedName>
    <definedName name="경6999102" localSheetId="6">#REF!</definedName>
    <definedName name="경6999102" localSheetId="4">#REF!</definedName>
    <definedName name="경6999102">#REF!</definedName>
    <definedName name="경6999104" localSheetId="2">#REF!</definedName>
    <definedName name="경6999104" localSheetId="7">#REF!</definedName>
    <definedName name="경6999104" localSheetId="6">#REF!</definedName>
    <definedName name="경6999104" localSheetId="4">#REF!</definedName>
    <definedName name="경6999104">#REF!</definedName>
    <definedName name="경6999105" localSheetId="2">#REF!</definedName>
    <definedName name="경6999105" localSheetId="7">#REF!</definedName>
    <definedName name="경6999105" localSheetId="6">#REF!</definedName>
    <definedName name="경6999105" localSheetId="4">#REF!</definedName>
    <definedName name="경6999105">#REF!</definedName>
    <definedName name="경6999106" localSheetId="2">#REF!</definedName>
    <definedName name="경6999106" localSheetId="7">#REF!</definedName>
    <definedName name="경6999106" localSheetId="6">#REF!</definedName>
    <definedName name="경6999106" localSheetId="4">#REF!</definedName>
    <definedName name="경6999106">#REF!</definedName>
    <definedName name="경6999107" localSheetId="2">#REF!</definedName>
    <definedName name="경6999107" localSheetId="7">#REF!</definedName>
    <definedName name="경6999107" localSheetId="6">#REF!</definedName>
    <definedName name="경6999107" localSheetId="4">#REF!</definedName>
    <definedName name="경6999107">#REF!</definedName>
    <definedName name="경6999108" localSheetId="2">#REF!</definedName>
    <definedName name="경6999108" localSheetId="7">#REF!</definedName>
    <definedName name="경6999108" localSheetId="6">#REF!</definedName>
    <definedName name="경6999108" localSheetId="4">#REF!</definedName>
    <definedName name="경6999108">#REF!</definedName>
    <definedName name="경6999110" localSheetId="2">#REF!</definedName>
    <definedName name="경6999110" localSheetId="7">#REF!</definedName>
    <definedName name="경6999110" localSheetId="6">#REF!</definedName>
    <definedName name="경6999110" localSheetId="4">#REF!</definedName>
    <definedName name="경6999110">#REF!</definedName>
    <definedName name="경6999111" localSheetId="2">#REF!</definedName>
    <definedName name="경6999111" localSheetId="7">#REF!</definedName>
    <definedName name="경6999111" localSheetId="6">#REF!</definedName>
    <definedName name="경6999111" localSheetId="4">#REF!</definedName>
    <definedName name="경6999111">#REF!</definedName>
    <definedName name="경6999112" localSheetId="2">#REF!</definedName>
    <definedName name="경6999112" localSheetId="7">#REF!</definedName>
    <definedName name="경6999112" localSheetId="6">#REF!</definedName>
    <definedName name="경6999112" localSheetId="4">#REF!</definedName>
    <definedName name="경6999112">#REF!</definedName>
    <definedName name="경6999113" localSheetId="2">#REF!</definedName>
    <definedName name="경6999113" localSheetId="7">#REF!</definedName>
    <definedName name="경6999113" localSheetId="6">#REF!</definedName>
    <definedName name="경6999113" localSheetId="4">#REF!</definedName>
    <definedName name="경6999113">#REF!</definedName>
    <definedName name="경6999114" localSheetId="2">#REF!</definedName>
    <definedName name="경6999114" localSheetId="7">#REF!</definedName>
    <definedName name="경6999114" localSheetId="6">#REF!</definedName>
    <definedName name="경6999114" localSheetId="4">#REF!</definedName>
    <definedName name="경6999114">#REF!</definedName>
    <definedName name="경6999115" localSheetId="2">#REF!</definedName>
    <definedName name="경6999115" localSheetId="7">#REF!</definedName>
    <definedName name="경6999115" localSheetId="6">#REF!</definedName>
    <definedName name="경6999115" localSheetId="4">#REF!</definedName>
    <definedName name="경6999115">#REF!</definedName>
    <definedName name="경6999116" localSheetId="2">#REF!</definedName>
    <definedName name="경6999116" localSheetId="7">#REF!</definedName>
    <definedName name="경6999116" localSheetId="6">#REF!</definedName>
    <definedName name="경6999116" localSheetId="4">#REF!</definedName>
    <definedName name="경6999116">#REF!</definedName>
    <definedName name="경6999117" localSheetId="2">#REF!</definedName>
    <definedName name="경6999117" localSheetId="7">#REF!</definedName>
    <definedName name="경6999117" localSheetId="6">#REF!</definedName>
    <definedName name="경6999117" localSheetId="4">#REF!</definedName>
    <definedName name="경6999117">#REF!</definedName>
    <definedName name="경6999118" localSheetId="2">#REF!</definedName>
    <definedName name="경6999118" localSheetId="7">#REF!</definedName>
    <definedName name="경6999118" localSheetId="6">#REF!</definedName>
    <definedName name="경6999118" localSheetId="4">#REF!</definedName>
    <definedName name="경6999118">#REF!</definedName>
    <definedName name="경6999119" localSheetId="2">#REF!</definedName>
    <definedName name="경6999119" localSheetId="7">#REF!</definedName>
    <definedName name="경6999119" localSheetId="6">#REF!</definedName>
    <definedName name="경6999119" localSheetId="4">#REF!</definedName>
    <definedName name="경6999119">#REF!</definedName>
    <definedName name="경6999120" localSheetId="2">#REF!</definedName>
    <definedName name="경6999120" localSheetId="7">#REF!</definedName>
    <definedName name="경6999120" localSheetId="6">#REF!</definedName>
    <definedName name="경6999120" localSheetId="4">#REF!</definedName>
    <definedName name="경6999120">#REF!</definedName>
    <definedName name="경6999121" localSheetId="2">#REF!</definedName>
    <definedName name="경6999121" localSheetId="7">#REF!</definedName>
    <definedName name="경6999121" localSheetId="6">#REF!</definedName>
    <definedName name="경6999121" localSheetId="4">#REF!</definedName>
    <definedName name="경6999121">#REF!</definedName>
    <definedName name="경6999122" localSheetId="2">#REF!</definedName>
    <definedName name="경6999122" localSheetId="7">#REF!</definedName>
    <definedName name="경6999122" localSheetId="6">#REF!</definedName>
    <definedName name="경6999122" localSheetId="4">#REF!</definedName>
    <definedName name="경6999122">#REF!</definedName>
    <definedName name="경과년수" localSheetId="2">#REF!</definedName>
    <definedName name="경과년수" localSheetId="7">#REF!</definedName>
    <definedName name="경과년수" localSheetId="6">#REF!</definedName>
    <definedName name="경과년수" localSheetId="4">#REF!</definedName>
    <definedName name="경과년수">#REF!</definedName>
    <definedName name="경량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經費" localSheetId="2">#REF!</definedName>
    <definedName name="經費" localSheetId="7">#REF!</definedName>
    <definedName name="經費" localSheetId="6">#REF!</definedName>
    <definedName name="經費" localSheetId="4">#REF!</definedName>
    <definedName name="經費">#REF!</definedName>
    <definedName name="경비1" localSheetId="2" hidden="1">#REF!</definedName>
    <definedName name="경비1" localSheetId="7" hidden="1">#REF!</definedName>
    <definedName name="경비1" localSheetId="6" hidden="1">#REF!</definedName>
    <definedName name="경비1" localSheetId="4" hidden="1">#REF!</definedName>
    <definedName name="경비1" hidden="1">#REF!</definedName>
    <definedName name="경비율" localSheetId="2">#REF!</definedName>
    <definedName name="경비율" localSheetId="7">#REF!</definedName>
    <definedName name="경비율" localSheetId="6">#REF!</definedName>
    <definedName name="경비율" localSheetId="4">#REF!</definedName>
    <definedName name="경비율">#REF!</definedName>
    <definedName name="경상비1" localSheetId="2">#REF!</definedName>
    <definedName name="경상비1" localSheetId="7">#REF!</definedName>
    <definedName name="경상비1" localSheetId="6">#REF!</definedName>
    <definedName name="경상비1" localSheetId="4">#REF!</definedName>
    <definedName name="경상비1">#REF!</definedName>
    <definedName name="경수" hidden="1">{#N/A,#N/A,FALSE,"도급대비시행율";#N/A,#N/A,FALSE,"결의서";#N/A,#N/A,FALSE,"내역서";#N/A,#N/A,FALSE,"도급예상"}</definedName>
    <definedName name="경수을지" hidden="1">{#N/A,#N/A,FALSE,"물가변동";#N/A,#N/A,FALSE,"집계";#N/A,#N/A,FALSE,"도급집계";#N/A,#N/A,FALSE,"예산서";#N/A,#N/A,FALSE,"터빈";#N/A,#N/A,FALSE,"보일러";#N/A,#N/A,FALSE,"품셈";#N/A,#N/A,FALSE,"부표";#N/A,#N/A,FALSE,"적용노임";#N/A,#N/A,FALSE,"장비노임";#N/A,#N/A,FALSE,"정산품질";#N/A,#N/A,FALSE,"신규별표";#N/A,#N/A,FALSE,"정산신규품";#N/A,#N/A,FALSE,"ESC별표"}</definedName>
    <definedName name="계수B5" localSheetId="2">#REF!</definedName>
    <definedName name="계수B5" localSheetId="7">#REF!</definedName>
    <definedName name="계수B5" localSheetId="6">#REF!</definedName>
    <definedName name="계수B5" localSheetId="4">#REF!</definedName>
    <definedName name="계수B5">#REF!</definedName>
    <definedName name="계수B6" localSheetId="2">#REF!</definedName>
    <definedName name="계수B6" localSheetId="7">#REF!</definedName>
    <definedName name="계수B6" localSheetId="6">#REF!</definedName>
    <definedName name="계수B6" localSheetId="4">#REF!</definedName>
    <definedName name="계수B6">#REF!</definedName>
    <definedName name="계수B8" localSheetId="2">#REF!</definedName>
    <definedName name="계수B8" localSheetId="7">#REF!</definedName>
    <definedName name="계수B8" localSheetId="6">#REF!</definedName>
    <definedName name="계수B8" localSheetId="4">#REF!</definedName>
    <definedName name="계수B8">#REF!</definedName>
    <definedName name="계약내역서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계장공" localSheetId="2">#REF!</definedName>
    <definedName name="계장공" localSheetId="7">#REF!</definedName>
    <definedName name="계장공" localSheetId="6">#REF!</definedName>
    <definedName name="계장공" localSheetId="4">#REF!</definedName>
    <definedName name="계장공">#REF!</definedName>
    <definedName name="계전2" localSheetId="2" hidden="1">#REF!</definedName>
    <definedName name="계전2" localSheetId="7" hidden="1">#REF!</definedName>
    <definedName name="계전2" localSheetId="6" hidden="1">#REF!</definedName>
    <definedName name="계전2" localSheetId="4" hidden="1">#REF!</definedName>
    <definedName name="계전2" hidden="1">#REF!</definedName>
    <definedName name="계측기기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계획표" localSheetId="2">#REF!</definedName>
    <definedName name="계획표" localSheetId="7">#REF!</definedName>
    <definedName name="계획표" localSheetId="6">#REF!</definedName>
    <definedName name="계획표" localSheetId="4">#REF!</definedName>
    <definedName name="계획표">#REF!</definedName>
    <definedName name="고광3" localSheetId="2">#REF!</definedName>
    <definedName name="고광3" localSheetId="7">#REF!</definedName>
    <definedName name="고광3" localSheetId="6">#REF!</definedName>
    <definedName name="고광3" localSheetId="4">#REF!</definedName>
    <definedName name="고광3">#REF!</definedName>
    <definedName name="고광5" localSheetId="2">#REF!</definedName>
    <definedName name="고광5" localSheetId="7">#REF!</definedName>
    <definedName name="고광5" localSheetId="6">#REF!</definedName>
    <definedName name="고광5" localSheetId="4">#REF!</definedName>
    <definedName name="고광5">#REF!</definedName>
    <definedName name="고압케이블전공" localSheetId="2">#REF!</definedName>
    <definedName name="고압케이블전공" localSheetId="7">#REF!</definedName>
    <definedName name="고압케이블전공" localSheetId="6">#REF!</definedName>
    <definedName name="고압케이블전공" localSheetId="4">#REF!</definedName>
    <definedName name="고압케이블전공">#REF!</definedName>
    <definedName name="고용" localSheetId="2">#REF!</definedName>
    <definedName name="고용" localSheetId="7">#REF!</definedName>
    <definedName name="고용" localSheetId="6">#REF!</definedName>
    <definedName name="고용" localSheetId="4">#REF!</definedName>
    <definedName name="고용">#REF!</definedName>
    <definedName name="고재" localSheetId="2">#REF!</definedName>
    <definedName name="고재" localSheetId="7">#REF!</definedName>
    <definedName name="고재" localSheetId="6">#REF!</definedName>
    <definedName name="고재" localSheetId="4">#REF!</definedName>
    <definedName name="고재">#REF!</definedName>
    <definedName name="고층" localSheetId="2">#REF!</definedName>
    <definedName name="고층" localSheetId="7">#REF!</definedName>
    <definedName name="고층" localSheetId="6">#REF!</definedName>
    <definedName name="고층" localSheetId="4">#REF!</definedName>
    <definedName name="고층">#REF!</definedName>
    <definedName name="고케" localSheetId="2">#REF!</definedName>
    <definedName name="고케" localSheetId="7">#REF!</definedName>
    <definedName name="고케" localSheetId="6">#REF!</definedName>
    <definedName name="고케" localSheetId="4">#REF!</definedName>
    <definedName name="고케">#REF!</definedName>
    <definedName name="곧ㄱ" hidden="1">{#N/A,#N/A,FALSE,"Sheet6"}</definedName>
    <definedName name="골간접" localSheetId="2">#REF!</definedName>
    <definedName name="골간접" localSheetId="7">#REF!</definedName>
    <definedName name="골간접" localSheetId="6">#REF!</definedName>
    <definedName name="골간접" localSheetId="4">#REF!</definedName>
    <definedName name="골간접">#REF!</definedName>
    <definedName name="골건설" localSheetId="2">#REF!</definedName>
    <definedName name="골건설" localSheetId="7">#REF!</definedName>
    <definedName name="골건설" localSheetId="6">#REF!</definedName>
    <definedName name="골건설" localSheetId="4">#REF!</definedName>
    <definedName name="골건설">#REF!</definedName>
    <definedName name="골경비" localSheetId="2">#REF!</definedName>
    <definedName name="골경비" localSheetId="7">#REF!</definedName>
    <definedName name="골경비" localSheetId="6">#REF!</definedName>
    <definedName name="골경비" localSheetId="4">#REF!</definedName>
    <definedName name="골경비">#REF!</definedName>
    <definedName name="골관리" localSheetId="2">#REF!</definedName>
    <definedName name="골관리" localSheetId="7">#REF!</definedName>
    <definedName name="골관리" localSheetId="6">#REF!</definedName>
    <definedName name="골관리" localSheetId="4">#REF!</definedName>
    <definedName name="골관리">#REF!</definedName>
    <definedName name="골보험" localSheetId="2">#REF!</definedName>
    <definedName name="골보험" localSheetId="7">#REF!</definedName>
    <definedName name="골보험" localSheetId="6">#REF!</definedName>
    <definedName name="골보험" localSheetId="4">#REF!</definedName>
    <definedName name="골보험">#REF!</definedName>
    <definedName name="골부가" localSheetId="2">#REF!</definedName>
    <definedName name="골부가" localSheetId="7">#REF!</definedName>
    <definedName name="골부가" localSheetId="6">#REF!</definedName>
    <definedName name="골부가" localSheetId="4">#REF!</definedName>
    <definedName name="골부가">#REF!</definedName>
    <definedName name="골안전" localSheetId="2">#REF!</definedName>
    <definedName name="골안전" localSheetId="7">#REF!</definedName>
    <definedName name="골안전" localSheetId="6">#REF!</definedName>
    <definedName name="골안전" localSheetId="4">#REF!</definedName>
    <definedName name="골안전">#REF!</definedName>
    <definedName name="골이윤" localSheetId="2">#REF!</definedName>
    <definedName name="골이윤" localSheetId="7">#REF!</definedName>
    <definedName name="골이윤" localSheetId="6">#REF!</definedName>
    <definedName name="골이윤" localSheetId="4">#REF!</definedName>
    <definedName name="골이윤">#REF!</definedName>
    <definedName name="골조" localSheetId="2">#REF!</definedName>
    <definedName name="골조" localSheetId="7">#REF!</definedName>
    <definedName name="골조" localSheetId="6">#REF!</definedName>
    <definedName name="골조" localSheetId="4">#REF!</definedName>
    <definedName name="골조">#REF!</definedName>
    <definedName name="골조지급" localSheetId="2">#REF!</definedName>
    <definedName name="골조지급" localSheetId="7">#REF!</definedName>
    <definedName name="골조지급" localSheetId="6">#REF!</definedName>
    <definedName name="골조지급" localSheetId="4">#REF!</definedName>
    <definedName name="골조지급">#REF!</definedName>
    <definedName name="곰솔2508" localSheetId="2">#REF!</definedName>
    <definedName name="곰솔2508" localSheetId="7">#REF!</definedName>
    <definedName name="곰솔2508" localSheetId="6">#REF!</definedName>
    <definedName name="곰솔2508" localSheetId="4">#REF!</definedName>
    <definedName name="곰솔2508">#REF!</definedName>
    <definedName name="곰솔3010" localSheetId="2">#REF!</definedName>
    <definedName name="곰솔3010" localSheetId="7">#REF!</definedName>
    <definedName name="곰솔3010" localSheetId="6">#REF!</definedName>
    <definedName name="곰솔3010" localSheetId="4">#REF!</definedName>
    <definedName name="곰솔3010">#REF!</definedName>
    <definedName name="곰솔R10" localSheetId="2">#REF!</definedName>
    <definedName name="곰솔R10" localSheetId="7">#REF!</definedName>
    <definedName name="곰솔R10" localSheetId="6">#REF!</definedName>
    <definedName name="곰솔R10" localSheetId="4">#REF!</definedName>
    <definedName name="곰솔R10">#REF!</definedName>
    <definedName name="곰솔R12" localSheetId="2">#REF!</definedName>
    <definedName name="곰솔R12" localSheetId="7">#REF!</definedName>
    <definedName name="곰솔R12" localSheetId="6">#REF!</definedName>
    <definedName name="곰솔R12" localSheetId="4">#REF!</definedName>
    <definedName name="곰솔R12">#REF!</definedName>
    <definedName name="곰솔R15" localSheetId="2">#REF!</definedName>
    <definedName name="곰솔R15" localSheetId="7">#REF!</definedName>
    <definedName name="곰솔R15" localSheetId="6">#REF!</definedName>
    <definedName name="곰솔R15" localSheetId="4">#REF!</definedName>
    <definedName name="곰솔R15">#REF!</definedName>
    <definedName name="공" localSheetId="2">#REF!</definedName>
    <definedName name="공" localSheetId="7">#REF!</definedName>
    <definedName name="공" localSheetId="6">#REF!</definedName>
    <definedName name="공" localSheetId="4">#REF!</definedName>
    <definedName name="공">#REF!</definedName>
    <definedName name="공공도서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공공도서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공기" localSheetId="2">#REF!</definedName>
    <definedName name="공기" localSheetId="7">#REF!</definedName>
    <definedName name="공기" localSheetId="6">#REF!</definedName>
    <definedName name="공기" localSheetId="4">#REF!</definedName>
    <definedName name="공기">#REF!</definedName>
    <definedName name="공내역ㅇ" hidden="1">{#N/A,#N/A,FALSE,"Sheet6"}</definedName>
    <definedName name="공동구토공" hidden="1">{#N/A,#N/A,FALSE,"기안지";#N/A,#N/A,FALSE,"통신지"}</definedName>
    <definedName name="공동구토공2" hidden="1">{#N/A,#N/A,FALSE,"기안지";#N/A,#N/A,FALSE,"통신지"}</definedName>
    <definedName name="공문" localSheetId="2">#REF!</definedName>
    <definedName name="공문" localSheetId="7">#REF!</definedName>
    <definedName name="공문" localSheetId="6">#REF!</definedName>
    <definedName name="공문" localSheetId="4">#REF!</definedName>
    <definedName name="공문">#REF!</definedName>
    <definedName name="공보" localSheetId="2">#REF!</definedName>
    <definedName name="공보" localSheetId="7">#REF!</definedName>
    <definedName name="공보" localSheetId="6">#REF!</definedName>
    <definedName name="공보" localSheetId="4">#REF!</definedName>
    <definedName name="공보">#REF!</definedName>
    <definedName name="공사">#N/A</definedName>
    <definedName name="공사내역서" localSheetId="2">#REF!</definedName>
    <definedName name="공사내역서" localSheetId="7">#REF!</definedName>
    <definedName name="공사내역서" localSheetId="6">#REF!</definedName>
    <definedName name="공사내역서" localSheetId="4">#REF!</definedName>
    <definedName name="공사내역서">#REF!</definedName>
    <definedName name="공사보험율" localSheetId="2">#REF!</definedName>
    <definedName name="공사보험율" localSheetId="7">#REF!</definedName>
    <definedName name="공사보험율" localSheetId="6">#REF!</definedName>
    <definedName name="공사보험율" localSheetId="4">#REF!</definedName>
    <definedName name="공사보험율">#REF!</definedName>
    <definedName name="공사비집" localSheetId="2">#REF!</definedName>
    <definedName name="공사비집" localSheetId="7">#REF!</definedName>
    <definedName name="공사비집" localSheetId="6">#REF!</definedName>
    <definedName name="공사비집" localSheetId="4">#REF!</definedName>
    <definedName name="공사비집">#REF!</definedName>
    <definedName name="공사원가" localSheetId="7">#REF!</definedName>
    <definedName name="공사원가" localSheetId="4">#REF!</definedName>
    <definedName name="공사원가">#REF!</definedName>
    <definedName name="공사원가계산서" hidden="1">{#N/A,#N/A,TRUE,"토적및재료집계";#N/A,#N/A,TRUE,"토적및재료집계";#N/A,#N/A,TRUE,"단위량"}</definedName>
    <definedName name="공사잔금">#N/A</definedName>
    <definedName name="공수1" localSheetId="2">BLCH</definedName>
    <definedName name="공수1" localSheetId="7">BLCH</definedName>
    <definedName name="공수1" localSheetId="6">BLCH</definedName>
    <definedName name="공수1" localSheetId="4">BLCH</definedName>
    <definedName name="공수1">BLCH</definedName>
    <definedName name="공양식" localSheetId="7" hidden="1">{#N/A,#N/A,FALSE,"교리2"}</definedName>
    <definedName name="공양식" localSheetId="5" hidden="1">{#N/A,#N/A,FALSE,"교리2"}</definedName>
    <definedName name="공양식" localSheetId="4" hidden="1">{#N/A,#N/A,FALSE,"교리2"}</definedName>
    <definedName name="공양식" hidden="1">{#N/A,#N/A,FALSE,"교리2"}</definedName>
    <definedName name="공원계산서" hidden="1">{#N/A,#N/A,TRUE,"토적및재료집계";#N/A,#N/A,TRUE,"토적및재료집계";#N/A,#N/A,TRUE,"단위량"}</definedName>
    <definedName name="공원식재공">#N/A</definedName>
    <definedName name="공일" localSheetId="2">#REF!</definedName>
    <definedName name="공일" localSheetId="7">#REF!</definedName>
    <definedName name="공일" localSheetId="6">#REF!</definedName>
    <definedName name="공일" localSheetId="4">#REF!</definedName>
    <definedName name="공일">#REF!</definedName>
    <definedName name="공장동" localSheetId="2" hidden="1">#REF!</definedName>
    <definedName name="공장동" localSheetId="7" hidden="1">#REF!</definedName>
    <definedName name="공장동" localSheetId="6" hidden="1">#REF!</definedName>
    <definedName name="공장동" localSheetId="4" hidden="1">#REF!</definedName>
    <definedName name="공장동" hidden="1">#REF!</definedName>
    <definedName name="공정" localSheetId="2">#REF!</definedName>
    <definedName name="공정" localSheetId="7">#REF!</definedName>
    <definedName name="공정" localSheetId="6">#REF!</definedName>
    <definedName name="공정" localSheetId="4">#REF!</definedName>
    <definedName name="공정">#REF!</definedName>
    <definedName name="공정량" localSheetId="2">#REF!</definedName>
    <definedName name="공정량" localSheetId="7">#REF!</definedName>
    <definedName name="공정량" localSheetId="6">#REF!</definedName>
    <definedName name="공정량" localSheetId="4">#REF!</definedName>
    <definedName name="공정량">#REF!</definedName>
    <definedName name="공정수량" localSheetId="2">#REF!</definedName>
    <definedName name="공정수량" localSheetId="7">#REF!</definedName>
    <definedName name="공정수량" localSheetId="6">#REF!</definedName>
    <definedName name="공정수량" localSheetId="4">#REF!</definedName>
    <definedName name="공정수량">#REF!</definedName>
    <definedName name="공정집계" localSheetId="2">#REF!</definedName>
    <definedName name="공정집계" localSheetId="7">#REF!</definedName>
    <definedName name="공정집계" localSheetId="6">#REF!</definedName>
    <definedName name="공정집계" localSheetId="4">#REF!</definedName>
    <definedName name="공정집계">#REF!</definedName>
    <definedName name="공조닥트" localSheetId="2">#REF!</definedName>
    <definedName name="공조닥트" localSheetId="7">#REF!</definedName>
    <definedName name="공조닥트" localSheetId="6">#REF!</definedName>
    <definedName name="공조닥트" localSheetId="4">#REF!</definedName>
    <definedName name="공조닥트">#REF!</definedName>
    <definedName name="공조닥트보온" localSheetId="2">#REF!</definedName>
    <definedName name="공조닥트보온" localSheetId="7">#REF!</definedName>
    <definedName name="공조닥트보온" localSheetId="6">#REF!</definedName>
    <definedName name="공조닥트보온" localSheetId="4">#REF!</definedName>
    <definedName name="공조닥트보온">#REF!</definedName>
    <definedName name="공종">#N/A</definedName>
    <definedName name="공종별" hidden="1">{"stand",#N/A,TRUE,"공종단가";"mtrvl",#N/A,TRUE,"단가산출";"gis170vl",#N/A,TRUE,"단가산출";"gis23vl",#N/A,TRUE,"단가산출";"cpdlavl",#N/A,TRUE,"단가산출";"BUSVL",#N/A,TRUE,"단가산출";"CABLE",#N/A,TRUE,"단가산출";"MTRST",#N/A,TRUE,"MTR품";"GIS170ST",#N/A,TRUE,"170GIS품";"GIS23ST",#N/A,TRUE,"25.8GIS품";"GITAST",#N/A,TRUE,"잡설비품";"STST",#N/A,TRUE,"표준공종"}</definedName>
    <definedName name="공통가설" localSheetId="2">#REF!</definedName>
    <definedName name="공통가설" localSheetId="7">#REF!</definedName>
    <definedName name="공통가설" localSheetId="6">#REF!</definedName>
    <definedName name="공통가설" localSheetId="4">#REF!</definedName>
    <definedName name="공통가설">#REF!</definedName>
    <definedName name="공통일위" localSheetId="2">#REF!</definedName>
    <definedName name="공통일위" localSheetId="7">#REF!</definedName>
    <definedName name="공통일위" localSheetId="6">#REF!</definedName>
    <definedName name="공통일위" localSheetId="4">#REF!</definedName>
    <definedName name="공통일위">#REF!</definedName>
    <definedName name="관갉" localSheetId="2">#REF!,#REF!,#REF!</definedName>
    <definedName name="관갉" localSheetId="7">#REF!,#REF!,#REF!</definedName>
    <definedName name="관갉" localSheetId="6">#REF!,#REF!,#REF!</definedName>
    <definedName name="관갉" localSheetId="4">#REF!,#REF!,#REF!</definedName>
    <definedName name="관갉">#REF!,#REF!,#REF!</definedName>
    <definedName name="관급" localSheetId="2">#REF!,#REF!,#REF!</definedName>
    <definedName name="관급" localSheetId="7">#REF!,#REF!,#REF!</definedName>
    <definedName name="관급" localSheetId="6">#REF!,#REF!,#REF!</definedName>
    <definedName name="관급" localSheetId="4">#REF!,#REF!,#REF!</definedName>
    <definedName name="관급">#REF!,#REF!,#REF!</definedName>
    <definedName name="관급1" localSheetId="2">#REF!,#REF!,#REF!</definedName>
    <definedName name="관급1" localSheetId="7">#REF!,#REF!,#REF!</definedName>
    <definedName name="관급1" localSheetId="6">#REF!,#REF!,#REF!</definedName>
    <definedName name="관급1" localSheetId="4">#REF!,#REF!,#REF!</definedName>
    <definedName name="관급1">#REF!,#REF!,#REF!</definedName>
    <definedName name="관급자재" localSheetId="2">#REF!</definedName>
    <definedName name="관급자재" localSheetId="7">#REF!</definedName>
    <definedName name="관급자재" localSheetId="6">#REF!</definedName>
    <definedName name="관급자재" localSheetId="4">#REF!</definedName>
    <definedName name="관급자재">#REF!</definedName>
    <definedName name="관급자재비" localSheetId="2">#REF!</definedName>
    <definedName name="관급자재비" localSheetId="7">#REF!</definedName>
    <definedName name="관급자재비" localSheetId="6">#REF!</definedName>
    <definedName name="관급자재비" localSheetId="4">#REF!</definedName>
    <definedName name="관급자재비">#REF!</definedName>
    <definedName name="관로공사" localSheetId="2">#REF!</definedName>
    <definedName name="관로공사" localSheetId="7">#REF!</definedName>
    <definedName name="관로공사" localSheetId="6">#REF!</definedName>
    <definedName name="관로공사" localSheetId="4">#REF!</definedName>
    <definedName name="관로공사">#REF!</definedName>
    <definedName name="관로연장거리" localSheetId="2">#REF!</definedName>
    <definedName name="관로연장거리" localSheetId="7">#REF!</definedName>
    <definedName name="관로연장거리" localSheetId="6">#REF!</definedName>
    <definedName name="관로연장거리" localSheetId="4">#REF!</definedName>
    <definedName name="관로연장거리">#REF!</definedName>
    <definedName name="관로총괄" localSheetId="2">#REF!</definedName>
    <definedName name="관로총괄" localSheetId="7">#REF!</definedName>
    <definedName name="관로총괄" localSheetId="6">#REF!</definedName>
    <definedName name="관로총괄" localSheetId="4">#REF!</definedName>
    <definedName name="관로총괄">#REF!</definedName>
    <definedName name="관리비" localSheetId="2" hidden="1">#REF!</definedName>
    <definedName name="관리비" localSheetId="7" hidden="1">#REF!</definedName>
    <definedName name="관리비" localSheetId="6" hidden="1">#REF!</definedName>
    <definedName name="관리비" localSheetId="4" hidden="1">#REF!</definedName>
    <definedName name="관리비" hidden="1">#REF!</definedName>
    <definedName name="관리율" localSheetId="2">#REF!</definedName>
    <definedName name="관리율" localSheetId="7">#REF!</definedName>
    <definedName name="관리율" localSheetId="6">#REF!</definedName>
    <definedName name="관리율" localSheetId="4">#REF!</definedName>
    <definedName name="관리율">#REF!</definedName>
    <definedName name="관정지반고" localSheetId="2">#REF!</definedName>
    <definedName name="관정지반고" localSheetId="7">#REF!</definedName>
    <definedName name="관정지반고" localSheetId="6">#REF!</definedName>
    <definedName name="관정지반고" localSheetId="4">#REF!</definedName>
    <definedName name="관정지반고">#REF!</definedName>
    <definedName name="광나무1003" localSheetId="2">#REF!</definedName>
    <definedName name="광나무1003" localSheetId="7">#REF!</definedName>
    <definedName name="광나무1003" localSheetId="6">#REF!</definedName>
    <definedName name="광나무1003" localSheetId="4">#REF!</definedName>
    <definedName name="광나무1003">#REF!</definedName>
    <definedName name="광나무1203" localSheetId="2">#REF!</definedName>
    <definedName name="광나무1203" localSheetId="7">#REF!</definedName>
    <definedName name="광나무1203" localSheetId="6">#REF!</definedName>
    <definedName name="광나무1203" localSheetId="4">#REF!</definedName>
    <definedName name="광나무1203">#REF!</definedName>
    <definedName name="광나무1506" localSheetId="2">#REF!</definedName>
    <definedName name="광나무1506" localSheetId="7">#REF!</definedName>
    <definedName name="광나무1506" localSheetId="6">#REF!</definedName>
    <definedName name="광나무1506" localSheetId="4">#REF!</definedName>
    <definedName name="광나무1506">#REF!</definedName>
    <definedName name="광편백0405" localSheetId="2">#REF!</definedName>
    <definedName name="광편백0405" localSheetId="7">#REF!</definedName>
    <definedName name="광편백0405" localSheetId="6">#REF!</definedName>
    <definedName name="광편백0405" localSheetId="4">#REF!</definedName>
    <definedName name="광편백0405">#REF!</definedName>
    <definedName name="광편백0507" localSheetId="2">#REF!</definedName>
    <definedName name="광편백0507" localSheetId="7">#REF!</definedName>
    <definedName name="광편백0507" localSheetId="6">#REF!</definedName>
    <definedName name="광편백0507" localSheetId="4">#REF!</definedName>
    <definedName name="광편백0507">#REF!</definedName>
    <definedName name="광편백0509" localSheetId="2">#REF!</definedName>
    <definedName name="광편백0509" localSheetId="7">#REF!</definedName>
    <definedName name="광편백0509" localSheetId="6">#REF!</definedName>
    <definedName name="광편백0509" localSheetId="4">#REF!</definedName>
    <definedName name="광편백0509">#REF!</definedName>
    <definedName name="교굑" localSheetId="7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교굑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교굑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교굑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교통" localSheetId="2">#REF!</definedName>
    <definedName name="교통" localSheetId="7">#REF!</definedName>
    <definedName name="교통" localSheetId="6">#REF!</definedName>
    <definedName name="교통" localSheetId="4">#REF!</definedName>
    <definedName name="교통">#REF!</definedName>
    <definedName name="굗ㄱ" hidden="1">{#N/A,#N/A,FALSE,"Sheet6"}</definedName>
    <definedName name="구" hidden="1">{#N/A,#N/A,FALSE,"집계";#N/A,#N/A,FALSE,"표지";#N/A,#N/A,FALSE,"터빈집계";#N/A,#N/A,FALSE,"터빈내역";#N/A,#N/A,FALSE,"주제어집계";#N/A,#N/A,FALSE,"주제어내역";#N/A,#N/A,FALSE,"보일러집계";#N/A,#N/A,FALSE,"보일러내역";#N/A,#N/A,FALSE,"별표19";#N/A,#N/A,FALSE,"정산신규품";#N/A,#N/A,FALSE,"신규별표";#N/A,#N/A,FALSE,"골재 ";#N/A,#N/A,FALSE,"운반비"}</definedName>
    <definedName name="구______분">#N/A</definedName>
    <definedName name="구매" localSheetId="2">#REF!</definedName>
    <definedName name="구매" localSheetId="7">#REF!</definedName>
    <definedName name="구매" localSheetId="6">#REF!</definedName>
    <definedName name="구매" localSheetId="4">#REF!</definedName>
    <definedName name="구매">#REF!</definedName>
    <definedName name="구본" hidden="1">{#N/A,#N/A,FALSE,"Sheet6"}</definedName>
    <definedName name="구분" localSheetId="2">BlankMacro1</definedName>
    <definedName name="구분" localSheetId="7">BlankMacro1</definedName>
    <definedName name="구분" localSheetId="6">BlankMacro1</definedName>
    <definedName name="구분" localSheetId="4">BlankMacro1</definedName>
    <definedName name="구분">BlankMacro1</definedName>
    <definedName name="구분1" localSheetId="2">BlankMacro1</definedName>
    <definedName name="구분1" localSheetId="7">BlankMacro1</definedName>
    <definedName name="구분1" localSheetId="6">BlankMacro1</definedName>
    <definedName name="구분1" localSheetId="4">BlankMacro1</definedName>
    <definedName name="구분1">BlankMacro1</definedName>
    <definedName name="구산갑지" localSheetId="2" hidden="1">#REF!</definedName>
    <definedName name="구산갑지" localSheetId="7" hidden="1">#REF!</definedName>
    <definedName name="구산갑지" localSheetId="6" hidden="1">#REF!</definedName>
    <definedName name="구산갑지" localSheetId="4" hidden="1">#REF!</definedName>
    <definedName name="구산갑지" hidden="1">#REF!</definedName>
    <definedName name="구상나무1505" localSheetId="2">#REF!</definedName>
    <definedName name="구상나무1505" localSheetId="7">#REF!</definedName>
    <definedName name="구상나무1505" localSheetId="6">#REF!</definedName>
    <definedName name="구상나무1505" localSheetId="4">#REF!</definedName>
    <definedName name="구상나무1505">#REF!</definedName>
    <definedName name="구상나무2008" localSheetId="2">#REF!</definedName>
    <definedName name="구상나무2008" localSheetId="7">#REF!</definedName>
    <definedName name="구상나무2008" localSheetId="6">#REF!</definedName>
    <definedName name="구상나무2008" localSheetId="4">#REF!</definedName>
    <definedName name="구상나무2008">#REF!</definedName>
    <definedName name="구상나무2510" localSheetId="2">#REF!</definedName>
    <definedName name="구상나무2510" localSheetId="7">#REF!</definedName>
    <definedName name="구상나무2510" localSheetId="6">#REF!</definedName>
    <definedName name="구상나무2510" localSheetId="4">#REF!</definedName>
    <definedName name="구상나무2510">#REF!</definedName>
    <definedName name="구상나무3012" localSheetId="2">#REF!</definedName>
    <definedName name="구상나무3012" localSheetId="7">#REF!</definedName>
    <definedName name="구상나무3012" localSheetId="6">#REF!</definedName>
    <definedName name="구상나무3012" localSheetId="4">#REF!</definedName>
    <definedName name="구상나무3012">#REF!</definedName>
    <definedName name="구자관" hidden="1">{#N/A,#N/A,FALSE,"신청통보";#N/A,#N/A,FALSE,"기성확인서";#N/A,#N/A,FALSE,"기성내역서"}</definedName>
    <definedName name="군유1" localSheetId="2">#REF!</definedName>
    <definedName name="군유1" localSheetId="7">#REF!</definedName>
    <definedName name="군유1" localSheetId="6">#REF!</definedName>
    <definedName name="군유1" localSheetId="4">#REF!</definedName>
    <definedName name="군유1">#REF!</definedName>
    <definedName name="군유2" localSheetId="2">#REF!</definedName>
    <definedName name="군유2" localSheetId="7">#REF!</definedName>
    <definedName name="군유2" localSheetId="6">#REF!</definedName>
    <definedName name="군유2" localSheetId="4">#REF!</definedName>
    <definedName name="군유2">#REF!</definedName>
    <definedName name="군유3" localSheetId="2">#REF!</definedName>
    <definedName name="군유3" localSheetId="7">#REF!</definedName>
    <definedName name="군유3" localSheetId="6">#REF!</definedName>
    <definedName name="군유3" localSheetId="4">#REF!</definedName>
    <definedName name="군유3">#REF!</definedName>
    <definedName name="군유4" localSheetId="2">#REF!</definedName>
    <definedName name="군유4" localSheetId="7">#REF!</definedName>
    <definedName name="군유4" localSheetId="6">#REF!</definedName>
    <definedName name="군유4" localSheetId="4">#REF!</definedName>
    <definedName name="군유4">#REF!</definedName>
    <definedName name="군유5" localSheetId="2">#REF!</definedName>
    <definedName name="군유5" localSheetId="7">#REF!</definedName>
    <definedName name="군유5" localSheetId="6">#REF!</definedName>
    <definedName name="군유5" localSheetId="4">#REF!</definedName>
    <definedName name="군유5">#REF!</definedName>
    <definedName name="군유6" localSheetId="2">#REF!</definedName>
    <definedName name="군유6" localSheetId="7">#REF!</definedName>
    <definedName name="군유6" localSheetId="6">#REF!</definedName>
    <definedName name="군유6" localSheetId="4">#REF!</definedName>
    <definedName name="군유6">#REF!</definedName>
    <definedName name="군유7" localSheetId="2">#REF!</definedName>
    <definedName name="군유7" localSheetId="7">#REF!</definedName>
    <definedName name="군유7" localSheetId="6">#REF!</definedName>
    <definedName name="군유7" localSheetId="4">#REF!</definedName>
    <definedName name="군유7">#REF!</definedName>
    <definedName name="굴취보통인부" localSheetId="2">#REF!</definedName>
    <definedName name="굴취보통인부" localSheetId="7">#REF!</definedName>
    <definedName name="굴취보통인부" localSheetId="6">#REF!</definedName>
    <definedName name="굴취보통인부" localSheetId="4">#REF!</definedName>
    <definedName name="굴취보통인부">#REF!</definedName>
    <definedName name="굴취조경공" localSheetId="2">#REF!</definedName>
    <definedName name="굴취조경공" localSheetId="7">#REF!</definedName>
    <definedName name="굴취조경공" localSheetId="6">#REF!</definedName>
    <definedName name="굴취조경공" localSheetId="4">#REF!</definedName>
    <definedName name="굴취조경공">#REF!</definedName>
    <definedName name="규_______">#N/A</definedName>
    <definedName name="규격">#N/A</definedName>
    <definedName name="규격수" localSheetId="2">#REF!</definedName>
    <definedName name="규격수" localSheetId="7">#REF!</definedName>
    <definedName name="규격수" localSheetId="6">#REF!</definedName>
    <definedName name="규격수" localSheetId="4">#REF!</definedName>
    <definedName name="규격수">#REF!</definedName>
    <definedName name="그레이더">350000</definedName>
    <definedName name="근원경" localSheetId="2">#REF!</definedName>
    <definedName name="근원경" localSheetId="7">#REF!</definedName>
    <definedName name="근원경" localSheetId="6">#REF!</definedName>
    <definedName name="근원경" localSheetId="4">#REF!</definedName>
    <definedName name="근원경">#REF!</definedName>
    <definedName name="금송1006" localSheetId="2">#REF!</definedName>
    <definedName name="금송1006" localSheetId="7">#REF!</definedName>
    <definedName name="금송1006" localSheetId="6">#REF!</definedName>
    <definedName name="금송1006" localSheetId="4">#REF!</definedName>
    <definedName name="금송1006">#REF!</definedName>
    <definedName name="금송1208" localSheetId="2">#REF!</definedName>
    <definedName name="금송1208" localSheetId="7">#REF!</definedName>
    <definedName name="금송1208" localSheetId="6">#REF!</definedName>
    <definedName name="금송1208" localSheetId="4">#REF!</definedName>
    <definedName name="금송1208">#REF!</definedName>
    <definedName name="금송1510" localSheetId="2">#REF!</definedName>
    <definedName name="금송1510" localSheetId="7">#REF!</definedName>
    <definedName name="금송1510" localSheetId="6">#REF!</definedName>
    <definedName name="금송1510" localSheetId="4">#REF!</definedName>
    <definedName name="금송1510">#REF!</definedName>
    <definedName name="금액대비" localSheetId="7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금액대비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금액대비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금액대비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급수급탕" localSheetId="2">#REF!</definedName>
    <definedName name="급수급탕" localSheetId="7">#REF!</definedName>
    <definedName name="급수급탕" localSheetId="6">#REF!</definedName>
    <definedName name="급수급탕" localSheetId="4">#REF!</definedName>
    <definedName name="급수급탕">#REF!</definedName>
    <definedName name="기계3" localSheetId="2">BlankMacro1</definedName>
    <definedName name="기계3" localSheetId="7">BlankMacro1</definedName>
    <definedName name="기계3" localSheetId="6">BlankMacro1</definedName>
    <definedName name="기계3" localSheetId="4">BlankMacro1</definedName>
    <definedName name="기계3">BlankMacro1</definedName>
    <definedName name="기계공" localSheetId="2">#REF!</definedName>
    <definedName name="기계공" localSheetId="7">#REF!</definedName>
    <definedName name="기계공" localSheetId="6">#REF!</definedName>
    <definedName name="기계공" localSheetId="4">#REF!</definedName>
    <definedName name="기계공">#REF!</definedName>
    <definedName name="기계설치공" localSheetId="2">#REF!</definedName>
    <definedName name="기계설치공" localSheetId="7">#REF!</definedName>
    <definedName name="기계설치공" localSheetId="6">#REF!</definedName>
    <definedName name="기계설치공" localSheetId="4">#REF!</definedName>
    <definedName name="기계설치공">#REF!</definedName>
    <definedName name="기계품질" localSheetId="2">#REF!</definedName>
    <definedName name="기계품질" localSheetId="7">#REF!</definedName>
    <definedName name="기계품질" localSheetId="6">#REF!</definedName>
    <definedName name="기계품질" localSheetId="4">#REF!</definedName>
    <definedName name="기계품질">#REF!</definedName>
    <definedName name="기기기" localSheetId="2" hidden="1">#REF!</definedName>
    <definedName name="기기기" localSheetId="7" hidden="1">#REF!</definedName>
    <definedName name="기기기" localSheetId="6" hidden="1">#REF!</definedName>
    <definedName name="기기기" localSheetId="4" hidden="1">#REF!</definedName>
    <definedName name="기기기" hidden="1">#REF!</definedName>
    <definedName name="기기신설" localSheetId="2">#REF!</definedName>
    <definedName name="기기신설" localSheetId="7">#REF!</definedName>
    <definedName name="기기신설" localSheetId="6">#REF!</definedName>
    <definedName name="기기신설" localSheetId="4">#REF!</definedName>
    <definedName name="기기신설">#REF!</definedName>
    <definedName name="기기철거" localSheetId="2">#REF!</definedName>
    <definedName name="기기철거" localSheetId="7">#REF!</definedName>
    <definedName name="기기철거" localSheetId="6">#REF!</definedName>
    <definedName name="기기철거" localSheetId="4">#REF!</definedName>
    <definedName name="기기철거">#REF!</definedName>
    <definedName name="기자재수량" localSheetId="2">#REF!</definedName>
    <definedName name="기자재수량" localSheetId="7">#REF!</definedName>
    <definedName name="기자재수량" localSheetId="6">#REF!</definedName>
    <definedName name="기자재수량" localSheetId="4">#REF!</definedName>
    <definedName name="기자재수량">#REF!</definedName>
    <definedName name="기전내역" localSheetId="2">내역서표지!StartSeller</definedName>
    <definedName name="기전내역" localSheetId="6">수량산출서표지!StartSeller</definedName>
    <definedName name="기전내역" localSheetId="4">집계표!StartSeller</definedName>
    <definedName name="기조일위대가">#N/A</definedName>
    <definedName name="기초데이타" localSheetId="2">#REF!</definedName>
    <definedName name="기초데이타" localSheetId="7">#REF!</definedName>
    <definedName name="기초데이타" localSheetId="6">#REF!</definedName>
    <definedName name="기초데이타" localSheetId="4">#REF!</definedName>
    <definedName name="기초데이타">#REF!</definedName>
    <definedName name="기초일위대가">#N/A</definedName>
    <definedName name="기타" localSheetId="2">#REF!</definedName>
    <definedName name="기타" localSheetId="7">#REF!</definedName>
    <definedName name="기타" localSheetId="6">#REF!</definedName>
    <definedName name="기타" localSheetId="4">#REF!</definedName>
    <definedName name="기타">#REF!</definedName>
    <definedName name="기타경비" hidden="1">{#N/A,#N/A,TRUE,"토적및재료집계";#N/A,#N/A,TRUE,"토적및재료집계";#N/A,#N/A,TRUE,"단위량"}</definedName>
    <definedName name="기포" localSheetId="2">#REF!</definedName>
    <definedName name="기포" localSheetId="7">#REF!</definedName>
    <definedName name="기포" localSheetId="6">#REF!</definedName>
    <definedName name="기포" localSheetId="4">#REF!</definedName>
    <definedName name="기포">#REF!</definedName>
    <definedName name="길화" hidden="1">{#N/A,#N/A,FALSE,"물가변동";#N/A,#N/A,FALSE,"집계";#N/A,#N/A,FALSE,"도급집계";#N/A,#N/A,FALSE,"예산서";#N/A,#N/A,FALSE,"터빈";#N/A,#N/A,FALSE,"보일러";#N/A,#N/A,FALSE,"품셈";#N/A,#N/A,FALSE,"부표";#N/A,#N/A,FALSE,"적용노임";#N/A,#N/A,FALSE,"장비노임";#N/A,#N/A,FALSE,"정산품질";#N/A,#N/A,FALSE,"신규별표";#N/A,#N/A,FALSE,"정산신규품";#N/A,#N/A,FALSE,"ESC별표"}</definedName>
    <definedName name="길화건" hidden="1">{#N/A,#N/A,FALSE,"도급대비시행율";#N/A,#N/A,FALSE,"결의서";#N/A,#N/A,FALSE,"내역서";#N/A,#N/A,FALSE,"도급예상"}</definedName>
    <definedName name="길화건업" hidden="1">{#N/A,#N/A,FALSE,"집계";#N/A,#N/A,FALSE,"표지";#N/A,#N/A,FALSE,"터빈집계";#N/A,#N/A,FALSE,"터빈내역";#N/A,#N/A,FALSE,"주제어집계";#N/A,#N/A,FALSE,"주제어내역";#N/A,#N/A,FALSE,"보일러집계";#N/A,#N/A,FALSE,"보일러내역"}</definedName>
    <definedName name="김" localSheetId="2" hidden="1">#REF!</definedName>
    <definedName name="김" localSheetId="7" hidden="1">#REF!</definedName>
    <definedName name="김" localSheetId="6" hidden="1">#REF!</definedName>
    <definedName name="김" localSheetId="4" hidden="1">#REF!</definedName>
    <definedName name="김" hidden="1">#REF!</definedName>
    <definedName name="김병국임" hidden="1">{#N/A,#N/A,FALSE,"단가표지"}</definedName>
    <definedName name="김봉만" localSheetId="7" hidden="1">{#N/A,#N/A,FALSE,"교리2"}</definedName>
    <definedName name="김봉만" localSheetId="5" hidden="1">{#N/A,#N/A,FALSE,"교리2"}</definedName>
    <definedName name="김봉만" localSheetId="4" hidden="1">{#N/A,#N/A,FALSE,"교리2"}</definedName>
    <definedName name="김봉만" hidden="1">{#N/A,#N/A,FALSE,"교리2"}</definedName>
    <definedName name="김성혁" localSheetId="2">#REF!,#REF!,#REF!,#REF!,#REF!,#REF!,#REF!,#REF!,#REF!,#REF!,#REF!,#REF!,#REF!,#REF!</definedName>
    <definedName name="김성혁" localSheetId="7">#REF!,#REF!,#REF!,#REF!,#REF!,#REF!,#REF!,#REF!,#REF!,#REF!,#REF!,#REF!,#REF!,#REF!</definedName>
    <definedName name="김성혁" localSheetId="6">#REF!,#REF!,#REF!,#REF!,#REF!,#REF!,#REF!,#REF!,#REF!,#REF!,#REF!,#REF!,#REF!,#REF!</definedName>
    <definedName name="김성혁" localSheetId="4">#REF!,#REF!,#REF!,#REF!,#REF!,#REF!,#REF!,#REF!,#REF!,#REF!,#REF!,#REF!,#REF!,#REF!</definedName>
    <definedName name="김성혁">#REF!,#REF!,#REF!,#REF!,#REF!,#REF!,#REF!,#REF!,#REF!,#REF!,#REF!,#REF!,#REF!,#REF!</definedName>
    <definedName name="김승주" localSheetId="7" hidden="1">{#N/A,#N/A,FALSE,"교리2"}</definedName>
    <definedName name="김승주" localSheetId="5" hidden="1">{#N/A,#N/A,FALSE,"교리2"}</definedName>
    <definedName name="김승주" localSheetId="4" hidden="1">{#N/A,#N/A,FALSE,"교리2"}</definedName>
    <definedName name="김승주" hidden="1">{#N/A,#N/A,FALSE,"교리2"}</definedName>
    <definedName name="김양석" localSheetId="2">#REF!,#REF!,#REF!,#REF!,#REF!,#REF!,#REF!,#REF!,#REF!,#REF!,#REF!,#REF!,#REF!,#REF!,#REF!,#REF!,#REF!,#REF!,#REF!</definedName>
    <definedName name="김양석" localSheetId="7">#REF!,#REF!,#REF!,#REF!,#REF!,#REF!,#REF!,#REF!,#REF!,#REF!,#REF!,#REF!,#REF!,#REF!,#REF!,#REF!,#REF!,#REF!,#REF!</definedName>
    <definedName name="김양석" localSheetId="6">#REF!,#REF!,#REF!,#REF!,#REF!,#REF!,#REF!,#REF!,#REF!,#REF!,#REF!,#REF!,#REF!,#REF!,#REF!,#REF!,#REF!,#REF!,#REF!</definedName>
    <definedName name="김양석" localSheetId="4">#REF!,#REF!,#REF!,#REF!,#REF!,#REF!,#REF!,#REF!,#REF!,#REF!,#REF!,#REF!,#REF!,#REF!,#REF!,#REF!,#REF!,#REF!,#REF!</definedName>
    <definedName name="김양석">#REF!,#REF!,#REF!,#REF!,#REF!,#REF!,#REF!,#REF!,#REF!,#REF!,#REF!,#REF!,#REF!,#REF!,#REF!,#REF!,#REF!,#REF!,#REF!</definedName>
    <definedName name="김영훈" hidden="1">{#N/A,#N/A,FALSE,"변경관리예산";#N/A,#N/A,FALSE,"변경장비예산";#N/A,#N/A,FALSE,"변경준설예산";#N/A,#N/A,FALSE,"변경철구예산"}</definedName>
    <definedName name="꽃복숭아R3" localSheetId="2">#REF!</definedName>
    <definedName name="꽃복숭아R3" localSheetId="7">#REF!</definedName>
    <definedName name="꽃복숭아R3" localSheetId="6">#REF!</definedName>
    <definedName name="꽃복숭아R3" localSheetId="4">#REF!</definedName>
    <definedName name="꽃복숭아R3">#REF!</definedName>
    <definedName name="꽃복숭아R4" localSheetId="2">#REF!</definedName>
    <definedName name="꽃복숭아R4" localSheetId="7">#REF!</definedName>
    <definedName name="꽃복숭아R4" localSheetId="6">#REF!</definedName>
    <definedName name="꽃복숭아R4" localSheetId="4">#REF!</definedName>
    <definedName name="꽃복숭아R4">#REF!</definedName>
    <definedName name="꽃복숭아R5" localSheetId="2">#REF!</definedName>
    <definedName name="꽃복숭아R5" localSheetId="7">#REF!</definedName>
    <definedName name="꽃복숭아R5" localSheetId="6">#REF!</definedName>
    <definedName name="꽃복숭아R5" localSheetId="4">#REF!</definedName>
    <definedName name="꽃복숭아R5">#REF!</definedName>
    <definedName name="꽃사과R10" localSheetId="2">#REF!</definedName>
    <definedName name="꽃사과R10" localSheetId="7">#REF!</definedName>
    <definedName name="꽃사과R10" localSheetId="6">#REF!</definedName>
    <definedName name="꽃사과R10" localSheetId="4">#REF!</definedName>
    <definedName name="꽃사과R10">#REF!</definedName>
    <definedName name="꽃사과R4" localSheetId="2">#REF!</definedName>
    <definedName name="꽃사과R4" localSheetId="7">#REF!</definedName>
    <definedName name="꽃사과R4" localSheetId="6">#REF!</definedName>
    <definedName name="꽃사과R4" localSheetId="4">#REF!</definedName>
    <definedName name="꽃사과R4">#REF!</definedName>
    <definedName name="꽃사과R6" localSheetId="2">#REF!</definedName>
    <definedName name="꽃사과R6" localSheetId="7">#REF!</definedName>
    <definedName name="꽃사과R6" localSheetId="6">#REF!</definedName>
    <definedName name="꽃사과R6" localSheetId="4">#REF!</definedName>
    <definedName name="꽃사과R6">#REF!</definedName>
    <definedName name="꽃사과R8" localSheetId="2">#REF!</definedName>
    <definedName name="꽃사과R8" localSheetId="7">#REF!</definedName>
    <definedName name="꽃사과R8" localSheetId="6">#REF!</definedName>
    <definedName name="꽃사과R8" localSheetId="4">#REF!</definedName>
    <definedName name="꽃사과R8">#REF!</definedName>
    <definedName name="꽃아그배R10" localSheetId="2">#REF!</definedName>
    <definedName name="꽃아그배R10" localSheetId="7">#REF!</definedName>
    <definedName name="꽃아그배R10" localSheetId="6">#REF!</definedName>
    <definedName name="꽃아그배R10" localSheetId="4">#REF!</definedName>
    <definedName name="꽃아그배R10">#REF!</definedName>
    <definedName name="꽃아그배R4" localSheetId="2">#REF!</definedName>
    <definedName name="꽃아그배R4" localSheetId="7">#REF!</definedName>
    <definedName name="꽃아그배R4" localSheetId="6">#REF!</definedName>
    <definedName name="꽃아그배R4" localSheetId="4">#REF!</definedName>
    <definedName name="꽃아그배R4">#REF!</definedName>
    <definedName name="꽃아그배R6" localSheetId="2">#REF!</definedName>
    <definedName name="꽃아그배R6" localSheetId="7">#REF!</definedName>
    <definedName name="꽃아그배R6" localSheetId="6">#REF!</definedName>
    <definedName name="꽃아그배R6" localSheetId="4">#REF!</definedName>
    <definedName name="꽃아그배R6">#REF!</definedName>
    <definedName name="꽃아그배R8" localSheetId="2">#REF!</definedName>
    <definedName name="꽃아그배R8" localSheetId="7">#REF!</definedName>
    <definedName name="꽃아그배R8" localSheetId="6">#REF!</definedName>
    <definedName name="꽃아그배R8" localSheetId="4">#REF!</definedName>
    <definedName name="꽃아그배R8">#REF!</definedName>
    <definedName name="꽝꽝0304" localSheetId="2">#REF!</definedName>
    <definedName name="꽝꽝0304" localSheetId="7">#REF!</definedName>
    <definedName name="꽝꽝0304" localSheetId="6">#REF!</definedName>
    <definedName name="꽝꽝0304" localSheetId="4">#REF!</definedName>
    <definedName name="꽝꽝0304">#REF!</definedName>
    <definedName name="꽝꽝0406" localSheetId="2">#REF!</definedName>
    <definedName name="꽝꽝0406" localSheetId="7">#REF!</definedName>
    <definedName name="꽝꽝0406" localSheetId="6">#REF!</definedName>
    <definedName name="꽝꽝0406" localSheetId="4">#REF!</definedName>
    <definedName name="꽝꽝0406">#REF!</definedName>
    <definedName name="꽝꽝0508" localSheetId="2">#REF!</definedName>
    <definedName name="꽝꽝0508" localSheetId="7">#REF!</definedName>
    <definedName name="꽝꽝0508" localSheetId="6">#REF!</definedName>
    <definedName name="꽝꽝0508" localSheetId="4">#REF!</definedName>
    <definedName name="꽝꽝0508">#REF!</definedName>
    <definedName name="꽝꽝0610" localSheetId="2">#REF!</definedName>
    <definedName name="꽝꽝0610" localSheetId="7">#REF!</definedName>
    <definedName name="꽝꽝0610" localSheetId="6">#REF!</definedName>
    <definedName name="꽝꽝0610" localSheetId="4">#REF!</definedName>
    <definedName name="꽝꽝0610">#REF!</definedName>
    <definedName name="ㄳㄷ" hidden="1">{#N/A,#N/A,FALSE,"Sheet6"}</definedName>
    <definedName name="ㄴ" localSheetId="2">#REF!</definedName>
    <definedName name="ㄴ" localSheetId="7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ㄴ" localSheetId="6">#REF!</definedName>
    <definedName name="ㄴ" localSheetId="5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ㄴ" localSheetId="4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ㄴ">#REF!</definedName>
    <definedName name="ㄴㄱㄹ" localSheetId="2" hidden="1">#REF!</definedName>
    <definedName name="ㄴㄱㄹ" localSheetId="7" hidden="1">#REF!</definedName>
    <definedName name="ㄴㄱㄹ" localSheetId="6" hidden="1">#REF!</definedName>
    <definedName name="ㄴㄱㄹ" localSheetId="4" hidden="1">#REF!</definedName>
    <definedName name="ㄴㄱㄹ" hidden="1">#REF!</definedName>
    <definedName name="ㄴㄱ솥ㅀ" hidden="1">{#N/A,#N/A,FALSE,"집계표"}</definedName>
    <definedName name="ㄴㄴㄴ" localSheetId="2">#REF!</definedName>
    <definedName name="ㄴㄴㄴ" localSheetId="7">#REF!</definedName>
    <definedName name="ㄴㄴㄴ" localSheetId="6">#REF!</definedName>
    <definedName name="ㄴㄴㄴ" localSheetId="4">#REF!</definedName>
    <definedName name="ㄴㄴㄴ">#REF!</definedName>
    <definedName name="ㄴㄴㄴㄴ" localSheetId="2">#REF!</definedName>
    <definedName name="ㄴㄴㄴㄴ" localSheetId="7">#REF!</definedName>
    <definedName name="ㄴㄴㄴㄴ" localSheetId="6">#REF!</definedName>
    <definedName name="ㄴㄴㄴㄴ" localSheetId="4">#REF!</definedName>
    <definedName name="ㄴㄴㄴㄴ">#REF!</definedName>
    <definedName name="ㄴㄴㄴㄴㄴ" localSheetId="2">#REF!</definedName>
    <definedName name="ㄴㄴㄴㄴㄴ" localSheetId="7">#REF!</definedName>
    <definedName name="ㄴㄴㄴㄴㄴ" localSheetId="6">#REF!</definedName>
    <definedName name="ㄴㄴㄴㄴㄴ" localSheetId="4">#REF!</definedName>
    <definedName name="ㄴㄴㄴㄴㄴ">#REF!</definedName>
    <definedName name="ㄴㄴㅎ" hidden="1">{#N/A,#N/A,FALSE,"집계표"}</definedName>
    <definedName name="ㄴ너넌ㄱㅎ" hidden="1">{#N/A,#N/A,FALSE,"집계표"}</definedName>
    <definedName name="ㄴ눀너노" hidden="1">{#N/A,#N/A,FALSE,"집계표"}</definedName>
    <definedName name="ㄴㄶ" hidden="1">{#N/A,#N/A,FALSE,"집계표"}</definedName>
    <definedName name="ㄴㄷㄱㅈ" hidden="1">{#N/A,#N/A,FALSE,"Sheet6"}</definedName>
    <definedName name="ㄴㄹ" hidden="1">{#N/A,#N/A,FALSE,"집계표"}</definedName>
    <definedName name="ㄴㄹㅇ호" hidden="1">{#N/A,#N/A,FALSE,"집계표"}</definedName>
    <definedName name="ㄴㅁㄴㅇㄹ" hidden="1">{#N/A,#N/A,FALSE,"집계표"}</definedName>
    <definedName name="ㄴㅁㄹ아ㅣㅏ" hidden="1">{#N/A,#N/A,FALSE,"집계표"}</definedName>
    <definedName name="ㄴㅁㅇㄹ" hidden="1">{#N/A,#N/A,FALSE,"집계표"}</definedName>
    <definedName name="ㄴㅁㅇ라ㅓ" hidden="1">{#N/A,#N/A,FALSE,"집계표"}</definedName>
    <definedName name="ㄴㅁ아겈" hidden="1">{#N/A,#N/A,FALSE,"집계표"}</definedName>
    <definedName name="ㄴㅁ아ㅓ린ㅁ" hidden="1">{#N/A,#N/A,FALSE,"집계표"}</definedName>
    <definedName name="ㄴ마ㅓㅇㅎ리ㅏㅇㄴ" hidden="1">{#N/A,#N/A,FALSE,"집계표"}</definedName>
    <definedName name="ㄴ뫃ㄴ오" hidden="1">{#N/A,#N/A,FALSE,"집계표"}</definedName>
    <definedName name="ㄴㅇ다ㅓㅀㅌ" hidden="1">{#N/A,#N/A,FALSE,"집계표"}</definedName>
    <definedName name="ㄴㅇ닳ㅌ처" hidden="1">{#N/A,#N/A,FALSE,"집계표"}</definedName>
    <definedName name="ㄴㅇㄹ" localSheetId="2" hidden="1">#REF!</definedName>
    <definedName name="ㄴㅇㄹ" localSheetId="7" hidden="1">#REF!</definedName>
    <definedName name="ㄴㅇㄹ" localSheetId="6" hidden="1">#REF!</definedName>
    <definedName name="ㄴㅇㄹ" localSheetId="4" hidden="1">#REF!</definedName>
    <definedName name="ㄴㅇㄹ" hidden="1">#REF!</definedName>
    <definedName name="ㄴㅇㄹㄴ" hidden="1">{#N/A,#N/A,FALSE,"사업총괄";#N/A,#N/A,FALSE,"장비사업";#N/A,#N/A,FALSE,"철구사업";#N/A,#N/A,FALSE,"준설사업"}</definedName>
    <definedName name="ㄴㅇㄹㅇㄴ" localSheetId="2" hidden="1">#REF!</definedName>
    <definedName name="ㄴㅇㄹㅇㄴ" localSheetId="7" hidden="1">#REF!</definedName>
    <definedName name="ㄴㅇㄹㅇㄴ" localSheetId="6" hidden="1">#REF!</definedName>
    <definedName name="ㄴㅇㄹㅇㄴ" localSheetId="4" hidden="1">#REF!</definedName>
    <definedName name="ㄴㅇㄹㅇㄴ" hidden="1">#REF!</definedName>
    <definedName name="ㄴㅇㄹ하ㅓ" hidden="1">{#N/A,#N/A,FALSE,"집계표"}</definedName>
    <definedName name="ㄴㅇㄹ헤ㅐㅇㅅㄱㄷ" hidden="1">{#N/A,#N/A,FALSE,"집계표"}</definedName>
    <definedName name="ㄴㅇㄹ호" hidden="1">{#N/A,#N/A,FALSE,"집계표"}</definedName>
    <definedName name="ㄴㅇㄹ히ㅏㅓ" hidden="1">{#N/A,#N/A,FALSE,"집계표"}</definedName>
    <definedName name="ㄴㅇㄹ히ㅏㅓㄴㅇㄹ하ㅓ" hidden="1">{#N/A,#N/A,FALSE,"집계표"}</definedName>
    <definedName name="ㄴㅇ레ㅔㅔ" hidden="1">{#N/A,#N/A,FALSE,"집계표"}</definedName>
    <definedName name="ㄴㅇ로" hidden="1">{#N/A,#N/A,FALSE,"집계표"}</definedName>
    <definedName name="ㄴㅇㄻㅇㄴ" hidden="1">{#N/A,#N/A,FALSE,"집계표"}</definedName>
    <definedName name="ㄴㅇㅀㄴ" hidden="1">{#N/A,#N/A,FALSE,"집계표"}</definedName>
    <definedName name="ㄴㅇㅀㄴㅇㅀ" localSheetId="2" hidden="1">#REF!</definedName>
    <definedName name="ㄴㅇㅀㄴㅇㅀ" localSheetId="7" hidden="1">#REF!</definedName>
    <definedName name="ㄴㅇㅀㄴㅇㅀ" localSheetId="6" hidden="1">#REF!</definedName>
    <definedName name="ㄴㅇㅀㄴㅇㅀ" localSheetId="4" hidden="1">#REF!</definedName>
    <definedName name="ㄴㅇㅀㄴㅇㅀ" hidden="1">#REF!</definedName>
    <definedName name="ㄴㅇㅀㄹ" hidden="1">{#N/A,#N/A,FALSE,"집계표"}</definedName>
    <definedName name="ㄴㅇㅀㅇ" hidden="1">{#N/A,#N/A,FALSE,"집계표"}</definedName>
    <definedName name="ㄴㅇㅀㅇㄶ" hidden="1">{#N/A,#N/A,FALSE,"집계표"}</definedName>
    <definedName name="ㄴㅇㅁㅎ리ㅏㅓㅣ" hidden="1">{#N/A,#N/A,FALSE,"집계표"}</definedName>
    <definedName name="ㄴㅇㅅ" hidden="1">{#N/A,#N/A,FALSE,"집계표"}</definedName>
    <definedName name="ㄴㅇㅇㄴㄱㅎ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ㄴㅇㅎㄴㄹㅇ" localSheetId="2" hidden="1">#REF!</definedName>
    <definedName name="ㄴㅇㅎㄴㄹㅇ" localSheetId="7" hidden="1">#REF!</definedName>
    <definedName name="ㄴㅇㅎㄴㄹㅇ" localSheetId="6" hidden="1">#REF!</definedName>
    <definedName name="ㄴㅇㅎㄴㄹㅇ" localSheetId="4" hidden="1">#REF!</definedName>
    <definedName name="ㄴㅇㅎㄴㄹㅇ" hidden="1">#REF!</definedName>
    <definedName name="ㄴㅇㅎㄹ" hidden="1">{#N/A,#N/A,FALSE,"집계표"}</definedName>
    <definedName name="ㄴㅇㅎ리ㅏ" hidden="1">{#N/A,#N/A,FALSE,"집계표"}</definedName>
    <definedName name="ㄴㅇㅎ리ㅏㅓㅊㅌ" hidden="1">{#N/A,#N/A,FALSE,"집계표"}</definedName>
    <definedName name="ㄴ어" hidden="1">{#N/A,#N/A,FALSE,"집계표"}</definedName>
    <definedName name="ㄴ어ㅏ엉ㄹ" hidden="1">{#N/A,#N/A,FALSE,"집계표"}</definedName>
    <definedName name="ㄴ옿ㅅㄴㅇ" hidden="1">{#N/A,#N/A,FALSE,"집계표"}</definedName>
    <definedName name="ㄴ이라ㅓㅎ" hidden="1">{#N/A,#N/A,FALSE,"집계표"}</definedName>
    <definedName name="ㄴ이ㅏ렇" hidden="1">{#N/A,#N/A,FALSE,"집계표"}</definedName>
    <definedName name="ㄴ이ㅏㅎ러" hidden="1">{#N/A,#N/A,FALSE,"집계표"}</definedName>
    <definedName name="ㄴ이ㅏㅎ러ㅗ" hidden="1">{#N/A,#N/A,FALSE,"집계표"}</definedName>
    <definedName name="ㄴ잏라ㅓ" hidden="1">{#N/A,#N/A,FALSE,"집계표"}</definedName>
    <definedName name="ㄴ잏라ㅓㅣㅏㅇㄴㅀ" hidden="1">{#N/A,#N/A,FALSE,"집계표"}</definedName>
    <definedName name="ㄴㅊㅌㅇㅍ" hidden="1">{#N/A,#N/A,FALSE,"집계표"}</definedName>
    <definedName name="ㄴ촘여ㅣㄷ" localSheetId="2">내역서표지!StartSeller</definedName>
    <definedName name="ㄴ촘여ㅣㄷ" localSheetId="6">수량산출서표지!StartSeller</definedName>
    <definedName name="ㄴ촘여ㅣㄷ" localSheetId="4">집계표!StartSeller</definedName>
    <definedName name="ㄴㅗㅎ" hidden="1">{#N/A,#N/A,FALSE,"집계표"}</definedName>
    <definedName name="나" localSheetId="7" hidden="1">{#N/A,#N/A,FALSE,"교리2"}</definedName>
    <definedName name="나" localSheetId="5" hidden="1">{#N/A,#N/A,FALSE,"교리2"}</definedName>
    <definedName name="나" localSheetId="4" hidden="1">{#N/A,#N/A,FALSE,"교리2"}</definedName>
    <definedName name="나.주거공단완충녹지시설물공">#N/A</definedName>
    <definedName name="나1" localSheetId="2">#REF!</definedName>
    <definedName name="나1" localSheetId="7">#REF!</definedName>
    <definedName name="나1" localSheetId="6">#REF!</definedName>
    <definedName name="나1" localSheetId="4">#REF!</definedName>
    <definedName name="나1">#REF!</definedName>
    <definedName name="나나너넌너" hidden="1">{#N/A,#N/A,FALSE,"집계표"}</definedName>
    <definedName name="나난" hidden="1">{#N/A,#N/A,FALSE,"주간공정";#N/A,#N/A,FALSE,"주간보고";#N/A,#N/A,FALSE,"주간공정표"}</definedName>
    <definedName name="나는" hidden="1">{#N/A,#N/A,FALSE,"집계표"}</definedName>
    <definedName name="나라금융">#N/A</definedName>
    <definedName name="나라종합금융">#N/A</definedName>
    <definedName name="나비" localSheetId="2">#REF!</definedName>
    <definedName name="나비" localSheetId="7">#REF!</definedName>
    <definedName name="나비" localSheetId="6">#REF!</definedName>
    <definedName name="나비" localSheetId="4">#REF!</definedName>
    <definedName name="나비">#REF!</definedName>
    <definedName name="낙상홍1004" localSheetId="2">#REF!</definedName>
    <definedName name="낙상홍1004" localSheetId="7">#REF!</definedName>
    <definedName name="낙상홍1004" localSheetId="6">#REF!</definedName>
    <definedName name="낙상홍1004" localSheetId="4">#REF!</definedName>
    <definedName name="낙상홍1004">#REF!</definedName>
    <definedName name="낙상홍1506" localSheetId="2">#REF!</definedName>
    <definedName name="낙상홍1506" localSheetId="7">#REF!</definedName>
    <definedName name="낙상홍1506" localSheetId="6">#REF!</definedName>
    <definedName name="낙상홍1506" localSheetId="4">#REF!</definedName>
    <definedName name="낙상홍1506">#REF!</definedName>
    <definedName name="낙상홍1808" localSheetId="2">#REF!</definedName>
    <definedName name="낙상홍1808" localSheetId="7">#REF!</definedName>
    <definedName name="낙상홍1808" localSheetId="6">#REF!</definedName>
    <definedName name="낙상홍1808" localSheetId="4">#REF!</definedName>
    <definedName name="낙상홍1808">#REF!</definedName>
    <definedName name="낙상홍2010" localSheetId="2">#REF!</definedName>
    <definedName name="낙상홍2010" localSheetId="7">#REF!</definedName>
    <definedName name="낙상홍2010" localSheetId="6">#REF!</definedName>
    <definedName name="낙상홍2010" localSheetId="4">#REF!</definedName>
    <definedName name="낙상홍2010">#REF!</definedName>
    <definedName name="낙상홍2515" localSheetId="2">#REF!</definedName>
    <definedName name="낙상홍2515" localSheetId="7">#REF!</definedName>
    <definedName name="낙상홍2515" localSheetId="6">#REF!</definedName>
    <definedName name="낙상홍2515" localSheetId="4">#REF!</definedName>
    <definedName name="낙상홍2515">#REF!</definedName>
    <definedName name="낙우송R10" localSheetId="2">#REF!</definedName>
    <definedName name="낙우송R10" localSheetId="7">#REF!</definedName>
    <definedName name="낙우송R10" localSheetId="6">#REF!</definedName>
    <definedName name="낙우송R10" localSheetId="4">#REF!</definedName>
    <definedName name="낙우송R10">#REF!</definedName>
    <definedName name="낙우송R12" localSheetId="2">#REF!</definedName>
    <definedName name="낙우송R12" localSheetId="7">#REF!</definedName>
    <definedName name="낙우송R12" localSheetId="6">#REF!</definedName>
    <definedName name="낙우송R12" localSheetId="4">#REF!</definedName>
    <definedName name="낙우송R12">#REF!</definedName>
    <definedName name="낙우송R5" localSheetId="2">#REF!</definedName>
    <definedName name="낙우송R5" localSheetId="7">#REF!</definedName>
    <definedName name="낙우송R5" localSheetId="6">#REF!</definedName>
    <definedName name="낙우송R5" localSheetId="4">#REF!</definedName>
    <definedName name="낙우송R5">#REF!</definedName>
    <definedName name="낙우송R6" localSheetId="2">#REF!</definedName>
    <definedName name="낙우송R6" localSheetId="7">#REF!</definedName>
    <definedName name="낙우송R6" localSheetId="6">#REF!</definedName>
    <definedName name="낙우송R6" localSheetId="4">#REF!</definedName>
    <definedName name="낙우송R6">#REF!</definedName>
    <definedName name="낙우송R8" localSheetId="2">#REF!</definedName>
    <definedName name="낙우송R8" localSheetId="7">#REF!</definedName>
    <definedName name="낙우송R8" localSheetId="6">#REF!</definedName>
    <definedName name="낙우송R8" localSheetId="4">#REF!</definedName>
    <definedName name="낙우송R8">#REF!</definedName>
    <definedName name="낙찰가" localSheetId="2">#REF!</definedName>
    <definedName name="낙찰가" localSheetId="7">#REF!</definedName>
    <definedName name="낙찰가" localSheetId="6">#REF!</definedName>
    <definedName name="낙찰가" localSheetId="4">#REF!</definedName>
    <definedName name="낙찰가">#REF!</definedName>
    <definedName name="난간" localSheetId="2">#REF!</definedName>
    <definedName name="난간" localSheetId="7">#REF!</definedName>
    <definedName name="난간" localSheetId="6">#REF!</definedName>
    <definedName name="난간" localSheetId="4">#REF!</definedName>
    <definedName name="난간">#REF!</definedName>
    <definedName name="난ㄴ난나ㅏ난" hidden="1">{#N/A,#N/A,FALSE,"집계표"}</definedName>
    <definedName name="난나ㅏㄴ" hidden="1">{#N/A,#N/A,FALSE,"집계표"}</definedName>
    <definedName name="난느오늘" hidden="1">{#N/A,#N/A,FALSE,"집계표"}</definedName>
    <definedName name="남남" localSheetId="2" hidden="1">#REF!</definedName>
    <definedName name="남남" localSheetId="7" hidden="1">#REF!</definedName>
    <definedName name="남남" localSheetId="6" hidden="1">#REF!</definedName>
    <definedName name="남남" localSheetId="4" hidden="1">#REF!</definedName>
    <definedName name="남남" hidden="1">#REF!</definedName>
    <definedName name="남산1호" localSheetId="2">#REF!</definedName>
    <definedName name="남산1호" localSheetId="7">#REF!</definedName>
    <definedName name="남산1호" localSheetId="6">#REF!</definedName>
    <definedName name="남산1호" localSheetId="4">#REF!</definedName>
    <definedName name="남산1호">#REF!</definedName>
    <definedName name="남산2호" localSheetId="2">#REF!</definedName>
    <definedName name="남산2호" localSheetId="7">#REF!</definedName>
    <definedName name="남산2호" localSheetId="6">#REF!</definedName>
    <definedName name="남산2호" localSheetId="4">#REF!</definedName>
    <definedName name="남산2호">#REF!</definedName>
    <definedName name="내꺼" localSheetId="2">#REF!</definedName>
    <definedName name="내꺼" localSheetId="7">#REF!</definedName>
    <definedName name="내꺼" localSheetId="6">#REF!</definedName>
    <definedName name="내꺼" localSheetId="4">#REF!</definedName>
    <definedName name="내꺼">#REF!</definedName>
    <definedName name="내녁" localSheetId="2">#REF!</definedName>
    <definedName name="내녁" localSheetId="7">#REF!</definedName>
    <definedName name="내녁" localSheetId="6">#REF!</definedName>
    <definedName name="내녁" localSheetId="4">#REF!</definedName>
    <definedName name="내녁">#REF!</definedName>
    <definedName name="내역" localSheetId="2" hidden="1">#REF!</definedName>
    <definedName name="내역" localSheetId="6" hidden="1">#REF!</definedName>
    <definedName name="내역" hidden="1">#REF!</definedName>
    <definedName name="내역1228" localSheetId="2">내역서표지!StartSeller</definedName>
    <definedName name="내역1228" localSheetId="6">수량산출서표지!StartSeller</definedName>
    <definedName name="내역1228" localSheetId="4">집계표!StartSeller</definedName>
    <definedName name="내역2" localSheetId="2">내역서표지!StartSeller</definedName>
    <definedName name="내역2" localSheetId="6">수량산출서표지!StartSeller</definedName>
    <definedName name="내역2" localSheetId="4">집계표!StartSeller</definedName>
    <definedName name="내역3" localSheetId="2">내역서표지!StartSeller</definedName>
    <definedName name="내역3" localSheetId="6">수량산출서표지!StartSeller</definedName>
    <definedName name="내역3" localSheetId="4">집계표!StartSeller</definedName>
    <definedName name="내역3개층" localSheetId="2">내역서표지!StartChart</definedName>
    <definedName name="내역3개층" localSheetId="6">수량산출서표지!StartChart</definedName>
    <definedName name="내역3개층" localSheetId="4">집계표!StartChart</definedName>
    <definedName name="내역4" localSheetId="2">내역서표지!StartSeller</definedName>
    <definedName name="내역4" localSheetId="6">수량산출서표지!StartSeller</definedName>
    <definedName name="내역4" localSheetId="4">집계표!StartSeller</definedName>
    <definedName name="내역5" localSheetId="2">내역서표지!StartSeller</definedName>
    <definedName name="내역5" localSheetId="6">수량산출서표지!StartSeller</definedName>
    <definedName name="내역5" localSheetId="4">집계표!StartSeller</definedName>
    <definedName name="내역서1" localSheetId="2">#REF!</definedName>
    <definedName name="내역서1" localSheetId="7">#REF!</definedName>
    <definedName name="내역서1" localSheetId="6">#REF!</definedName>
    <definedName name="내역서1" localSheetId="4">#REF!</definedName>
    <definedName name="내역서1">#REF!</definedName>
    <definedName name="내장" localSheetId="2">#REF!</definedName>
    <definedName name="내장" localSheetId="7">#REF!</definedName>
    <definedName name="내장" localSheetId="6">#REF!</definedName>
    <definedName name="내장" localSheetId="4">#REF!</definedName>
    <definedName name="내장">#REF!</definedName>
    <definedName name="내전" localSheetId="2">#REF!</definedName>
    <definedName name="내전" localSheetId="7">#REF!</definedName>
    <definedName name="내전" localSheetId="6">#REF!</definedName>
    <definedName name="내전" localSheetId="4">#REF!</definedName>
    <definedName name="내전">#REF!</definedName>
    <definedName name="냉난방" localSheetId="2">#REF!</definedName>
    <definedName name="냉난방" localSheetId="7">#REF!</definedName>
    <definedName name="냉난방" localSheetId="6">#REF!</definedName>
    <definedName name="냉난방" localSheetId="4">#REF!</definedName>
    <definedName name="냉난방">#REF!</definedName>
    <definedName name="냉동기" localSheetId="2">#REF!,#REF!,#REF!</definedName>
    <definedName name="냉동기" localSheetId="7">#REF!,#REF!,#REF!</definedName>
    <definedName name="냉동기" localSheetId="6">#REF!,#REF!,#REF!</definedName>
    <definedName name="냉동기" localSheetId="4">#REF!,#REF!,#REF!</definedName>
    <definedName name="냉동기">#REF!,#REF!,#REF!</definedName>
    <definedName name="너를" hidden="1">{#N/A,#N/A,FALSE,"집계표"}</definedName>
    <definedName name="노1" localSheetId="2">#REF!</definedName>
    <definedName name="노1" localSheetId="7">#REF!</definedName>
    <definedName name="노1" localSheetId="6">#REF!</definedName>
    <definedName name="노1" localSheetId="4">#REF!</definedName>
    <definedName name="노1">#REF!</definedName>
    <definedName name="노2" localSheetId="2">#REF!</definedName>
    <definedName name="노2" localSheetId="7">#REF!</definedName>
    <definedName name="노2" localSheetId="6">#REF!</definedName>
    <definedName name="노2" localSheetId="4">#REF!</definedName>
    <definedName name="노2">#REF!</definedName>
    <definedName name="노3" localSheetId="2">#REF!</definedName>
    <definedName name="노3" localSheetId="7">#REF!</definedName>
    <definedName name="노3" localSheetId="6">#REF!</definedName>
    <definedName name="노3" localSheetId="4">#REF!</definedName>
    <definedName name="노3">#REF!</definedName>
    <definedName name="노4" localSheetId="2">#REF!</definedName>
    <definedName name="노4" localSheetId="7">#REF!</definedName>
    <definedName name="노4" localSheetId="6">#REF!</definedName>
    <definedName name="노4" localSheetId="4">#REF!</definedName>
    <definedName name="노4">#REF!</definedName>
    <definedName name="노5" localSheetId="2">#REF!</definedName>
    <definedName name="노5" localSheetId="7">#REF!</definedName>
    <definedName name="노5" localSheetId="6">#REF!</definedName>
    <definedName name="노5" localSheetId="4">#REF!</definedName>
    <definedName name="노5">#REF!</definedName>
    <definedName name="노6" localSheetId="2">#REF!</definedName>
    <definedName name="노6" localSheetId="7">#REF!</definedName>
    <definedName name="노6" localSheetId="6">#REF!</definedName>
    <definedName name="노6" localSheetId="4">#REF!</definedName>
    <definedName name="노6">#REF!</definedName>
    <definedName name="노6907001" localSheetId="2">#REF!</definedName>
    <definedName name="노6907001" localSheetId="7">#REF!</definedName>
    <definedName name="노6907001" localSheetId="6">#REF!</definedName>
    <definedName name="노6907001" localSheetId="4">#REF!</definedName>
    <definedName name="노6907001">#REF!</definedName>
    <definedName name="노6907003" localSheetId="2">#REF!</definedName>
    <definedName name="노6907003" localSheetId="7">#REF!</definedName>
    <definedName name="노6907003" localSheetId="6">#REF!</definedName>
    <definedName name="노6907003" localSheetId="4">#REF!</definedName>
    <definedName name="노6907003">#REF!</definedName>
    <definedName name="노6907004" localSheetId="2">#REF!</definedName>
    <definedName name="노6907004" localSheetId="7">#REF!</definedName>
    <definedName name="노6907004" localSheetId="6">#REF!</definedName>
    <definedName name="노6907004" localSheetId="4">#REF!</definedName>
    <definedName name="노6907004">#REF!</definedName>
    <definedName name="노6907005" localSheetId="2">#REF!</definedName>
    <definedName name="노6907005" localSheetId="7">#REF!</definedName>
    <definedName name="노6907005" localSheetId="6">#REF!</definedName>
    <definedName name="노6907005" localSheetId="4">#REF!</definedName>
    <definedName name="노6907005">#REF!</definedName>
    <definedName name="노6907006" localSheetId="2">#REF!</definedName>
    <definedName name="노6907006" localSheetId="7">#REF!</definedName>
    <definedName name="노6907006" localSheetId="6">#REF!</definedName>
    <definedName name="노6907006" localSheetId="4">#REF!</definedName>
    <definedName name="노6907006">#REF!</definedName>
    <definedName name="노6907007" localSheetId="2">#REF!</definedName>
    <definedName name="노6907007" localSheetId="7">#REF!</definedName>
    <definedName name="노6907007" localSheetId="6">#REF!</definedName>
    <definedName name="노6907007" localSheetId="4">#REF!</definedName>
    <definedName name="노6907007">#REF!</definedName>
    <definedName name="노6907008" localSheetId="2">#REF!</definedName>
    <definedName name="노6907008" localSheetId="7">#REF!</definedName>
    <definedName name="노6907008" localSheetId="6">#REF!</definedName>
    <definedName name="노6907008" localSheetId="4">#REF!</definedName>
    <definedName name="노6907008">#REF!</definedName>
    <definedName name="노6907009" localSheetId="2">#REF!</definedName>
    <definedName name="노6907009" localSheetId="7">#REF!</definedName>
    <definedName name="노6907009" localSheetId="6">#REF!</definedName>
    <definedName name="노6907009" localSheetId="4">#REF!</definedName>
    <definedName name="노6907009">#REF!</definedName>
    <definedName name="노6907010" localSheetId="2">#REF!</definedName>
    <definedName name="노6907010" localSheetId="7">#REF!</definedName>
    <definedName name="노6907010" localSheetId="6">#REF!</definedName>
    <definedName name="노6907010" localSheetId="4">#REF!</definedName>
    <definedName name="노6907010">#REF!</definedName>
    <definedName name="노6907011" localSheetId="2">#REF!</definedName>
    <definedName name="노6907011" localSheetId="7">#REF!</definedName>
    <definedName name="노6907011" localSheetId="6">#REF!</definedName>
    <definedName name="노6907011" localSheetId="4">#REF!</definedName>
    <definedName name="노6907011">#REF!</definedName>
    <definedName name="노6907012" localSheetId="2">#REF!</definedName>
    <definedName name="노6907012" localSheetId="7">#REF!</definedName>
    <definedName name="노6907012" localSheetId="6">#REF!</definedName>
    <definedName name="노6907012" localSheetId="4">#REF!</definedName>
    <definedName name="노6907012">#REF!</definedName>
    <definedName name="노6907013" localSheetId="2">#REF!</definedName>
    <definedName name="노6907013" localSheetId="7">#REF!</definedName>
    <definedName name="노6907013" localSheetId="6">#REF!</definedName>
    <definedName name="노6907013" localSheetId="4">#REF!</definedName>
    <definedName name="노6907013">#REF!</definedName>
    <definedName name="노6907014" localSheetId="2">#REF!</definedName>
    <definedName name="노6907014" localSheetId="7">#REF!</definedName>
    <definedName name="노6907014" localSheetId="6">#REF!</definedName>
    <definedName name="노6907014" localSheetId="4">#REF!</definedName>
    <definedName name="노6907014">#REF!</definedName>
    <definedName name="노6908002" localSheetId="2">#REF!</definedName>
    <definedName name="노6908002" localSheetId="7">#REF!</definedName>
    <definedName name="노6908002" localSheetId="6">#REF!</definedName>
    <definedName name="노6908002" localSheetId="4">#REF!</definedName>
    <definedName name="노6908002">#REF!</definedName>
    <definedName name="노6908003" localSheetId="2">#REF!</definedName>
    <definedName name="노6908003" localSheetId="7">#REF!</definedName>
    <definedName name="노6908003" localSheetId="6">#REF!</definedName>
    <definedName name="노6908003" localSheetId="4">#REF!</definedName>
    <definedName name="노6908003">#REF!</definedName>
    <definedName name="노6908004" localSheetId="2">#REF!</definedName>
    <definedName name="노6908004" localSheetId="7">#REF!</definedName>
    <definedName name="노6908004" localSheetId="6">#REF!</definedName>
    <definedName name="노6908004" localSheetId="4">#REF!</definedName>
    <definedName name="노6908004">#REF!</definedName>
    <definedName name="노6908005" localSheetId="2">#REF!</definedName>
    <definedName name="노6908005" localSheetId="7">#REF!</definedName>
    <definedName name="노6908005" localSheetId="6">#REF!</definedName>
    <definedName name="노6908005" localSheetId="4">#REF!</definedName>
    <definedName name="노6908005">#REF!</definedName>
    <definedName name="노6908006" localSheetId="2">#REF!</definedName>
    <definedName name="노6908006" localSheetId="7">#REF!</definedName>
    <definedName name="노6908006" localSheetId="6">#REF!</definedName>
    <definedName name="노6908006" localSheetId="4">#REF!</definedName>
    <definedName name="노6908006">#REF!</definedName>
    <definedName name="노6908007" localSheetId="2">#REF!</definedName>
    <definedName name="노6908007" localSheetId="7">#REF!</definedName>
    <definedName name="노6908007" localSheetId="6">#REF!</definedName>
    <definedName name="노6908007" localSheetId="4">#REF!</definedName>
    <definedName name="노6908007">#REF!</definedName>
    <definedName name="노6908008" localSheetId="2">#REF!</definedName>
    <definedName name="노6908008" localSheetId="7">#REF!</definedName>
    <definedName name="노6908008" localSheetId="6">#REF!</definedName>
    <definedName name="노6908008" localSheetId="4">#REF!</definedName>
    <definedName name="노6908008">#REF!</definedName>
    <definedName name="노6908009" localSheetId="2">#REF!</definedName>
    <definedName name="노6908009" localSheetId="7">#REF!</definedName>
    <definedName name="노6908009" localSheetId="6">#REF!</definedName>
    <definedName name="노6908009" localSheetId="4">#REF!</definedName>
    <definedName name="노6908009">#REF!</definedName>
    <definedName name="노6908031" localSheetId="2">#REF!</definedName>
    <definedName name="노6908031" localSheetId="7">#REF!</definedName>
    <definedName name="노6908031" localSheetId="6">#REF!</definedName>
    <definedName name="노6908031" localSheetId="4">#REF!</definedName>
    <definedName name="노6908031">#REF!</definedName>
    <definedName name="노6908032" localSheetId="2">#REF!</definedName>
    <definedName name="노6908032" localSheetId="7">#REF!</definedName>
    <definedName name="노6908032" localSheetId="6">#REF!</definedName>
    <definedName name="노6908032" localSheetId="4">#REF!</definedName>
    <definedName name="노6908032">#REF!</definedName>
    <definedName name="노6908033" localSheetId="2">#REF!</definedName>
    <definedName name="노6908033" localSheetId="7">#REF!</definedName>
    <definedName name="노6908033" localSheetId="6">#REF!</definedName>
    <definedName name="노6908033" localSheetId="4">#REF!</definedName>
    <definedName name="노6908033">#REF!</definedName>
    <definedName name="노6908034" localSheetId="2">#REF!</definedName>
    <definedName name="노6908034" localSheetId="7">#REF!</definedName>
    <definedName name="노6908034" localSheetId="6">#REF!</definedName>
    <definedName name="노6908034" localSheetId="4">#REF!</definedName>
    <definedName name="노6908034">#REF!</definedName>
    <definedName name="노6908035" localSheetId="2">#REF!</definedName>
    <definedName name="노6908035" localSheetId="7">#REF!</definedName>
    <definedName name="노6908035" localSheetId="6">#REF!</definedName>
    <definedName name="노6908035" localSheetId="4">#REF!</definedName>
    <definedName name="노6908035">#REF!</definedName>
    <definedName name="노6908036" localSheetId="2">#REF!</definedName>
    <definedName name="노6908036" localSheetId="7">#REF!</definedName>
    <definedName name="노6908036" localSheetId="6">#REF!</definedName>
    <definedName name="노6908036" localSheetId="4">#REF!</definedName>
    <definedName name="노6908036">#REF!</definedName>
    <definedName name="노6908037" localSheetId="2">#REF!</definedName>
    <definedName name="노6908037" localSheetId="7">#REF!</definedName>
    <definedName name="노6908037" localSheetId="6">#REF!</definedName>
    <definedName name="노6908037" localSheetId="4">#REF!</definedName>
    <definedName name="노6908037">#REF!</definedName>
    <definedName name="노6908038" localSheetId="2">#REF!</definedName>
    <definedName name="노6908038" localSheetId="7">#REF!</definedName>
    <definedName name="노6908038" localSheetId="6">#REF!</definedName>
    <definedName name="노6908038" localSheetId="4">#REF!</definedName>
    <definedName name="노6908038">#REF!</definedName>
    <definedName name="노6910002" localSheetId="2">#REF!</definedName>
    <definedName name="노6910002" localSheetId="7">#REF!</definedName>
    <definedName name="노6910002" localSheetId="6">#REF!</definedName>
    <definedName name="노6910002" localSheetId="4">#REF!</definedName>
    <definedName name="노6910002">#REF!</definedName>
    <definedName name="노6910004" localSheetId="2">#REF!</definedName>
    <definedName name="노6910004" localSheetId="7">#REF!</definedName>
    <definedName name="노6910004" localSheetId="6">#REF!</definedName>
    <definedName name="노6910004" localSheetId="4">#REF!</definedName>
    <definedName name="노6910004">#REF!</definedName>
    <definedName name="노6910006" localSheetId="2">#REF!</definedName>
    <definedName name="노6910006" localSheetId="7">#REF!</definedName>
    <definedName name="노6910006" localSheetId="6">#REF!</definedName>
    <definedName name="노6910006" localSheetId="4">#REF!</definedName>
    <definedName name="노6910006">#REF!</definedName>
    <definedName name="노6910007" localSheetId="2">#REF!</definedName>
    <definedName name="노6910007" localSheetId="7">#REF!</definedName>
    <definedName name="노6910007" localSheetId="6">#REF!</definedName>
    <definedName name="노6910007" localSheetId="4">#REF!</definedName>
    <definedName name="노6910007">#REF!</definedName>
    <definedName name="노6910008" localSheetId="2">#REF!</definedName>
    <definedName name="노6910008" localSheetId="7">#REF!</definedName>
    <definedName name="노6910008" localSheetId="6">#REF!</definedName>
    <definedName name="노6910008" localSheetId="4">#REF!</definedName>
    <definedName name="노6910008">#REF!</definedName>
    <definedName name="노6910009" localSheetId="2">#REF!</definedName>
    <definedName name="노6910009" localSheetId="7">#REF!</definedName>
    <definedName name="노6910009" localSheetId="6">#REF!</definedName>
    <definedName name="노6910009" localSheetId="4">#REF!</definedName>
    <definedName name="노6910009">#REF!</definedName>
    <definedName name="노6910010" localSheetId="2">#REF!</definedName>
    <definedName name="노6910010" localSheetId="7">#REF!</definedName>
    <definedName name="노6910010" localSheetId="6">#REF!</definedName>
    <definedName name="노6910010" localSheetId="4">#REF!</definedName>
    <definedName name="노6910010">#REF!</definedName>
    <definedName name="노6910011" localSheetId="2">#REF!</definedName>
    <definedName name="노6910011" localSheetId="7">#REF!</definedName>
    <definedName name="노6910011" localSheetId="6">#REF!</definedName>
    <definedName name="노6910011" localSheetId="4">#REF!</definedName>
    <definedName name="노6910011">#REF!</definedName>
    <definedName name="노6910012" localSheetId="2">#REF!</definedName>
    <definedName name="노6910012" localSheetId="7">#REF!</definedName>
    <definedName name="노6910012" localSheetId="6">#REF!</definedName>
    <definedName name="노6910012" localSheetId="4">#REF!</definedName>
    <definedName name="노6910012">#REF!</definedName>
    <definedName name="노6911002" localSheetId="2">#REF!</definedName>
    <definedName name="노6911002" localSheetId="7">#REF!</definedName>
    <definedName name="노6911002" localSheetId="6">#REF!</definedName>
    <definedName name="노6911002" localSheetId="4">#REF!</definedName>
    <definedName name="노6911002">#REF!</definedName>
    <definedName name="노6912008" localSheetId="2">#REF!</definedName>
    <definedName name="노6912008" localSheetId="7">#REF!</definedName>
    <definedName name="노6912008" localSheetId="6">#REF!</definedName>
    <definedName name="노6912008" localSheetId="4">#REF!</definedName>
    <definedName name="노6912008">#REF!</definedName>
    <definedName name="노6912009" localSheetId="2">#REF!</definedName>
    <definedName name="노6912009" localSheetId="7">#REF!</definedName>
    <definedName name="노6912009" localSheetId="6">#REF!</definedName>
    <definedName name="노6912009" localSheetId="4">#REF!</definedName>
    <definedName name="노6912009">#REF!</definedName>
    <definedName name="노6912010" localSheetId="2">#REF!</definedName>
    <definedName name="노6912010" localSheetId="7">#REF!</definedName>
    <definedName name="노6912010" localSheetId="6">#REF!</definedName>
    <definedName name="노6912010" localSheetId="4">#REF!</definedName>
    <definedName name="노6912010">#REF!</definedName>
    <definedName name="노6912011" localSheetId="2">#REF!</definedName>
    <definedName name="노6912011" localSheetId="7">#REF!</definedName>
    <definedName name="노6912011" localSheetId="6">#REF!</definedName>
    <definedName name="노6912011" localSheetId="4">#REF!</definedName>
    <definedName name="노6912011">#REF!</definedName>
    <definedName name="노6912012" localSheetId="2">#REF!</definedName>
    <definedName name="노6912012" localSheetId="7">#REF!</definedName>
    <definedName name="노6912012" localSheetId="6">#REF!</definedName>
    <definedName name="노6912012" localSheetId="4">#REF!</definedName>
    <definedName name="노6912012">#REF!</definedName>
    <definedName name="노6912013" localSheetId="2">#REF!</definedName>
    <definedName name="노6912013" localSheetId="7">#REF!</definedName>
    <definedName name="노6912013" localSheetId="6">#REF!</definedName>
    <definedName name="노6912013" localSheetId="4">#REF!</definedName>
    <definedName name="노6912013">#REF!</definedName>
    <definedName name="노6912014" localSheetId="2">#REF!</definedName>
    <definedName name="노6912014" localSheetId="7">#REF!</definedName>
    <definedName name="노6912014" localSheetId="6">#REF!</definedName>
    <definedName name="노6912014" localSheetId="4">#REF!</definedName>
    <definedName name="노6912014">#REF!</definedName>
    <definedName name="노6912016" localSheetId="2">#REF!</definedName>
    <definedName name="노6912016" localSheetId="7">#REF!</definedName>
    <definedName name="노6912016" localSheetId="6">#REF!</definedName>
    <definedName name="노6912016" localSheetId="4">#REF!</definedName>
    <definedName name="노6912016">#REF!</definedName>
    <definedName name="노6914001" localSheetId="2">#REF!</definedName>
    <definedName name="노6914001" localSheetId="7">#REF!</definedName>
    <definedName name="노6914001" localSheetId="6">#REF!</definedName>
    <definedName name="노6914001" localSheetId="4">#REF!</definedName>
    <definedName name="노6914001">#REF!</definedName>
    <definedName name="노6917001" localSheetId="2">#REF!</definedName>
    <definedName name="노6917001" localSheetId="7">#REF!</definedName>
    <definedName name="노6917001" localSheetId="6">#REF!</definedName>
    <definedName name="노6917001" localSheetId="4">#REF!</definedName>
    <definedName name="노6917001">#REF!</definedName>
    <definedName name="노6917002" localSheetId="2">#REF!</definedName>
    <definedName name="노6917002" localSheetId="7">#REF!</definedName>
    <definedName name="노6917002" localSheetId="6">#REF!</definedName>
    <definedName name="노6917002" localSheetId="4">#REF!</definedName>
    <definedName name="노6917002">#REF!</definedName>
    <definedName name="노6917003" localSheetId="2">#REF!</definedName>
    <definedName name="노6917003" localSheetId="7">#REF!</definedName>
    <definedName name="노6917003" localSheetId="6">#REF!</definedName>
    <definedName name="노6917003" localSheetId="4">#REF!</definedName>
    <definedName name="노6917003">#REF!</definedName>
    <definedName name="노6917004" localSheetId="2">#REF!</definedName>
    <definedName name="노6917004" localSheetId="7">#REF!</definedName>
    <definedName name="노6917004" localSheetId="6">#REF!</definedName>
    <definedName name="노6917004" localSheetId="4">#REF!</definedName>
    <definedName name="노6917004">#REF!</definedName>
    <definedName name="노6917005" localSheetId="2">#REF!</definedName>
    <definedName name="노6917005" localSheetId="7">#REF!</definedName>
    <definedName name="노6917005" localSheetId="6">#REF!</definedName>
    <definedName name="노6917005" localSheetId="4">#REF!</definedName>
    <definedName name="노6917005">#REF!</definedName>
    <definedName name="노6917308" localSheetId="2">#REF!</definedName>
    <definedName name="노6917308" localSheetId="7">#REF!</definedName>
    <definedName name="노6917308" localSheetId="6">#REF!</definedName>
    <definedName name="노6917308" localSheetId="4">#REF!</definedName>
    <definedName name="노6917308">#REF!</definedName>
    <definedName name="노6917309" localSheetId="2">#REF!</definedName>
    <definedName name="노6917309" localSheetId="7">#REF!</definedName>
    <definedName name="노6917309" localSheetId="6">#REF!</definedName>
    <definedName name="노6917309" localSheetId="4">#REF!</definedName>
    <definedName name="노6917309">#REF!</definedName>
    <definedName name="노6917310" localSheetId="2">#REF!</definedName>
    <definedName name="노6917310" localSheetId="7">#REF!</definedName>
    <definedName name="노6917310" localSheetId="6">#REF!</definedName>
    <definedName name="노6917310" localSheetId="4">#REF!</definedName>
    <definedName name="노6917310">#REF!</definedName>
    <definedName name="노6917311" localSheetId="2">#REF!</definedName>
    <definedName name="노6917311" localSheetId="7">#REF!</definedName>
    <definedName name="노6917311" localSheetId="6">#REF!</definedName>
    <definedName name="노6917311" localSheetId="4">#REF!</definedName>
    <definedName name="노6917311">#REF!</definedName>
    <definedName name="노6917312" localSheetId="2">#REF!</definedName>
    <definedName name="노6917312" localSheetId="7">#REF!</definedName>
    <definedName name="노6917312" localSheetId="6">#REF!</definedName>
    <definedName name="노6917312" localSheetId="4">#REF!</definedName>
    <definedName name="노6917312">#REF!</definedName>
    <definedName name="노6918003" localSheetId="2">#REF!</definedName>
    <definedName name="노6918003" localSheetId="7">#REF!</definedName>
    <definedName name="노6918003" localSheetId="6">#REF!</definedName>
    <definedName name="노6918003" localSheetId="4">#REF!</definedName>
    <definedName name="노6918003">#REF!</definedName>
    <definedName name="노6918004" localSheetId="2">#REF!</definedName>
    <definedName name="노6918004" localSheetId="7">#REF!</definedName>
    <definedName name="노6918004" localSheetId="6">#REF!</definedName>
    <definedName name="노6918004" localSheetId="4">#REF!</definedName>
    <definedName name="노6918004">#REF!</definedName>
    <definedName name="노6918005" localSheetId="2">#REF!</definedName>
    <definedName name="노6918005" localSheetId="7">#REF!</definedName>
    <definedName name="노6918005" localSheetId="6">#REF!</definedName>
    <definedName name="노6918005" localSheetId="4">#REF!</definedName>
    <definedName name="노6918005">#REF!</definedName>
    <definedName name="노6918006" localSheetId="2">#REF!</definedName>
    <definedName name="노6918006" localSheetId="7">#REF!</definedName>
    <definedName name="노6918006" localSheetId="6">#REF!</definedName>
    <definedName name="노6918006" localSheetId="4">#REF!</definedName>
    <definedName name="노6918006">#REF!</definedName>
    <definedName name="노6918007" localSheetId="2">#REF!</definedName>
    <definedName name="노6918007" localSheetId="7">#REF!</definedName>
    <definedName name="노6918007" localSheetId="6">#REF!</definedName>
    <definedName name="노6918007" localSheetId="4">#REF!</definedName>
    <definedName name="노6918007">#REF!</definedName>
    <definedName name="노6918008" localSheetId="2">#REF!</definedName>
    <definedName name="노6918008" localSheetId="7">#REF!</definedName>
    <definedName name="노6918008" localSheetId="6">#REF!</definedName>
    <definedName name="노6918008" localSheetId="4">#REF!</definedName>
    <definedName name="노6918008">#REF!</definedName>
    <definedName name="노6918009" localSheetId="2">#REF!</definedName>
    <definedName name="노6918009" localSheetId="7">#REF!</definedName>
    <definedName name="노6918009" localSheetId="6">#REF!</definedName>
    <definedName name="노6918009" localSheetId="4">#REF!</definedName>
    <definedName name="노6918009">#REF!</definedName>
    <definedName name="노6918010" localSheetId="2">#REF!</definedName>
    <definedName name="노6918010" localSheetId="7">#REF!</definedName>
    <definedName name="노6918010" localSheetId="6">#REF!</definedName>
    <definedName name="노6918010" localSheetId="4">#REF!</definedName>
    <definedName name="노6918010">#REF!</definedName>
    <definedName name="노6918011" localSheetId="2">#REF!</definedName>
    <definedName name="노6918011" localSheetId="7">#REF!</definedName>
    <definedName name="노6918011" localSheetId="6">#REF!</definedName>
    <definedName name="노6918011" localSheetId="4">#REF!</definedName>
    <definedName name="노6918011">#REF!</definedName>
    <definedName name="노6918012" localSheetId="2">#REF!</definedName>
    <definedName name="노6918012" localSheetId="7">#REF!</definedName>
    <definedName name="노6918012" localSheetId="6">#REF!</definedName>
    <definedName name="노6918012" localSheetId="4">#REF!</definedName>
    <definedName name="노6918012">#REF!</definedName>
    <definedName name="노6918013" localSheetId="2">#REF!</definedName>
    <definedName name="노6918013" localSheetId="7">#REF!</definedName>
    <definedName name="노6918013" localSheetId="6">#REF!</definedName>
    <definedName name="노6918013" localSheetId="4">#REF!</definedName>
    <definedName name="노6918013">#REF!</definedName>
    <definedName name="노6918014" localSheetId="2">#REF!</definedName>
    <definedName name="노6918014" localSheetId="7">#REF!</definedName>
    <definedName name="노6918014" localSheetId="6">#REF!</definedName>
    <definedName name="노6918014" localSheetId="4">#REF!</definedName>
    <definedName name="노6918014">#REF!</definedName>
    <definedName name="노6918102" localSheetId="2">#REF!</definedName>
    <definedName name="노6918102" localSheetId="7">#REF!</definedName>
    <definedName name="노6918102" localSheetId="6">#REF!</definedName>
    <definedName name="노6918102" localSheetId="4">#REF!</definedName>
    <definedName name="노6918102">#REF!</definedName>
    <definedName name="노6918103" localSheetId="2">#REF!</definedName>
    <definedName name="노6918103" localSheetId="7">#REF!</definedName>
    <definedName name="노6918103" localSheetId="6">#REF!</definedName>
    <definedName name="노6918103" localSheetId="4">#REF!</definedName>
    <definedName name="노6918103">#REF!</definedName>
    <definedName name="노6918104" localSheetId="2">#REF!</definedName>
    <definedName name="노6918104" localSheetId="7">#REF!</definedName>
    <definedName name="노6918104" localSheetId="6">#REF!</definedName>
    <definedName name="노6918104" localSheetId="4">#REF!</definedName>
    <definedName name="노6918104">#REF!</definedName>
    <definedName name="노6918105" localSheetId="2">#REF!</definedName>
    <definedName name="노6918105" localSheetId="7">#REF!</definedName>
    <definedName name="노6918105" localSheetId="6">#REF!</definedName>
    <definedName name="노6918105" localSheetId="4">#REF!</definedName>
    <definedName name="노6918105">#REF!</definedName>
    <definedName name="노6918106" localSheetId="2">#REF!</definedName>
    <definedName name="노6918106" localSheetId="7">#REF!</definedName>
    <definedName name="노6918106" localSheetId="6">#REF!</definedName>
    <definedName name="노6918106" localSheetId="4">#REF!</definedName>
    <definedName name="노6918106">#REF!</definedName>
    <definedName name="노6918107" localSheetId="2">#REF!</definedName>
    <definedName name="노6918107" localSheetId="7">#REF!</definedName>
    <definedName name="노6918107" localSheetId="6">#REF!</definedName>
    <definedName name="노6918107" localSheetId="4">#REF!</definedName>
    <definedName name="노6918107">#REF!</definedName>
    <definedName name="노6918108" localSheetId="2">#REF!</definedName>
    <definedName name="노6918108" localSheetId="7">#REF!</definedName>
    <definedName name="노6918108" localSheetId="6">#REF!</definedName>
    <definedName name="노6918108" localSheetId="4">#REF!</definedName>
    <definedName name="노6918108">#REF!</definedName>
    <definedName name="노6918109" localSheetId="2">#REF!</definedName>
    <definedName name="노6918109" localSheetId="7">#REF!</definedName>
    <definedName name="노6918109" localSheetId="6">#REF!</definedName>
    <definedName name="노6918109" localSheetId="4">#REF!</definedName>
    <definedName name="노6918109">#REF!</definedName>
    <definedName name="노6919007" localSheetId="2">#REF!</definedName>
    <definedName name="노6919007" localSheetId="7">#REF!</definedName>
    <definedName name="노6919007" localSheetId="6">#REF!</definedName>
    <definedName name="노6919007" localSheetId="4">#REF!</definedName>
    <definedName name="노6919007">#REF!</definedName>
    <definedName name="노6919008" localSheetId="2">#REF!</definedName>
    <definedName name="노6919008" localSheetId="7">#REF!</definedName>
    <definedName name="노6919008" localSheetId="6">#REF!</definedName>
    <definedName name="노6919008" localSheetId="4">#REF!</definedName>
    <definedName name="노6919008">#REF!</definedName>
    <definedName name="노6919009" localSheetId="2">#REF!</definedName>
    <definedName name="노6919009" localSheetId="7">#REF!</definedName>
    <definedName name="노6919009" localSheetId="6">#REF!</definedName>
    <definedName name="노6919009" localSheetId="4">#REF!</definedName>
    <definedName name="노6919009">#REF!</definedName>
    <definedName name="노6919010" localSheetId="2">#REF!</definedName>
    <definedName name="노6919010" localSheetId="7">#REF!</definedName>
    <definedName name="노6919010" localSheetId="6">#REF!</definedName>
    <definedName name="노6919010" localSheetId="4">#REF!</definedName>
    <definedName name="노6919010">#REF!</definedName>
    <definedName name="노6919011" localSheetId="2">#REF!</definedName>
    <definedName name="노6919011" localSheetId="7">#REF!</definedName>
    <definedName name="노6919011" localSheetId="6">#REF!</definedName>
    <definedName name="노6919011" localSheetId="4">#REF!</definedName>
    <definedName name="노6919011">#REF!</definedName>
    <definedName name="노6919012" localSheetId="2">#REF!</definedName>
    <definedName name="노6919012" localSheetId="7">#REF!</definedName>
    <definedName name="노6919012" localSheetId="6">#REF!</definedName>
    <definedName name="노6919012" localSheetId="4">#REF!</definedName>
    <definedName name="노6919012">#REF!</definedName>
    <definedName name="노6922002" localSheetId="2">#REF!</definedName>
    <definedName name="노6922002" localSheetId="7">#REF!</definedName>
    <definedName name="노6922002" localSheetId="6">#REF!</definedName>
    <definedName name="노6922002" localSheetId="4">#REF!</definedName>
    <definedName name="노6922002">#REF!</definedName>
    <definedName name="노6922004" localSheetId="2">#REF!</definedName>
    <definedName name="노6922004" localSheetId="7">#REF!</definedName>
    <definedName name="노6922004" localSheetId="6">#REF!</definedName>
    <definedName name="노6922004" localSheetId="4">#REF!</definedName>
    <definedName name="노6922004">#REF!</definedName>
    <definedName name="노6922006" localSheetId="2">#REF!</definedName>
    <definedName name="노6922006" localSheetId="7">#REF!</definedName>
    <definedName name="노6922006" localSheetId="6">#REF!</definedName>
    <definedName name="노6922006" localSheetId="4">#REF!</definedName>
    <definedName name="노6922006">#REF!</definedName>
    <definedName name="노6922007" localSheetId="2">#REF!</definedName>
    <definedName name="노6922007" localSheetId="7">#REF!</definedName>
    <definedName name="노6922007" localSheetId="6">#REF!</definedName>
    <definedName name="노6922007" localSheetId="4">#REF!</definedName>
    <definedName name="노6922007">#REF!</definedName>
    <definedName name="노6922008" localSheetId="2">#REF!</definedName>
    <definedName name="노6922008" localSheetId="7">#REF!</definedName>
    <definedName name="노6922008" localSheetId="6">#REF!</definedName>
    <definedName name="노6922008" localSheetId="4">#REF!</definedName>
    <definedName name="노6922008">#REF!</definedName>
    <definedName name="노6922009" localSheetId="2">#REF!</definedName>
    <definedName name="노6922009" localSheetId="7">#REF!</definedName>
    <definedName name="노6922009" localSheetId="6">#REF!</definedName>
    <definedName name="노6922009" localSheetId="4">#REF!</definedName>
    <definedName name="노6922009">#REF!</definedName>
    <definedName name="노6922010" localSheetId="2">#REF!</definedName>
    <definedName name="노6922010" localSheetId="7">#REF!</definedName>
    <definedName name="노6922010" localSheetId="6">#REF!</definedName>
    <definedName name="노6922010" localSheetId="4">#REF!</definedName>
    <definedName name="노6922010">#REF!</definedName>
    <definedName name="노6922140" localSheetId="2">#REF!</definedName>
    <definedName name="노6922140" localSheetId="7">#REF!</definedName>
    <definedName name="노6922140" localSheetId="6">#REF!</definedName>
    <definedName name="노6922140" localSheetId="4">#REF!</definedName>
    <definedName name="노6922140">#REF!</definedName>
    <definedName name="노6922142" localSheetId="2">#REF!</definedName>
    <definedName name="노6922142" localSheetId="7">#REF!</definedName>
    <definedName name="노6922142" localSheetId="6">#REF!</definedName>
    <definedName name="노6922142" localSheetId="4">#REF!</definedName>
    <definedName name="노6922142">#REF!</definedName>
    <definedName name="노6922143" localSheetId="2">#REF!</definedName>
    <definedName name="노6922143" localSheetId="7">#REF!</definedName>
    <definedName name="노6922143" localSheetId="6">#REF!</definedName>
    <definedName name="노6922143" localSheetId="4">#REF!</definedName>
    <definedName name="노6922143">#REF!</definedName>
    <definedName name="노6922144" localSheetId="2">#REF!</definedName>
    <definedName name="노6922144" localSheetId="7">#REF!</definedName>
    <definedName name="노6922144" localSheetId="6">#REF!</definedName>
    <definedName name="노6922144" localSheetId="4">#REF!</definedName>
    <definedName name="노6922144">#REF!</definedName>
    <definedName name="노6923007" localSheetId="2">#REF!</definedName>
    <definedName name="노6923007" localSheetId="7">#REF!</definedName>
    <definedName name="노6923007" localSheetId="6">#REF!</definedName>
    <definedName name="노6923007" localSheetId="4">#REF!</definedName>
    <definedName name="노6923007">#REF!</definedName>
    <definedName name="노6923008" localSheetId="2">#REF!</definedName>
    <definedName name="노6923008" localSheetId="7">#REF!</definedName>
    <definedName name="노6923008" localSheetId="6">#REF!</definedName>
    <definedName name="노6923008" localSheetId="4">#REF!</definedName>
    <definedName name="노6923008">#REF!</definedName>
    <definedName name="노6923009" localSheetId="2">#REF!</definedName>
    <definedName name="노6923009" localSheetId="7">#REF!</definedName>
    <definedName name="노6923009" localSheetId="6">#REF!</definedName>
    <definedName name="노6923009" localSheetId="4">#REF!</definedName>
    <definedName name="노6923009">#REF!</definedName>
    <definedName name="노6923010" localSheetId="2">#REF!</definedName>
    <definedName name="노6923010" localSheetId="7">#REF!</definedName>
    <definedName name="노6923010" localSheetId="6">#REF!</definedName>
    <definedName name="노6923010" localSheetId="4">#REF!</definedName>
    <definedName name="노6923010">#REF!</definedName>
    <definedName name="노6923011" localSheetId="2">#REF!</definedName>
    <definedName name="노6923011" localSheetId="7">#REF!</definedName>
    <definedName name="노6923011" localSheetId="6">#REF!</definedName>
    <definedName name="노6923011" localSheetId="4">#REF!</definedName>
    <definedName name="노6923011">#REF!</definedName>
    <definedName name="노6926003" localSheetId="2">#REF!</definedName>
    <definedName name="노6926003" localSheetId="7">#REF!</definedName>
    <definedName name="노6926003" localSheetId="6">#REF!</definedName>
    <definedName name="노6926003" localSheetId="4">#REF!</definedName>
    <definedName name="노6926003">#REF!</definedName>
    <definedName name="노6926004" localSheetId="2">#REF!</definedName>
    <definedName name="노6926004" localSheetId="7">#REF!</definedName>
    <definedName name="노6926004" localSheetId="6">#REF!</definedName>
    <definedName name="노6926004" localSheetId="4">#REF!</definedName>
    <definedName name="노6926004">#REF!</definedName>
    <definedName name="노6926005" localSheetId="2">#REF!</definedName>
    <definedName name="노6926005" localSheetId="7">#REF!</definedName>
    <definedName name="노6926005" localSheetId="6">#REF!</definedName>
    <definedName name="노6926005" localSheetId="4">#REF!</definedName>
    <definedName name="노6926005">#REF!</definedName>
    <definedName name="노6926006" localSheetId="2">#REF!</definedName>
    <definedName name="노6926006" localSheetId="7">#REF!</definedName>
    <definedName name="노6926006" localSheetId="6">#REF!</definedName>
    <definedName name="노6926006" localSheetId="4">#REF!</definedName>
    <definedName name="노6926006">#REF!</definedName>
    <definedName name="노6926007" localSheetId="2">#REF!</definedName>
    <definedName name="노6926007" localSheetId="7">#REF!</definedName>
    <definedName name="노6926007" localSheetId="6">#REF!</definedName>
    <definedName name="노6926007" localSheetId="4">#REF!</definedName>
    <definedName name="노6926007">#REF!</definedName>
    <definedName name="노6926008" localSheetId="2">#REF!</definedName>
    <definedName name="노6926008" localSheetId="7">#REF!</definedName>
    <definedName name="노6926008" localSheetId="6">#REF!</definedName>
    <definedName name="노6926008" localSheetId="4">#REF!</definedName>
    <definedName name="노6926008">#REF!</definedName>
    <definedName name="노6926009" localSheetId="2">#REF!</definedName>
    <definedName name="노6926009" localSheetId="7">#REF!</definedName>
    <definedName name="노6926009" localSheetId="6">#REF!</definedName>
    <definedName name="노6926009" localSheetId="4">#REF!</definedName>
    <definedName name="노6926009">#REF!</definedName>
    <definedName name="노6926010" localSheetId="2">#REF!</definedName>
    <definedName name="노6926010" localSheetId="7">#REF!</definedName>
    <definedName name="노6926010" localSheetId="6">#REF!</definedName>
    <definedName name="노6926010" localSheetId="4">#REF!</definedName>
    <definedName name="노6926010">#REF!</definedName>
    <definedName name="노6926011" localSheetId="2">#REF!</definedName>
    <definedName name="노6926011" localSheetId="7">#REF!</definedName>
    <definedName name="노6926011" localSheetId="6">#REF!</definedName>
    <definedName name="노6926011" localSheetId="4">#REF!</definedName>
    <definedName name="노6926011">#REF!</definedName>
    <definedName name="노6926012" localSheetId="2">#REF!</definedName>
    <definedName name="노6926012" localSheetId="7">#REF!</definedName>
    <definedName name="노6926012" localSheetId="6">#REF!</definedName>
    <definedName name="노6926012" localSheetId="4">#REF!</definedName>
    <definedName name="노6926012">#REF!</definedName>
    <definedName name="노6926030" localSheetId="2">#REF!</definedName>
    <definedName name="노6926030" localSheetId="7">#REF!</definedName>
    <definedName name="노6926030" localSheetId="6">#REF!</definedName>
    <definedName name="노6926030" localSheetId="4">#REF!</definedName>
    <definedName name="노6926030">#REF!</definedName>
    <definedName name="노6926032" localSheetId="2">#REF!</definedName>
    <definedName name="노6926032" localSheetId="7">#REF!</definedName>
    <definedName name="노6926032" localSheetId="6">#REF!</definedName>
    <definedName name="노6926032" localSheetId="4">#REF!</definedName>
    <definedName name="노6926032">#REF!</definedName>
    <definedName name="노6926033" localSheetId="2">#REF!</definedName>
    <definedName name="노6926033" localSheetId="7">#REF!</definedName>
    <definedName name="노6926033" localSheetId="6">#REF!</definedName>
    <definedName name="노6926033" localSheetId="4">#REF!</definedName>
    <definedName name="노6926033">#REF!</definedName>
    <definedName name="노6926034" localSheetId="2">#REF!</definedName>
    <definedName name="노6926034" localSheetId="7">#REF!</definedName>
    <definedName name="노6926034" localSheetId="6">#REF!</definedName>
    <definedName name="노6926034" localSheetId="4">#REF!</definedName>
    <definedName name="노6926034">#REF!</definedName>
    <definedName name="노6926035" localSheetId="2">#REF!</definedName>
    <definedName name="노6926035" localSheetId="7">#REF!</definedName>
    <definedName name="노6926035" localSheetId="6">#REF!</definedName>
    <definedName name="노6926035" localSheetId="4">#REF!</definedName>
    <definedName name="노6926035">#REF!</definedName>
    <definedName name="노6926036" localSheetId="2">#REF!</definedName>
    <definedName name="노6926036" localSheetId="7">#REF!</definedName>
    <definedName name="노6926036" localSheetId="6">#REF!</definedName>
    <definedName name="노6926036" localSheetId="4">#REF!</definedName>
    <definedName name="노6926036">#REF!</definedName>
    <definedName name="노6926038" localSheetId="2">#REF!</definedName>
    <definedName name="노6926038" localSheetId="7">#REF!</definedName>
    <definedName name="노6926038" localSheetId="6">#REF!</definedName>
    <definedName name="노6926038" localSheetId="4">#REF!</definedName>
    <definedName name="노6926038">#REF!</definedName>
    <definedName name="노6926050" localSheetId="2">#REF!</definedName>
    <definedName name="노6926050" localSheetId="7">#REF!</definedName>
    <definedName name="노6926050" localSheetId="6">#REF!</definedName>
    <definedName name="노6926050" localSheetId="4">#REF!</definedName>
    <definedName name="노6926050">#REF!</definedName>
    <definedName name="노6926052" localSheetId="2">#REF!</definedName>
    <definedName name="노6926052" localSheetId="7">#REF!</definedName>
    <definedName name="노6926052" localSheetId="6">#REF!</definedName>
    <definedName name="노6926052" localSheetId="4">#REF!</definedName>
    <definedName name="노6926052">#REF!</definedName>
    <definedName name="노6926053" localSheetId="2">#REF!</definedName>
    <definedName name="노6926053" localSheetId="7">#REF!</definedName>
    <definedName name="노6926053" localSheetId="6">#REF!</definedName>
    <definedName name="노6926053" localSheetId="4">#REF!</definedName>
    <definedName name="노6926053">#REF!</definedName>
    <definedName name="노6926054" localSheetId="2">#REF!</definedName>
    <definedName name="노6926054" localSheetId="7">#REF!</definedName>
    <definedName name="노6926054" localSheetId="6">#REF!</definedName>
    <definedName name="노6926054" localSheetId="4">#REF!</definedName>
    <definedName name="노6926054">#REF!</definedName>
    <definedName name="노6926055" localSheetId="2">#REF!</definedName>
    <definedName name="노6926055" localSheetId="7">#REF!</definedName>
    <definedName name="노6926055" localSheetId="6">#REF!</definedName>
    <definedName name="노6926055" localSheetId="4">#REF!</definedName>
    <definedName name="노6926055">#REF!</definedName>
    <definedName name="노6927001" localSheetId="2">#REF!</definedName>
    <definedName name="노6927001" localSheetId="7">#REF!</definedName>
    <definedName name="노6927001" localSheetId="6">#REF!</definedName>
    <definedName name="노6927001" localSheetId="4">#REF!</definedName>
    <definedName name="노6927001">#REF!</definedName>
    <definedName name="노6927002" localSheetId="2">#REF!</definedName>
    <definedName name="노6927002" localSheetId="7">#REF!</definedName>
    <definedName name="노6927002" localSheetId="6">#REF!</definedName>
    <definedName name="노6927002" localSheetId="4">#REF!</definedName>
    <definedName name="노6927002">#REF!</definedName>
    <definedName name="노6927003" localSheetId="2">#REF!</definedName>
    <definedName name="노6927003" localSheetId="7">#REF!</definedName>
    <definedName name="노6927003" localSheetId="6">#REF!</definedName>
    <definedName name="노6927003" localSheetId="4">#REF!</definedName>
    <definedName name="노6927003">#REF!</definedName>
    <definedName name="노6927004" localSheetId="2">#REF!</definedName>
    <definedName name="노6927004" localSheetId="7">#REF!</definedName>
    <definedName name="노6927004" localSheetId="6">#REF!</definedName>
    <definedName name="노6927004" localSheetId="4">#REF!</definedName>
    <definedName name="노6927004">#REF!</definedName>
    <definedName name="노6927005" localSheetId="2">#REF!</definedName>
    <definedName name="노6927005" localSheetId="7">#REF!</definedName>
    <definedName name="노6927005" localSheetId="6">#REF!</definedName>
    <definedName name="노6927005" localSheetId="4">#REF!</definedName>
    <definedName name="노6927005">#REF!</definedName>
    <definedName name="노6927006" localSheetId="2">#REF!</definedName>
    <definedName name="노6927006" localSheetId="7">#REF!</definedName>
    <definedName name="노6927006" localSheetId="6">#REF!</definedName>
    <definedName name="노6927006" localSheetId="4">#REF!</definedName>
    <definedName name="노6927006">#REF!</definedName>
    <definedName name="노6927007" localSheetId="2">#REF!</definedName>
    <definedName name="노6927007" localSheetId="7">#REF!</definedName>
    <definedName name="노6927007" localSheetId="6">#REF!</definedName>
    <definedName name="노6927007" localSheetId="4">#REF!</definedName>
    <definedName name="노6927007">#REF!</definedName>
    <definedName name="노6927008" localSheetId="2">#REF!</definedName>
    <definedName name="노6927008" localSheetId="7">#REF!</definedName>
    <definedName name="노6927008" localSheetId="6">#REF!</definedName>
    <definedName name="노6927008" localSheetId="4">#REF!</definedName>
    <definedName name="노6927008">#REF!</definedName>
    <definedName name="노6927009" localSheetId="2">#REF!</definedName>
    <definedName name="노6927009" localSheetId="7">#REF!</definedName>
    <definedName name="노6927009" localSheetId="6">#REF!</definedName>
    <definedName name="노6927009" localSheetId="4">#REF!</definedName>
    <definedName name="노6927009">#REF!</definedName>
    <definedName name="노6927010" localSheetId="2">#REF!</definedName>
    <definedName name="노6927010" localSheetId="7">#REF!</definedName>
    <definedName name="노6927010" localSheetId="6">#REF!</definedName>
    <definedName name="노6927010" localSheetId="4">#REF!</definedName>
    <definedName name="노6927010">#REF!</definedName>
    <definedName name="노6933006" localSheetId="2">#REF!</definedName>
    <definedName name="노6933006" localSheetId="7">#REF!</definedName>
    <definedName name="노6933006" localSheetId="6">#REF!</definedName>
    <definedName name="노6933006" localSheetId="4">#REF!</definedName>
    <definedName name="노6933006">#REF!</definedName>
    <definedName name="노6933007" localSheetId="2">#REF!</definedName>
    <definedName name="노6933007" localSheetId="7">#REF!</definedName>
    <definedName name="노6933007" localSheetId="6">#REF!</definedName>
    <definedName name="노6933007" localSheetId="4">#REF!</definedName>
    <definedName name="노6933007">#REF!</definedName>
    <definedName name="노6933008" localSheetId="2">#REF!</definedName>
    <definedName name="노6933008" localSheetId="7">#REF!</definedName>
    <definedName name="노6933008" localSheetId="6">#REF!</definedName>
    <definedName name="노6933008" localSheetId="4">#REF!</definedName>
    <definedName name="노6933008">#REF!</definedName>
    <definedName name="노6933009" localSheetId="2">#REF!</definedName>
    <definedName name="노6933009" localSheetId="7">#REF!</definedName>
    <definedName name="노6933009" localSheetId="6">#REF!</definedName>
    <definedName name="노6933009" localSheetId="4">#REF!</definedName>
    <definedName name="노6933009">#REF!</definedName>
    <definedName name="노6933010" localSheetId="2">#REF!</definedName>
    <definedName name="노6933010" localSheetId="7">#REF!</definedName>
    <definedName name="노6933010" localSheetId="6">#REF!</definedName>
    <definedName name="노6933010" localSheetId="4">#REF!</definedName>
    <definedName name="노6933010">#REF!</definedName>
    <definedName name="노6933011" localSheetId="2">#REF!</definedName>
    <definedName name="노6933011" localSheetId="7">#REF!</definedName>
    <definedName name="노6933011" localSheetId="6">#REF!</definedName>
    <definedName name="노6933011" localSheetId="4">#REF!</definedName>
    <definedName name="노6933011">#REF!</definedName>
    <definedName name="노6933012" localSheetId="2">#REF!</definedName>
    <definedName name="노6933012" localSheetId="7">#REF!</definedName>
    <definedName name="노6933012" localSheetId="6">#REF!</definedName>
    <definedName name="노6933012" localSheetId="4">#REF!</definedName>
    <definedName name="노6933012">#REF!</definedName>
    <definedName name="노6933014" localSheetId="2">#REF!</definedName>
    <definedName name="노6933014" localSheetId="7">#REF!</definedName>
    <definedName name="노6933014" localSheetId="6">#REF!</definedName>
    <definedName name="노6933014" localSheetId="4">#REF!</definedName>
    <definedName name="노6933014">#REF!</definedName>
    <definedName name="노6934006" localSheetId="2">#REF!</definedName>
    <definedName name="노6934006" localSheetId="7">#REF!</definedName>
    <definedName name="노6934006" localSheetId="6">#REF!</definedName>
    <definedName name="노6934006" localSheetId="4">#REF!</definedName>
    <definedName name="노6934006">#REF!</definedName>
    <definedName name="노6934007" localSheetId="2">#REF!</definedName>
    <definedName name="노6934007" localSheetId="7">#REF!</definedName>
    <definedName name="노6934007" localSheetId="6">#REF!</definedName>
    <definedName name="노6934007" localSheetId="4">#REF!</definedName>
    <definedName name="노6934007">#REF!</definedName>
    <definedName name="노6934008" localSheetId="2">#REF!</definedName>
    <definedName name="노6934008" localSheetId="7">#REF!</definedName>
    <definedName name="노6934008" localSheetId="6">#REF!</definedName>
    <definedName name="노6934008" localSheetId="4">#REF!</definedName>
    <definedName name="노6934008">#REF!</definedName>
    <definedName name="노6934009" localSheetId="2">#REF!</definedName>
    <definedName name="노6934009" localSheetId="7">#REF!</definedName>
    <definedName name="노6934009" localSheetId="6">#REF!</definedName>
    <definedName name="노6934009" localSheetId="4">#REF!</definedName>
    <definedName name="노6934009">#REF!</definedName>
    <definedName name="노6934010" localSheetId="2">#REF!</definedName>
    <definedName name="노6934010" localSheetId="7">#REF!</definedName>
    <definedName name="노6934010" localSheetId="6">#REF!</definedName>
    <definedName name="노6934010" localSheetId="4">#REF!</definedName>
    <definedName name="노6934010">#REF!</definedName>
    <definedName name="노6934011" localSheetId="2">#REF!</definedName>
    <definedName name="노6934011" localSheetId="7">#REF!</definedName>
    <definedName name="노6934011" localSheetId="6">#REF!</definedName>
    <definedName name="노6934011" localSheetId="4">#REF!</definedName>
    <definedName name="노6934011">#REF!</definedName>
    <definedName name="노6934012" localSheetId="2">#REF!</definedName>
    <definedName name="노6934012" localSheetId="7">#REF!</definedName>
    <definedName name="노6934012" localSheetId="6">#REF!</definedName>
    <definedName name="노6934012" localSheetId="4">#REF!</definedName>
    <definedName name="노6934012">#REF!</definedName>
    <definedName name="노6934014" localSheetId="2">#REF!</definedName>
    <definedName name="노6934014" localSheetId="7">#REF!</definedName>
    <definedName name="노6934014" localSheetId="6">#REF!</definedName>
    <definedName name="노6934014" localSheetId="4">#REF!</definedName>
    <definedName name="노6934014">#REF!</definedName>
    <definedName name="노6935012" localSheetId="2">#REF!</definedName>
    <definedName name="노6935012" localSheetId="7">#REF!</definedName>
    <definedName name="노6935012" localSheetId="6">#REF!</definedName>
    <definedName name="노6935012" localSheetId="4">#REF!</definedName>
    <definedName name="노6935012">#REF!</definedName>
    <definedName name="노6936009" localSheetId="2">#REF!</definedName>
    <definedName name="노6936009" localSheetId="7">#REF!</definedName>
    <definedName name="노6936009" localSheetId="6">#REF!</definedName>
    <definedName name="노6936009" localSheetId="4">#REF!</definedName>
    <definedName name="노6936009">#REF!</definedName>
    <definedName name="노6936010" localSheetId="2">#REF!</definedName>
    <definedName name="노6936010" localSheetId="7">#REF!</definedName>
    <definedName name="노6936010" localSheetId="6">#REF!</definedName>
    <definedName name="노6936010" localSheetId="4">#REF!</definedName>
    <definedName name="노6936010">#REF!</definedName>
    <definedName name="노6936012" localSheetId="2">#REF!</definedName>
    <definedName name="노6936012" localSheetId="7">#REF!</definedName>
    <definedName name="노6936012" localSheetId="6">#REF!</definedName>
    <definedName name="노6936012" localSheetId="4">#REF!</definedName>
    <definedName name="노6936012">#REF!</definedName>
    <definedName name="노6943101" localSheetId="2">#REF!</definedName>
    <definedName name="노6943101" localSheetId="7">#REF!</definedName>
    <definedName name="노6943101" localSheetId="6">#REF!</definedName>
    <definedName name="노6943101" localSheetId="4">#REF!</definedName>
    <definedName name="노6943101">#REF!</definedName>
    <definedName name="노6943102" localSheetId="2">#REF!</definedName>
    <definedName name="노6943102" localSheetId="7">#REF!</definedName>
    <definedName name="노6943102" localSheetId="6">#REF!</definedName>
    <definedName name="노6943102" localSheetId="4">#REF!</definedName>
    <definedName name="노6943102">#REF!</definedName>
    <definedName name="노6943103" localSheetId="2">#REF!</definedName>
    <definedName name="노6943103" localSheetId="7">#REF!</definedName>
    <definedName name="노6943103" localSheetId="6">#REF!</definedName>
    <definedName name="노6943103" localSheetId="4">#REF!</definedName>
    <definedName name="노6943103">#REF!</definedName>
    <definedName name="노6943104" localSheetId="2">#REF!</definedName>
    <definedName name="노6943104" localSheetId="7">#REF!</definedName>
    <definedName name="노6943104" localSheetId="6">#REF!</definedName>
    <definedName name="노6943104" localSheetId="4">#REF!</definedName>
    <definedName name="노6943104">#REF!</definedName>
    <definedName name="노6943105" localSheetId="2">#REF!</definedName>
    <definedName name="노6943105" localSheetId="7">#REF!</definedName>
    <definedName name="노6943105" localSheetId="6">#REF!</definedName>
    <definedName name="노6943105" localSheetId="4">#REF!</definedName>
    <definedName name="노6943105">#REF!</definedName>
    <definedName name="노6943106" localSheetId="2">#REF!</definedName>
    <definedName name="노6943106" localSheetId="7">#REF!</definedName>
    <definedName name="노6943106" localSheetId="6">#REF!</definedName>
    <definedName name="노6943106" localSheetId="4">#REF!</definedName>
    <definedName name="노6943106">#REF!</definedName>
    <definedName name="노6943107" localSheetId="2">#REF!</definedName>
    <definedName name="노6943107" localSheetId="7">#REF!</definedName>
    <definedName name="노6943107" localSheetId="6">#REF!</definedName>
    <definedName name="노6943107" localSheetId="4">#REF!</definedName>
    <definedName name="노6943107">#REF!</definedName>
    <definedName name="노6946141" localSheetId="2">#REF!</definedName>
    <definedName name="노6946141" localSheetId="7">#REF!</definedName>
    <definedName name="노6946141" localSheetId="6">#REF!</definedName>
    <definedName name="노6946141" localSheetId="4">#REF!</definedName>
    <definedName name="노6946141">#REF!</definedName>
    <definedName name="노6946142" localSheetId="2">#REF!</definedName>
    <definedName name="노6946142" localSheetId="7">#REF!</definedName>
    <definedName name="노6946142" localSheetId="6">#REF!</definedName>
    <definedName name="노6946142" localSheetId="4">#REF!</definedName>
    <definedName name="노6946142">#REF!</definedName>
    <definedName name="노6946143" localSheetId="2">#REF!</definedName>
    <definedName name="노6946143" localSheetId="7">#REF!</definedName>
    <definedName name="노6946143" localSheetId="6">#REF!</definedName>
    <definedName name="노6946143" localSheetId="4">#REF!</definedName>
    <definedName name="노6946143">#REF!</definedName>
    <definedName name="노6946144" localSheetId="2">#REF!</definedName>
    <definedName name="노6946144" localSheetId="7">#REF!</definedName>
    <definedName name="노6946144" localSheetId="6">#REF!</definedName>
    <definedName name="노6946144" localSheetId="4">#REF!</definedName>
    <definedName name="노6946144">#REF!</definedName>
    <definedName name="노6946145" localSheetId="2">#REF!</definedName>
    <definedName name="노6946145" localSheetId="7">#REF!</definedName>
    <definedName name="노6946145" localSheetId="6">#REF!</definedName>
    <definedName name="노6946145" localSheetId="4">#REF!</definedName>
    <definedName name="노6946145">#REF!</definedName>
    <definedName name="노6946146" localSheetId="2">#REF!</definedName>
    <definedName name="노6946146" localSheetId="7">#REF!</definedName>
    <definedName name="노6946146" localSheetId="6">#REF!</definedName>
    <definedName name="노6946146" localSheetId="4">#REF!</definedName>
    <definedName name="노6946146">#REF!</definedName>
    <definedName name="노6946147" localSheetId="2">#REF!</definedName>
    <definedName name="노6946147" localSheetId="7">#REF!</definedName>
    <definedName name="노6946147" localSheetId="6">#REF!</definedName>
    <definedName name="노6946147" localSheetId="4">#REF!</definedName>
    <definedName name="노6946147">#REF!</definedName>
    <definedName name="노6946148" localSheetId="2">#REF!</definedName>
    <definedName name="노6946148" localSheetId="7">#REF!</definedName>
    <definedName name="노6946148" localSheetId="6">#REF!</definedName>
    <definedName name="노6946148" localSheetId="4">#REF!</definedName>
    <definedName name="노6946148">#REF!</definedName>
    <definedName name="노6946149" localSheetId="2">#REF!</definedName>
    <definedName name="노6946149" localSheetId="7">#REF!</definedName>
    <definedName name="노6946149" localSheetId="6">#REF!</definedName>
    <definedName name="노6946149" localSheetId="4">#REF!</definedName>
    <definedName name="노6946149">#REF!</definedName>
    <definedName name="노6946150" localSheetId="2">#REF!</definedName>
    <definedName name="노6946150" localSheetId="7">#REF!</definedName>
    <definedName name="노6946150" localSheetId="6">#REF!</definedName>
    <definedName name="노6946150" localSheetId="4">#REF!</definedName>
    <definedName name="노6946150">#REF!</definedName>
    <definedName name="노6946189" localSheetId="2">#REF!</definedName>
    <definedName name="노6946189" localSheetId="7">#REF!</definedName>
    <definedName name="노6946189" localSheetId="6">#REF!</definedName>
    <definedName name="노6946189" localSheetId="4">#REF!</definedName>
    <definedName name="노6946189">#REF!</definedName>
    <definedName name="노6946190" localSheetId="2">#REF!</definedName>
    <definedName name="노6946190" localSheetId="7">#REF!</definedName>
    <definedName name="노6946190" localSheetId="6">#REF!</definedName>
    <definedName name="노6946190" localSheetId="4">#REF!</definedName>
    <definedName name="노6946190">#REF!</definedName>
    <definedName name="노6946192" localSheetId="2">#REF!</definedName>
    <definedName name="노6946192" localSheetId="7">#REF!</definedName>
    <definedName name="노6946192" localSheetId="6">#REF!</definedName>
    <definedName name="노6946192" localSheetId="4">#REF!</definedName>
    <definedName name="노6946192">#REF!</definedName>
    <definedName name="노6946342" localSheetId="2">#REF!</definedName>
    <definedName name="노6946342" localSheetId="7">#REF!</definedName>
    <definedName name="노6946342" localSheetId="6">#REF!</definedName>
    <definedName name="노6946342" localSheetId="4">#REF!</definedName>
    <definedName name="노6946342">#REF!</definedName>
    <definedName name="노6946343" localSheetId="2">#REF!</definedName>
    <definedName name="노6946343" localSheetId="7">#REF!</definedName>
    <definedName name="노6946343" localSheetId="6">#REF!</definedName>
    <definedName name="노6946343" localSheetId="4">#REF!</definedName>
    <definedName name="노6946343">#REF!</definedName>
    <definedName name="노6946344" localSheetId="2">#REF!</definedName>
    <definedName name="노6946344" localSheetId="7">#REF!</definedName>
    <definedName name="노6946344" localSheetId="6">#REF!</definedName>
    <definedName name="노6946344" localSheetId="4">#REF!</definedName>
    <definedName name="노6946344">#REF!</definedName>
    <definedName name="노6946345" localSheetId="2">#REF!</definedName>
    <definedName name="노6946345" localSheetId="7">#REF!</definedName>
    <definedName name="노6946345" localSheetId="6">#REF!</definedName>
    <definedName name="노6946345" localSheetId="4">#REF!</definedName>
    <definedName name="노6946345">#REF!</definedName>
    <definedName name="노6946346" localSheetId="2">#REF!</definedName>
    <definedName name="노6946346" localSheetId="7">#REF!</definedName>
    <definedName name="노6946346" localSheetId="6">#REF!</definedName>
    <definedName name="노6946346" localSheetId="4">#REF!</definedName>
    <definedName name="노6946346">#REF!</definedName>
    <definedName name="노6946347" localSheetId="2">#REF!</definedName>
    <definedName name="노6946347" localSheetId="7">#REF!</definedName>
    <definedName name="노6946347" localSheetId="6">#REF!</definedName>
    <definedName name="노6946347" localSheetId="4">#REF!</definedName>
    <definedName name="노6946347">#REF!</definedName>
    <definedName name="노6946348" localSheetId="2">#REF!</definedName>
    <definedName name="노6946348" localSheetId="7">#REF!</definedName>
    <definedName name="노6946348" localSheetId="6">#REF!</definedName>
    <definedName name="노6946348" localSheetId="4">#REF!</definedName>
    <definedName name="노6946348">#REF!</definedName>
    <definedName name="노6946349" localSheetId="2">#REF!</definedName>
    <definedName name="노6946349" localSheetId="7">#REF!</definedName>
    <definedName name="노6946349" localSheetId="6">#REF!</definedName>
    <definedName name="노6946349" localSheetId="4">#REF!</definedName>
    <definedName name="노6946349">#REF!</definedName>
    <definedName name="노6946387" localSheetId="2">#REF!</definedName>
    <definedName name="노6946387" localSheetId="7">#REF!</definedName>
    <definedName name="노6946387" localSheetId="6">#REF!</definedName>
    <definedName name="노6946387" localSheetId="4">#REF!</definedName>
    <definedName name="노6946387">#REF!</definedName>
    <definedName name="노6946388" localSheetId="2">#REF!</definedName>
    <definedName name="노6946388" localSheetId="7">#REF!</definedName>
    <definedName name="노6946388" localSheetId="6">#REF!</definedName>
    <definedName name="노6946388" localSheetId="4">#REF!</definedName>
    <definedName name="노6946388">#REF!</definedName>
    <definedName name="노6946389" localSheetId="2">#REF!</definedName>
    <definedName name="노6946389" localSheetId="7">#REF!</definedName>
    <definedName name="노6946389" localSheetId="6">#REF!</definedName>
    <definedName name="노6946389" localSheetId="4">#REF!</definedName>
    <definedName name="노6946389">#REF!</definedName>
    <definedName name="노6946390" localSheetId="2">#REF!</definedName>
    <definedName name="노6946390" localSheetId="7">#REF!</definedName>
    <definedName name="노6946390" localSheetId="6">#REF!</definedName>
    <definedName name="노6946390" localSheetId="4">#REF!</definedName>
    <definedName name="노6946390">#REF!</definedName>
    <definedName name="노6946391" localSheetId="2">#REF!</definedName>
    <definedName name="노6946391" localSheetId="7">#REF!</definedName>
    <definedName name="노6946391" localSheetId="6">#REF!</definedName>
    <definedName name="노6946391" localSheetId="4">#REF!</definedName>
    <definedName name="노6946391">#REF!</definedName>
    <definedName name="노6946392" localSheetId="2">#REF!</definedName>
    <definedName name="노6946392" localSheetId="7">#REF!</definedName>
    <definedName name="노6946392" localSheetId="6">#REF!</definedName>
    <definedName name="노6946392" localSheetId="4">#REF!</definedName>
    <definedName name="노6946392">#REF!</definedName>
    <definedName name="노6946393" localSheetId="2">#REF!</definedName>
    <definedName name="노6946393" localSheetId="7">#REF!</definedName>
    <definedName name="노6946393" localSheetId="6">#REF!</definedName>
    <definedName name="노6946393" localSheetId="4">#REF!</definedName>
    <definedName name="노6946393">#REF!</definedName>
    <definedName name="노6946394" localSheetId="2">#REF!</definedName>
    <definedName name="노6946394" localSheetId="7">#REF!</definedName>
    <definedName name="노6946394" localSheetId="6">#REF!</definedName>
    <definedName name="노6946394" localSheetId="4">#REF!</definedName>
    <definedName name="노6946394">#REF!</definedName>
    <definedName name="노6946395" localSheetId="2">#REF!</definedName>
    <definedName name="노6946395" localSheetId="7">#REF!</definedName>
    <definedName name="노6946395" localSheetId="6">#REF!</definedName>
    <definedName name="노6946395" localSheetId="4">#REF!</definedName>
    <definedName name="노6946395">#REF!</definedName>
    <definedName name="노6946397" localSheetId="2">#REF!</definedName>
    <definedName name="노6946397" localSheetId="7">#REF!</definedName>
    <definedName name="노6946397" localSheetId="6">#REF!</definedName>
    <definedName name="노6946397" localSheetId="4">#REF!</definedName>
    <definedName name="노6946397">#REF!</definedName>
    <definedName name="노6946491" localSheetId="2">#REF!</definedName>
    <definedName name="노6946491" localSheetId="7">#REF!</definedName>
    <definedName name="노6946491" localSheetId="6">#REF!</definedName>
    <definedName name="노6946491" localSheetId="4">#REF!</definedName>
    <definedName name="노6946491">#REF!</definedName>
    <definedName name="노6946590" localSheetId="2">#REF!</definedName>
    <definedName name="노6946590" localSheetId="7">#REF!</definedName>
    <definedName name="노6946590" localSheetId="6">#REF!</definedName>
    <definedName name="노6946590" localSheetId="4">#REF!</definedName>
    <definedName name="노6946590">#REF!</definedName>
    <definedName name="노6946591" localSheetId="2">#REF!</definedName>
    <definedName name="노6946591" localSheetId="7">#REF!</definedName>
    <definedName name="노6946591" localSheetId="6">#REF!</definedName>
    <definedName name="노6946591" localSheetId="4">#REF!</definedName>
    <definedName name="노6946591">#REF!</definedName>
    <definedName name="노6946592" localSheetId="2">#REF!</definedName>
    <definedName name="노6946592" localSheetId="7">#REF!</definedName>
    <definedName name="노6946592" localSheetId="6">#REF!</definedName>
    <definedName name="노6946592" localSheetId="4">#REF!</definedName>
    <definedName name="노6946592">#REF!</definedName>
    <definedName name="노6947109" localSheetId="2">#REF!</definedName>
    <definedName name="노6947109" localSheetId="7">#REF!</definedName>
    <definedName name="노6947109" localSheetId="6">#REF!</definedName>
    <definedName name="노6947109" localSheetId="4">#REF!</definedName>
    <definedName name="노6947109">#REF!</definedName>
    <definedName name="노6947111" localSheetId="2">#REF!</definedName>
    <definedName name="노6947111" localSheetId="7">#REF!</definedName>
    <definedName name="노6947111" localSheetId="6">#REF!</definedName>
    <definedName name="노6947111" localSheetId="4">#REF!</definedName>
    <definedName name="노6947111">#REF!</definedName>
    <definedName name="노6948001" localSheetId="2">#REF!</definedName>
    <definedName name="노6948001" localSheetId="7">#REF!</definedName>
    <definedName name="노6948001" localSheetId="6">#REF!</definedName>
    <definedName name="노6948001" localSheetId="4">#REF!</definedName>
    <definedName name="노6948001">#REF!</definedName>
    <definedName name="노6949200" localSheetId="2">#REF!</definedName>
    <definedName name="노6949200" localSheetId="7">#REF!</definedName>
    <definedName name="노6949200" localSheetId="6">#REF!</definedName>
    <definedName name="노6949200" localSheetId="4">#REF!</definedName>
    <definedName name="노6949200">#REF!</definedName>
    <definedName name="노6949201" localSheetId="2">#REF!</definedName>
    <definedName name="노6949201" localSheetId="7">#REF!</definedName>
    <definedName name="노6949201" localSheetId="6">#REF!</definedName>
    <definedName name="노6949201" localSheetId="4">#REF!</definedName>
    <definedName name="노6949201">#REF!</definedName>
    <definedName name="노6949202" localSheetId="2">#REF!</definedName>
    <definedName name="노6949202" localSheetId="7">#REF!</definedName>
    <definedName name="노6949202" localSheetId="6">#REF!</definedName>
    <definedName name="노6949202" localSheetId="4">#REF!</definedName>
    <definedName name="노6949202">#REF!</definedName>
    <definedName name="노6949203" localSheetId="2">#REF!</definedName>
    <definedName name="노6949203" localSheetId="7">#REF!</definedName>
    <definedName name="노6949203" localSheetId="6">#REF!</definedName>
    <definedName name="노6949203" localSheetId="4">#REF!</definedName>
    <definedName name="노6949203">#REF!</definedName>
    <definedName name="노6949204" localSheetId="2">#REF!</definedName>
    <definedName name="노6949204" localSheetId="7">#REF!</definedName>
    <definedName name="노6949204" localSheetId="6">#REF!</definedName>
    <definedName name="노6949204" localSheetId="4">#REF!</definedName>
    <definedName name="노6949204">#REF!</definedName>
    <definedName name="노6949205" localSheetId="2">#REF!</definedName>
    <definedName name="노6949205" localSheetId="7">#REF!</definedName>
    <definedName name="노6949205" localSheetId="6">#REF!</definedName>
    <definedName name="노6949205" localSheetId="4">#REF!</definedName>
    <definedName name="노6949205">#REF!</definedName>
    <definedName name="노6949206" localSheetId="2">#REF!</definedName>
    <definedName name="노6949206" localSheetId="7">#REF!</definedName>
    <definedName name="노6949206" localSheetId="6">#REF!</definedName>
    <definedName name="노6949206" localSheetId="4">#REF!</definedName>
    <definedName name="노6949206">#REF!</definedName>
    <definedName name="노6949207" localSheetId="2">#REF!</definedName>
    <definedName name="노6949207" localSheetId="7">#REF!</definedName>
    <definedName name="노6949207" localSheetId="6">#REF!</definedName>
    <definedName name="노6949207" localSheetId="4">#REF!</definedName>
    <definedName name="노6949207">#REF!</definedName>
    <definedName name="노6949208" localSheetId="2">#REF!</definedName>
    <definedName name="노6949208" localSheetId="7">#REF!</definedName>
    <definedName name="노6949208" localSheetId="6">#REF!</definedName>
    <definedName name="노6949208" localSheetId="4">#REF!</definedName>
    <definedName name="노6949208">#REF!</definedName>
    <definedName name="노6953069" localSheetId="2">#REF!</definedName>
    <definedName name="노6953069" localSheetId="7">#REF!</definedName>
    <definedName name="노6953069" localSheetId="6">#REF!</definedName>
    <definedName name="노6953069" localSheetId="4">#REF!</definedName>
    <definedName name="노6953069">#REF!</definedName>
    <definedName name="노6953070" localSheetId="2">#REF!</definedName>
    <definedName name="노6953070" localSheetId="7">#REF!</definedName>
    <definedName name="노6953070" localSheetId="6">#REF!</definedName>
    <definedName name="노6953070" localSheetId="4">#REF!</definedName>
    <definedName name="노6953070">#REF!</definedName>
    <definedName name="노6953071" localSheetId="2">#REF!</definedName>
    <definedName name="노6953071" localSheetId="7">#REF!</definedName>
    <definedName name="노6953071" localSheetId="6">#REF!</definedName>
    <definedName name="노6953071" localSheetId="4">#REF!</definedName>
    <definedName name="노6953071">#REF!</definedName>
    <definedName name="노6954146" localSheetId="2">#REF!</definedName>
    <definedName name="노6954146" localSheetId="7">#REF!</definedName>
    <definedName name="노6954146" localSheetId="6">#REF!</definedName>
    <definedName name="노6954146" localSheetId="4">#REF!</definedName>
    <definedName name="노6954146">#REF!</definedName>
    <definedName name="노6954147" localSheetId="2">#REF!</definedName>
    <definedName name="노6954147" localSheetId="7">#REF!</definedName>
    <definedName name="노6954147" localSheetId="6">#REF!</definedName>
    <definedName name="노6954147" localSheetId="4">#REF!</definedName>
    <definedName name="노6954147">#REF!</definedName>
    <definedName name="노6954148" localSheetId="2">#REF!</definedName>
    <definedName name="노6954148" localSheetId="7">#REF!</definedName>
    <definedName name="노6954148" localSheetId="6">#REF!</definedName>
    <definedName name="노6954148" localSheetId="4">#REF!</definedName>
    <definedName name="노6954148">#REF!</definedName>
    <definedName name="노6956119" localSheetId="2">#REF!</definedName>
    <definedName name="노6956119" localSheetId="7">#REF!</definedName>
    <definedName name="노6956119" localSheetId="6">#REF!</definedName>
    <definedName name="노6956119" localSheetId="4">#REF!</definedName>
    <definedName name="노6956119">#REF!</definedName>
    <definedName name="노6956120" localSheetId="2">#REF!</definedName>
    <definedName name="노6956120" localSheetId="7">#REF!</definedName>
    <definedName name="노6956120" localSheetId="6">#REF!</definedName>
    <definedName name="노6956120" localSheetId="4">#REF!</definedName>
    <definedName name="노6956120">#REF!</definedName>
    <definedName name="노6956121" localSheetId="2">#REF!</definedName>
    <definedName name="노6956121" localSheetId="7">#REF!</definedName>
    <definedName name="노6956121" localSheetId="6">#REF!</definedName>
    <definedName name="노6956121" localSheetId="4">#REF!</definedName>
    <definedName name="노6956121">#REF!</definedName>
    <definedName name="노6959002" localSheetId="2">#REF!</definedName>
    <definedName name="노6959002" localSheetId="7">#REF!</definedName>
    <definedName name="노6959002" localSheetId="6">#REF!</definedName>
    <definedName name="노6959002" localSheetId="4">#REF!</definedName>
    <definedName name="노6959002">#REF!</definedName>
    <definedName name="노6959003" localSheetId="2">#REF!</definedName>
    <definedName name="노6959003" localSheetId="7">#REF!</definedName>
    <definedName name="노6959003" localSheetId="6">#REF!</definedName>
    <definedName name="노6959003" localSheetId="4">#REF!</definedName>
    <definedName name="노6959003">#REF!</definedName>
    <definedName name="노6959004" localSheetId="2">#REF!</definedName>
    <definedName name="노6959004" localSheetId="7">#REF!</definedName>
    <definedName name="노6959004" localSheetId="6">#REF!</definedName>
    <definedName name="노6959004" localSheetId="4">#REF!</definedName>
    <definedName name="노6959004">#REF!</definedName>
    <definedName name="노6959005" localSheetId="2">#REF!</definedName>
    <definedName name="노6959005" localSheetId="7">#REF!</definedName>
    <definedName name="노6959005" localSheetId="6">#REF!</definedName>
    <definedName name="노6959005" localSheetId="4">#REF!</definedName>
    <definedName name="노6959005">#REF!</definedName>
    <definedName name="노6960009" localSheetId="2">#REF!</definedName>
    <definedName name="노6960009" localSheetId="7">#REF!</definedName>
    <definedName name="노6960009" localSheetId="6">#REF!</definedName>
    <definedName name="노6960009" localSheetId="4">#REF!</definedName>
    <definedName name="노6960009">#REF!</definedName>
    <definedName name="노6960203" localSheetId="2">#REF!</definedName>
    <definedName name="노6960203" localSheetId="7">#REF!</definedName>
    <definedName name="노6960203" localSheetId="6">#REF!</definedName>
    <definedName name="노6960203" localSheetId="4">#REF!</definedName>
    <definedName name="노6960203">#REF!</definedName>
    <definedName name="노6962021" localSheetId="2">#REF!</definedName>
    <definedName name="노6962021" localSheetId="7">#REF!</definedName>
    <definedName name="노6962021" localSheetId="6">#REF!</definedName>
    <definedName name="노6962021" localSheetId="4">#REF!</definedName>
    <definedName name="노6962021">#REF!</definedName>
    <definedName name="노6962058" localSheetId="2">#REF!</definedName>
    <definedName name="노6962058" localSheetId="7">#REF!</definedName>
    <definedName name="노6962058" localSheetId="6">#REF!</definedName>
    <definedName name="노6962058" localSheetId="4">#REF!</definedName>
    <definedName name="노6962058">#REF!</definedName>
    <definedName name="노6962104" localSheetId="2">#REF!</definedName>
    <definedName name="노6962104" localSheetId="7">#REF!</definedName>
    <definedName name="노6962104" localSheetId="6">#REF!</definedName>
    <definedName name="노6962104" localSheetId="4">#REF!</definedName>
    <definedName name="노6962104">#REF!</definedName>
    <definedName name="노6962106" localSheetId="2">#REF!</definedName>
    <definedName name="노6962106" localSheetId="7">#REF!</definedName>
    <definedName name="노6962106" localSheetId="6">#REF!</definedName>
    <definedName name="노6962106" localSheetId="4">#REF!</definedName>
    <definedName name="노6962106">#REF!</definedName>
    <definedName name="노6962107" localSheetId="2">#REF!</definedName>
    <definedName name="노6962107" localSheetId="7">#REF!</definedName>
    <definedName name="노6962107" localSheetId="6">#REF!</definedName>
    <definedName name="노6962107" localSheetId="4">#REF!</definedName>
    <definedName name="노6962107">#REF!</definedName>
    <definedName name="노6962201" localSheetId="2">#REF!</definedName>
    <definedName name="노6962201" localSheetId="7">#REF!</definedName>
    <definedName name="노6962201" localSheetId="6">#REF!</definedName>
    <definedName name="노6962201" localSheetId="4">#REF!</definedName>
    <definedName name="노6962201">#REF!</definedName>
    <definedName name="노6962202" localSheetId="2">#REF!</definedName>
    <definedName name="노6962202" localSheetId="7">#REF!</definedName>
    <definedName name="노6962202" localSheetId="6">#REF!</definedName>
    <definedName name="노6962202" localSheetId="4">#REF!</definedName>
    <definedName name="노6962202">#REF!</definedName>
    <definedName name="노6962203" localSheetId="2">#REF!</definedName>
    <definedName name="노6962203" localSheetId="7">#REF!</definedName>
    <definedName name="노6962203" localSheetId="6">#REF!</definedName>
    <definedName name="노6962203" localSheetId="4">#REF!</definedName>
    <definedName name="노6962203">#REF!</definedName>
    <definedName name="노6962204" localSheetId="2">#REF!</definedName>
    <definedName name="노6962204" localSheetId="7">#REF!</definedName>
    <definedName name="노6962204" localSheetId="6">#REF!</definedName>
    <definedName name="노6962204" localSheetId="4">#REF!</definedName>
    <definedName name="노6962204">#REF!</definedName>
    <definedName name="노6962205" localSheetId="2">#REF!</definedName>
    <definedName name="노6962205" localSheetId="7">#REF!</definedName>
    <definedName name="노6962205" localSheetId="6">#REF!</definedName>
    <definedName name="노6962205" localSheetId="4">#REF!</definedName>
    <definedName name="노6962205">#REF!</definedName>
    <definedName name="노6962408" localSheetId="2">#REF!</definedName>
    <definedName name="노6962408" localSheetId="7">#REF!</definedName>
    <definedName name="노6962408" localSheetId="6">#REF!</definedName>
    <definedName name="노6962408" localSheetId="4">#REF!</definedName>
    <definedName name="노6962408">#REF!</definedName>
    <definedName name="노6962409" localSheetId="2">#REF!</definedName>
    <definedName name="노6962409" localSheetId="7">#REF!</definedName>
    <definedName name="노6962409" localSheetId="6">#REF!</definedName>
    <definedName name="노6962409" localSheetId="4">#REF!</definedName>
    <definedName name="노6962409">#REF!</definedName>
    <definedName name="노6963000" localSheetId="2">#REF!</definedName>
    <definedName name="노6963000" localSheetId="7">#REF!</definedName>
    <definedName name="노6963000" localSheetId="6">#REF!</definedName>
    <definedName name="노6963000" localSheetId="4">#REF!</definedName>
    <definedName name="노6963000">#REF!</definedName>
    <definedName name="노6963001" localSheetId="2">#REF!</definedName>
    <definedName name="노6963001" localSheetId="7">#REF!</definedName>
    <definedName name="노6963001" localSheetId="6">#REF!</definedName>
    <definedName name="노6963001" localSheetId="4">#REF!</definedName>
    <definedName name="노6963001">#REF!</definedName>
    <definedName name="노6963004" localSheetId="2">#REF!</definedName>
    <definedName name="노6963004" localSheetId="7">#REF!</definedName>
    <definedName name="노6963004" localSheetId="6">#REF!</definedName>
    <definedName name="노6963004" localSheetId="4">#REF!</definedName>
    <definedName name="노6963004">#REF!</definedName>
    <definedName name="노6963011" localSheetId="2">#REF!</definedName>
    <definedName name="노6963011" localSheetId="7">#REF!</definedName>
    <definedName name="노6963011" localSheetId="6">#REF!</definedName>
    <definedName name="노6963011" localSheetId="4">#REF!</definedName>
    <definedName name="노6963011">#REF!</definedName>
    <definedName name="노6965002" localSheetId="2">#REF!</definedName>
    <definedName name="노6965002" localSheetId="7">#REF!</definedName>
    <definedName name="노6965002" localSheetId="6">#REF!</definedName>
    <definedName name="노6965002" localSheetId="4">#REF!</definedName>
    <definedName name="노6965002">#REF!</definedName>
    <definedName name="노6967001" localSheetId="2">#REF!</definedName>
    <definedName name="노6967001" localSheetId="7">#REF!</definedName>
    <definedName name="노6967001" localSheetId="6">#REF!</definedName>
    <definedName name="노6967001" localSheetId="4">#REF!</definedName>
    <definedName name="노6967001">#REF!</definedName>
    <definedName name="노6968002" localSheetId="2">#REF!</definedName>
    <definedName name="노6968002" localSheetId="7">#REF!</definedName>
    <definedName name="노6968002" localSheetId="6">#REF!</definedName>
    <definedName name="노6968002" localSheetId="4">#REF!</definedName>
    <definedName name="노6968002">#REF!</definedName>
    <definedName name="노6968004" localSheetId="2">#REF!</definedName>
    <definedName name="노6968004" localSheetId="7">#REF!</definedName>
    <definedName name="노6968004" localSheetId="6">#REF!</definedName>
    <definedName name="노6968004" localSheetId="4">#REF!</definedName>
    <definedName name="노6968004">#REF!</definedName>
    <definedName name="노6968020" localSheetId="2">#REF!</definedName>
    <definedName name="노6968020" localSheetId="7">#REF!</definedName>
    <definedName name="노6968020" localSheetId="6">#REF!</definedName>
    <definedName name="노6968020" localSheetId="4">#REF!</definedName>
    <definedName name="노6968020">#REF!</definedName>
    <definedName name="노6969003" localSheetId="2">#REF!</definedName>
    <definedName name="노6969003" localSheetId="7">#REF!</definedName>
    <definedName name="노6969003" localSheetId="6">#REF!</definedName>
    <definedName name="노6969003" localSheetId="4">#REF!</definedName>
    <definedName name="노6969003">#REF!</definedName>
    <definedName name="노6969004" localSheetId="2">#REF!</definedName>
    <definedName name="노6969004" localSheetId="7">#REF!</definedName>
    <definedName name="노6969004" localSheetId="6">#REF!</definedName>
    <definedName name="노6969004" localSheetId="4">#REF!</definedName>
    <definedName name="노6969004">#REF!</definedName>
    <definedName name="노6969168" localSheetId="2">#REF!</definedName>
    <definedName name="노6969168" localSheetId="7">#REF!</definedName>
    <definedName name="노6969168" localSheetId="6">#REF!</definedName>
    <definedName name="노6969168" localSheetId="4">#REF!</definedName>
    <definedName name="노6969168">#REF!</definedName>
    <definedName name="노6970004" localSheetId="2">#REF!</definedName>
    <definedName name="노6970004" localSheetId="7">#REF!</definedName>
    <definedName name="노6970004" localSheetId="6">#REF!</definedName>
    <definedName name="노6970004" localSheetId="4">#REF!</definedName>
    <definedName name="노6970004">#REF!</definedName>
    <definedName name="노6970013" localSheetId="2">#REF!</definedName>
    <definedName name="노6970013" localSheetId="7">#REF!</definedName>
    <definedName name="노6970013" localSheetId="6">#REF!</definedName>
    <definedName name="노6970013" localSheetId="4">#REF!</definedName>
    <definedName name="노6970013">#REF!</definedName>
    <definedName name="노6970014" localSheetId="2">#REF!</definedName>
    <definedName name="노6970014" localSheetId="7">#REF!</definedName>
    <definedName name="노6970014" localSheetId="6">#REF!</definedName>
    <definedName name="노6970014" localSheetId="4">#REF!</definedName>
    <definedName name="노6970014">#REF!</definedName>
    <definedName name="노6971200" localSheetId="2">#REF!</definedName>
    <definedName name="노6971200" localSheetId="7">#REF!</definedName>
    <definedName name="노6971200" localSheetId="6">#REF!</definedName>
    <definedName name="노6971200" localSheetId="4">#REF!</definedName>
    <definedName name="노6971200">#REF!</definedName>
    <definedName name="노6971204" localSheetId="2">#REF!</definedName>
    <definedName name="노6971204" localSheetId="7">#REF!</definedName>
    <definedName name="노6971204" localSheetId="6">#REF!</definedName>
    <definedName name="노6971204" localSheetId="4">#REF!</definedName>
    <definedName name="노6971204">#REF!</definedName>
    <definedName name="노6974505" localSheetId="2">#REF!</definedName>
    <definedName name="노6974505" localSheetId="7">#REF!</definedName>
    <definedName name="노6974505" localSheetId="6">#REF!</definedName>
    <definedName name="노6974505" localSheetId="4">#REF!</definedName>
    <definedName name="노6974505">#REF!</definedName>
    <definedName name="노6982006" localSheetId="2">#REF!</definedName>
    <definedName name="노6982006" localSheetId="7">#REF!</definedName>
    <definedName name="노6982006" localSheetId="6">#REF!</definedName>
    <definedName name="노6982006" localSheetId="4">#REF!</definedName>
    <definedName name="노6982006">#REF!</definedName>
    <definedName name="노6982007" localSheetId="2">#REF!</definedName>
    <definedName name="노6982007" localSheetId="7">#REF!</definedName>
    <definedName name="노6982007" localSheetId="6">#REF!</definedName>
    <definedName name="노6982007" localSheetId="4">#REF!</definedName>
    <definedName name="노6982007">#REF!</definedName>
    <definedName name="노6982008" localSheetId="2">#REF!</definedName>
    <definedName name="노6982008" localSheetId="7">#REF!</definedName>
    <definedName name="노6982008" localSheetId="6">#REF!</definedName>
    <definedName name="노6982008" localSheetId="4">#REF!</definedName>
    <definedName name="노6982008">#REF!</definedName>
    <definedName name="노6982009" localSheetId="2">#REF!</definedName>
    <definedName name="노6982009" localSheetId="7">#REF!</definedName>
    <definedName name="노6982009" localSheetId="6">#REF!</definedName>
    <definedName name="노6982009" localSheetId="4">#REF!</definedName>
    <definedName name="노6982009">#REF!</definedName>
    <definedName name="노6982010" localSheetId="2">#REF!</definedName>
    <definedName name="노6982010" localSheetId="7">#REF!</definedName>
    <definedName name="노6982010" localSheetId="6">#REF!</definedName>
    <definedName name="노6982010" localSheetId="4">#REF!</definedName>
    <definedName name="노6982010">#REF!</definedName>
    <definedName name="노6982012" localSheetId="2">#REF!</definedName>
    <definedName name="노6982012" localSheetId="7">#REF!</definedName>
    <definedName name="노6982012" localSheetId="6">#REF!</definedName>
    <definedName name="노6982012" localSheetId="4">#REF!</definedName>
    <definedName name="노6982012">#REF!</definedName>
    <definedName name="노6982081" localSheetId="2">#REF!</definedName>
    <definedName name="노6982081" localSheetId="7">#REF!</definedName>
    <definedName name="노6982081" localSheetId="6">#REF!</definedName>
    <definedName name="노6982081" localSheetId="4">#REF!</definedName>
    <definedName name="노6982081">#REF!</definedName>
    <definedName name="노6982082" localSheetId="2">#REF!</definedName>
    <definedName name="노6982082" localSheetId="7">#REF!</definedName>
    <definedName name="노6982082" localSheetId="6">#REF!</definedName>
    <definedName name="노6982082" localSheetId="4">#REF!</definedName>
    <definedName name="노6982082">#REF!</definedName>
    <definedName name="노6982083" localSheetId="2">#REF!</definedName>
    <definedName name="노6982083" localSheetId="7">#REF!</definedName>
    <definedName name="노6982083" localSheetId="6">#REF!</definedName>
    <definedName name="노6982083" localSheetId="4">#REF!</definedName>
    <definedName name="노6982083">#REF!</definedName>
    <definedName name="노6982084" localSheetId="2">#REF!</definedName>
    <definedName name="노6982084" localSheetId="7">#REF!</definedName>
    <definedName name="노6982084" localSheetId="6">#REF!</definedName>
    <definedName name="노6982084" localSheetId="4">#REF!</definedName>
    <definedName name="노6982084">#REF!</definedName>
    <definedName name="노6982085" localSheetId="2">#REF!</definedName>
    <definedName name="노6982085" localSheetId="7">#REF!</definedName>
    <definedName name="노6982085" localSheetId="6">#REF!</definedName>
    <definedName name="노6982085" localSheetId="4">#REF!</definedName>
    <definedName name="노6982085">#REF!</definedName>
    <definedName name="노6982086" localSheetId="2">#REF!</definedName>
    <definedName name="노6982086" localSheetId="7">#REF!</definedName>
    <definedName name="노6982086" localSheetId="6">#REF!</definedName>
    <definedName name="노6982086" localSheetId="4">#REF!</definedName>
    <definedName name="노6982086">#REF!</definedName>
    <definedName name="노6982087" localSheetId="2">#REF!</definedName>
    <definedName name="노6982087" localSheetId="7">#REF!</definedName>
    <definedName name="노6982087" localSheetId="6">#REF!</definedName>
    <definedName name="노6982087" localSheetId="4">#REF!</definedName>
    <definedName name="노6982087">#REF!</definedName>
    <definedName name="노6982088" localSheetId="2">#REF!</definedName>
    <definedName name="노6982088" localSheetId="7">#REF!</definedName>
    <definedName name="노6982088" localSheetId="6">#REF!</definedName>
    <definedName name="노6982088" localSheetId="4">#REF!</definedName>
    <definedName name="노6982088">#REF!</definedName>
    <definedName name="노6982089" localSheetId="2">#REF!</definedName>
    <definedName name="노6982089" localSheetId="7">#REF!</definedName>
    <definedName name="노6982089" localSheetId="6">#REF!</definedName>
    <definedName name="노6982089" localSheetId="4">#REF!</definedName>
    <definedName name="노6982089">#REF!</definedName>
    <definedName name="노6982090" localSheetId="2">#REF!</definedName>
    <definedName name="노6982090" localSheetId="7">#REF!</definedName>
    <definedName name="노6982090" localSheetId="6">#REF!</definedName>
    <definedName name="노6982090" localSheetId="4">#REF!</definedName>
    <definedName name="노6982090">#REF!</definedName>
    <definedName name="노6982091" localSheetId="2">#REF!</definedName>
    <definedName name="노6982091" localSheetId="7">#REF!</definedName>
    <definedName name="노6982091" localSheetId="6">#REF!</definedName>
    <definedName name="노6982091" localSheetId="4">#REF!</definedName>
    <definedName name="노6982091">#REF!</definedName>
    <definedName name="노6982092" localSheetId="2">#REF!</definedName>
    <definedName name="노6982092" localSheetId="7">#REF!</definedName>
    <definedName name="노6982092" localSheetId="6">#REF!</definedName>
    <definedName name="노6982092" localSheetId="4">#REF!</definedName>
    <definedName name="노6982092">#REF!</definedName>
    <definedName name="노6982165" localSheetId="2">#REF!</definedName>
    <definedName name="노6982165" localSheetId="7">#REF!</definedName>
    <definedName name="노6982165" localSheetId="6">#REF!</definedName>
    <definedName name="노6982165" localSheetId="4">#REF!</definedName>
    <definedName name="노6982165">#REF!</definedName>
    <definedName name="노6982166" localSheetId="2">#REF!</definedName>
    <definedName name="노6982166" localSheetId="7">#REF!</definedName>
    <definedName name="노6982166" localSheetId="6">#REF!</definedName>
    <definedName name="노6982166" localSheetId="4">#REF!</definedName>
    <definedName name="노6982166">#REF!</definedName>
    <definedName name="노6982167" localSheetId="2">#REF!</definedName>
    <definedName name="노6982167" localSheetId="7">#REF!</definedName>
    <definedName name="노6982167" localSheetId="6">#REF!</definedName>
    <definedName name="노6982167" localSheetId="4">#REF!</definedName>
    <definedName name="노6982167">#REF!</definedName>
    <definedName name="노6982168" localSheetId="2">#REF!</definedName>
    <definedName name="노6982168" localSheetId="7">#REF!</definedName>
    <definedName name="노6982168" localSheetId="6">#REF!</definedName>
    <definedName name="노6982168" localSheetId="4">#REF!</definedName>
    <definedName name="노6982168">#REF!</definedName>
    <definedName name="노6982174" localSheetId="2">#REF!</definedName>
    <definedName name="노6982174" localSheetId="7">#REF!</definedName>
    <definedName name="노6982174" localSheetId="6">#REF!</definedName>
    <definedName name="노6982174" localSheetId="4">#REF!</definedName>
    <definedName name="노6982174">#REF!</definedName>
    <definedName name="노6982175" localSheetId="2">#REF!</definedName>
    <definedName name="노6982175" localSheetId="7">#REF!</definedName>
    <definedName name="노6982175" localSheetId="6">#REF!</definedName>
    <definedName name="노6982175" localSheetId="4">#REF!</definedName>
    <definedName name="노6982175">#REF!</definedName>
    <definedName name="노6982176" localSheetId="2">#REF!</definedName>
    <definedName name="노6982176" localSheetId="7">#REF!</definedName>
    <definedName name="노6982176" localSheetId="6">#REF!</definedName>
    <definedName name="노6982176" localSheetId="4">#REF!</definedName>
    <definedName name="노6982176">#REF!</definedName>
    <definedName name="노6982177" localSheetId="2">#REF!</definedName>
    <definedName name="노6982177" localSheetId="7">#REF!</definedName>
    <definedName name="노6982177" localSheetId="6">#REF!</definedName>
    <definedName name="노6982177" localSheetId="4">#REF!</definedName>
    <definedName name="노6982177">#REF!</definedName>
    <definedName name="노6982178" localSheetId="2">#REF!</definedName>
    <definedName name="노6982178" localSheetId="7">#REF!</definedName>
    <definedName name="노6982178" localSheetId="6">#REF!</definedName>
    <definedName name="노6982178" localSheetId="4">#REF!</definedName>
    <definedName name="노6982178">#REF!</definedName>
    <definedName name="노6982179" localSheetId="2">#REF!</definedName>
    <definedName name="노6982179" localSheetId="7">#REF!</definedName>
    <definedName name="노6982179" localSheetId="6">#REF!</definedName>
    <definedName name="노6982179" localSheetId="4">#REF!</definedName>
    <definedName name="노6982179">#REF!</definedName>
    <definedName name="노6982180" localSheetId="2">#REF!</definedName>
    <definedName name="노6982180" localSheetId="7">#REF!</definedName>
    <definedName name="노6982180" localSheetId="6">#REF!</definedName>
    <definedName name="노6982180" localSheetId="4">#REF!</definedName>
    <definedName name="노6982180">#REF!</definedName>
    <definedName name="노6982181" localSheetId="2">#REF!</definedName>
    <definedName name="노6982181" localSheetId="7">#REF!</definedName>
    <definedName name="노6982181" localSheetId="6">#REF!</definedName>
    <definedName name="노6982181" localSheetId="4">#REF!</definedName>
    <definedName name="노6982181">#REF!</definedName>
    <definedName name="노6982182" localSheetId="2">#REF!</definedName>
    <definedName name="노6982182" localSheetId="7">#REF!</definedName>
    <definedName name="노6982182" localSheetId="6">#REF!</definedName>
    <definedName name="노6982182" localSheetId="4">#REF!</definedName>
    <definedName name="노6982182">#REF!</definedName>
    <definedName name="노6982185" localSheetId="2">#REF!</definedName>
    <definedName name="노6982185" localSheetId="7">#REF!</definedName>
    <definedName name="노6982185" localSheetId="6">#REF!</definedName>
    <definedName name="노6982185" localSheetId="4">#REF!</definedName>
    <definedName name="노6982185">#REF!</definedName>
    <definedName name="노6982186" localSheetId="2">#REF!</definedName>
    <definedName name="노6982186" localSheetId="7">#REF!</definedName>
    <definedName name="노6982186" localSheetId="6">#REF!</definedName>
    <definedName name="노6982186" localSheetId="4">#REF!</definedName>
    <definedName name="노6982186">#REF!</definedName>
    <definedName name="노6982260" localSheetId="2">#REF!</definedName>
    <definedName name="노6982260" localSheetId="7">#REF!</definedName>
    <definedName name="노6982260" localSheetId="6">#REF!</definedName>
    <definedName name="노6982260" localSheetId="4">#REF!</definedName>
    <definedName name="노6982260">#REF!</definedName>
    <definedName name="노6982261" localSheetId="2">#REF!</definedName>
    <definedName name="노6982261" localSheetId="7">#REF!</definedName>
    <definedName name="노6982261" localSheetId="6">#REF!</definedName>
    <definedName name="노6982261" localSheetId="4">#REF!</definedName>
    <definedName name="노6982261">#REF!</definedName>
    <definedName name="노6982265" localSheetId="2">#REF!</definedName>
    <definedName name="노6982265" localSheetId="7">#REF!</definedName>
    <definedName name="노6982265" localSheetId="6">#REF!</definedName>
    <definedName name="노6982265" localSheetId="4">#REF!</definedName>
    <definedName name="노6982265">#REF!</definedName>
    <definedName name="노6982266" localSheetId="2">#REF!</definedName>
    <definedName name="노6982266" localSheetId="7">#REF!</definedName>
    <definedName name="노6982266" localSheetId="6">#REF!</definedName>
    <definedName name="노6982266" localSheetId="4">#REF!</definedName>
    <definedName name="노6982266">#REF!</definedName>
    <definedName name="노6982267" localSheetId="2">#REF!</definedName>
    <definedName name="노6982267" localSheetId="7">#REF!</definedName>
    <definedName name="노6982267" localSheetId="6">#REF!</definedName>
    <definedName name="노6982267" localSheetId="4">#REF!</definedName>
    <definedName name="노6982267">#REF!</definedName>
    <definedName name="노6982268" localSheetId="2">#REF!</definedName>
    <definedName name="노6982268" localSheetId="7">#REF!</definedName>
    <definedName name="노6982268" localSheetId="6">#REF!</definedName>
    <definedName name="노6982268" localSheetId="4">#REF!</definedName>
    <definedName name="노6982268">#REF!</definedName>
    <definedName name="노6982269" localSheetId="2">#REF!</definedName>
    <definedName name="노6982269" localSheetId="7">#REF!</definedName>
    <definedName name="노6982269" localSheetId="6">#REF!</definedName>
    <definedName name="노6982269" localSheetId="4">#REF!</definedName>
    <definedName name="노6982269">#REF!</definedName>
    <definedName name="노6982270" localSheetId="2">#REF!</definedName>
    <definedName name="노6982270" localSheetId="7">#REF!</definedName>
    <definedName name="노6982270" localSheetId="6">#REF!</definedName>
    <definedName name="노6982270" localSheetId="4">#REF!</definedName>
    <definedName name="노6982270">#REF!</definedName>
    <definedName name="노6982272" localSheetId="2">#REF!</definedName>
    <definedName name="노6982272" localSheetId="7">#REF!</definedName>
    <definedName name="노6982272" localSheetId="6">#REF!</definedName>
    <definedName name="노6982272" localSheetId="4">#REF!</definedName>
    <definedName name="노6982272">#REF!</definedName>
    <definedName name="노6982294" localSheetId="2">#REF!</definedName>
    <definedName name="노6982294" localSheetId="7">#REF!</definedName>
    <definedName name="노6982294" localSheetId="6">#REF!</definedName>
    <definedName name="노6982294" localSheetId="4">#REF!</definedName>
    <definedName name="노6982294">#REF!</definedName>
    <definedName name="노6982295" localSheetId="2">#REF!</definedName>
    <definedName name="노6982295" localSheetId="7">#REF!</definedName>
    <definedName name="노6982295" localSheetId="6">#REF!</definedName>
    <definedName name="노6982295" localSheetId="4">#REF!</definedName>
    <definedName name="노6982295">#REF!</definedName>
    <definedName name="노6982296" localSheetId="2">#REF!</definedName>
    <definedName name="노6982296" localSheetId="7">#REF!</definedName>
    <definedName name="노6982296" localSheetId="6">#REF!</definedName>
    <definedName name="노6982296" localSheetId="4">#REF!</definedName>
    <definedName name="노6982296">#REF!</definedName>
    <definedName name="노6982297" localSheetId="2">#REF!</definedName>
    <definedName name="노6982297" localSheetId="7">#REF!</definedName>
    <definedName name="노6982297" localSheetId="6">#REF!</definedName>
    <definedName name="노6982297" localSheetId="4">#REF!</definedName>
    <definedName name="노6982297">#REF!</definedName>
    <definedName name="노6982299" localSheetId="2">#REF!</definedName>
    <definedName name="노6982299" localSheetId="7">#REF!</definedName>
    <definedName name="노6982299" localSheetId="6">#REF!</definedName>
    <definedName name="노6982299" localSheetId="4">#REF!</definedName>
    <definedName name="노6982299">#REF!</definedName>
    <definedName name="노6982303" localSheetId="2">#REF!</definedName>
    <definedName name="노6982303" localSheetId="7">#REF!</definedName>
    <definedName name="노6982303" localSheetId="6">#REF!</definedName>
    <definedName name="노6982303" localSheetId="4">#REF!</definedName>
    <definedName name="노6982303">#REF!</definedName>
    <definedName name="노6982304" localSheetId="2">#REF!</definedName>
    <definedName name="노6982304" localSheetId="7">#REF!</definedName>
    <definedName name="노6982304" localSheetId="6">#REF!</definedName>
    <definedName name="노6982304" localSheetId="4">#REF!</definedName>
    <definedName name="노6982304">#REF!</definedName>
    <definedName name="노6982320" localSheetId="2">#REF!</definedName>
    <definedName name="노6982320" localSheetId="7">#REF!</definedName>
    <definedName name="노6982320" localSheetId="6">#REF!</definedName>
    <definedName name="노6982320" localSheetId="4">#REF!</definedName>
    <definedName name="노6982320">#REF!</definedName>
    <definedName name="노6982321" localSheetId="2">#REF!</definedName>
    <definedName name="노6982321" localSheetId="7">#REF!</definedName>
    <definedName name="노6982321" localSheetId="6">#REF!</definedName>
    <definedName name="노6982321" localSheetId="4">#REF!</definedName>
    <definedName name="노6982321">#REF!</definedName>
    <definedName name="노6982322" localSheetId="2">#REF!</definedName>
    <definedName name="노6982322" localSheetId="7">#REF!</definedName>
    <definedName name="노6982322" localSheetId="6">#REF!</definedName>
    <definedName name="노6982322" localSheetId="4">#REF!</definedName>
    <definedName name="노6982322">#REF!</definedName>
    <definedName name="노6982323" localSheetId="2">#REF!</definedName>
    <definedName name="노6982323" localSheetId="7">#REF!</definedName>
    <definedName name="노6982323" localSheetId="6">#REF!</definedName>
    <definedName name="노6982323" localSheetId="4">#REF!</definedName>
    <definedName name="노6982323">#REF!</definedName>
    <definedName name="노6982324" localSheetId="2">#REF!</definedName>
    <definedName name="노6982324" localSheetId="7">#REF!</definedName>
    <definedName name="노6982324" localSheetId="6">#REF!</definedName>
    <definedName name="노6982324" localSheetId="4">#REF!</definedName>
    <definedName name="노6982324">#REF!</definedName>
    <definedName name="노6982325" localSheetId="2">#REF!</definedName>
    <definedName name="노6982325" localSheetId="7">#REF!</definedName>
    <definedName name="노6982325" localSheetId="6">#REF!</definedName>
    <definedName name="노6982325" localSheetId="4">#REF!</definedName>
    <definedName name="노6982325">#REF!</definedName>
    <definedName name="노6982326" localSheetId="2">#REF!</definedName>
    <definedName name="노6982326" localSheetId="7">#REF!</definedName>
    <definedName name="노6982326" localSheetId="6">#REF!</definedName>
    <definedName name="노6982326" localSheetId="4">#REF!</definedName>
    <definedName name="노6982326">#REF!</definedName>
    <definedName name="노6982328" localSheetId="2">#REF!</definedName>
    <definedName name="노6982328" localSheetId="7">#REF!</definedName>
    <definedName name="노6982328" localSheetId="6">#REF!</definedName>
    <definedName name="노6982328" localSheetId="4">#REF!</definedName>
    <definedName name="노6982328">#REF!</definedName>
    <definedName name="노6982487" localSheetId="2">#REF!</definedName>
    <definedName name="노6982487" localSheetId="7">#REF!</definedName>
    <definedName name="노6982487" localSheetId="6">#REF!</definedName>
    <definedName name="노6982487" localSheetId="4">#REF!</definedName>
    <definedName name="노6982487">#REF!</definedName>
    <definedName name="노6982488" localSheetId="2">#REF!</definedName>
    <definedName name="노6982488" localSheetId="7">#REF!</definedName>
    <definedName name="노6982488" localSheetId="6">#REF!</definedName>
    <definedName name="노6982488" localSheetId="4">#REF!</definedName>
    <definedName name="노6982488">#REF!</definedName>
    <definedName name="노6982489" localSheetId="2">#REF!</definedName>
    <definedName name="노6982489" localSheetId="7">#REF!</definedName>
    <definedName name="노6982489" localSheetId="6">#REF!</definedName>
    <definedName name="노6982489" localSheetId="4">#REF!</definedName>
    <definedName name="노6982489">#REF!</definedName>
    <definedName name="노6982490" localSheetId="2">#REF!</definedName>
    <definedName name="노6982490" localSheetId="7">#REF!</definedName>
    <definedName name="노6982490" localSheetId="6">#REF!</definedName>
    <definedName name="노6982490" localSheetId="4">#REF!</definedName>
    <definedName name="노6982490">#REF!</definedName>
    <definedName name="노6982491" localSheetId="2">#REF!</definedName>
    <definedName name="노6982491" localSheetId="7">#REF!</definedName>
    <definedName name="노6982491" localSheetId="6">#REF!</definedName>
    <definedName name="노6982491" localSheetId="4">#REF!</definedName>
    <definedName name="노6982491">#REF!</definedName>
    <definedName name="노6982492" localSheetId="2">#REF!</definedName>
    <definedName name="노6982492" localSheetId="7">#REF!</definedName>
    <definedName name="노6982492" localSheetId="6">#REF!</definedName>
    <definedName name="노6982492" localSheetId="4">#REF!</definedName>
    <definedName name="노6982492">#REF!</definedName>
    <definedName name="노6982501" localSheetId="2">#REF!</definedName>
    <definedName name="노6982501" localSheetId="7">#REF!</definedName>
    <definedName name="노6982501" localSheetId="6">#REF!</definedName>
    <definedName name="노6982501" localSheetId="4">#REF!</definedName>
    <definedName name="노6982501">#REF!</definedName>
    <definedName name="노6982502" localSheetId="2">#REF!</definedName>
    <definedName name="노6982502" localSheetId="7">#REF!</definedName>
    <definedName name="노6982502" localSheetId="6">#REF!</definedName>
    <definedName name="노6982502" localSheetId="4">#REF!</definedName>
    <definedName name="노6982502">#REF!</definedName>
    <definedName name="노6982503" localSheetId="2">#REF!</definedName>
    <definedName name="노6982503" localSheetId="7">#REF!</definedName>
    <definedName name="노6982503" localSheetId="6">#REF!</definedName>
    <definedName name="노6982503" localSheetId="4">#REF!</definedName>
    <definedName name="노6982503">#REF!</definedName>
    <definedName name="노6982504" localSheetId="2">#REF!</definedName>
    <definedName name="노6982504" localSheetId="7">#REF!</definedName>
    <definedName name="노6982504" localSheetId="6">#REF!</definedName>
    <definedName name="노6982504" localSheetId="4">#REF!</definedName>
    <definedName name="노6982504">#REF!</definedName>
    <definedName name="노6982505" localSheetId="2">#REF!</definedName>
    <definedName name="노6982505" localSheetId="7">#REF!</definedName>
    <definedName name="노6982505" localSheetId="6">#REF!</definedName>
    <definedName name="노6982505" localSheetId="4">#REF!</definedName>
    <definedName name="노6982505">#REF!</definedName>
    <definedName name="노6982506" localSheetId="2">#REF!</definedName>
    <definedName name="노6982506" localSheetId="7">#REF!</definedName>
    <definedName name="노6982506" localSheetId="6">#REF!</definedName>
    <definedName name="노6982506" localSheetId="4">#REF!</definedName>
    <definedName name="노6982506">#REF!</definedName>
    <definedName name="노6982512" localSheetId="2">#REF!</definedName>
    <definedName name="노6982512" localSheetId="7">#REF!</definedName>
    <definedName name="노6982512" localSheetId="6">#REF!</definedName>
    <definedName name="노6982512" localSheetId="4">#REF!</definedName>
    <definedName name="노6982512">#REF!</definedName>
    <definedName name="노6982513" localSheetId="2">#REF!</definedName>
    <definedName name="노6982513" localSheetId="7">#REF!</definedName>
    <definedName name="노6982513" localSheetId="6">#REF!</definedName>
    <definedName name="노6982513" localSheetId="4">#REF!</definedName>
    <definedName name="노6982513">#REF!</definedName>
    <definedName name="노6982514" localSheetId="2">#REF!</definedName>
    <definedName name="노6982514" localSheetId="7">#REF!</definedName>
    <definedName name="노6982514" localSheetId="6">#REF!</definedName>
    <definedName name="노6982514" localSheetId="4">#REF!</definedName>
    <definedName name="노6982514">#REF!</definedName>
    <definedName name="노6982515" localSheetId="2">#REF!</definedName>
    <definedName name="노6982515" localSheetId="7">#REF!</definedName>
    <definedName name="노6982515" localSheetId="6">#REF!</definedName>
    <definedName name="노6982515" localSheetId="4">#REF!</definedName>
    <definedName name="노6982515">#REF!</definedName>
    <definedName name="노6982516" localSheetId="2">#REF!</definedName>
    <definedName name="노6982516" localSheetId="7">#REF!</definedName>
    <definedName name="노6982516" localSheetId="6">#REF!</definedName>
    <definedName name="노6982516" localSheetId="4">#REF!</definedName>
    <definedName name="노6982516">#REF!</definedName>
    <definedName name="노6985001" localSheetId="2">#REF!</definedName>
    <definedName name="노6985001" localSheetId="7">#REF!</definedName>
    <definedName name="노6985001" localSheetId="6">#REF!</definedName>
    <definedName name="노6985001" localSheetId="4">#REF!</definedName>
    <definedName name="노6985001">#REF!</definedName>
    <definedName name="노6985003" localSheetId="2">#REF!</definedName>
    <definedName name="노6985003" localSheetId="7">#REF!</definedName>
    <definedName name="노6985003" localSheetId="6">#REF!</definedName>
    <definedName name="노6985003" localSheetId="4">#REF!</definedName>
    <definedName name="노6985003">#REF!</definedName>
    <definedName name="노6985004" localSheetId="2">#REF!</definedName>
    <definedName name="노6985004" localSheetId="7">#REF!</definedName>
    <definedName name="노6985004" localSheetId="6">#REF!</definedName>
    <definedName name="노6985004" localSheetId="4">#REF!</definedName>
    <definedName name="노6985004">#REF!</definedName>
    <definedName name="노6985006" localSheetId="2">#REF!</definedName>
    <definedName name="노6985006" localSheetId="7">#REF!</definedName>
    <definedName name="노6985006" localSheetId="6">#REF!</definedName>
    <definedName name="노6985006" localSheetId="4">#REF!</definedName>
    <definedName name="노6985006">#REF!</definedName>
    <definedName name="노6985007" localSheetId="2">#REF!</definedName>
    <definedName name="노6985007" localSheetId="7">#REF!</definedName>
    <definedName name="노6985007" localSheetId="6">#REF!</definedName>
    <definedName name="노6985007" localSheetId="4">#REF!</definedName>
    <definedName name="노6985007">#REF!</definedName>
    <definedName name="노6985008" localSheetId="2">#REF!</definedName>
    <definedName name="노6985008" localSheetId="7">#REF!</definedName>
    <definedName name="노6985008" localSheetId="6">#REF!</definedName>
    <definedName name="노6985008" localSheetId="4">#REF!</definedName>
    <definedName name="노6985008">#REF!</definedName>
    <definedName name="노6985009" localSheetId="2">#REF!</definedName>
    <definedName name="노6985009" localSheetId="7">#REF!</definedName>
    <definedName name="노6985009" localSheetId="6">#REF!</definedName>
    <definedName name="노6985009" localSheetId="4">#REF!</definedName>
    <definedName name="노6985009">#REF!</definedName>
    <definedName name="노6985010" localSheetId="2">#REF!</definedName>
    <definedName name="노6985010" localSheetId="7">#REF!</definedName>
    <definedName name="노6985010" localSheetId="6">#REF!</definedName>
    <definedName name="노6985010" localSheetId="4">#REF!</definedName>
    <definedName name="노6985010">#REF!</definedName>
    <definedName name="노6985011" localSheetId="2">#REF!</definedName>
    <definedName name="노6985011" localSheetId="7">#REF!</definedName>
    <definedName name="노6985011" localSheetId="6">#REF!</definedName>
    <definedName name="노6985011" localSheetId="4">#REF!</definedName>
    <definedName name="노6985011">#REF!</definedName>
    <definedName name="노6985012" localSheetId="2">#REF!</definedName>
    <definedName name="노6985012" localSheetId="7">#REF!</definedName>
    <definedName name="노6985012" localSheetId="6">#REF!</definedName>
    <definedName name="노6985012" localSheetId="4">#REF!</definedName>
    <definedName name="노6985012">#REF!</definedName>
    <definedName name="노6985015" localSheetId="2">#REF!</definedName>
    <definedName name="노6985015" localSheetId="7">#REF!</definedName>
    <definedName name="노6985015" localSheetId="6">#REF!</definedName>
    <definedName name="노6985015" localSheetId="4">#REF!</definedName>
    <definedName name="노6985015">#REF!</definedName>
    <definedName name="노6985016" localSheetId="2">#REF!</definedName>
    <definedName name="노6985016" localSheetId="7">#REF!</definedName>
    <definedName name="노6985016" localSheetId="6">#REF!</definedName>
    <definedName name="노6985016" localSheetId="4">#REF!</definedName>
    <definedName name="노6985016">#REF!</definedName>
    <definedName name="노6985017" localSheetId="2">#REF!</definedName>
    <definedName name="노6985017" localSheetId="7">#REF!</definedName>
    <definedName name="노6985017" localSheetId="6">#REF!</definedName>
    <definedName name="노6985017" localSheetId="4">#REF!</definedName>
    <definedName name="노6985017">#REF!</definedName>
    <definedName name="노6985018" localSheetId="2">#REF!</definedName>
    <definedName name="노6985018" localSheetId="7">#REF!</definedName>
    <definedName name="노6985018" localSheetId="6">#REF!</definedName>
    <definedName name="노6985018" localSheetId="4">#REF!</definedName>
    <definedName name="노6985018">#REF!</definedName>
    <definedName name="노6985019" localSheetId="2">#REF!</definedName>
    <definedName name="노6985019" localSheetId="7">#REF!</definedName>
    <definedName name="노6985019" localSheetId="6">#REF!</definedName>
    <definedName name="노6985019" localSheetId="4">#REF!</definedName>
    <definedName name="노6985019">#REF!</definedName>
    <definedName name="노6985020" localSheetId="2">#REF!</definedName>
    <definedName name="노6985020" localSheetId="7">#REF!</definedName>
    <definedName name="노6985020" localSheetId="6">#REF!</definedName>
    <definedName name="노6985020" localSheetId="4">#REF!</definedName>
    <definedName name="노6985020">#REF!</definedName>
    <definedName name="노6985021" localSheetId="2">#REF!</definedName>
    <definedName name="노6985021" localSheetId="7">#REF!</definedName>
    <definedName name="노6985021" localSheetId="6">#REF!</definedName>
    <definedName name="노6985021" localSheetId="4">#REF!</definedName>
    <definedName name="노6985021">#REF!</definedName>
    <definedName name="노6986011" localSheetId="2">#REF!</definedName>
    <definedName name="노6986011" localSheetId="7">#REF!</definedName>
    <definedName name="노6986011" localSheetId="6">#REF!</definedName>
    <definedName name="노6986011" localSheetId="4">#REF!</definedName>
    <definedName name="노6986011">#REF!</definedName>
    <definedName name="노6999050" localSheetId="2">#REF!</definedName>
    <definedName name="노6999050" localSheetId="7">#REF!</definedName>
    <definedName name="노6999050" localSheetId="6">#REF!</definedName>
    <definedName name="노6999050" localSheetId="4">#REF!</definedName>
    <definedName name="노6999050">#REF!</definedName>
    <definedName name="노6999051" localSheetId="2">#REF!</definedName>
    <definedName name="노6999051" localSheetId="7">#REF!</definedName>
    <definedName name="노6999051" localSheetId="6">#REF!</definedName>
    <definedName name="노6999051" localSheetId="4">#REF!</definedName>
    <definedName name="노6999051">#REF!</definedName>
    <definedName name="노6999053" localSheetId="2">#REF!</definedName>
    <definedName name="노6999053" localSheetId="7">#REF!</definedName>
    <definedName name="노6999053" localSheetId="6">#REF!</definedName>
    <definedName name="노6999053" localSheetId="4">#REF!</definedName>
    <definedName name="노6999053">#REF!</definedName>
    <definedName name="노6999054" localSheetId="2">#REF!</definedName>
    <definedName name="노6999054" localSheetId="7">#REF!</definedName>
    <definedName name="노6999054" localSheetId="6">#REF!</definedName>
    <definedName name="노6999054" localSheetId="4">#REF!</definedName>
    <definedName name="노6999054">#REF!</definedName>
    <definedName name="노6999055" localSheetId="2">#REF!</definedName>
    <definedName name="노6999055" localSheetId="7">#REF!</definedName>
    <definedName name="노6999055" localSheetId="6">#REF!</definedName>
    <definedName name="노6999055" localSheetId="4">#REF!</definedName>
    <definedName name="노6999055">#REF!</definedName>
    <definedName name="노6999056" localSheetId="2">#REF!</definedName>
    <definedName name="노6999056" localSheetId="7">#REF!</definedName>
    <definedName name="노6999056" localSheetId="6">#REF!</definedName>
    <definedName name="노6999056" localSheetId="4">#REF!</definedName>
    <definedName name="노6999056">#REF!</definedName>
    <definedName name="노6999057" localSheetId="2">#REF!</definedName>
    <definedName name="노6999057" localSheetId="7">#REF!</definedName>
    <definedName name="노6999057" localSheetId="6">#REF!</definedName>
    <definedName name="노6999057" localSheetId="4">#REF!</definedName>
    <definedName name="노6999057">#REF!</definedName>
    <definedName name="노6999058" localSheetId="2">#REF!</definedName>
    <definedName name="노6999058" localSheetId="7">#REF!</definedName>
    <definedName name="노6999058" localSheetId="6">#REF!</definedName>
    <definedName name="노6999058" localSheetId="4">#REF!</definedName>
    <definedName name="노6999058">#REF!</definedName>
    <definedName name="노6999059" localSheetId="2">#REF!</definedName>
    <definedName name="노6999059" localSheetId="7">#REF!</definedName>
    <definedName name="노6999059" localSheetId="6">#REF!</definedName>
    <definedName name="노6999059" localSheetId="4">#REF!</definedName>
    <definedName name="노6999059">#REF!</definedName>
    <definedName name="노6999060" localSheetId="2">#REF!</definedName>
    <definedName name="노6999060" localSheetId="7">#REF!</definedName>
    <definedName name="노6999060" localSheetId="6">#REF!</definedName>
    <definedName name="노6999060" localSheetId="4">#REF!</definedName>
    <definedName name="노6999060">#REF!</definedName>
    <definedName name="노6999061" localSheetId="2">#REF!</definedName>
    <definedName name="노6999061" localSheetId="7">#REF!</definedName>
    <definedName name="노6999061" localSheetId="6">#REF!</definedName>
    <definedName name="노6999061" localSheetId="4">#REF!</definedName>
    <definedName name="노6999061">#REF!</definedName>
    <definedName name="노6999062" localSheetId="2">#REF!</definedName>
    <definedName name="노6999062" localSheetId="7">#REF!</definedName>
    <definedName name="노6999062" localSheetId="6">#REF!</definedName>
    <definedName name="노6999062" localSheetId="4">#REF!</definedName>
    <definedName name="노6999062">#REF!</definedName>
    <definedName name="노6999063" localSheetId="2">#REF!</definedName>
    <definedName name="노6999063" localSheetId="7">#REF!</definedName>
    <definedName name="노6999063" localSheetId="6">#REF!</definedName>
    <definedName name="노6999063" localSheetId="4">#REF!</definedName>
    <definedName name="노6999063">#REF!</definedName>
    <definedName name="노6999066" localSheetId="2">#REF!</definedName>
    <definedName name="노6999066" localSheetId="7">#REF!</definedName>
    <definedName name="노6999066" localSheetId="6">#REF!</definedName>
    <definedName name="노6999066" localSheetId="4">#REF!</definedName>
    <definedName name="노6999066">#REF!</definedName>
    <definedName name="노6999067" localSheetId="2">#REF!</definedName>
    <definedName name="노6999067" localSheetId="7">#REF!</definedName>
    <definedName name="노6999067" localSheetId="6">#REF!</definedName>
    <definedName name="노6999067" localSheetId="4">#REF!</definedName>
    <definedName name="노6999067">#REF!</definedName>
    <definedName name="노6999068" localSheetId="2">#REF!</definedName>
    <definedName name="노6999068" localSheetId="7">#REF!</definedName>
    <definedName name="노6999068" localSheetId="6">#REF!</definedName>
    <definedName name="노6999068" localSheetId="4">#REF!</definedName>
    <definedName name="노6999068">#REF!</definedName>
    <definedName name="노6999069" localSheetId="2">#REF!</definedName>
    <definedName name="노6999069" localSheetId="7">#REF!</definedName>
    <definedName name="노6999069" localSheetId="6">#REF!</definedName>
    <definedName name="노6999069" localSheetId="4">#REF!</definedName>
    <definedName name="노6999069">#REF!</definedName>
    <definedName name="노6999070" localSheetId="2">#REF!</definedName>
    <definedName name="노6999070" localSheetId="7">#REF!</definedName>
    <definedName name="노6999070" localSheetId="6">#REF!</definedName>
    <definedName name="노6999070" localSheetId="4">#REF!</definedName>
    <definedName name="노6999070">#REF!</definedName>
    <definedName name="노6999071" localSheetId="2">#REF!</definedName>
    <definedName name="노6999071" localSheetId="7">#REF!</definedName>
    <definedName name="노6999071" localSheetId="6">#REF!</definedName>
    <definedName name="노6999071" localSheetId="4">#REF!</definedName>
    <definedName name="노6999071">#REF!</definedName>
    <definedName name="노6999072" localSheetId="2">#REF!</definedName>
    <definedName name="노6999072" localSheetId="7">#REF!</definedName>
    <definedName name="노6999072" localSheetId="6">#REF!</definedName>
    <definedName name="노6999072" localSheetId="4">#REF!</definedName>
    <definedName name="노6999072">#REF!</definedName>
    <definedName name="노6999073" localSheetId="2">#REF!</definedName>
    <definedName name="노6999073" localSheetId="7">#REF!</definedName>
    <definedName name="노6999073" localSheetId="6">#REF!</definedName>
    <definedName name="노6999073" localSheetId="4">#REF!</definedName>
    <definedName name="노6999073">#REF!</definedName>
    <definedName name="노6999074" localSheetId="2">#REF!</definedName>
    <definedName name="노6999074" localSheetId="7">#REF!</definedName>
    <definedName name="노6999074" localSheetId="6">#REF!</definedName>
    <definedName name="노6999074" localSheetId="4">#REF!</definedName>
    <definedName name="노6999074">#REF!</definedName>
    <definedName name="노6999076" localSheetId="2">#REF!</definedName>
    <definedName name="노6999076" localSheetId="7">#REF!</definedName>
    <definedName name="노6999076" localSheetId="6">#REF!</definedName>
    <definedName name="노6999076" localSheetId="4">#REF!</definedName>
    <definedName name="노6999076">#REF!</definedName>
    <definedName name="노6999078" localSheetId="2">#REF!</definedName>
    <definedName name="노6999078" localSheetId="7">#REF!</definedName>
    <definedName name="노6999078" localSheetId="6">#REF!</definedName>
    <definedName name="노6999078" localSheetId="4">#REF!</definedName>
    <definedName name="노6999078">#REF!</definedName>
    <definedName name="노6999079" localSheetId="2">#REF!</definedName>
    <definedName name="노6999079" localSheetId="7">#REF!</definedName>
    <definedName name="노6999079" localSheetId="6">#REF!</definedName>
    <definedName name="노6999079" localSheetId="4">#REF!</definedName>
    <definedName name="노6999079">#REF!</definedName>
    <definedName name="노6999080" localSheetId="2">#REF!</definedName>
    <definedName name="노6999080" localSheetId="7">#REF!</definedName>
    <definedName name="노6999080" localSheetId="6">#REF!</definedName>
    <definedName name="노6999080" localSheetId="4">#REF!</definedName>
    <definedName name="노6999080">#REF!</definedName>
    <definedName name="노6999081" localSheetId="2">#REF!</definedName>
    <definedName name="노6999081" localSheetId="7">#REF!</definedName>
    <definedName name="노6999081" localSheetId="6">#REF!</definedName>
    <definedName name="노6999081" localSheetId="4">#REF!</definedName>
    <definedName name="노6999081">#REF!</definedName>
    <definedName name="노6999082" localSheetId="2">#REF!</definedName>
    <definedName name="노6999082" localSheetId="7">#REF!</definedName>
    <definedName name="노6999082" localSheetId="6">#REF!</definedName>
    <definedName name="노6999082" localSheetId="4">#REF!</definedName>
    <definedName name="노6999082">#REF!</definedName>
    <definedName name="노6999083" localSheetId="2">#REF!</definedName>
    <definedName name="노6999083" localSheetId="7">#REF!</definedName>
    <definedName name="노6999083" localSheetId="6">#REF!</definedName>
    <definedName name="노6999083" localSheetId="4">#REF!</definedName>
    <definedName name="노6999083">#REF!</definedName>
    <definedName name="노6999084" localSheetId="2">#REF!</definedName>
    <definedName name="노6999084" localSheetId="7">#REF!</definedName>
    <definedName name="노6999084" localSheetId="6">#REF!</definedName>
    <definedName name="노6999084" localSheetId="4">#REF!</definedName>
    <definedName name="노6999084">#REF!</definedName>
    <definedName name="노6999085" localSheetId="2">#REF!</definedName>
    <definedName name="노6999085" localSheetId="7">#REF!</definedName>
    <definedName name="노6999085" localSheetId="6">#REF!</definedName>
    <definedName name="노6999085" localSheetId="4">#REF!</definedName>
    <definedName name="노6999085">#REF!</definedName>
    <definedName name="노6999086" localSheetId="2">#REF!</definedName>
    <definedName name="노6999086" localSheetId="7">#REF!</definedName>
    <definedName name="노6999086" localSheetId="6">#REF!</definedName>
    <definedName name="노6999086" localSheetId="4">#REF!</definedName>
    <definedName name="노6999086">#REF!</definedName>
    <definedName name="노6999088" localSheetId="2">#REF!</definedName>
    <definedName name="노6999088" localSheetId="7">#REF!</definedName>
    <definedName name="노6999088" localSheetId="6">#REF!</definedName>
    <definedName name="노6999088" localSheetId="4">#REF!</definedName>
    <definedName name="노6999088">#REF!</definedName>
    <definedName name="노6999089" localSheetId="2">#REF!</definedName>
    <definedName name="노6999089" localSheetId="7">#REF!</definedName>
    <definedName name="노6999089" localSheetId="6">#REF!</definedName>
    <definedName name="노6999089" localSheetId="4">#REF!</definedName>
    <definedName name="노6999089">#REF!</definedName>
    <definedName name="노6999090" localSheetId="2">#REF!</definedName>
    <definedName name="노6999090" localSheetId="7">#REF!</definedName>
    <definedName name="노6999090" localSheetId="6">#REF!</definedName>
    <definedName name="노6999090" localSheetId="4">#REF!</definedName>
    <definedName name="노6999090">#REF!</definedName>
    <definedName name="노6999091" localSheetId="2">#REF!</definedName>
    <definedName name="노6999091" localSheetId="7">#REF!</definedName>
    <definedName name="노6999091" localSheetId="6">#REF!</definedName>
    <definedName name="노6999091" localSheetId="4">#REF!</definedName>
    <definedName name="노6999091">#REF!</definedName>
    <definedName name="노6999092" localSheetId="2">#REF!</definedName>
    <definedName name="노6999092" localSheetId="7">#REF!</definedName>
    <definedName name="노6999092" localSheetId="6">#REF!</definedName>
    <definedName name="노6999092" localSheetId="4">#REF!</definedName>
    <definedName name="노6999092">#REF!</definedName>
    <definedName name="노6999093" localSheetId="2">#REF!</definedName>
    <definedName name="노6999093" localSheetId="7">#REF!</definedName>
    <definedName name="노6999093" localSheetId="6">#REF!</definedName>
    <definedName name="노6999093" localSheetId="4">#REF!</definedName>
    <definedName name="노6999093">#REF!</definedName>
    <definedName name="노6999094" localSheetId="2">#REF!</definedName>
    <definedName name="노6999094" localSheetId="7">#REF!</definedName>
    <definedName name="노6999094" localSheetId="6">#REF!</definedName>
    <definedName name="노6999094" localSheetId="4">#REF!</definedName>
    <definedName name="노6999094">#REF!</definedName>
    <definedName name="노6999095" localSheetId="2">#REF!</definedName>
    <definedName name="노6999095" localSheetId="7">#REF!</definedName>
    <definedName name="노6999095" localSheetId="6">#REF!</definedName>
    <definedName name="노6999095" localSheetId="4">#REF!</definedName>
    <definedName name="노6999095">#REF!</definedName>
    <definedName name="노6999096" localSheetId="2">#REF!</definedName>
    <definedName name="노6999096" localSheetId="7">#REF!</definedName>
    <definedName name="노6999096" localSheetId="6">#REF!</definedName>
    <definedName name="노6999096" localSheetId="4">#REF!</definedName>
    <definedName name="노6999096">#REF!</definedName>
    <definedName name="노6999098" localSheetId="2">#REF!</definedName>
    <definedName name="노6999098" localSheetId="7">#REF!</definedName>
    <definedName name="노6999098" localSheetId="6">#REF!</definedName>
    <definedName name="노6999098" localSheetId="4">#REF!</definedName>
    <definedName name="노6999098">#REF!</definedName>
    <definedName name="노6999099" localSheetId="2">#REF!</definedName>
    <definedName name="노6999099" localSheetId="7">#REF!</definedName>
    <definedName name="노6999099" localSheetId="6">#REF!</definedName>
    <definedName name="노6999099" localSheetId="4">#REF!</definedName>
    <definedName name="노6999099">#REF!</definedName>
    <definedName name="노6999100" localSheetId="2">#REF!</definedName>
    <definedName name="노6999100" localSheetId="7">#REF!</definedName>
    <definedName name="노6999100" localSheetId="6">#REF!</definedName>
    <definedName name="노6999100" localSheetId="4">#REF!</definedName>
    <definedName name="노6999100">#REF!</definedName>
    <definedName name="노6999101" localSheetId="2">#REF!</definedName>
    <definedName name="노6999101" localSheetId="7">#REF!</definedName>
    <definedName name="노6999101" localSheetId="6">#REF!</definedName>
    <definedName name="노6999101" localSheetId="4">#REF!</definedName>
    <definedName name="노6999101">#REF!</definedName>
    <definedName name="노6999102" localSheetId="2">#REF!</definedName>
    <definedName name="노6999102" localSheetId="7">#REF!</definedName>
    <definedName name="노6999102" localSheetId="6">#REF!</definedName>
    <definedName name="노6999102" localSheetId="4">#REF!</definedName>
    <definedName name="노6999102">#REF!</definedName>
    <definedName name="노6999104" localSheetId="2">#REF!</definedName>
    <definedName name="노6999104" localSheetId="7">#REF!</definedName>
    <definedName name="노6999104" localSheetId="6">#REF!</definedName>
    <definedName name="노6999104" localSheetId="4">#REF!</definedName>
    <definedName name="노6999104">#REF!</definedName>
    <definedName name="노6999105" localSheetId="2">#REF!</definedName>
    <definedName name="노6999105" localSheetId="7">#REF!</definedName>
    <definedName name="노6999105" localSheetId="6">#REF!</definedName>
    <definedName name="노6999105" localSheetId="4">#REF!</definedName>
    <definedName name="노6999105">#REF!</definedName>
    <definedName name="노6999106" localSheetId="2">#REF!</definedName>
    <definedName name="노6999106" localSheetId="7">#REF!</definedName>
    <definedName name="노6999106" localSheetId="6">#REF!</definedName>
    <definedName name="노6999106" localSheetId="4">#REF!</definedName>
    <definedName name="노6999106">#REF!</definedName>
    <definedName name="노6999107" localSheetId="2">#REF!</definedName>
    <definedName name="노6999107" localSheetId="7">#REF!</definedName>
    <definedName name="노6999107" localSheetId="6">#REF!</definedName>
    <definedName name="노6999107" localSheetId="4">#REF!</definedName>
    <definedName name="노6999107">#REF!</definedName>
    <definedName name="노6999108" localSheetId="2">#REF!</definedName>
    <definedName name="노6999108" localSheetId="7">#REF!</definedName>
    <definedName name="노6999108" localSheetId="6">#REF!</definedName>
    <definedName name="노6999108" localSheetId="4">#REF!</definedName>
    <definedName name="노6999108">#REF!</definedName>
    <definedName name="노6999110" localSheetId="2">#REF!</definedName>
    <definedName name="노6999110" localSheetId="7">#REF!</definedName>
    <definedName name="노6999110" localSheetId="6">#REF!</definedName>
    <definedName name="노6999110" localSheetId="4">#REF!</definedName>
    <definedName name="노6999110">#REF!</definedName>
    <definedName name="노6999111" localSheetId="2">#REF!</definedName>
    <definedName name="노6999111" localSheetId="7">#REF!</definedName>
    <definedName name="노6999111" localSheetId="6">#REF!</definedName>
    <definedName name="노6999111" localSheetId="4">#REF!</definedName>
    <definedName name="노6999111">#REF!</definedName>
    <definedName name="노6999112" localSheetId="2">#REF!</definedName>
    <definedName name="노6999112" localSheetId="7">#REF!</definedName>
    <definedName name="노6999112" localSheetId="6">#REF!</definedName>
    <definedName name="노6999112" localSheetId="4">#REF!</definedName>
    <definedName name="노6999112">#REF!</definedName>
    <definedName name="노6999113" localSheetId="2">#REF!</definedName>
    <definedName name="노6999113" localSheetId="7">#REF!</definedName>
    <definedName name="노6999113" localSheetId="6">#REF!</definedName>
    <definedName name="노6999113" localSheetId="4">#REF!</definedName>
    <definedName name="노6999113">#REF!</definedName>
    <definedName name="노6999114" localSheetId="2">#REF!</definedName>
    <definedName name="노6999114" localSheetId="7">#REF!</definedName>
    <definedName name="노6999114" localSheetId="6">#REF!</definedName>
    <definedName name="노6999114" localSheetId="4">#REF!</definedName>
    <definedName name="노6999114">#REF!</definedName>
    <definedName name="노6999115" localSheetId="2">#REF!</definedName>
    <definedName name="노6999115" localSheetId="7">#REF!</definedName>
    <definedName name="노6999115" localSheetId="6">#REF!</definedName>
    <definedName name="노6999115" localSheetId="4">#REF!</definedName>
    <definedName name="노6999115">#REF!</definedName>
    <definedName name="노6999116" localSheetId="2">#REF!</definedName>
    <definedName name="노6999116" localSheetId="7">#REF!</definedName>
    <definedName name="노6999116" localSheetId="6">#REF!</definedName>
    <definedName name="노6999116" localSheetId="4">#REF!</definedName>
    <definedName name="노6999116">#REF!</definedName>
    <definedName name="노6999117" localSheetId="2">#REF!</definedName>
    <definedName name="노6999117" localSheetId="7">#REF!</definedName>
    <definedName name="노6999117" localSheetId="6">#REF!</definedName>
    <definedName name="노6999117" localSheetId="4">#REF!</definedName>
    <definedName name="노6999117">#REF!</definedName>
    <definedName name="노6999118" localSheetId="2">#REF!</definedName>
    <definedName name="노6999118" localSheetId="7">#REF!</definedName>
    <definedName name="노6999118" localSheetId="6">#REF!</definedName>
    <definedName name="노6999118" localSheetId="4">#REF!</definedName>
    <definedName name="노6999118">#REF!</definedName>
    <definedName name="노6999119" localSheetId="2">#REF!</definedName>
    <definedName name="노6999119" localSheetId="7">#REF!</definedName>
    <definedName name="노6999119" localSheetId="6">#REF!</definedName>
    <definedName name="노6999119" localSheetId="4">#REF!</definedName>
    <definedName name="노6999119">#REF!</definedName>
    <definedName name="노6999120" localSheetId="2">#REF!</definedName>
    <definedName name="노6999120" localSheetId="7">#REF!</definedName>
    <definedName name="노6999120" localSheetId="6">#REF!</definedName>
    <definedName name="노6999120" localSheetId="4">#REF!</definedName>
    <definedName name="노6999120">#REF!</definedName>
    <definedName name="노6999121" localSheetId="2">#REF!</definedName>
    <definedName name="노6999121" localSheetId="7">#REF!</definedName>
    <definedName name="노6999121" localSheetId="6">#REF!</definedName>
    <definedName name="노6999121" localSheetId="4">#REF!</definedName>
    <definedName name="노6999121">#REF!</definedName>
    <definedName name="노6999122" localSheetId="2">#REF!</definedName>
    <definedName name="노6999122" localSheetId="7">#REF!</definedName>
    <definedName name="노6999122" localSheetId="6">#REF!</definedName>
    <definedName name="노6999122" localSheetId="4">#REF!</definedName>
    <definedName name="노6999122">#REF!</definedName>
    <definedName name="노계1" localSheetId="2">BLCH</definedName>
    <definedName name="노계1" localSheetId="7">BLCH</definedName>
    <definedName name="노계1" localSheetId="6">BLCH</definedName>
    <definedName name="노계1" localSheetId="4">BLCH</definedName>
    <definedName name="노계1">BLCH</definedName>
    <definedName name="노곡1호" localSheetId="2">#REF!</definedName>
    <definedName name="노곡1호" localSheetId="7">#REF!</definedName>
    <definedName name="노곡1호" localSheetId="6">#REF!</definedName>
    <definedName name="노곡1호" localSheetId="4">#REF!</definedName>
    <definedName name="노곡1호">#REF!</definedName>
    <definedName name="노곡2호" localSheetId="2">#REF!</definedName>
    <definedName name="노곡2호" localSheetId="7">#REF!</definedName>
    <definedName name="노곡2호" localSheetId="6">#REF!</definedName>
    <definedName name="노곡2호" localSheetId="4">#REF!</definedName>
    <definedName name="노곡2호">#REF!</definedName>
    <definedName name="노곡3호" localSheetId="2">#REF!</definedName>
    <definedName name="노곡3호" localSheetId="7">#REF!</definedName>
    <definedName name="노곡3호" localSheetId="6">#REF!</definedName>
    <definedName name="노곡3호" localSheetId="4">#REF!</definedName>
    <definedName name="노곡3호">#REF!</definedName>
    <definedName name="노곡4호" localSheetId="2">#REF!</definedName>
    <definedName name="노곡4호" localSheetId="7">#REF!</definedName>
    <definedName name="노곡4호" localSheetId="6">#REF!</definedName>
    <definedName name="노곡4호" localSheetId="4">#REF!</definedName>
    <definedName name="노곡4호">#REF!</definedName>
    <definedName name="노르웨이R12" localSheetId="2">#REF!</definedName>
    <definedName name="노르웨이R12" localSheetId="7">#REF!</definedName>
    <definedName name="노르웨이R12" localSheetId="6">#REF!</definedName>
    <definedName name="노르웨이R12" localSheetId="4">#REF!</definedName>
    <definedName name="노르웨이R12">#REF!</definedName>
    <definedName name="노르웨이R15" localSheetId="2">#REF!</definedName>
    <definedName name="노르웨이R15" localSheetId="7">#REF!</definedName>
    <definedName name="노르웨이R15" localSheetId="6">#REF!</definedName>
    <definedName name="노르웨이R15" localSheetId="4">#REF!</definedName>
    <definedName name="노르웨이R15">#REF!</definedName>
    <definedName name="노르웨이R4" localSheetId="2">#REF!</definedName>
    <definedName name="노르웨이R4" localSheetId="7">#REF!</definedName>
    <definedName name="노르웨이R4" localSheetId="6">#REF!</definedName>
    <definedName name="노르웨이R4" localSheetId="4">#REF!</definedName>
    <definedName name="노르웨이R4">#REF!</definedName>
    <definedName name="노르웨이R5" localSheetId="2">#REF!</definedName>
    <definedName name="노르웨이R5" localSheetId="7">#REF!</definedName>
    <definedName name="노르웨이R5" localSheetId="6">#REF!</definedName>
    <definedName name="노르웨이R5" localSheetId="4">#REF!</definedName>
    <definedName name="노르웨이R5">#REF!</definedName>
    <definedName name="노르웨이R6" localSheetId="2">#REF!</definedName>
    <definedName name="노르웨이R6" localSheetId="7">#REF!</definedName>
    <definedName name="노르웨이R6" localSheetId="6">#REF!</definedName>
    <definedName name="노르웨이R6" localSheetId="4">#REF!</definedName>
    <definedName name="노르웨이R6">#REF!</definedName>
    <definedName name="노르웨이R8" localSheetId="2">#REF!</definedName>
    <definedName name="노르웨이R8" localSheetId="7">#REF!</definedName>
    <definedName name="노르웨이R8" localSheetId="6">#REF!</definedName>
    <definedName name="노르웨이R8" localSheetId="4">#REF!</definedName>
    <definedName name="노르웨이R8">#REF!</definedName>
    <definedName name="노무" localSheetId="2">#REF!</definedName>
    <definedName name="노무" localSheetId="7">#REF!</definedName>
    <definedName name="노무" localSheetId="6">#REF!</definedName>
    <definedName name="노무" localSheetId="4">#REF!</definedName>
    <definedName name="노무">#REF!</definedName>
    <definedName name="노무비" localSheetId="2">#REF!</definedName>
    <definedName name="노무비" localSheetId="7">#REF!</definedName>
    <definedName name="노무비" localSheetId="6">#REF!</definedName>
    <definedName name="노무비" localSheetId="4">#REF!</definedName>
    <definedName name="노무비">#REF!</definedName>
    <definedName name="勞務費" localSheetId="2">#REF!</definedName>
    <definedName name="勞務費" localSheetId="7">#REF!</definedName>
    <definedName name="勞務費" localSheetId="6">#REF!</definedName>
    <definedName name="勞務費" localSheetId="4">#REF!</definedName>
    <definedName name="勞務費">#REF!</definedName>
    <definedName name="노원문화" localSheetId="7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노원문화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노원문화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노원문화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노원문화1" localSheetId="7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노원문화1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노원문화1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노원문화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노임" localSheetId="2">#REF!</definedName>
    <definedName name="노임" localSheetId="7">#REF!</definedName>
    <definedName name="노임" localSheetId="6">#REF!</definedName>
    <definedName name="노임" localSheetId="4">#REF!</definedName>
    <definedName name="노임">#REF!</definedName>
    <definedName name="노임1" localSheetId="2">BlankMacro1</definedName>
    <definedName name="노임1" localSheetId="7">BlankMacro1</definedName>
    <definedName name="노임1" localSheetId="6">BlankMacro1</definedName>
    <definedName name="노임1" localSheetId="4">BlankMacro1</definedName>
    <definedName name="노임1">BlankMacro1</definedName>
    <definedName name="노임단가" localSheetId="2">#REF!</definedName>
    <definedName name="노임단가" localSheetId="7">#REF!</definedName>
    <definedName name="노임단가" localSheetId="6">#REF!</definedName>
    <definedName name="노임단가" localSheetId="4">#REF!</definedName>
    <definedName name="노임단가">#REF!</definedName>
    <definedName name="노임단가1" localSheetId="2">#REF!</definedName>
    <definedName name="노임단가1" localSheetId="7">#REF!</definedName>
    <definedName name="노임단가1" localSheetId="6">#REF!</definedName>
    <definedName name="노임단가1" localSheetId="4">#REF!</definedName>
    <definedName name="노임단가1">#REF!</definedName>
    <definedName name="노집1" localSheetId="2">BLCH</definedName>
    <definedName name="노집1" localSheetId="7">BLCH</definedName>
    <definedName name="노집1" localSheetId="6">BLCH</definedName>
    <definedName name="노집1" localSheetId="4">BLCH</definedName>
    <definedName name="노집1">BLCH</definedName>
    <definedName name="녹음기" localSheetId="2">BlankMacro1</definedName>
    <definedName name="녹음기" localSheetId="7">BlankMacro1</definedName>
    <definedName name="녹음기" localSheetId="6">BlankMacro1</definedName>
    <definedName name="녹음기" localSheetId="4">BlankMacro1</definedName>
    <definedName name="녹음기">BlankMacro1</definedName>
    <definedName name="논" localSheetId="2">#REF!</definedName>
    <definedName name="논" localSheetId="7">#REF!</definedName>
    <definedName name="논" localSheetId="6">#REF!</definedName>
    <definedName name="논" localSheetId="4">#REF!</definedName>
    <definedName name="논">#REF!</definedName>
    <definedName name="논현동외" hidden="1">{#N/A,#N/A,FALSE,"Sheet6"}</definedName>
    <definedName name="농원1호" localSheetId="2">#REF!</definedName>
    <definedName name="농원1호" localSheetId="7">#REF!</definedName>
    <definedName name="농원1호" localSheetId="6">#REF!</definedName>
    <definedName name="농원1호" localSheetId="4">#REF!</definedName>
    <definedName name="농원1호">#REF!</definedName>
    <definedName name="농원2호" localSheetId="2">#REF!</definedName>
    <definedName name="농원2호" localSheetId="7">#REF!</definedName>
    <definedName name="농원2호" localSheetId="6">#REF!</definedName>
    <definedName name="농원2호" localSheetId="4">#REF!</definedName>
    <definedName name="농원2호">#REF!</definedName>
    <definedName name="놓ㄹㅇ" hidden="1">{#N/A,#N/A,FALSE,"집계표"}</definedName>
    <definedName name="뇫" hidden="1">{#N/A,#N/A,FALSE,"집계표"}</definedName>
    <definedName name="눈향L06" localSheetId="2">#REF!</definedName>
    <definedName name="눈향L06" localSheetId="7">#REF!</definedName>
    <definedName name="눈향L06" localSheetId="6">#REF!</definedName>
    <definedName name="눈향L06" localSheetId="4">#REF!</definedName>
    <definedName name="눈향L06">#REF!</definedName>
    <definedName name="눈향L08" localSheetId="2">#REF!</definedName>
    <definedName name="눈향L08" localSheetId="7">#REF!</definedName>
    <definedName name="눈향L08" localSheetId="6">#REF!</definedName>
    <definedName name="눈향L08" localSheetId="4">#REF!</definedName>
    <definedName name="눈향L08">#REF!</definedName>
    <definedName name="눈향L10" localSheetId="2">#REF!</definedName>
    <definedName name="눈향L10" localSheetId="7">#REF!</definedName>
    <definedName name="눈향L10" localSheetId="6">#REF!</definedName>
    <definedName name="눈향L10" localSheetId="4">#REF!</definedName>
    <definedName name="눈향L10">#REF!</definedName>
    <definedName name="눈향L14" localSheetId="2">#REF!</definedName>
    <definedName name="눈향L14" localSheetId="7">#REF!</definedName>
    <definedName name="눈향L14" localSheetId="6">#REF!</definedName>
    <definedName name="눈향L14" localSheetId="4">#REF!</definedName>
    <definedName name="눈향L14">#REF!</definedName>
    <definedName name="눈향L20" localSheetId="2">#REF!</definedName>
    <definedName name="눈향L20" localSheetId="7">#REF!</definedName>
    <definedName name="눈향L20" localSheetId="6">#REF!</definedName>
    <definedName name="눈향L20" localSheetId="4">#REF!</definedName>
    <definedName name="눈향L20">#REF!</definedName>
    <definedName name="느릅R10" localSheetId="2">#REF!</definedName>
    <definedName name="느릅R10" localSheetId="7">#REF!</definedName>
    <definedName name="느릅R10" localSheetId="6">#REF!</definedName>
    <definedName name="느릅R10" localSheetId="4">#REF!</definedName>
    <definedName name="느릅R10">#REF!</definedName>
    <definedName name="느릅R4" localSheetId="2">#REF!</definedName>
    <definedName name="느릅R4" localSheetId="7">#REF!</definedName>
    <definedName name="느릅R4" localSheetId="6">#REF!</definedName>
    <definedName name="느릅R4" localSheetId="4">#REF!</definedName>
    <definedName name="느릅R4">#REF!</definedName>
    <definedName name="느릅R5" localSheetId="2">#REF!</definedName>
    <definedName name="느릅R5" localSheetId="7">#REF!</definedName>
    <definedName name="느릅R5" localSheetId="6">#REF!</definedName>
    <definedName name="느릅R5" localSheetId="4">#REF!</definedName>
    <definedName name="느릅R5">#REF!</definedName>
    <definedName name="느릅R8" localSheetId="2">#REF!</definedName>
    <definedName name="느릅R8" localSheetId="7">#REF!</definedName>
    <definedName name="느릅R8" localSheetId="6">#REF!</definedName>
    <definedName name="느릅R8" localSheetId="4">#REF!</definedName>
    <definedName name="느릅R8">#REF!</definedName>
    <definedName name="느티R10" localSheetId="2">#REF!</definedName>
    <definedName name="느티R10" localSheetId="7">#REF!</definedName>
    <definedName name="느티R10" localSheetId="6">#REF!</definedName>
    <definedName name="느티R10" localSheetId="4">#REF!</definedName>
    <definedName name="느티R10">#REF!</definedName>
    <definedName name="느티R12" localSheetId="2">#REF!</definedName>
    <definedName name="느티R12" localSheetId="7">#REF!</definedName>
    <definedName name="느티R12" localSheetId="6">#REF!</definedName>
    <definedName name="느티R12" localSheetId="4">#REF!</definedName>
    <definedName name="느티R12">#REF!</definedName>
    <definedName name="느티R15" localSheetId="2">#REF!</definedName>
    <definedName name="느티R15" localSheetId="7">#REF!</definedName>
    <definedName name="느티R15" localSheetId="6">#REF!</definedName>
    <definedName name="느티R15" localSheetId="4">#REF!</definedName>
    <definedName name="느티R15">#REF!</definedName>
    <definedName name="느티R18" localSheetId="2">#REF!</definedName>
    <definedName name="느티R18" localSheetId="7">#REF!</definedName>
    <definedName name="느티R18" localSheetId="6">#REF!</definedName>
    <definedName name="느티R18" localSheetId="4">#REF!</definedName>
    <definedName name="느티R18">#REF!</definedName>
    <definedName name="느티R20" localSheetId="2">#REF!</definedName>
    <definedName name="느티R20" localSheetId="7">#REF!</definedName>
    <definedName name="느티R20" localSheetId="6">#REF!</definedName>
    <definedName name="느티R20" localSheetId="4">#REF!</definedName>
    <definedName name="느티R20">#REF!</definedName>
    <definedName name="느티R25" localSheetId="2">#REF!</definedName>
    <definedName name="느티R25" localSheetId="7">#REF!</definedName>
    <definedName name="느티R25" localSheetId="6">#REF!</definedName>
    <definedName name="느티R25" localSheetId="4">#REF!</definedName>
    <definedName name="느티R25">#REF!</definedName>
    <definedName name="느티R30" localSheetId="2">#REF!</definedName>
    <definedName name="느티R30" localSheetId="7">#REF!</definedName>
    <definedName name="느티R30" localSheetId="6">#REF!</definedName>
    <definedName name="느티R30" localSheetId="4">#REF!</definedName>
    <definedName name="느티R30">#REF!</definedName>
    <definedName name="느티R5" localSheetId="2">#REF!</definedName>
    <definedName name="느티R5" localSheetId="7">#REF!</definedName>
    <definedName name="느티R5" localSheetId="6">#REF!</definedName>
    <definedName name="느티R5" localSheetId="4">#REF!</definedName>
    <definedName name="느티R5">#REF!</definedName>
    <definedName name="느티R6" localSheetId="2">#REF!</definedName>
    <definedName name="느티R6" localSheetId="7">#REF!</definedName>
    <definedName name="느티R6" localSheetId="6">#REF!</definedName>
    <definedName name="느티R6" localSheetId="4">#REF!</definedName>
    <definedName name="느티R6">#REF!</definedName>
    <definedName name="느티R8" localSheetId="2">#REF!</definedName>
    <definedName name="느티R8" localSheetId="7">#REF!</definedName>
    <definedName name="느티R8" localSheetId="6">#REF!</definedName>
    <definedName name="느티R8" localSheetId="4">#REF!</definedName>
    <definedName name="느티R8">#REF!</definedName>
    <definedName name="능소화R2" localSheetId="2">#REF!</definedName>
    <definedName name="능소화R2" localSheetId="7">#REF!</definedName>
    <definedName name="능소화R2" localSheetId="6">#REF!</definedName>
    <definedName name="능소화R2" localSheetId="4">#REF!</definedName>
    <definedName name="능소화R2">#REF!</definedName>
    <definedName name="능소화R4" localSheetId="2">#REF!</definedName>
    <definedName name="능소화R4" localSheetId="7">#REF!</definedName>
    <definedName name="능소화R4" localSheetId="6">#REF!</definedName>
    <definedName name="능소화R4" localSheetId="4">#REF!</definedName>
    <definedName name="능소화R4">#REF!</definedName>
    <definedName name="능소화R6" localSheetId="2">#REF!</definedName>
    <definedName name="능소화R6" localSheetId="7">#REF!</definedName>
    <definedName name="능소화R6" localSheetId="6">#REF!</definedName>
    <definedName name="능소화R6" localSheetId="4">#REF!</definedName>
    <definedName name="능소화R6">#REF!</definedName>
    <definedName name="니기미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니니ㅣㄴ" hidden="1">{#N/A,#N/A,FALSE,"주간공정";#N/A,#N/A,FALSE,"주간보고";#N/A,#N/A,FALSE,"주간공정표"}</definedName>
    <definedName name="ㄶ" hidden="1">{#N/A,#N/A,FALSE,"집계표"}</definedName>
    <definedName name="ㄷ" hidden="1">{#N/A,#N/A,TRUE,"토적및재료집계";#N/A,#N/A,TRUE,"토적및재료집계";#N/A,#N/A,TRUE,"단위량"}</definedName>
    <definedName name="ㄷㄷ" localSheetId="7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ㄷㄷ" localSheetId="5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ㄷㄷ" localSheetId="4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ㄷㄷㄷㄷ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ㄷㄷ대대대">#N/A</definedName>
    <definedName name="ㄷㅇㅊ" hidden="1">{#N/A,#N/A,FALSE,"집계표"}</definedName>
    <definedName name="ㄷㅈㄱ" hidden="1">{#N/A,#N/A,FALSE,"포장1";#N/A,#N/A,FALSE,"포장1"}</definedName>
    <definedName name="ㄷㅈ거" hidden="1">{#N/A,#N/A,FALSE,"집계표"}</definedName>
    <definedName name="ㄷㅎㄹㅇ" localSheetId="2" hidden="1">#REF!</definedName>
    <definedName name="ㄷㅎㄹㅇ" localSheetId="7" hidden="1">#REF!</definedName>
    <definedName name="ㄷㅎㄹㅇ" localSheetId="6" hidden="1">#REF!</definedName>
    <definedName name="ㄷㅎㄹㅇ" localSheetId="4" hidden="1">#REF!</definedName>
    <definedName name="ㄷㅎㄹㅇ" hidden="1">#REF!</definedName>
    <definedName name="다" localSheetId="2">#REF!</definedName>
    <definedName name="다" localSheetId="7">#REF!</definedName>
    <definedName name="다" localSheetId="6">#REF!</definedName>
    <definedName name="다" localSheetId="4">#REF!</definedName>
    <definedName name="다">#REF!</definedName>
    <definedName name="다라" hidden="1">{#N/A,#N/A,FALSE,"표지목차"}</definedName>
    <definedName name="단" localSheetId="2">#REF!</definedName>
    <definedName name="단" localSheetId="7">#REF!</definedName>
    <definedName name="단" localSheetId="6">#REF!</definedName>
    <definedName name="단" localSheetId="4">#REF!</definedName>
    <definedName name="단">#REF!</definedName>
    <definedName name="단_가" localSheetId="2">#REF!</definedName>
    <definedName name="단_가" localSheetId="7">#REF!</definedName>
    <definedName name="단_가" localSheetId="6">#REF!</definedName>
    <definedName name="단_가" localSheetId="4">#REF!</definedName>
    <definedName name="단_가">#REF!</definedName>
    <definedName name="단_가2" localSheetId="2">#REF!</definedName>
    <definedName name="단_가2" localSheetId="7">#REF!</definedName>
    <definedName name="단_가2" localSheetId="6">#REF!</definedName>
    <definedName name="단_가2" localSheetId="4">#REF!</definedName>
    <definedName name="단_가2">#REF!</definedName>
    <definedName name="단_가3" localSheetId="2">#REF!</definedName>
    <definedName name="단_가3" localSheetId="7">#REF!</definedName>
    <definedName name="단_가3" localSheetId="6">#REF!</definedName>
    <definedName name="단_가3" localSheetId="4">#REF!</definedName>
    <definedName name="단_가3">#REF!</definedName>
    <definedName name="단_가4" localSheetId="2">#REF!</definedName>
    <definedName name="단_가4" localSheetId="7">#REF!</definedName>
    <definedName name="단_가4" localSheetId="6">#REF!</definedName>
    <definedName name="단_가4" localSheetId="4">#REF!</definedName>
    <definedName name="단_가4">#REF!</definedName>
    <definedName name="단_가5" localSheetId="2">#REF!</definedName>
    <definedName name="단_가5" localSheetId="7">#REF!</definedName>
    <definedName name="단_가5" localSheetId="6">#REF!</definedName>
    <definedName name="단_가5" localSheetId="4">#REF!</definedName>
    <definedName name="단_가5">#REF!</definedName>
    <definedName name="단_가6" localSheetId="2">#REF!</definedName>
    <definedName name="단_가6" localSheetId="7">#REF!</definedName>
    <definedName name="단_가6" localSheetId="6">#REF!</definedName>
    <definedName name="단_가6" localSheetId="4">#REF!</definedName>
    <definedName name="단_가6">#REF!</definedName>
    <definedName name="단가" localSheetId="2">#REF!</definedName>
    <definedName name="단가" localSheetId="7">#REF!</definedName>
    <definedName name="단가" localSheetId="6">#REF!</definedName>
    <definedName name="단가" localSheetId="4">#REF!</definedName>
    <definedName name="단가">#REF!</definedName>
    <definedName name="단가_1" localSheetId="2">#REF!</definedName>
    <definedName name="단가_1" localSheetId="7">#REF!</definedName>
    <definedName name="단가_1" localSheetId="6">#REF!</definedName>
    <definedName name="단가_1" localSheetId="4">#REF!</definedName>
    <definedName name="단가_1">#REF!</definedName>
    <definedName name="단가대" localSheetId="2" hidden="1">#REF!</definedName>
    <definedName name="단가대" localSheetId="7" hidden="1">#REF!</definedName>
    <definedName name="단가대" localSheetId="6" hidden="1">#REF!</definedName>
    <definedName name="단가대" localSheetId="4" hidden="1">#REF!</definedName>
    <definedName name="단가대" hidden="1">#REF!</definedName>
    <definedName name="단가비교표" localSheetId="2">#REF!,#REF!</definedName>
    <definedName name="단가비교표" localSheetId="7">#REF!,#REF!</definedName>
    <definedName name="단가비교표" localSheetId="6">#REF!,#REF!</definedName>
    <definedName name="단가비교표" localSheetId="4">#REF!,#REF!</definedName>
    <definedName name="단가비교표">#REF!,#REF!</definedName>
    <definedName name="단가산출" localSheetId="2">#REF!</definedName>
    <definedName name="단가산출" localSheetId="7">#REF!</definedName>
    <definedName name="단가산출" localSheetId="6">#REF!</definedName>
    <definedName name="단가산출" localSheetId="4">#REF!</definedName>
    <definedName name="단가산출">#REF!</definedName>
    <definedName name="단가산출서" localSheetId="2">#REF!</definedName>
    <definedName name="단가산출서" localSheetId="7">#REF!</definedName>
    <definedName name="단가산출서" localSheetId="6">#REF!</definedName>
    <definedName name="단가산출서" localSheetId="4">#REF!</definedName>
    <definedName name="단가산출서">#REF!</definedName>
    <definedName name="단가적용표" localSheetId="2">#REF!</definedName>
    <definedName name="단가적용표" localSheetId="7">#REF!</definedName>
    <definedName name="단가적용표" localSheetId="6">#REF!</definedName>
    <definedName name="단가적용표" localSheetId="3">#REF!</definedName>
    <definedName name="단가적용표" localSheetId="4">#REF!</definedName>
    <definedName name="단가적용표">#REF!</definedName>
    <definedName name="단가품명" localSheetId="2">#REF!</definedName>
    <definedName name="단가품명" localSheetId="7">#REF!</definedName>
    <definedName name="단가품명" localSheetId="6">#REF!</definedName>
    <definedName name="단가품명" localSheetId="4">#REF!</definedName>
    <definedName name="단가품명">#REF!</definedName>
    <definedName name="단같">#N/A</definedName>
    <definedName name="단같1">#N/A</definedName>
    <definedName name="단같2">#N/A</definedName>
    <definedName name="단같3">#N/A</definedName>
    <definedName name="단같4">#N/A</definedName>
    <definedName name="단계" localSheetId="2">#REF!</definedName>
    <definedName name="단계" localSheetId="7">#REF!</definedName>
    <definedName name="단계" localSheetId="6">#REF!</definedName>
    <definedName name="단계" localSheetId="4">#REF!</definedName>
    <definedName name="단계">#REF!</definedName>
    <definedName name="단뎀로라">250000</definedName>
    <definedName name="단위" localSheetId="2">#REF!</definedName>
    <definedName name="단위" localSheetId="7">#REF!</definedName>
    <definedName name="단위" localSheetId="6">#REF!</definedName>
    <definedName name="단위" localSheetId="4">#REF!</definedName>
    <definedName name="단위">#REF!</definedName>
    <definedName name="단위공량1" localSheetId="2">#REF!</definedName>
    <definedName name="단위공량1" localSheetId="7">#REF!</definedName>
    <definedName name="단위공량1" localSheetId="6">#REF!</definedName>
    <definedName name="단위공량1" localSheetId="4">#REF!</definedName>
    <definedName name="단위공량1">#REF!</definedName>
    <definedName name="단위공량10" localSheetId="2">#REF!</definedName>
    <definedName name="단위공량10" localSheetId="7">#REF!</definedName>
    <definedName name="단위공량10" localSheetId="6">#REF!</definedName>
    <definedName name="단위공량10" localSheetId="4">#REF!</definedName>
    <definedName name="단위공량10">#REF!</definedName>
    <definedName name="단위공량11" localSheetId="2">#REF!</definedName>
    <definedName name="단위공량11" localSheetId="7">#REF!</definedName>
    <definedName name="단위공량11" localSheetId="6">#REF!</definedName>
    <definedName name="단위공량11" localSheetId="4">#REF!</definedName>
    <definedName name="단위공량11">#REF!</definedName>
    <definedName name="단위공량12" localSheetId="2">#REF!</definedName>
    <definedName name="단위공량12" localSheetId="7">#REF!</definedName>
    <definedName name="단위공량12" localSheetId="6">#REF!</definedName>
    <definedName name="단위공량12" localSheetId="4">#REF!</definedName>
    <definedName name="단위공량12">#REF!</definedName>
    <definedName name="단위공량13" localSheetId="2">#REF!</definedName>
    <definedName name="단위공량13" localSheetId="7">#REF!</definedName>
    <definedName name="단위공량13" localSheetId="6">#REF!</definedName>
    <definedName name="단위공량13" localSheetId="4">#REF!</definedName>
    <definedName name="단위공량13">#REF!</definedName>
    <definedName name="단위공량14" localSheetId="2">#REF!</definedName>
    <definedName name="단위공량14" localSheetId="7">#REF!</definedName>
    <definedName name="단위공량14" localSheetId="6">#REF!</definedName>
    <definedName name="단위공량14" localSheetId="4">#REF!</definedName>
    <definedName name="단위공량14">#REF!</definedName>
    <definedName name="단위공량15" localSheetId="2">#REF!</definedName>
    <definedName name="단위공량15" localSheetId="7">#REF!</definedName>
    <definedName name="단위공량15" localSheetId="6">#REF!</definedName>
    <definedName name="단위공량15" localSheetId="4">#REF!</definedName>
    <definedName name="단위공량15">#REF!</definedName>
    <definedName name="단위공량16" localSheetId="2">#REF!</definedName>
    <definedName name="단위공량16" localSheetId="7">#REF!</definedName>
    <definedName name="단위공량16" localSheetId="6">#REF!</definedName>
    <definedName name="단위공량16" localSheetId="4">#REF!</definedName>
    <definedName name="단위공량16">#REF!</definedName>
    <definedName name="단위공량17" localSheetId="2">#REF!</definedName>
    <definedName name="단위공량17" localSheetId="7">#REF!</definedName>
    <definedName name="단위공량17" localSheetId="6">#REF!</definedName>
    <definedName name="단위공량17" localSheetId="4">#REF!</definedName>
    <definedName name="단위공량17">#REF!</definedName>
    <definedName name="단위공량2" localSheetId="2">#REF!</definedName>
    <definedName name="단위공량2" localSheetId="7">#REF!</definedName>
    <definedName name="단위공량2" localSheetId="6">#REF!</definedName>
    <definedName name="단위공량2" localSheetId="4">#REF!</definedName>
    <definedName name="단위공량2">#REF!</definedName>
    <definedName name="단위공량3" localSheetId="2">#REF!</definedName>
    <definedName name="단위공량3" localSheetId="7">#REF!</definedName>
    <definedName name="단위공량3" localSheetId="6">#REF!</definedName>
    <definedName name="단위공량3" localSheetId="4">#REF!</definedName>
    <definedName name="단위공량3">#REF!</definedName>
    <definedName name="단위공량4" localSheetId="2">#REF!</definedName>
    <definedName name="단위공량4" localSheetId="7">#REF!</definedName>
    <definedName name="단위공량4" localSheetId="6">#REF!</definedName>
    <definedName name="단위공량4" localSheetId="4">#REF!</definedName>
    <definedName name="단위공량4">#REF!</definedName>
    <definedName name="단위공량5" localSheetId="2">#REF!</definedName>
    <definedName name="단위공량5" localSheetId="7">#REF!</definedName>
    <definedName name="단위공량5" localSheetId="6">#REF!</definedName>
    <definedName name="단위공량5" localSheetId="4">#REF!</definedName>
    <definedName name="단위공량5">#REF!</definedName>
    <definedName name="단위공량6" localSheetId="2">#REF!</definedName>
    <definedName name="단위공량6" localSheetId="7">#REF!</definedName>
    <definedName name="단위공량6" localSheetId="6">#REF!</definedName>
    <definedName name="단위공량6" localSheetId="4">#REF!</definedName>
    <definedName name="단위공량6">#REF!</definedName>
    <definedName name="단위공량7" localSheetId="2">#REF!</definedName>
    <definedName name="단위공량7" localSheetId="7">#REF!</definedName>
    <definedName name="단위공량7" localSheetId="6">#REF!</definedName>
    <definedName name="단위공량7" localSheetId="4">#REF!</definedName>
    <definedName name="단위공량7">#REF!</definedName>
    <definedName name="단위공량8" localSheetId="2">#REF!</definedName>
    <definedName name="단위공량8" localSheetId="7">#REF!</definedName>
    <definedName name="단위공량8" localSheetId="6">#REF!</definedName>
    <definedName name="단위공량8" localSheetId="4">#REF!</definedName>
    <definedName name="단위공량8">#REF!</definedName>
    <definedName name="단위공량9" localSheetId="2">#REF!</definedName>
    <definedName name="단위공량9" localSheetId="7">#REF!</definedName>
    <definedName name="단위공량9" localSheetId="6">#REF!</definedName>
    <definedName name="단위공량9" localSheetId="4">#REF!</definedName>
    <definedName name="단위공량9">#REF!</definedName>
    <definedName name="단위량" localSheetId="2">#REF!</definedName>
    <definedName name="단위량" localSheetId="7">#REF!</definedName>
    <definedName name="단위량" localSheetId="6">#REF!</definedName>
    <definedName name="단위량" localSheetId="4">#REF!</definedName>
    <definedName name="단위량">#REF!</definedName>
    <definedName name="담쟁이L03" localSheetId="2">#REF!</definedName>
    <definedName name="담쟁이L03" localSheetId="7">#REF!</definedName>
    <definedName name="담쟁이L03" localSheetId="6">#REF!</definedName>
    <definedName name="담쟁이L03" localSheetId="4">#REF!</definedName>
    <definedName name="담쟁이L03">#REF!</definedName>
    <definedName name="대" localSheetId="2">#REF!</definedName>
    <definedName name="대" localSheetId="7">#REF!</definedName>
    <definedName name="대" localSheetId="6">#REF!</definedName>
    <definedName name="대" localSheetId="4">#REF!</definedName>
    <definedName name="대">#REF!</definedName>
    <definedName name="대구공항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대극장" localSheetId="2">#REF!</definedName>
    <definedName name="대극장" localSheetId="7">#REF!</definedName>
    <definedName name="대극장" localSheetId="6">#REF!</definedName>
    <definedName name="대극장" localSheetId="4">#REF!</definedName>
    <definedName name="대극장">#REF!</definedName>
    <definedName name="대대대대대" hidden="1">{#N/A,#N/A,FALSE,"주간공정";#N/A,#N/A,FALSE,"주간보고";#N/A,#N/A,FALSE,"주간공정표"}</definedName>
    <definedName name="대비" localSheetId="2">#REF!</definedName>
    <definedName name="대비" localSheetId="7">#REF!</definedName>
    <definedName name="대비" localSheetId="6">#REF!</definedName>
    <definedName name="대비" localSheetId="4">#REF!</definedName>
    <definedName name="대비">#REF!</definedName>
    <definedName name="대비5" localSheetId="2">#REF!</definedName>
    <definedName name="대비5" localSheetId="7">#REF!</definedName>
    <definedName name="대비5" localSheetId="6">#REF!</definedName>
    <definedName name="대비5" localSheetId="4">#REF!</definedName>
    <definedName name="대비5">#REF!</definedName>
    <definedName name="대왕참R10" localSheetId="2">#REF!</definedName>
    <definedName name="대왕참R10" localSheetId="7">#REF!</definedName>
    <definedName name="대왕참R10" localSheetId="6">#REF!</definedName>
    <definedName name="대왕참R10" localSheetId="4">#REF!</definedName>
    <definedName name="대왕참R10">#REF!</definedName>
    <definedName name="대왕참R4" localSheetId="2">#REF!</definedName>
    <definedName name="대왕참R4" localSheetId="7">#REF!</definedName>
    <definedName name="대왕참R4" localSheetId="6">#REF!</definedName>
    <definedName name="대왕참R4" localSheetId="4">#REF!</definedName>
    <definedName name="대왕참R4">#REF!</definedName>
    <definedName name="대왕참R6" localSheetId="2">#REF!</definedName>
    <definedName name="대왕참R6" localSheetId="7">#REF!</definedName>
    <definedName name="대왕참R6" localSheetId="6">#REF!</definedName>
    <definedName name="대왕참R6" localSheetId="4">#REF!</definedName>
    <definedName name="대왕참R6">#REF!</definedName>
    <definedName name="대왕참R8" localSheetId="2">#REF!</definedName>
    <definedName name="대왕참R8" localSheetId="7">#REF!</definedName>
    <definedName name="대왕참R8" localSheetId="6">#REF!</definedName>
    <definedName name="대왕참R8" localSheetId="4">#REF!</definedName>
    <definedName name="대왕참R8">#REF!</definedName>
    <definedName name="대우적격" localSheetId="2">BlankMacro1</definedName>
    <definedName name="대우적격" localSheetId="7">BlankMacro1</definedName>
    <definedName name="대우적격" localSheetId="6">BlankMacro1</definedName>
    <definedName name="대우적격" localSheetId="4">BlankMacro1</definedName>
    <definedName name="대우적격">BlankMacro1</definedName>
    <definedName name="대전내역서_대전추가비교표_List" localSheetId="2">#REF!</definedName>
    <definedName name="대전내역서_대전추가비교표_List" localSheetId="7">#REF!</definedName>
    <definedName name="대전내역서_대전추가비교표_List" localSheetId="6">#REF!</definedName>
    <definedName name="대전내역서_대전추가비교표_List" localSheetId="4">#REF!</definedName>
    <definedName name="대전내역서_대전추가비교표_List">#REF!</definedName>
    <definedName name="대지면적" localSheetId="2">#REF!</definedName>
    <definedName name="대지면적" localSheetId="7">#REF!</definedName>
    <definedName name="대지면적" localSheetId="6">#REF!</definedName>
    <definedName name="대지면적" localSheetId="4">#REF!</definedName>
    <definedName name="대지면적">#REF!</definedName>
    <definedName name="대체구거" localSheetId="2">#REF!</definedName>
    <definedName name="대체구거" localSheetId="7">#REF!</definedName>
    <definedName name="대체구거" localSheetId="6">#REF!</definedName>
    <definedName name="대체구거" localSheetId="4">#REF!</definedName>
    <definedName name="대체구거">#REF!</definedName>
    <definedName name="대추R10" localSheetId="2">#REF!</definedName>
    <definedName name="대추R10" localSheetId="7">#REF!</definedName>
    <definedName name="대추R10" localSheetId="6">#REF!</definedName>
    <definedName name="대추R10" localSheetId="4">#REF!</definedName>
    <definedName name="대추R10">#REF!</definedName>
    <definedName name="대추R4" localSheetId="2">#REF!</definedName>
    <definedName name="대추R4" localSheetId="7">#REF!</definedName>
    <definedName name="대추R4" localSheetId="6">#REF!</definedName>
    <definedName name="대추R4" localSheetId="4">#REF!</definedName>
    <definedName name="대추R4">#REF!</definedName>
    <definedName name="대추R5" localSheetId="2">#REF!</definedName>
    <definedName name="대추R5" localSheetId="7">#REF!</definedName>
    <definedName name="대추R5" localSheetId="6">#REF!</definedName>
    <definedName name="대추R5" localSheetId="4">#REF!</definedName>
    <definedName name="대추R5">#REF!</definedName>
    <definedName name="대추R6" localSheetId="2">#REF!</definedName>
    <definedName name="대추R6" localSheetId="7">#REF!</definedName>
    <definedName name="대추R6" localSheetId="6">#REF!</definedName>
    <definedName name="대추R6" localSheetId="4">#REF!</definedName>
    <definedName name="대추R6">#REF!</definedName>
    <definedName name="대추R8" localSheetId="2">#REF!</definedName>
    <definedName name="대추R8" localSheetId="7">#REF!</definedName>
    <definedName name="대추R8" localSheetId="6">#REF!</definedName>
    <definedName name="대추R8" localSheetId="4">#REF!</definedName>
    <definedName name="대추R8">#REF!</definedName>
    <definedName name="대회의실배관배선" localSheetId="2">#REF!</definedName>
    <definedName name="대회의실배관배선" localSheetId="7">#REF!</definedName>
    <definedName name="대회의실배관배선" localSheetId="6">#REF!</definedName>
    <definedName name="대회의실배관배선" localSheetId="4">#REF!</definedName>
    <definedName name="대회의실배관배선">#REF!</definedName>
    <definedName name="대회의실자재비" localSheetId="2">#REF!</definedName>
    <definedName name="대회의실자재비" localSheetId="7">#REF!</definedName>
    <definedName name="대회의실자재비" localSheetId="6">#REF!</definedName>
    <definedName name="대회의실자재비" localSheetId="4">#REF!</definedName>
    <definedName name="대회의실자재비">#REF!</definedName>
    <definedName name="대ㅣㅂ2" localSheetId="2">#REF!</definedName>
    <definedName name="대ㅣㅂ2" localSheetId="7">#REF!</definedName>
    <definedName name="대ㅣㅂ2" localSheetId="6">#REF!</definedName>
    <definedName name="대ㅣㅂ2" localSheetId="4">#REF!</definedName>
    <definedName name="대ㅣㅂ2">#REF!</definedName>
    <definedName name="더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덕산1호" localSheetId="2">#REF!</definedName>
    <definedName name="덕산1호" localSheetId="7">#REF!</definedName>
    <definedName name="덕산1호" localSheetId="6">#REF!</definedName>
    <definedName name="덕산1호" localSheetId="4">#REF!</definedName>
    <definedName name="덕산1호">#REF!</definedName>
    <definedName name="덕산2호" localSheetId="2">#REF!</definedName>
    <definedName name="덕산2호" localSheetId="7">#REF!</definedName>
    <definedName name="덕산2호" localSheetId="6">#REF!</definedName>
    <definedName name="덕산2호" localSheetId="4">#REF!</definedName>
    <definedName name="덕산2호">#REF!</definedName>
    <definedName name="덕산3호" localSheetId="2">#REF!</definedName>
    <definedName name="덕산3호" localSheetId="7">#REF!</definedName>
    <definedName name="덕산3호" localSheetId="6">#REF!</definedName>
    <definedName name="덕산3호" localSheetId="4">#REF!</definedName>
    <definedName name="덕산3호">#REF!</definedName>
    <definedName name="덕산4호" localSheetId="2">#REF!</definedName>
    <definedName name="덕산4호" localSheetId="7">#REF!</definedName>
    <definedName name="덕산4호" localSheetId="6">#REF!</definedName>
    <definedName name="덕산4호" localSheetId="4">#REF!</definedName>
    <definedName name="덕산4호">#REF!</definedName>
    <definedName name="덕전1호" localSheetId="2">#REF!</definedName>
    <definedName name="덕전1호" localSheetId="7">#REF!</definedName>
    <definedName name="덕전1호" localSheetId="6">#REF!</definedName>
    <definedName name="덕전1호" localSheetId="4">#REF!</definedName>
    <definedName name="덕전1호">#REF!</definedName>
    <definedName name="덕전2호" localSheetId="2">#REF!</definedName>
    <definedName name="덕전2호" localSheetId="7">#REF!</definedName>
    <definedName name="덕전2호" localSheetId="6">#REF!</definedName>
    <definedName name="덕전2호" localSheetId="4">#REF!</definedName>
    <definedName name="덕전2호">#REF!</definedName>
    <definedName name="덕전3호" localSheetId="2">#REF!</definedName>
    <definedName name="덕전3호" localSheetId="7">#REF!</definedName>
    <definedName name="덕전3호" localSheetId="6">#REF!</definedName>
    <definedName name="덕전3호" localSheetId="4">#REF!</definedName>
    <definedName name="덕전3호">#REF!</definedName>
    <definedName name="덕지1호" localSheetId="2">#REF!</definedName>
    <definedName name="덕지1호" localSheetId="7">#REF!</definedName>
    <definedName name="덕지1호" localSheetId="6">#REF!</definedName>
    <definedName name="덕지1호" localSheetId="4">#REF!</definedName>
    <definedName name="덕지1호">#REF!</definedName>
    <definedName name="덕천1호" localSheetId="2">#REF!</definedName>
    <definedName name="덕천1호" localSheetId="7">#REF!</definedName>
    <definedName name="덕천1호" localSheetId="6">#REF!</definedName>
    <definedName name="덕천1호" localSheetId="4">#REF!</definedName>
    <definedName name="덕천1호">#REF!</definedName>
    <definedName name="덕천2호" localSheetId="2">#REF!</definedName>
    <definedName name="덕천2호" localSheetId="7">#REF!</definedName>
    <definedName name="덕천2호" localSheetId="6">#REF!</definedName>
    <definedName name="덕천2호" localSheetId="4">#REF!</definedName>
    <definedName name="덕천2호">#REF!</definedName>
    <definedName name="덕천3호" localSheetId="2">#REF!</definedName>
    <definedName name="덕천3호" localSheetId="7">#REF!</definedName>
    <definedName name="덕천3호" localSheetId="6">#REF!</definedName>
    <definedName name="덕천3호" localSheetId="4">#REF!</definedName>
    <definedName name="덕천3호">#REF!</definedName>
    <definedName name="덕천4호" localSheetId="2">#REF!</definedName>
    <definedName name="덕천4호" localSheetId="7">#REF!</definedName>
    <definedName name="덕천4호" localSheetId="6">#REF!</definedName>
    <definedName name="덕천4호" localSheetId="4">#REF!</definedName>
    <definedName name="덕천4호">#REF!</definedName>
    <definedName name="덤프">250000</definedName>
    <definedName name="덩굴장미3" localSheetId="2">#REF!</definedName>
    <definedName name="덩굴장미3" localSheetId="7">#REF!</definedName>
    <definedName name="덩굴장미3" localSheetId="6">#REF!</definedName>
    <definedName name="덩굴장미3" localSheetId="4">#REF!</definedName>
    <definedName name="덩굴장미3">#REF!</definedName>
    <definedName name="덩굴장미4" localSheetId="2">#REF!</definedName>
    <definedName name="덩굴장미4" localSheetId="7">#REF!</definedName>
    <definedName name="덩굴장미4" localSheetId="6">#REF!</definedName>
    <definedName name="덩굴장미4" localSheetId="4">#REF!</definedName>
    <definedName name="덩굴장미4">#REF!</definedName>
    <definedName name="덩굴장미5" localSheetId="2">#REF!</definedName>
    <definedName name="덩굴장미5" localSheetId="7">#REF!</definedName>
    <definedName name="덩굴장미5" localSheetId="6">#REF!</definedName>
    <definedName name="덩굴장미5" localSheetId="4">#REF!</definedName>
    <definedName name="덩굴장미5">#REF!</definedName>
    <definedName name="도급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도급44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도급공사비" localSheetId="2">#REF!</definedName>
    <definedName name="도급공사비" localSheetId="7">#REF!</definedName>
    <definedName name="도급공사비" localSheetId="6">#REF!</definedName>
    <definedName name="도급공사비" localSheetId="4">#REF!</definedName>
    <definedName name="도급공사비">#REF!</definedName>
    <definedName name="도급인건" localSheetId="2">#REF!</definedName>
    <definedName name="도급인건" localSheetId="7">#REF!</definedName>
    <definedName name="도급인건" localSheetId="6">#REF!</definedName>
    <definedName name="도급인건" localSheetId="4">#REF!</definedName>
    <definedName name="도급인건">#REF!</definedName>
    <definedName name="도급총액" localSheetId="2">#REF!</definedName>
    <definedName name="도급총액" localSheetId="7">#REF!</definedName>
    <definedName name="도급총액" localSheetId="6">#REF!</definedName>
    <definedName name="도급총액" localSheetId="4">#REF!</definedName>
    <definedName name="도급총액">#REF!</definedName>
    <definedName name="도급확정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도림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도서" localSheetId="2">#REF!</definedName>
    <definedName name="도서" localSheetId="7">#REF!</definedName>
    <definedName name="도서" localSheetId="6">#REF!</definedName>
    <definedName name="도서" localSheetId="4">#REF!</definedName>
    <definedName name="도서">#REF!</definedName>
    <definedName name="도용" localSheetId="2" hidden="1">#REF!</definedName>
    <definedName name="도용" localSheetId="7" hidden="1">#REF!</definedName>
    <definedName name="도용" localSheetId="6" hidden="1">#REF!</definedName>
    <definedName name="도용" localSheetId="4" hidden="1">#REF!</definedName>
    <definedName name="도용" hidden="1">#REF!</definedName>
    <definedName name="도입" localSheetId="2">#REF!</definedName>
    <definedName name="도입" localSheetId="7">#REF!</definedName>
    <definedName name="도입" localSheetId="6">#REF!</definedName>
    <definedName name="도입" localSheetId="4">#REF!</definedName>
    <definedName name="도입">#REF!</definedName>
    <definedName name="도장공" localSheetId="2">#REF!</definedName>
    <definedName name="도장공" localSheetId="7">#REF!</definedName>
    <definedName name="도장공" localSheetId="6">#REF!</definedName>
    <definedName name="도장공" localSheetId="4">#REF!</definedName>
    <definedName name="도장공">#REF!</definedName>
    <definedName name="도쟈6P">250000</definedName>
    <definedName name="독립기초" hidden="1">{#N/A,#N/A,FALSE,"기안지";#N/A,#N/A,FALSE,"통신지"}</definedName>
    <definedName name="독립기초토공수량산출" hidden="1">{#N/A,#N/A,FALSE,"기안지";#N/A,#N/A,FALSE,"통신지"}</definedName>
    <definedName name="독일가문비1206" localSheetId="2">#REF!</definedName>
    <definedName name="독일가문비1206" localSheetId="7">#REF!</definedName>
    <definedName name="독일가문비1206" localSheetId="6">#REF!</definedName>
    <definedName name="독일가문비1206" localSheetId="4">#REF!</definedName>
    <definedName name="독일가문비1206">#REF!</definedName>
    <definedName name="독일가문비1508" localSheetId="2">#REF!</definedName>
    <definedName name="독일가문비1508" localSheetId="7">#REF!</definedName>
    <definedName name="독일가문비1508" localSheetId="6">#REF!</definedName>
    <definedName name="독일가문비1508" localSheetId="4">#REF!</definedName>
    <definedName name="독일가문비1508">#REF!</definedName>
    <definedName name="독일가문비2010" localSheetId="2">#REF!</definedName>
    <definedName name="독일가문비2010" localSheetId="7">#REF!</definedName>
    <definedName name="독일가문비2010" localSheetId="6">#REF!</definedName>
    <definedName name="독일가문비2010" localSheetId="4">#REF!</definedName>
    <definedName name="독일가문비2010">#REF!</definedName>
    <definedName name="독일가문비2512" localSheetId="2">#REF!</definedName>
    <definedName name="독일가문비2512" localSheetId="7">#REF!</definedName>
    <definedName name="독일가문비2512" localSheetId="6">#REF!</definedName>
    <definedName name="독일가문비2512" localSheetId="4">#REF!</definedName>
    <definedName name="독일가문비2512">#REF!</definedName>
    <definedName name="독일가문비3015" localSheetId="2">#REF!</definedName>
    <definedName name="독일가문비3015" localSheetId="7">#REF!</definedName>
    <definedName name="독일가문비3015" localSheetId="6">#REF!</definedName>
    <definedName name="독일가문비3015" localSheetId="4">#REF!</definedName>
    <definedName name="독일가문비3015">#REF!</definedName>
    <definedName name="독일가문비3518" localSheetId="2">#REF!</definedName>
    <definedName name="독일가문비3518" localSheetId="7">#REF!</definedName>
    <definedName name="독일가문비3518" localSheetId="6">#REF!</definedName>
    <definedName name="독일가문비3518" localSheetId="4">#REF!</definedName>
    <definedName name="독일가문비3518">#REF!</definedName>
    <definedName name="돈나무0504" localSheetId="2">#REF!</definedName>
    <definedName name="돈나무0504" localSheetId="7">#REF!</definedName>
    <definedName name="돈나무0504" localSheetId="6">#REF!</definedName>
    <definedName name="돈나무0504" localSheetId="4">#REF!</definedName>
    <definedName name="돈나무0504">#REF!</definedName>
    <definedName name="돈나무0805" localSheetId="2">#REF!</definedName>
    <definedName name="돈나무0805" localSheetId="7">#REF!</definedName>
    <definedName name="돈나무0805" localSheetId="6">#REF!</definedName>
    <definedName name="돈나무0805" localSheetId="4">#REF!</definedName>
    <definedName name="돈나무0805">#REF!</definedName>
    <definedName name="돈나무1007" localSheetId="2">#REF!</definedName>
    <definedName name="돈나무1007" localSheetId="7">#REF!</definedName>
    <definedName name="돈나무1007" localSheetId="6">#REF!</definedName>
    <definedName name="돈나무1007" localSheetId="4">#REF!</definedName>
    <definedName name="돈나무1007">#REF!</definedName>
    <definedName name="돈나무1210" localSheetId="2">#REF!</definedName>
    <definedName name="돈나무1210" localSheetId="7">#REF!</definedName>
    <definedName name="돈나무1210" localSheetId="6">#REF!</definedName>
    <definedName name="돈나무1210" localSheetId="4">#REF!</definedName>
    <definedName name="돈나무1210">#REF!</definedName>
    <definedName name="동관" hidden="1">{#N/A,#N/A,FALSE,"앞";#N/A,#N/A,FALSE,"앞";#N/A,#N/A,FALSE,"목차";#N/A,#N/A,FALSE,"1";#N/A,#N/A,FALSE,"갑지";#N/A,#N/A,FALSE,"2";#N/A,#N/A,FALSE,"개요";#N/A,#N/A,FALSE,"개요2";#N/A,#N/A,FALSE,"3";#N/A,#N/A,FALSE,"총괄";#N/A,#N/A,FALSE,"선금";#N/A,#N/A,FALSE,"4";#N/A,#N/A,FALSE,"방법";#N/A,#N/A,FALSE,"5";#N/A,#N/A,FALSE,"k";#N/A,#N/A,FALSE,"6";#N/A,#N/A,FALSE,"지수";#N/A,#N/A,FALSE,"7";#N/A,#N/A,FALSE,"노";#N/A,#N/A,FALSE,"경";#N/A,#N/A,FALSE,"재";#N/A,#N/A,FALSE,"산";#N/A,#N/A,FALSE,"안";#N/A,#N/A,FALSE,"8";#N/A,#N/A,FALSE,"계수";#N/A,#N/A,FALSE,"9";#N/A,#N/A,FALSE,"비목";#N/A,#N/A,FALSE,"10";#N/A,#N/A,FALSE,"집계"}</definedName>
    <definedName name="동백1002" localSheetId="2">#REF!</definedName>
    <definedName name="동백1002" localSheetId="7">#REF!</definedName>
    <definedName name="동백1002" localSheetId="6">#REF!</definedName>
    <definedName name="동백1002" localSheetId="4">#REF!</definedName>
    <definedName name="동백1002">#REF!</definedName>
    <definedName name="동백1204" localSheetId="2">#REF!</definedName>
    <definedName name="동백1204" localSheetId="7">#REF!</definedName>
    <definedName name="동백1204" localSheetId="6">#REF!</definedName>
    <definedName name="동백1204" localSheetId="4">#REF!</definedName>
    <definedName name="동백1204">#REF!</definedName>
    <definedName name="동백1506" localSheetId="2">#REF!</definedName>
    <definedName name="동백1506" localSheetId="7">#REF!</definedName>
    <definedName name="동백1506" localSheetId="6">#REF!</definedName>
    <definedName name="동백1506" localSheetId="4">#REF!</definedName>
    <definedName name="동백1506">#REF!</definedName>
    <definedName name="동백1808" localSheetId="2">#REF!</definedName>
    <definedName name="동백1808" localSheetId="7">#REF!</definedName>
    <definedName name="동백1808" localSheetId="6">#REF!</definedName>
    <definedName name="동백1808" localSheetId="4">#REF!</definedName>
    <definedName name="동백1808">#REF!</definedName>
    <definedName name="동원" localSheetId="2">#REF!</definedName>
    <definedName name="동원" localSheetId="7">#REF!</definedName>
    <definedName name="동원" localSheetId="6">#REF!</definedName>
    <definedName name="동원" localSheetId="4">#REF!</definedName>
    <definedName name="동원">#REF!</definedName>
    <definedName name="동원1" localSheetId="2">#REF!</definedName>
    <definedName name="동원1" localSheetId="7">#REF!</definedName>
    <definedName name="동원1" localSheetId="6">#REF!</definedName>
    <definedName name="동원1" localSheetId="4">#REF!</definedName>
    <definedName name="동원1">#REF!</definedName>
    <definedName name="동은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두기1" localSheetId="2">#REF!</definedName>
    <definedName name="두기1" localSheetId="7">#REF!</definedName>
    <definedName name="두기1" localSheetId="6">#REF!</definedName>
    <definedName name="두기1" localSheetId="4">#REF!</definedName>
    <definedName name="두기1">#REF!</definedName>
    <definedName name="두기1호" localSheetId="2">#REF!</definedName>
    <definedName name="두기1호" localSheetId="7">#REF!</definedName>
    <definedName name="두기1호" localSheetId="6">#REF!</definedName>
    <definedName name="두기1호" localSheetId="4">#REF!</definedName>
    <definedName name="두기1호">#REF!</definedName>
    <definedName name="두기2" localSheetId="2">#REF!</definedName>
    <definedName name="두기2" localSheetId="7">#REF!</definedName>
    <definedName name="두기2" localSheetId="6">#REF!</definedName>
    <definedName name="두기2" localSheetId="4">#REF!</definedName>
    <definedName name="두기2">#REF!</definedName>
    <definedName name="두기2호" localSheetId="2">#REF!</definedName>
    <definedName name="두기2호" localSheetId="7">#REF!</definedName>
    <definedName name="두기2호" localSheetId="6">#REF!</definedName>
    <definedName name="두기2호" localSheetId="4">#REF!</definedName>
    <definedName name="두기2호">#REF!</definedName>
    <definedName name="두기3" localSheetId="2">#REF!</definedName>
    <definedName name="두기3" localSheetId="7">#REF!</definedName>
    <definedName name="두기3" localSheetId="6">#REF!</definedName>
    <definedName name="두기3" localSheetId="4">#REF!</definedName>
    <definedName name="두기3">#REF!</definedName>
    <definedName name="두기3호" localSheetId="2">#REF!</definedName>
    <definedName name="두기3호" localSheetId="7">#REF!</definedName>
    <definedName name="두기3호" localSheetId="6">#REF!</definedName>
    <definedName name="두기3호" localSheetId="4">#REF!</definedName>
    <definedName name="두기3호">#REF!</definedName>
    <definedName name="두번째집계표" localSheetId="2">#REF!</definedName>
    <definedName name="두번째집계표" localSheetId="7">#REF!</definedName>
    <definedName name="두번째집계표" localSheetId="6">#REF!</definedName>
    <definedName name="두번째집계표" localSheetId="4">#REF!</definedName>
    <definedName name="두번째집계표">#REF!</definedName>
    <definedName name="드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등R2" localSheetId="2">#REF!</definedName>
    <definedName name="등R2" localSheetId="7">#REF!</definedName>
    <definedName name="등R2" localSheetId="6">#REF!</definedName>
    <definedName name="등R2" localSheetId="4">#REF!</definedName>
    <definedName name="등R2">#REF!</definedName>
    <definedName name="등R4" localSheetId="2">#REF!</definedName>
    <definedName name="등R4" localSheetId="7">#REF!</definedName>
    <definedName name="등R4" localSheetId="6">#REF!</definedName>
    <definedName name="등R4" localSheetId="4">#REF!</definedName>
    <definedName name="등R4">#REF!</definedName>
    <definedName name="등R6" localSheetId="2">#REF!</definedName>
    <definedName name="등R6" localSheetId="7">#REF!</definedName>
    <definedName name="등R6" localSheetId="6">#REF!</definedName>
    <definedName name="등R6" localSheetId="4">#REF!</definedName>
    <definedName name="등R6">#REF!</definedName>
    <definedName name="등R8" localSheetId="2">#REF!</definedName>
    <definedName name="등R8" localSheetId="7">#REF!</definedName>
    <definedName name="등R8" localSheetId="6">#REF!</definedName>
    <definedName name="등R8" localSheetId="4">#REF!</definedName>
    <definedName name="등R8">#REF!</definedName>
    <definedName name="때죽R10" localSheetId="2">#REF!</definedName>
    <definedName name="때죽R10" localSheetId="7">#REF!</definedName>
    <definedName name="때죽R10" localSheetId="6">#REF!</definedName>
    <definedName name="때죽R10" localSheetId="4">#REF!</definedName>
    <definedName name="때죽R10">#REF!</definedName>
    <definedName name="때죽R4" localSheetId="2">#REF!</definedName>
    <definedName name="때죽R4" localSheetId="7">#REF!</definedName>
    <definedName name="때죽R4" localSheetId="6">#REF!</definedName>
    <definedName name="때죽R4" localSheetId="4">#REF!</definedName>
    <definedName name="때죽R4">#REF!</definedName>
    <definedName name="때죽R6" localSheetId="2">#REF!</definedName>
    <definedName name="때죽R6" localSheetId="7">#REF!</definedName>
    <definedName name="때죽R6" localSheetId="6">#REF!</definedName>
    <definedName name="때죽R6" localSheetId="4">#REF!</definedName>
    <definedName name="때죽R6">#REF!</definedName>
    <definedName name="때죽R8" localSheetId="2">#REF!</definedName>
    <definedName name="때죽R8" localSheetId="7">#REF!</definedName>
    <definedName name="때죽R8" localSheetId="6">#REF!</definedName>
    <definedName name="때죽R8" localSheetId="4">#REF!</definedName>
    <definedName name="때죽R8">#REF!</definedName>
    <definedName name="ㄹ" hidden="1">{"AJD",#N/A,TRUE,"Summary";"AJD",#N/A,TRUE,"CFCONC-outputs";"AJD",#N/A,TRUE,"P&amp;LCONC-outputs";"AJD",#N/A,TRUE,"BSCONC-outputs";"AJD",#N/A,TRUE,"FSCONC-outputs"}</definedName>
    <definedName name="ㄹ2" localSheetId="2">#REF!</definedName>
    <definedName name="ㄹ2" localSheetId="7">#REF!</definedName>
    <definedName name="ㄹ2" localSheetId="6">#REF!</definedName>
    <definedName name="ㄹ2" localSheetId="4">#REF!</definedName>
    <definedName name="ㄹ2">#REF!</definedName>
    <definedName name="ㄹ403" localSheetId="2">#REF!</definedName>
    <definedName name="ㄹ403" localSheetId="7">#REF!</definedName>
    <definedName name="ㄹ403" localSheetId="6">#REF!</definedName>
    <definedName name="ㄹ403" localSheetId="4">#REF!</definedName>
    <definedName name="ㄹ403">#REF!</definedName>
    <definedName name="ㄹㄴ머ㅣㅏㅇ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ㄹㄴㅇㄹㄴㅇㄹㄴㄱㄴㅇ" hidden="1">{#N/A,#N/A,FALSE,"지침";#N/A,#N/A,FALSE,"환경분석";#N/A,#N/A,FALSE,"Sheet16"}</definedName>
    <definedName name="ㄹㄶㅗ" hidden="1">{#N/A,#N/A,FALSE,"집계표"}</definedName>
    <definedName name="ㄹㄷㅁㅈ" localSheetId="2">#REF!</definedName>
    <definedName name="ㄹㄷㅁㅈ" localSheetId="7">#REF!</definedName>
    <definedName name="ㄹㄷㅁㅈ" localSheetId="6">#REF!</definedName>
    <definedName name="ㄹㄷㅁㅈ" localSheetId="4">#REF!</definedName>
    <definedName name="ㄹㄷㅁㅈ">#REF!</definedName>
    <definedName name="ㄹㄹ" localSheetId="2">#REF!</definedName>
    <definedName name="ㄹㄹ" localSheetId="7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ㄹㄹ" localSheetId="6">#REF!</definedName>
    <definedName name="ㄹㄹ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ㄹㄹ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ㄹㄹ">#REF!</definedName>
    <definedName name="ㄹㄹㄹ" localSheetId="2">#REF!</definedName>
    <definedName name="ㄹㄹㄹ" localSheetId="7" hidden="1">#REF!</definedName>
    <definedName name="ㄹㄹㄹ" localSheetId="6">#REF!</definedName>
    <definedName name="ㄹㄹㄹ" localSheetId="5" hidden="1">#REF!</definedName>
    <definedName name="ㄹㄹㄹ" localSheetId="4" hidden="1">#REF!</definedName>
    <definedName name="ㄹㄹㄹ">#REF!</definedName>
    <definedName name="ㄹㄹㄹㄹ" localSheetId="2">#REF!</definedName>
    <definedName name="ㄹㄹㄹㄹ" localSheetId="7">#REF!</definedName>
    <definedName name="ㄹㄹㄹㄹ" localSheetId="6">#REF!</definedName>
    <definedName name="ㄹㄹㄹㄹ" localSheetId="4">#REF!</definedName>
    <definedName name="ㄹㄹㄹㄹ">#REF!</definedName>
    <definedName name="ㄹㄹㄹㄹㄹ" localSheetId="2">#REF!</definedName>
    <definedName name="ㄹㄹㄹㄹㄹ" localSheetId="7">#REF!</definedName>
    <definedName name="ㄹㄹㄹㄹㄹ" localSheetId="6">#REF!</definedName>
    <definedName name="ㄹㄹㄹㄹㄹ" localSheetId="4">#REF!</definedName>
    <definedName name="ㄹㄹㄹㄹㄹ">#REF!</definedName>
    <definedName name="ㄹㄹㄹㄹㄹㄹ" localSheetId="2">#REF!</definedName>
    <definedName name="ㄹㄹㄹㄹㄹㄹ" localSheetId="7">#REF!</definedName>
    <definedName name="ㄹㄹㄹㄹㄹㄹ" localSheetId="6">#REF!</definedName>
    <definedName name="ㄹㄹㄹㄹㄹㄹ" localSheetId="4">#REF!</definedName>
    <definedName name="ㄹㄹㄹㄹㄹㄹ">#REF!</definedName>
    <definedName name="ㄹㄹㄹㄹㄹㄹㄹ" localSheetId="2">#REF!</definedName>
    <definedName name="ㄹㄹㄹㄹㄹㄹㄹ" localSheetId="7">#REF!</definedName>
    <definedName name="ㄹㄹㄹㄹㄹㄹㄹ" localSheetId="6">#REF!</definedName>
    <definedName name="ㄹㄹㄹㄹㄹㄹㄹ" localSheetId="4">#REF!</definedName>
    <definedName name="ㄹㄹㄹㄹㄹㄹㄹ">#REF!</definedName>
    <definedName name="ㄹㄹㄹㄹㄹㄹㄹㄹㄹㄹㄹ" localSheetId="2">#REF!</definedName>
    <definedName name="ㄹㄹㄹㄹㄹㄹㄹㄹㄹㄹㄹ" localSheetId="7">#REF!</definedName>
    <definedName name="ㄹㄹㄹㄹㄹㄹㄹㄹㄹㄹㄹ" localSheetId="6">#REF!</definedName>
    <definedName name="ㄹㄹㄹㄹㄹㄹㄹㄹㄹㄹㄹ" localSheetId="4">#REF!</definedName>
    <definedName name="ㄹㄹㄹㄹㄹㄹㄹㄹㄹㄹㄹ">#REF!</definedName>
    <definedName name="ㄹㄹㄹㄹㄹㄹㄹㄹㄹㄹㄹㄹㄹㄹㄹ" localSheetId="2">#REF!</definedName>
    <definedName name="ㄹㄹㄹㄹㄹㄹㄹㄹㄹㄹㄹㄹㄹㄹㄹ" localSheetId="7">#REF!</definedName>
    <definedName name="ㄹㄹㄹㄹㄹㄹㄹㄹㄹㄹㄹㄹㄹㄹㄹ" localSheetId="6">#REF!</definedName>
    <definedName name="ㄹㄹㄹㄹㄹㄹㄹㄹㄹㄹㄹㄹㄹㄹㄹ" localSheetId="4">#REF!</definedName>
    <definedName name="ㄹㄹㄹㄹㄹㄹㄹㄹㄹㄹㄹㄹㄹㄹㄹ">#REF!</definedName>
    <definedName name="ㄹㄹㅇㄴㄹㄹㅇㄴㄹㅇㄶㅀ" hidden="1">{#N/A,#N/A,FALSE,"집계표"}</definedName>
    <definedName name="ㄹㅇ" localSheetId="2">내역서표지!StartSeller</definedName>
    <definedName name="ㄹㅇ" localSheetId="6">수량산출서표지!StartSeller</definedName>
    <definedName name="ㄹㅇ" localSheetId="4">집계표!StartSeller</definedName>
    <definedName name="ㄹㅇㄴㅁ" hidden="1">{#N/A,#N/A,TRUE,"1";#N/A,#N/A,TRUE,"2";#N/A,#N/A,TRUE,"3";#N/A,#N/A,TRUE,"4";#N/A,#N/A,TRUE,"5";#N/A,#N/A,TRUE,"6";#N/A,#N/A,TRUE,"7"}</definedName>
    <definedName name="ㄹㅇㄴㅇㄴㅇㄹㅇ" hidden="1">{#N/A,#N/A,FALSE,"집계표"}</definedName>
    <definedName name="ㄹㅇ넛교ㅗ" hidden="1">{#N/A,#N/A,FALSE,"집계표"}</definedName>
    <definedName name="ㄹㅇ노ㅎ" hidden="1">{#N/A,#N/A,FALSE,"집계표"}</definedName>
    <definedName name="ㄹㅇㄶㄴㅅ" hidden="1">{#N/A,#N/A,FALSE,"집계표"}</definedName>
    <definedName name="ㄹㅇㄶㅎㅇㄶㅇㅎㄹㅇ" hidden="1">{#N/A,#N/A,FALSE,"집계표"}</definedName>
    <definedName name="ㄹㅇㅁㄴ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ㄹㅇ서ㅗ" hidden="1">{#N/A,#N/A,FALSE,"집계표"}</definedName>
    <definedName name="ㄹㅇ소ㅛ" hidden="1">{#N/A,#N/A,FALSE,"집계표"}</definedName>
    <definedName name="ㄹㅇㅇㅇㅇㅇㅇ" hidden="1">{#N/A,#N/A,FALSE,"집계표"}</definedName>
    <definedName name="ㄹㅇㅇㅇㅇㅇㅇㅇㅇㅇㅇ" hidden="1">{#N/A,#N/A,FALSE,"집계표"}</definedName>
    <definedName name="ㄹㅇ옷" hidden="1">{#N/A,#N/A,FALSE,"집계표"}</definedName>
    <definedName name="ㄹㅇㅌㅎㅎㅎㅎㅎ" hidden="1">{#N/A,#N/A,FALSE,"집계표"}</definedName>
    <definedName name="ㄹㅇㅎ" hidden="1">{#N/A,#N/A,FALSE,"집계표"}</definedName>
    <definedName name="ㄹㅇㅎㅊㅌㅍㅍ" hidden="1">{#N/A,#N/A,FALSE,"집계표"}</definedName>
    <definedName name="ㄹㅇㅎㅎㅎㅎㅎㅎㅎㅎㅎ" hidden="1">{#N/A,#N/A,FALSE,"집계표"}</definedName>
    <definedName name="ㄹㅇ허ㅗ" hidden="1">{#N/A,#N/A,FALSE,"집계표"}</definedName>
    <definedName name="ㄹㅇ효" hidden="1">{#N/A,#N/A,FALSE,"집계표"}</definedName>
    <definedName name="ㄹ어호" hidden="1">{#N/A,#N/A,FALSE,"집계표"}</definedName>
    <definedName name="ㄹ오" hidden="1">{#N/A,#N/A,FALSE,"집계표"}</definedName>
    <definedName name="ㄹ오ㅛ" hidden="1">{#N/A,#N/A,FALSE,"집계표"}</definedName>
    <definedName name="ㄹ옿" hidden="1">{#N/A,#N/A,FALSE,"집계표"}</definedName>
    <definedName name="ㄹ옿ㄴㄴㄴ노" hidden="1">{#N/A,#N/A,FALSE,"집계표"}</definedName>
    <definedName name="ㄹ옿ㅇㄹ" hidden="1">{#N/A,#N/A,FALSE,"집계표"}</definedName>
    <definedName name="ㄹ옿ㅎㅎㅎㅎㅎㅎㅎ" hidden="1">{#N/A,#N/A,FALSE,"집계표"}</definedName>
    <definedName name="ㄹㅎㄹㅎㅀ" localSheetId="2" hidden="1">#REF!</definedName>
    <definedName name="ㄹㅎㄹㅎㅀ" localSheetId="7" hidden="1">#REF!</definedName>
    <definedName name="ㄹㅎㄹㅎㅀ" localSheetId="6" hidden="1">#REF!</definedName>
    <definedName name="ㄹㅎㄹㅎㅀ" localSheetId="4" hidden="1">#REF!</definedName>
    <definedName name="ㄹㅎㄹㅎㅀ" hidden="1">#REF!</definedName>
    <definedName name="ㄹ하ㅏㅏㅏㅏㅏ" hidden="1">{#N/A,#N/A,FALSE,"집계표"}</definedName>
    <definedName name="ㄹ허ㅗ" hidden="1">{#N/A,#N/A,FALSE,"집계표"}</definedName>
    <definedName name="ㄹ허ㅗ러ㅗ" localSheetId="2">BlankMacro1</definedName>
    <definedName name="ㄹ허ㅗ러ㅗ" localSheetId="7">BlankMacro1</definedName>
    <definedName name="ㄹ허ㅗ러ㅗ" localSheetId="6">BlankMacro1</definedName>
    <definedName name="ㄹ허ㅗ러ㅗ" localSheetId="4">BlankMacro1</definedName>
    <definedName name="ㄹ허ㅗ러ㅗ">BlankMacro1</definedName>
    <definedName name="ㄹ허ㅛㅛㅛㅛㅛㅛ" hidden="1">{#N/A,#N/A,FALSE,"집계표"}</definedName>
    <definedName name="ㄹ혀퍼ㅜㅠ" hidden="1">{#N/A,#N/A,FALSE,"집계표"}</definedName>
    <definedName name="ㄹ호ㅓㅛ" hidden="1">{#N/A,#N/A,FALSE,"집계표"}</definedName>
    <definedName name="ㄹ호ㅗㅎ" hidden="1">{#N/A,#N/A,FALSE,"집계표"}</definedName>
    <definedName name="ㄹ홀" localSheetId="2">BlankMacro1</definedName>
    <definedName name="ㄹ홀" localSheetId="7">BlankMacro1</definedName>
    <definedName name="ㄹ홀" localSheetId="6">BlankMacro1</definedName>
    <definedName name="ㄹ홀" localSheetId="4">BlankMacro1</definedName>
    <definedName name="ㄹ홀">BlankMacro1</definedName>
    <definedName name="ㄹ홀ㅅ" hidden="1">{#N/A,#N/A,FALSE,"집계표"}</definedName>
    <definedName name="ㄹ홓ㄹ로ㅗㅗㅗㅗㅗㅗㅗ" hidden="1">{#N/A,#N/A,FALSE,"집계표"}</definedName>
    <definedName name="ㄹ효ㅓㅕ" hidden="1">{#N/A,#N/A,FALSE,"집계표"}</definedName>
    <definedName name="라라라ㅏㄹ" hidden="1">{#N/A,#N/A,FALSE,"집계표"}</definedName>
    <definedName name="라ㅏㅏ" hidden="1">{#N/A,#N/A,FALSE,"집계표"}</definedName>
    <definedName name="랏구" hidden="1">{#N/A,#N/A,FALSE,"집계표"}</definedName>
    <definedName name="래" hidden="1">{#N/A,#N/A,FALSE,"변경관리예산";#N/A,#N/A,FALSE,"변경장비예산";#N/A,#N/A,FALSE,"변경준설예산";#N/A,#N/A,FALSE,"변경철구예산"}</definedName>
    <definedName name="랴" hidden="1">{#N/A,#N/A,FALSE,"예상손익";#N/A,#N/A,FALSE,"관리분석";#N/A,#N/A,FALSE,"장비분석";#N/A,#N/A,FALSE,"준설분석";#N/A,#N/A,FALSE,"철구분석"}</definedName>
    <definedName name="러러럴" hidden="1">{#N/A,#N/A,FALSE,"주간공정";#N/A,#N/A,FALSE,"주간보고";#N/A,#N/A,FALSE,"주간공정표"}</definedName>
    <definedName name="러아니러ㅏㅣㄴ" localSheetId="2">#REF!</definedName>
    <definedName name="러아니러ㅏㅣㄴ" localSheetId="7">#REF!</definedName>
    <definedName name="러아니러ㅏㅣㄴ" localSheetId="6">#REF!</definedName>
    <definedName name="러아니러ㅏㅣㄴ" localSheetId="4">#REF!</definedName>
    <definedName name="러아니러ㅏㅣㄴ">#REF!</definedName>
    <definedName name="러헐" hidden="1">{#N/A,#N/A,FALSE,"도급대비시행율";#N/A,#N/A,FALSE,"결의서";#N/A,#N/A,FALSE,"내역서";#N/A,#N/A,FALSE,"도급예상"}</definedName>
    <definedName name="러ㅏㄹ" localSheetId="2">#REF!</definedName>
    <definedName name="러ㅏㄹ" localSheetId="7">#REF!</definedName>
    <definedName name="러ㅏㄹ" localSheetId="6">#REF!</definedName>
    <definedName name="러ㅏㄹ" localSheetId="4">#REF!</definedName>
    <definedName name="러ㅏㄹ">#REF!</definedName>
    <definedName name="렃퍼ㅗ" hidden="1">{#N/A,#N/A,FALSE,"집계표"}</definedName>
    <definedName name="련" hidden="1">{#N/A,#N/A,FALSE,"변경관리예산";#N/A,#N/A,FALSE,"변경장비예산";#N/A,#N/A,FALSE,"변경준설예산";#N/A,#N/A,FALSE,"변경철구예산"}</definedName>
    <definedName name="로헝ㄱ" hidden="1">{#N/A,#N/A,FALSE,"집계표"}</definedName>
    <definedName name="롷ㅎㅎㅎㅎ" hidden="1">{#N/A,#N/A,FALSE,"집계표"}</definedName>
    <definedName name="룸" hidden="1">{#N/A,#N/A,FALSE,"사업총괄";#N/A,#N/A,FALSE,"장비사업";#N/A,#N/A,FALSE,"철구사업";#N/A,#N/A,FALSE,"준설사업"}</definedName>
    <definedName name="류ㅣㅏ" hidden="1">{#N/A,#N/A,FALSE,"집계표"}</definedName>
    <definedName name="르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ㄿ호ㅗㅗ" hidden="1">{#N/A,#N/A,FALSE,"집계표"}</definedName>
    <definedName name="ㅀ" hidden="1">{#N/A,#N/A,TRUE,"토적및재료집계";#N/A,#N/A,TRUE,"토적및재료집계";#N/A,#N/A,TRUE,"단위량"}</definedName>
    <definedName name="ㅀㄹ" hidden="1">{#N/A,#N/A,TRUE,"토적및재료집계";#N/A,#N/A,TRUE,"토적및재료집계";#N/A,#N/A,TRUE,"단위량"}</definedName>
    <definedName name="ㅀㅅㄱ" hidden="1">{#N/A,#N/A,FALSE,"Sheet6"}</definedName>
    <definedName name="ㅀㅇ" hidden="1">{#N/A,#N/A,FALSE,"집계표"}</definedName>
    <definedName name="ㅀ오ㅓㅎ롱ㄶㄹㄴ" hidden="1">{#N/A,#N/A,FALSE,"2~8번"}</definedName>
    <definedName name="ㅁ" localSheetId="2">#REF!</definedName>
    <definedName name="ㅁ" localSheetId="7">#REF!</definedName>
    <definedName name="ㅁ" localSheetId="6">#REF!</definedName>
    <definedName name="ㅁ" localSheetId="4">#REF!</definedName>
    <definedName name="ㅁ">#REF!</definedName>
    <definedName name="ㅁ0" localSheetId="2">#REF!</definedName>
    <definedName name="ㅁ0" localSheetId="7">#REF!</definedName>
    <definedName name="ㅁ0" localSheetId="6">#REF!</definedName>
    <definedName name="ㅁ0" localSheetId="4">#REF!</definedName>
    <definedName name="ㅁ0">#REF!</definedName>
    <definedName name="ㅁ100" localSheetId="2">#REF!</definedName>
    <definedName name="ㅁ100" localSheetId="7">#REF!</definedName>
    <definedName name="ㅁ100" localSheetId="6">#REF!</definedName>
    <definedName name="ㅁ100" localSheetId="4">#REF!</definedName>
    <definedName name="ㅁ100">#REF!</definedName>
    <definedName name="ㅁ1100" localSheetId="2">#REF!</definedName>
    <definedName name="ㅁ1100" localSheetId="7">#REF!</definedName>
    <definedName name="ㅁ1100" localSheetId="6">#REF!</definedName>
    <definedName name="ㅁ1100" localSheetId="4">#REF!</definedName>
    <definedName name="ㅁ1100">#REF!</definedName>
    <definedName name="ㅁ1122" localSheetId="2">#REF!</definedName>
    <definedName name="ㅁ1122" localSheetId="7">#REF!</definedName>
    <definedName name="ㅁ1122" localSheetId="6">#REF!</definedName>
    <definedName name="ㅁ1122" localSheetId="4">#REF!</definedName>
    <definedName name="ㅁ1122">#REF!</definedName>
    <definedName name="ㅁ1140" localSheetId="2">#REF!</definedName>
    <definedName name="ㅁ1140" localSheetId="7">#REF!</definedName>
    <definedName name="ㅁ1140" localSheetId="6">#REF!</definedName>
    <definedName name="ㅁ1140" localSheetId="4">#REF!</definedName>
    <definedName name="ㅁ1140">#REF!</definedName>
    <definedName name="ㅁ134" localSheetId="2">#REF!</definedName>
    <definedName name="ㅁ134" localSheetId="7">#REF!</definedName>
    <definedName name="ㅁ134" localSheetId="6">#REF!</definedName>
    <definedName name="ㅁ134" localSheetId="4">#REF!</definedName>
    <definedName name="ㅁ134">#REF!</definedName>
    <definedName name="ㅁ1382" localSheetId="2">#REF!</definedName>
    <definedName name="ㅁ1382" localSheetId="7">#REF!</definedName>
    <definedName name="ㅁ1382" localSheetId="6">#REF!</definedName>
    <definedName name="ㅁ1382" localSheetId="4">#REF!</definedName>
    <definedName name="ㅁ1382">#REF!</definedName>
    <definedName name="ㅁ38" localSheetId="2">#REF!</definedName>
    <definedName name="ㅁ38" localSheetId="7">#REF!</definedName>
    <definedName name="ㅁ38" localSheetId="6">#REF!</definedName>
    <definedName name="ㅁ38" localSheetId="4">#REF!</definedName>
    <definedName name="ㅁ38">#REF!</definedName>
    <definedName name="ㅁ545" localSheetId="2">#REF!</definedName>
    <definedName name="ㅁ545" localSheetId="7">#REF!</definedName>
    <definedName name="ㅁ545" localSheetId="6">#REF!</definedName>
    <definedName name="ㅁ545" localSheetId="4">#REF!</definedName>
    <definedName name="ㅁ545">#REF!</definedName>
    <definedName name="ㅁ636" localSheetId="2">#REF!</definedName>
    <definedName name="ㅁ636" localSheetId="7">#REF!</definedName>
    <definedName name="ㅁ636" localSheetId="6">#REF!</definedName>
    <definedName name="ㅁ636" localSheetId="4">#REF!</definedName>
    <definedName name="ㅁ636">#REF!</definedName>
    <definedName name="ㅁa1140" localSheetId="2">#REF!</definedName>
    <definedName name="ㅁa1140" localSheetId="7">#REF!</definedName>
    <definedName name="ㅁa1140" localSheetId="6">#REF!</definedName>
    <definedName name="ㅁa1140" localSheetId="4">#REF!</definedName>
    <definedName name="ㅁa1140">#REF!</definedName>
    <definedName name="ㅁㄱㄷㅋㄴㅇ" hidden="1">{#N/A,#N/A,FALSE,"집계표"}</definedName>
    <definedName name="ㅁㄴㄴㅇ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ㅁㄴㄹ" hidden="1">{#N/A,#N/A,FALSE,"집계표"}</definedName>
    <definedName name="ㅁㄴㄹㅊㄹㅇㄴㅊ" localSheetId="2">#REF!</definedName>
    <definedName name="ㅁㄴㄹㅊㄹㅇㄴㅊ" localSheetId="7">#REF!</definedName>
    <definedName name="ㅁㄴㄹㅊㄹㅇㄴㅊ" localSheetId="6">#REF!</definedName>
    <definedName name="ㅁㄴㄹㅊㄹㅇㄴㅊ" localSheetId="4">#REF!</definedName>
    <definedName name="ㅁㄴㄹㅊㄹㅇㄴㅊ">#REF!</definedName>
    <definedName name="ㅁㄴㅇ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ㅁㄴㅇㄹ" hidden="1">{#N/A,#N/A,FALSE,"집계표"}</definedName>
    <definedName name="ㅁㄴㅇㅁㅌㅋ" hidden="1">{#N/A,#N/A,FALSE,"집계표"}</definedName>
    <definedName name="ㅁㄴ아랴" hidden="1">{#N/A,#N/A,FALSE,"집계표"}</definedName>
    <definedName name="ㅁㄴ아ㅓㄹ킽" hidden="1">{#N/A,#N/A,FALSE,"집계표"}</definedName>
    <definedName name="ㅁㄴ아ㅓㅎ" hidden="1">{#N/A,#N/A,FALSE,"집계표"}</definedName>
    <definedName name="ㅁㄴ얼" hidden="1">{#N/A,#N/A,FALSE,"집계표"}</definedName>
    <definedName name="ㅁ날어" hidden="1">{#N/A,#N/A,FALSE,"집계표"}</definedName>
    <definedName name="ㅁ널머밀ㅇㄴ" hidden="1">{#N/A,#N/A,FALSE,"집계표"}</definedName>
    <definedName name="ㅁ널이ㅏㅓㄴ" hidden="1">{#N/A,#N/A,FALSE,"집계표"}</definedName>
    <definedName name="ㅁ니ㅏㅎㅋㅇ" hidden="1">{#N/A,#N/A,FALSE,"집계표"}</definedName>
    <definedName name="ㅁㄶ리ㅏㅓ" hidden="1">{#N/A,#N/A,FALSE,"집계표"}</definedName>
    <definedName name="ㅁㄶㅇ" hidden="1">{#N/A,#N/A,FALSE,"집계표"}</definedName>
    <definedName name="ㅁㄷ나ㅓㅇㅇㅌ" hidden="1">{#N/A,#N/A,FALSE,"집계표"}</definedName>
    <definedName name="ㅁㅁㅁ" localSheetId="2">#REF!</definedName>
    <definedName name="ㅁㅁㅁ" localSheetId="7">#REF!</definedName>
    <definedName name="ㅁㅁㅁ" localSheetId="6">#REF!</definedName>
    <definedName name="ㅁㅁㅁ" localSheetId="4">#REF!</definedName>
    <definedName name="ㅁㅁㅁ">#REF!</definedName>
    <definedName name="ㅁㅁㅁㅁㅁ" localSheetId="7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ㅁㅁㅁㅁㅁ" localSheetId="5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ㅁㅁㅁㅁㅁ" localSheetId="4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ㅁㅁㅁㅁㅁ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ㅁㅁㅁㅁㅁㅁ" localSheetId="2" hidden="1">#REF!</definedName>
    <definedName name="ㅁㅁㅁㅁㅁㅁ" localSheetId="7" hidden="1">#REF!</definedName>
    <definedName name="ㅁㅁㅁㅁㅁㅁ" localSheetId="6" hidden="1">#REF!</definedName>
    <definedName name="ㅁㅁㅁㅁㅁㅁ" localSheetId="4" hidden="1">#REF!</definedName>
    <definedName name="ㅁㅁㅁㅁㅁㅁ" hidden="1">#REF!</definedName>
    <definedName name="ㅁㅇㄴㅁ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ㅁㅇ나ㅓ키ㅏㄴ" hidden="1">{#N/A,#N/A,FALSE,"집계표"}</definedName>
    <definedName name="ㅁㅇㄹㅇㅎㄻㅍ" hidden="1">{#N/A,#N/A,FALSE,"집계표"}</definedName>
    <definedName name="ㅁㅇㅇ" hidden="1">{#N/A,#N/A,FALSE,"Sheet1"}</definedName>
    <definedName name="ㅁㅈㅂㄷㄺㅂ" hidden="1">{#N/A,#N/A,FALSE,"집계표"}</definedName>
    <definedName name="ㅁㅈ뱔ㅇ" hidden="1">{#N/A,#N/A,FALSE,"집계표"}</definedName>
    <definedName name="ㅁㅋㄴ이ㅏㄹ" hidden="1">{#N/A,#N/A,FALSE,"집계표"}</definedName>
    <definedName name="ㅁㅎ이ㅏ" hidden="1">{#N/A,#N/A,FALSE,"집계표"}</definedName>
    <definedName name="ㅁㅎㅎ" localSheetId="2" hidden="1">#REF!</definedName>
    <definedName name="ㅁㅎㅎ" localSheetId="7" hidden="1">#REF!</definedName>
    <definedName name="ㅁㅎㅎ" localSheetId="6" hidden="1">#REF!</definedName>
    <definedName name="ㅁㅎㅎ" localSheetId="4" hidden="1">#REF!</definedName>
    <definedName name="ㅁㅎㅎ" hidden="1">#REF!</definedName>
    <definedName name="마" localSheetId="2">#REF!</definedName>
    <definedName name="마" localSheetId="7">#REF!</definedName>
    <definedName name="마" localSheetId="6">#REF!</definedName>
    <definedName name="마" localSheetId="4">#REF!</definedName>
    <definedName name="마">#REF!</definedName>
    <definedName name="마1" localSheetId="2">#REF!</definedName>
    <definedName name="마1" localSheetId="7">#REF!</definedName>
    <definedName name="마1" localSheetId="6">#REF!</definedName>
    <definedName name="마1" localSheetId="4">#REF!</definedName>
    <definedName name="마1">#REF!</definedName>
    <definedName name="마가목R3" localSheetId="2">#REF!</definedName>
    <definedName name="마가목R3" localSheetId="7">#REF!</definedName>
    <definedName name="마가목R3" localSheetId="6">#REF!</definedName>
    <definedName name="마가목R3" localSheetId="4">#REF!</definedName>
    <definedName name="마가목R3">#REF!</definedName>
    <definedName name="마가목R5" localSheetId="2">#REF!</definedName>
    <definedName name="마가목R5" localSheetId="7">#REF!</definedName>
    <definedName name="마가목R5" localSheetId="6">#REF!</definedName>
    <definedName name="마가목R5" localSheetId="4">#REF!</definedName>
    <definedName name="마가목R5">#REF!</definedName>
    <definedName name="마가목R7" localSheetId="2">#REF!</definedName>
    <definedName name="마가목R7" localSheetId="7">#REF!</definedName>
    <definedName name="마가목R7" localSheetId="6">#REF!</definedName>
    <definedName name="마가목R7" localSheetId="4">#REF!</definedName>
    <definedName name="마가목R7">#REF!</definedName>
    <definedName name="마감자재" localSheetId="2">#REF!</definedName>
    <definedName name="마감자재" localSheetId="7">#REF!</definedName>
    <definedName name="마감자재" localSheetId="6">#REF!</definedName>
    <definedName name="마감자재" localSheetId="4">#REF!</definedName>
    <definedName name="마감자재">#REF!</definedName>
    <definedName name="마널이ㅏ" hidden="1">{#N/A,#N/A,FALSE,"집계표"}</definedName>
    <definedName name="마블" localSheetId="2">#REF!</definedName>
    <definedName name="마블" localSheetId="7">#REF!</definedName>
    <definedName name="마블" localSheetId="6">#REF!</definedName>
    <definedName name="마블" localSheetId="4">#REF!</definedName>
    <definedName name="마블">#REF!</definedName>
    <definedName name="마카담로라">250000</definedName>
    <definedName name="만득이" hidden="1">{#N/A,#N/A,FALSE,"2~8번"}</definedName>
    <definedName name="말발도리1003" localSheetId="2">#REF!</definedName>
    <definedName name="말발도리1003" localSheetId="7">#REF!</definedName>
    <definedName name="말발도리1003" localSheetId="6">#REF!</definedName>
    <definedName name="말발도리1003" localSheetId="4">#REF!</definedName>
    <definedName name="말발도리1003">#REF!</definedName>
    <definedName name="말발도리1204" localSheetId="2">#REF!</definedName>
    <definedName name="말발도리1204" localSheetId="7">#REF!</definedName>
    <definedName name="말발도리1204" localSheetId="6">#REF!</definedName>
    <definedName name="말발도리1204" localSheetId="4">#REF!</definedName>
    <definedName name="말발도리1204">#REF!</definedName>
    <definedName name="말발도리1506" localSheetId="2">#REF!</definedName>
    <definedName name="말발도리1506" localSheetId="7">#REF!</definedName>
    <definedName name="말발도리1506" localSheetId="6">#REF!</definedName>
    <definedName name="말발도리1506" localSheetId="4">#REF!</definedName>
    <definedName name="말발도리1506">#REF!</definedName>
    <definedName name="망루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매입세액" hidden="1">{#N/A,#N/A,FALSE,"예상손익";#N/A,#N/A,FALSE,"관리분석";#N/A,#N/A,FALSE,"장비분석";#N/A,#N/A,FALSE,"준설분석";#N/A,#N/A,FALSE,"철구분석"}</definedName>
    <definedName name="매자0804" localSheetId="2">#REF!</definedName>
    <definedName name="매자0804" localSheetId="7">#REF!</definedName>
    <definedName name="매자0804" localSheetId="6">#REF!</definedName>
    <definedName name="매자0804" localSheetId="4">#REF!</definedName>
    <definedName name="매자0804">#REF!</definedName>
    <definedName name="매자1005" localSheetId="2">#REF!</definedName>
    <definedName name="매자1005" localSheetId="7">#REF!</definedName>
    <definedName name="매자1005" localSheetId="6">#REF!</definedName>
    <definedName name="매자1005" localSheetId="4">#REF!</definedName>
    <definedName name="매자1005">#REF!</definedName>
    <definedName name="매화R10" localSheetId="2">#REF!</definedName>
    <definedName name="매화R10" localSheetId="7">#REF!</definedName>
    <definedName name="매화R10" localSheetId="6">#REF!</definedName>
    <definedName name="매화R10" localSheetId="4">#REF!</definedName>
    <definedName name="매화R10">#REF!</definedName>
    <definedName name="매화R4" localSheetId="2">#REF!</definedName>
    <definedName name="매화R4" localSheetId="7">#REF!</definedName>
    <definedName name="매화R4" localSheetId="6">#REF!</definedName>
    <definedName name="매화R4" localSheetId="4">#REF!</definedName>
    <definedName name="매화R4">#REF!</definedName>
    <definedName name="매화R6" localSheetId="2">#REF!</definedName>
    <definedName name="매화R6" localSheetId="7">#REF!</definedName>
    <definedName name="매화R6" localSheetId="6">#REF!</definedName>
    <definedName name="매화R6" localSheetId="4">#REF!</definedName>
    <definedName name="매화R6">#REF!</definedName>
    <definedName name="매화R8" localSheetId="2">#REF!</definedName>
    <definedName name="매화R8" localSheetId="7">#REF!</definedName>
    <definedName name="매화R8" localSheetId="6">#REF!</definedName>
    <definedName name="매화R8" localSheetId="4">#REF!</definedName>
    <definedName name="매화R8">#REF!</definedName>
    <definedName name="맨홀집계표" hidden="1">{#N/A,#N/A,FALSE,"포장단가"}</definedName>
    <definedName name="멀티에어컨설치공사" localSheetId="2">#REF!</definedName>
    <definedName name="멀티에어컨설치공사" localSheetId="7">#REF!</definedName>
    <definedName name="멀티에어컨설치공사" localSheetId="6">#REF!</definedName>
    <definedName name="멀티에어컨설치공사" localSheetId="4">#REF!</definedName>
    <definedName name="멀티에어컨설치공사">#REF!</definedName>
    <definedName name="메타B10" localSheetId="2">#REF!</definedName>
    <definedName name="메타B10" localSheetId="7">#REF!</definedName>
    <definedName name="메타B10" localSheetId="6">#REF!</definedName>
    <definedName name="메타B10" localSheetId="4">#REF!</definedName>
    <definedName name="메타B10">#REF!</definedName>
    <definedName name="메타B12" localSheetId="2">#REF!</definedName>
    <definedName name="메타B12" localSheetId="7">#REF!</definedName>
    <definedName name="메타B12" localSheetId="6">#REF!</definedName>
    <definedName name="메타B12" localSheetId="4">#REF!</definedName>
    <definedName name="메타B12">#REF!</definedName>
    <definedName name="메타B15" localSheetId="2">#REF!</definedName>
    <definedName name="메타B15" localSheetId="7">#REF!</definedName>
    <definedName name="메타B15" localSheetId="6">#REF!</definedName>
    <definedName name="메타B15" localSheetId="4">#REF!</definedName>
    <definedName name="메타B15">#REF!</definedName>
    <definedName name="메타B18" localSheetId="2">#REF!</definedName>
    <definedName name="메타B18" localSheetId="7">#REF!</definedName>
    <definedName name="메타B18" localSheetId="6">#REF!</definedName>
    <definedName name="메타B18" localSheetId="4">#REF!</definedName>
    <definedName name="메타B18">#REF!</definedName>
    <definedName name="메타B4" localSheetId="2">#REF!</definedName>
    <definedName name="메타B4" localSheetId="7">#REF!</definedName>
    <definedName name="메타B4" localSheetId="6">#REF!</definedName>
    <definedName name="메타B4" localSheetId="4">#REF!</definedName>
    <definedName name="메타B4">#REF!</definedName>
    <definedName name="메타B5" localSheetId="2">#REF!</definedName>
    <definedName name="메타B5" localSheetId="7">#REF!</definedName>
    <definedName name="메타B5" localSheetId="6">#REF!</definedName>
    <definedName name="메타B5" localSheetId="4">#REF!</definedName>
    <definedName name="메타B5">#REF!</definedName>
    <definedName name="메타B6" localSheetId="2">#REF!</definedName>
    <definedName name="메타B6" localSheetId="7">#REF!</definedName>
    <definedName name="메타B6" localSheetId="6">#REF!</definedName>
    <definedName name="메타B6" localSheetId="4">#REF!</definedName>
    <definedName name="메타B6">#REF!</definedName>
    <definedName name="메타B8" localSheetId="2">#REF!</definedName>
    <definedName name="메타B8" localSheetId="7">#REF!</definedName>
    <definedName name="메타B8" localSheetId="6">#REF!</definedName>
    <definedName name="메타B8" localSheetId="4">#REF!</definedName>
    <definedName name="메타B8">#REF!</definedName>
    <definedName name="멘트" localSheetId="2">#REF!</definedName>
    <definedName name="멘트" localSheetId="7">#REF!</definedName>
    <definedName name="멘트" localSheetId="6">#REF!</definedName>
    <definedName name="멘트" localSheetId="4">#REF!</definedName>
    <definedName name="멘트">#REF!</definedName>
    <definedName name="며" hidden="1">{#N/A,#N/A,FALSE,"표지";#N/A,#N/A,FALSE,"조직표";#N/A,#N/A,FALSE,"정직원인원";#N/A,#N/A,FALSE,"사업계획";#N/A,#N/A,FALSE,"부동산";#N/A,#N/A,FALSE,"장비현황";#N/A,#N/A,FALSE,"장비가동";#N/A,#N/A,FALSE,"매각장비";#N/A,#N/A,FALSE,"철구제작";#N/A,#N/A,FALSE,"철구수주";#N/A,#N/A,FALSE,"철구시설";#N/A,#N/A,FALSE,"준설장비";#N/A,#N/A,FALSE,"준설수량";#N/A,#N/A,FALSE,"골재인원";#N/A,#N/A,FALSE,"골재손익";#N/A,#N/A,FALSE,"노조현황"}</definedName>
    <definedName name="면적" localSheetId="2">#REF!</definedName>
    <definedName name="면적" localSheetId="7">#REF!</definedName>
    <definedName name="면적" localSheetId="6">#REF!</definedName>
    <definedName name="면적" localSheetId="4">#REF!</definedName>
    <definedName name="면적">#REF!</definedName>
    <definedName name="명자0604" localSheetId="2">#REF!</definedName>
    <definedName name="명자0604" localSheetId="7">#REF!</definedName>
    <definedName name="명자0604" localSheetId="6">#REF!</definedName>
    <definedName name="명자0604" localSheetId="4">#REF!</definedName>
    <definedName name="명자0604">#REF!</definedName>
    <definedName name="명자0805" localSheetId="2">#REF!</definedName>
    <definedName name="명자0805" localSheetId="7">#REF!</definedName>
    <definedName name="명자0805" localSheetId="6">#REF!</definedName>
    <definedName name="명자0805" localSheetId="4">#REF!</definedName>
    <definedName name="명자0805">#REF!</definedName>
    <definedName name="명자1006" localSheetId="2">#REF!</definedName>
    <definedName name="명자1006" localSheetId="7">#REF!</definedName>
    <definedName name="명자1006" localSheetId="6">#REF!</definedName>
    <definedName name="명자1006" localSheetId="4">#REF!</definedName>
    <definedName name="명자1006">#REF!</definedName>
    <definedName name="명자1208" localSheetId="2">#REF!</definedName>
    <definedName name="명자1208" localSheetId="7">#REF!</definedName>
    <definedName name="명자1208" localSheetId="6">#REF!</definedName>
    <definedName name="명자1208" localSheetId="4">#REF!</definedName>
    <definedName name="명자1208">#REF!</definedName>
    <definedName name="명장" localSheetId="2">#REF!</definedName>
    <definedName name="명장" localSheetId="7">#REF!</definedName>
    <definedName name="명장" localSheetId="6">#REF!</definedName>
    <definedName name="명장" localSheetId="4">#REF!</definedName>
    <definedName name="명장">#REF!</definedName>
    <definedName name="모" localSheetId="7" hidden="1">{#N/A,#N/A,FALSE,"변경관리예산";#N/A,#N/A,FALSE,"변경장비예산";#N/A,#N/A,FALSE,"변경준설예산";#N/A,#N/A,FALSE,"변경철구예산"}</definedName>
    <definedName name="모" localSheetId="5" hidden="1">{#N/A,#N/A,FALSE,"변경관리예산";#N/A,#N/A,FALSE,"변경장비예산";#N/A,#N/A,FALSE,"변경준설예산";#N/A,#N/A,FALSE,"변경철구예산"}</definedName>
    <definedName name="모" localSheetId="4" hidden="1">{#N/A,#N/A,FALSE,"변경관리예산";#N/A,#N/A,FALSE,"변경장비예산";#N/A,#N/A,FALSE,"변경준설예산";#N/A,#N/A,FALSE,"변경철구예산"}</definedName>
    <definedName name="모" hidden="1">{#N/A,#N/A,FALSE,"변경관리예산";#N/A,#N/A,FALSE,"변경장비예산";#N/A,#N/A,FALSE,"변경준설예산";#N/A,#N/A,FALSE,"변경철구예산"}</definedName>
    <definedName name="모감주R10" localSheetId="2">#REF!</definedName>
    <definedName name="모감주R10" localSheetId="7">#REF!</definedName>
    <definedName name="모감주R10" localSheetId="6">#REF!</definedName>
    <definedName name="모감주R10" localSheetId="4">#REF!</definedName>
    <definedName name="모감주R10">#REF!</definedName>
    <definedName name="모감주R4" localSheetId="2">#REF!</definedName>
    <definedName name="모감주R4" localSheetId="7">#REF!</definedName>
    <definedName name="모감주R4" localSheetId="6">#REF!</definedName>
    <definedName name="모감주R4" localSheetId="4">#REF!</definedName>
    <definedName name="모감주R4">#REF!</definedName>
    <definedName name="모감주R6" localSheetId="2">#REF!</definedName>
    <definedName name="모감주R6" localSheetId="7">#REF!</definedName>
    <definedName name="모감주R6" localSheetId="6">#REF!</definedName>
    <definedName name="모감주R6" localSheetId="4">#REF!</definedName>
    <definedName name="모감주R6">#REF!</definedName>
    <definedName name="모감주R8" localSheetId="2">#REF!</definedName>
    <definedName name="모감주R8" localSheetId="7">#REF!</definedName>
    <definedName name="모감주R8" localSheetId="6">#REF!</definedName>
    <definedName name="모감주R8" localSheetId="4">#REF!</definedName>
    <definedName name="모감주R8">#REF!</definedName>
    <definedName name="모과2005" localSheetId="2">#REF!</definedName>
    <definedName name="모과2005" localSheetId="7">#REF!</definedName>
    <definedName name="모과2005" localSheetId="6">#REF!</definedName>
    <definedName name="모과2005" localSheetId="4">#REF!</definedName>
    <definedName name="모과2005">#REF!</definedName>
    <definedName name="모과2507" localSheetId="2">#REF!</definedName>
    <definedName name="모과2507" localSheetId="7">#REF!</definedName>
    <definedName name="모과2507" localSheetId="6">#REF!</definedName>
    <definedName name="모과2507" localSheetId="4">#REF!</definedName>
    <definedName name="모과2507">#REF!</definedName>
    <definedName name="모과R10" localSheetId="2">#REF!</definedName>
    <definedName name="모과R10" localSheetId="7">#REF!</definedName>
    <definedName name="모과R10" localSheetId="6">#REF!</definedName>
    <definedName name="모과R10" localSheetId="4">#REF!</definedName>
    <definedName name="모과R10">#REF!</definedName>
    <definedName name="모과R12" localSheetId="2">#REF!</definedName>
    <definedName name="모과R12" localSheetId="7">#REF!</definedName>
    <definedName name="모과R12" localSheetId="6">#REF!</definedName>
    <definedName name="모과R12" localSheetId="4">#REF!</definedName>
    <definedName name="모과R12">#REF!</definedName>
    <definedName name="모과R15" localSheetId="2">#REF!</definedName>
    <definedName name="모과R15" localSheetId="7">#REF!</definedName>
    <definedName name="모과R15" localSheetId="6">#REF!</definedName>
    <definedName name="모과R15" localSheetId="4">#REF!</definedName>
    <definedName name="모과R15">#REF!</definedName>
    <definedName name="모과R20" localSheetId="2">#REF!</definedName>
    <definedName name="모과R20" localSheetId="7">#REF!</definedName>
    <definedName name="모과R20" localSheetId="6">#REF!</definedName>
    <definedName name="모과R20" localSheetId="4">#REF!</definedName>
    <definedName name="모과R20">#REF!</definedName>
    <definedName name="모과R25" localSheetId="2">#REF!</definedName>
    <definedName name="모과R25" localSheetId="7">#REF!</definedName>
    <definedName name="모과R25" localSheetId="6">#REF!</definedName>
    <definedName name="모과R25" localSheetId="4">#REF!</definedName>
    <definedName name="모과R25">#REF!</definedName>
    <definedName name="모과R5" localSheetId="2">#REF!</definedName>
    <definedName name="모과R5" localSheetId="7">#REF!</definedName>
    <definedName name="모과R5" localSheetId="6">#REF!</definedName>
    <definedName name="모과R5" localSheetId="4">#REF!</definedName>
    <definedName name="모과R5">#REF!</definedName>
    <definedName name="모과R8" localSheetId="2">#REF!</definedName>
    <definedName name="모과R8" localSheetId="7">#REF!</definedName>
    <definedName name="모과R8" localSheetId="6">#REF!</definedName>
    <definedName name="모과R8" localSheetId="4">#REF!</definedName>
    <definedName name="모과R8">#REF!</definedName>
    <definedName name="모란5가지" localSheetId="2">#REF!</definedName>
    <definedName name="모란5가지" localSheetId="7">#REF!</definedName>
    <definedName name="모란5가지" localSheetId="6">#REF!</definedName>
    <definedName name="모란5가지" localSheetId="4">#REF!</definedName>
    <definedName name="모란5가지">#REF!</definedName>
    <definedName name="모란6가지" localSheetId="2">#REF!</definedName>
    <definedName name="모란6가지" localSheetId="7">#REF!</definedName>
    <definedName name="모란6가지" localSheetId="6">#REF!</definedName>
    <definedName name="모란6가지" localSheetId="4">#REF!</definedName>
    <definedName name="모란6가지">#REF!</definedName>
    <definedName name="모래" localSheetId="2">#REF!</definedName>
    <definedName name="모래" localSheetId="7">#REF!</definedName>
    <definedName name="모래" localSheetId="6">#REF!</definedName>
    <definedName name="모래" localSheetId="4">#REF!</definedName>
    <definedName name="모래">#REF!</definedName>
    <definedName name="모래1" localSheetId="2">#REF!</definedName>
    <definedName name="모래1" localSheetId="7">#REF!</definedName>
    <definedName name="모래1" localSheetId="6">#REF!</definedName>
    <definedName name="모래1" localSheetId="4">#REF!</definedName>
    <definedName name="모래1">#REF!</definedName>
    <definedName name="목도공" localSheetId="2">#REF!</definedName>
    <definedName name="목도공" localSheetId="7">#REF!</definedName>
    <definedName name="목도공" localSheetId="6">#REF!</definedName>
    <definedName name="목도공" localSheetId="4">#REF!</definedName>
    <definedName name="목도공">#REF!</definedName>
    <definedName name="목련R10" localSheetId="2">#REF!</definedName>
    <definedName name="목련R10" localSheetId="7">#REF!</definedName>
    <definedName name="목련R10" localSheetId="6">#REF!</definedName>
    <definedName name="목련R10" localSheetId="4">#REF!</definedName>
    <definedName name="목련R10">#REF!</definedName>
    <definedName name="목련R12" localSheetId="2">#REF!</definedName>
    <definedName name="목련R12" localSheetId="7">#REF!</definedName>
    <definedName name="목련R12" localSheetId="6">#REF!</definedName>
    <definedName name="목련R12" localSheetId="4">#REF!</definedName>
    <definedName name="목련R12">#REF!</definedName>
    <definedName name="목련R15" localSheetId="2">#REF!</definedName>
    <definedName name="목련R15" localSheetId="7">#REF!</definedName>
    <definedName name="목련R15" localSheetId="6">#REF!</definedName>
    <definedName name="목련R15" localSheetId="4">#REF!</definedName>
    <definedName name="목련R15">#REF!</definedName>
    <definedName name="목련R20" localSheetId="2">#REF!</definedName>
    <definedName name="목련R20" localSheetId="7">#REF!</definedName>
    <definedName name="목련R20" localSheetId="6">#REF!</definedName>
    <definedName name="목련R20" localSheetId="4">#REF!</definedName>
    <definedName name="목련R20">#REF!</definedName>
    <definedName name="목련R4" localSheetId="2">#REF!</definedName>
    <definedName name="목련R4" localSheetId="7">#REF!</definedName>
    <definedName name="목련R4" localSheetId="6">#REF!</definedName>
    <definedName name="목련R4" localSheetId="4">#REF!</definedName>
    <definedName name="목련R4">#REF!</definedName>
    <definedName name="목련R5" localSheetId="2">#REF!</definedName>
    <definedName name="목련R5" localSheetId="7">#REF!</definedName>
    <definedName name="목련R5" localSheetId="6">#REF!</definedName>
    <definedName name="목련R5" localSheetId="4">#REF!</definedName>
    <definedName name="목련R5">#REF!</definedName>
    <definedName name="목련R6" localSheetId="2">#REF!</definedName>
    <definedName name="목련R6" localSheetId="7">#REF!</definedName>
    <definedName name="목련R6" localSheetId="6">#REF!</definedName>
    <definedName name="목련R6" localSheetId="4">#REF!</definedName>
    <definedName name="목련R6">#REF!</definedName>
    <definedName name="목련R8" localSheetId="2">#REF!</definedName>
    <definedName name="목련R8" localSheetId="7">#REF!</definedName>
    <definedName name="목련R8" localSheetId="6">#REF!</definedName>
    <definedName name="목련R8" localSheetId="4">#REF!</definedName>
    <definedName name="목련R8">#REF!</definedName>
    <definedName name="목서1506" localSheetId="2">#REF!</definedName>
    <definedName name="목서1506" localSheetId="7">#REF!</definedName>
    <definedName name="목서1506" localSheetId="6">#REF!</definedName>
    <definedName name="목서1506" localSheetId="4">#REF!</definedName>
    <definedName name="목서1506">#REF!</definedName>
    <definedName name="목서2012" localSheetId="2">#REF!</definedName>
    <definedName name="목서2012" localSheetId="7">#REF!</definedName>
    <definedName name="목서2012" localSheetId="6">#REF!</definedName>
    <definedName name="목서2012" localSheetId="4">#REF!</definedName>
    <definedName name="목서2012">#REF!</definedName>
    <definedName name="목서2515" localSheetId="2">#REF!</definedName>
    <definedName name="목서2515" localSheetId="7">#REF!</definedName>
    <definedName name="목서2515" localSheetId="6">#REF!</definedName>
    <definedName name="목서2515" localSheetId="4">#REF!</definedName>
    <definedName name="목서2515">#REF!</definedName>
    <definedName name="목수국1006" localSheetId="2">#REF!</definedName>
    <definedName name="목수국1006" localSheetId="7">#REF!</definedName>
    <definedName name="목수국1006" localSheetId="6">#REF!</definedName>
    <definedName name="목수국1006" localSheetId="4">#REF!</definedName>
    <definedName name="목수국1006">#REF!</definedName>
    <definedName name="목수국1208" localSheetId="2">#REF!</definedName>
    <definedName name="목수국1208" localSheetId="7">#REF!</definedName>
    <definedName name="목수국1208" localSheetId="6">#REF!</definedName>
    <definedName name="목수국1208" localSheetId="4">#REF!</definedName>
    <definedName name="목수국1208">#REF!</definedName>
    <definedName name="목수국1510" localSheetId="2">#REF!</definedName>
    <definedName name="목수국1510" localSheetId="7">#REF!</definedName>
    <definedName name="목수국1510" localSheetId="6">#REF!</definedName>
    <definedName name="목수국1510" localSheetId="4">#REF!</definedName>
    <definedName name="목수국1510">#REF!</definedName>
    <definedName name="목창호" localSheetId="2">#REF!</definedName>
    <definedName name="목창호" localSheetId="7">#REF!</definedName>
    <definedName name="목창호" localSheetId="6">#REF!</definedName>
    <definedName name="목창호" localSheetId="4">#REF!</definedName>
    <definedName name="목창호">#REF!</definedName>
    <definedName name="무궁화1003" localSheetId="2">#REF!</definedName>
    <definedName name="무궁화1003" localSheetId="7">#REF!</definedName>
    <definedName name="무궁화1003" localSheetId="6">#REF!</definedName>
    <definedName name="무궁화1003" localSheetId="4">#REF!</definedName>
    <definedName name="무궁화1003">#REF!</definedName>
    <definedName name="무궁화1203" localSheetId="2">#REF!</definedName>
    <definedName name="무궁화1203" localSheetId="7">#REF!</definedName>
    <definedName name="무궁화1203" localSheetId="6">#REF!</definedName>
    <definedName name="무궁화1203" localSheetId="4">#REF!</definedName>
    <definedName name="무궁화1203">#REF!</definedName>
    <definedName name="무궁화1504" localSheetId="2">#REF!</definedName>
    <definedName name="무궁화1504" localSheetId="7">#REF!</definedName>
    <definedName name="무궁화1504" localSheetId="6">#REF!</definedName>
    <definedName name="무궁화1504" localSheetId="4">#REF!</definedName>
    <definedName name="무궁화1504">#REF!</definedName>
    <definedName name="무궁화1805" localSheetId="2">#REF!</definedName>
    <definedName name="무궁화1805" localSheetId="7">#REF!</definedName>
    <definedName name="무궁화1805" localSheetId="6">#REF!</definedName>
    <definedName name="무궁화1805" localSheetId="4">#REF!</definedName>
    <definedName name="무궁화1805">#REF!</definedName>
    <definedName name="무궁화2006" localSheetId="2">#REF!</definedName>
    <definedName name="무궁화2006" localSheetId="7">#REF!</definedName>
    <definedName name="무궁화2006" localSheetId="6">#REF!</definedName>
    <definedName name="무궁화2006" localSheetId="4">#REF!</definedName>
    <definedName name="무궁화2006">#REF!</definedName>
    <definedName name="무농1호" localSheetId="2">#REF!</definedName>
    <definedName name="무농1호" localSheetId="7">#REF!</definedName>
    <definedName name="무농1호" localSheetId="6">#REF!</definedName>
    <definedName name="무농1호" localSheetId="4">#REF!</definedName>
    <definedName name="무농1호">#REF!</definedName>
    <definedName name="무농2호" localSheetId="2">#REF!</definedName>
    <definedName name="무농2호" localSheetId="7">#REF!</definedName>
    <definedName name="무농2호" localSheetId="6">#REF!</definedName>
    <definedName name="무농2호" localSheetId="4">#REF!</definedName>
    <definedName name="무농2호">#REF!</definedName>
    <definedName name="무선안테나공" localSheetId="2">#REF!</definedName>
    <definedName name="무선안테나공" localSheetId="7">#REF!</definedName>
    <definedName name="무선안테나공" localSheetId="6">#REF!</definedName>
    <definedName name="무선안테나공" localSheetId="4">#REF!</definedName>
    <definedName name="무선안테나공">#REF!</definedName>
    <definedName name="문서" hidden="1">{#N/A,#N/A,FALSE,"현장 NCR 분석";#N/A,#N/A,FALSE,"현장품질감사";#N/A,#N/A,FALSE,"현장품질감사"}</definedName>
    <definedName name="물가" localSheetId="2">#REF!</definedName>
    <definedName name="물가" localSheetId="7">#REF!</definedName>
    <definedName name="물가" localSheetId="6">#REF!</definedName>
    <definedName name="물가" localSheetId="4">#REF!</definedName>
    <definedName name="물가">#REF!</definedName>
    <definedName name="물가2" localSheetId="2">#REF!</definedName>
    <definedName name="물가2" localSheetId="7">#REF!</definedName>
    <definedName name="물가2" localSheetId="6">#REF!</definedName>
    <definedName name="물가2" localSheetId="4">#REF!</definedName>
    <definedName name="물가2">#REF!</definedName>
    <definedName name="물랴ㅕㅇ" localSheetId="2">#REF!</definedName>
    <definedName name="물랴ㅕㅇ" localSheetId="7">#REF!</definedName>
    <definedName name="물랴ㅕㅇ" localSheetId="6">#REF!</definedName>
    <definedName name="물랴ㅕㅇ" localSheetId="4">#REF!</definedName>
    <definedName name="물랴ㅕㅇ">#REF!</definedName>
    <definedName name="물량산출랍" hidden="1">{#N/A,#N/A,FALSE,"Sheet1"}</definedName>
    <definedName name="물탱크" localSheetId="2">#REF!</definedName>
    <definedName name="물탱크" localSheetId="7">#REF!</definedName>
    <definedName name="물탱크" localSheetId="6">#REF!</definedName>
    <definedName name="물탱크" localSheetId="4">#REF!</definedName>
    <definedName name="물탱크">#REF!</definedName>
    <definedName name="물푸레R5" localSheetId="2">#REF!</definedName>
    <definedName name="물푸레R5" localSheetId="7">#REF!</definedName>
    <definedName name="물푸레R5" localSheetId="6">#REF!</definedName>
    <definedName name="물푸레R5" localSheetId="4">#REF!</definedName>
    <definedName name="물푸레R5">#REF!</definedName>
    <definedName name="물푸레R6" localSheetId="2">#REF!</definedName>
    <definedName name="물푸레R6" localSheetId="7">#REF!</definedName>
    <definedName name="물푸레R6" localSheetId="6">#REF!</definedName>
    <definedName name="물푸레R6" localSheetId="4">#REF!</definedName>
    <definedName name="물푸레R6">#REF!</definedName>
    <definedName name="물푸레R8" localSheetId="2">#REF!</definedName>
    <definedName name="물푸레R8" localSheetId="7">#REF!</definedName>
    <definedName name="물푸레R8" localSheetId="6">#REF!</definedName>
    <definedName name="물푸레R8" localSheetId="4">#REF!</definedName>
    <definedName name="물푸레R8">#REF!</definedName>
    <definedName name="므ㅓ" hidden="1">{#N/A,#N/A,FALSE,"집계표"}</definedName>
    <definedName name="미란" localSheetId="2">#REF!</definedName>
    <definedName name="미란" localSheetId="7">#REF!</definedName>
    <definedName name="미란" localSheetId="6">#REF!</definedName>
    <definedName name="미란" localSheetId="4">#REF!</definedName>
    <definedName name="미란">#REF!</definedName>
    <definedName name="미선0804" localSheetId="2">#REF!</definedName>
    <definedName name="미선0804" localSheetId="7">#REF!</definedName>
    <definedName name="미선0804" localSheetId="6">#REF!</definedName>
    <definedName name="미선0804" localSheetId="4">#REF!</definedName>
    <definedName name="미선0804">#REF!</definedName>
    <definedName name="미선1206" localSheetId="2">#REF!</definedName>
    <definedName name="미선1206" localSheetId="7">#REF!</definedName>
    <definedName name="미선1206" localSheetId="6">#REF!</definedName>
    <definedName name="미선1206" localSheetId="4">#REF!</definedName>
    <definedName name="미선1206">#REF!</definedName>
    <definedName name="미장" localSheetId="2">#REF!</definedName>
    <definedName name="미장" localSheetId="7">#REF!</definedName>
    <definedName name="미장" localSheetId="6">#REF!</definedName>
    <definedName name="미장" localSheetId="4">#REF!</definedName>
    <definedName name="미장">#REF!</definedName>
    <definedName name="미장물량" hidden="1">{#N/A,#N/A,FALSE,"Sheet1"}</definedName>
    <definedName name="미지" localSheetId="2">#REF!</definedName>
    <definedName name="미지" localSheetId="7">#REF!</definedName>
    <definedName name="미지" localSheetId="6">#REF!</definedName>
    <definedName name="미지" localSheetId="4">#REF!</definedName>
    <definedName name="미지">#REF!</definedName>
    <definedName name="미ㅣㅁ" hidden="1">{#N/A,#N/A,FALSE,"집계표"}</definedName>
    <definedName name="민원관련" hidden="1">{#N/A,#N/A,FALSE,"표지";#N/A,#N/A,FALSE,"조직표";#N/A,#N/A,FALSE,"정직원인원";#N/A,#N/A,FALSE,"사업계획";#N/A,#N/A,FALSE,"부동산";#N/A,#N/A,FALSE,"장비현황";#N/A,#N/A,FALSE,"장비가동";#N/A,#N/A,FALSE,"매각장비";#N/A,#N/A,FALSE,"철구제작";#N/A,#N/A,FALSE,"철구수주";#N/A,#N/A,FALSE,"철구시설";#N/A,#N/A,FALSE,"준설장비";#N/A,#N/A,FALSE,"준설수량";#N/A,#N/A,FALSE,"골재인원";#N/A,#N/A,FALSE,"골재손익";#N/A,#N/A,FALSE,"노조현황"}</definedName>
    <definedName name="민원품의" hidden="1">{#N/A,#N/A,FALSE,"변경관리예산";#N/A,#N/A,FALSE,"변경장비예산";#N/A,#N/A,FALSE,"변경준설예산";#N/A,#N/A,FALSE,"변경철구예산"}</definedName>
    <definedName name="ㅂ" hidden="1">{#N/A,#N/A,TRUE,"토적및재료집계";#N/A,#N/A,TRUE,"토적및재료집계";#N/A,#N/A,TRUE,"단위량"}</definedName>
    <definedName name="ㅂ2ㅂ2" hidden="1">{#N/A,#N/A,FALSE,"배수1"}</definedName>
    <definedName name="ㅂㄷㄳㄷㅂㄱ" localSheetId="2" hidden="1">#REF!</definedName>
    <definedName name="ㅂㄷㄳㄷㅂㄱ" localSheetId="7" hidden="1">#REF!</definedName>
    <definedName name="ㅂㄷㄳㄷㅂㄱ" localSheetId="6" hidden="1">#REF!</definedName>
    <definedName name="ㅂㄷㄳㄷㅂㄱ" localSheetId="4" hidden="1">#REF!</definedName>
    <definedName name="ㅂㄷㄳㄷㅂㄱ" hidden="1">#REF!</definedName>
    <definedName name="ㅂㄷㅅㅄ" localSheetId="2" hidden="1">#REF!</definedName>
    <definedName name="ㅂㄷㅅㅄ" localSheetId="7" hidden="1">#REF!</definedName>
    <definedName name="ㅂㄷㅅㅄ" localSheetId="6" hidden="1">#REF!</definedName>
    <definedName name="ㅂㄷㅅㅄ" localSheetId="4" hidden="1">#REF!</definedName>
    <definedName name="ㅂㄷㅅㅄ" hidden="1">#REF!</definedName>
    <definedName name="ㅂㅂ" localSheetId="7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ㅂㅂ" localSheetId="5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ㅂㅂ" localSheetId="4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ㅂㅂ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ㅂㅂㅂ" localSheetId="2">#REF!</definedName>
    <definedName name="ㅂㅂㅂ" localSheetId="7">#REF!</definedName>
    <definedName name="ㅂㅂㅂ" localSheetId="6">#REF!</definedName>
    <definedName name="ㅂㅂㅂ" localSheetId="4">#REF!</definedName>
    <definedName name="ㅂㅂㅂ">#REF!</definedName>
    <definedName name="ㅂㅂㅂㅂㅂ" localSheetId="7" hidden="1">{"'별표'!$N$220"}</definedName>
    <definedName name="ㅂㅂㅂㅂㅂ" localSheetId="5" hidden="1">{"'별표'!$N$220"}</definedName>
    <definedName name="ㅂㅂㅂㅂㅂ" localSheetId="4" hidden="1">{"'별표'!$N$220"}</definedName>
    <definedName name="ㅂㅂㅂㅂㅂ" hidden="1">{"'별표'!$N$220"}</definedName>
    <definedName name="ㅂㅈ" hidden="1">{#N/A,#N/A,TRUE,"1";#N/A,#N/A,TRUE,"2";#N/A,#N/A,TRUE,"3";#N/A,#N/A,TRUE,"4";#N/A,#N/A,TRUE,"5";#N/A,#N/A,TRUE,"6";#N/A,#N/A,TRUE,"7"}</definedName>
    <definedName name="ㅂㅈㄷㄱ" hidden="1">{#N/A,#N/A,FALSE,"지침";#N/A,#N/A,FALSE,"환경분석";#N/A,#N/A,FALSE,"Sheet16"}</definedName>
    <definedName name="ㅂ쟈ㅕㅑㅂ1" hidden="1">{#N/A,#N/A,FALSE,"배수1"}</definedName>
    <definedName name="박경근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반송1012" localSheetId="2">#REF!</definedName>
    <definedName name="반송1012" localSheetId="7">#REF!</definedName>
    <definedName name="반송1012" localSheetId="6">#REF!</definedName>
    <definedName name="반송1012" localSheetId="4">#REF!</definedName>
    <definedName name="반송1012">#REF!</definedName>
    <definedName name="반송1215" localSheetId="2">#REF!</definedName>
    <definedName name="반송1215" localSheetId="7">#REF!</definedName>
    <definedName name="반송1215" localSheetId="6">#REF!</definedName>
    <definedName name="반송1215" localSheetId="4">#REF!</definedName>
    <definedName name="반송1215">#REF!</definedName>
    <definedName name="반송1518" localSheetId="2">#REF!</definedName>
    <definedName name="반송1518" localSheetId="7">#REF!</definedName>
    <definedName name="반송1518" localSheetId="6">#REF!</definedName>
    <definedName name="반송1518" localSheetId="4">#REF!</definedName>
    <definedName name="반송1518">#REF!</definedName>
    <definedName name="반송1520" localSheetId="2">#REF!</definedName>
    <definedName name="반송1520" localSheetId="7">#REF!</definedName>
    <definedName name="반송1520" localSheetId="6">#REF!</definedName>
    <definedName name="반송1520" localSheetId="4">#REF!</definedName>
    <definedName name="반송1520">#REF!</definedName>
    <definedName name="반송2022" localSheetId="2">#REF!</definedName>
    <definedName name="반송2022" localSheetId="7">#REF!</definedName>
    <definedName name="반송2022" localSheetId="6">#REF!</definedName>
    <definedName name="반송2022" localSheetId="4">#REF!</definedName>
    <definedName name="반송2022">#REF!</definedName>
    <definedName name="발주금액">#N/A</definedName>
    <definedName name="방송설비" localSheetId="2">#REF!</definedName>
    <definedName name="방송설비" localSheetId="7">#REF!</definedName>
    <definedName name="방송설비" localSheetId="6">#REF!</definedName>
    <definedName name="방송설비" localSheetId="4">#REF!</definedName>
    <definedName name="방송설비">#REF!</definedName>
    <definedName name="방수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배관" localSheetId="2">#REF!</definedName>
    <definedName name="배관" localSheetId="7">#REF!</definedName>
    <definedName name="배관" localSheetId="6">#REF!</definedName>
    <definedName name="배관" localSheetId="4">#REF!</definedName>
    <definedName name="배관">#REF!</definedName>
    <definedName name="배관공계" localSheetId="2">#REF!</definedName>
    <definedName name="배관공계" localSheetId="7">#REF!</definedName>
    <definedName name="배관공계" localSheetId="6">#REF!</definedName>
    <definedName name="배관공계" localSheetId="4">#REF!</definedName>
    <definedName name="배관공계">#REF!</definedName>
    <definedName name="배민수" localSheetId="2">#REF!</definedName>
    <definedName name="배민수" localSheetId="7">#REF!</definedName>
    <definedName name="배민수" localSheetId="6">#REF!</definedName>
    <definedName name="배민수" localSheetId="4">#REF!</definedName>
    <definedName name="배민수">#REF!</definedName>
    <definedName name="배선" localSheetId="2">#REF!</definedName>
    <definedName name="배선" localSheetId="7">#REF!</definedName>
    <definedName name="배선" localSheetId="6">#REF!</definedName>
    <definedName name="배선" localSheetId="4">#REF!</definedName>
    <definedName name="배선">#REF!</definedName>
    <definedName name="배수공집계_주요자재" hidden="1">{#N/A,#N/A,FALSE,"포장단가"}</definedName>
    <definedName name="배전" localSheetId="2">#REF!</definedName>
    <definedName name="배전" localSheetId="7">#REF!</definedName>
    <definedName name="배전" localSheetId="6">#REF!</definedName>
    <definedName name="배전" localSheetId="4">#REF!</definedName>
    <definedName name="배전">#REF!</definedName>
    <definedName name="배전전공" localSheetId="2">#REF!</definedName>
    <definedName name="배전전공" localSheetId="7">#REF!</definedName>
    <definedName name="배전전공" localSheetId="6">#REF!</definedName>
    <definedName name="배전전공" localSheetId="4">#REF!</definedName>
    <definedName name="배전전공">#REF!</definedName>
    <definedName name="배토판19ton">"Picture 11"</definedName>
    <definedName name="배토판32ton">"Picture 10"</definedName>
    <definedName name="백호02">230000</definedName>
    <definedName name="백호06">300000</definedName>
    <definedName name="백호10">250000</definedName>
    <definedName name="번들1호" localSheetId="2">#REF!</definedName>
    <definedName name="번들1호" localSheetId="7">#REF!</definedName>
    <definedName name="번들1호" localSheetId="6">#REF!</definedName>
    <definedName name="번들1호" localSheetId="4">#REF!</definedName>
    <definedName name="번들1호">#REF!</definedName>
    <definedName name="번들2호" localSheetId="2">#REF!</definedName>
    <definedName name="번들2호" localSheetId="7">#REF!</definedName>
    <definedName name="번들2호" localSheetId="6">#REF!</definedName>
    <definedName name="번들2호" localSheetId="4">#REF!</definedName>
    <definedName name="번들2호">#REF!</definedName>
    <definedName name="번들3호" localSheetId="2">#REF!</definedName>
    <definedName name="번들3호" localSheetId="7">#REF!</definedName>
    <definedName name="번들3호" localSheetId="6">#REF!</definedName>
    <definedName name="번들3호" localSheetId="4">#REF!</definedName>
    <definedName name="번들3호">#REF!</definedName>
    <definedName name="범위" localSheetId="2">#REF!</definedName>
    <definedName name="범위" localSheetId="7">#REF!</definedName>
    <definedName name="범위" localSheetId="6">#REF!</definedName>
    <definedName name="범위" localSheetId="4">#REF!</definedName>
    <definedName name="범위">#REF!</definedName>
    <definedName name="벙" hidden="1">{#N/A,#N/A,FALSE,"Sheet6"}</definedName>
    <definedName name="벽체" hidden="1">{#N/A,#N/A,FALSE,"혼합골재"}</definedName>
    <definedName name="보고자료" hidden="1">{#N/A,#N/A,FALSE,"집계표"}</definedName>
    <definedName name="보곡" localSheetId="2">#REF!</definedName>
    <definedName name="보곡" localSheetId="7">#REF!</definedName>
    <definedName name="보곡" localSheetId="6">#REF!</definedName>
    <definedName name="보곡" localSheetId="4">#REF!</definedName>
    <definedName name="보곡">#REF!</definedName>
    <definedName name="보수내역" localSheetId="2">내역서표지!StartChart</definedName>
    <definedName name="보수내역" localSheetId="6">수량산출서표지!StartChart</definedName>
    <definedName name="보수내역" localSheetId="4">집계표!StartChart</definedName>
    <definedName name="보오링그라우팅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보온공계" localSheetId="2">#REF!</definedName>
    <definedName name="보온공계" localSheetId="7">#REF!</definedName>
    <definedName name="보온공계" localSheetId="6">#REF!</definedName>
    <definedName name="보온공계" localSheetId="4">#REF!</definedName>
    <definedName name="보온공계">#REF!</definedName>
    <definedName name="보인" localSheetId="2">#REF!</definedName>
    <definedName name="보인" localSheetId="7">#REF!</definedName>
    <definedName name="보인" localSheetId="6">#REF!</definedName>
    <definedName name="보인" localSheetId="4">#REF!</definedName>
    <definedName name="보인">#REF!</definedName>
    <definedName name="보조기층부설" localSheetId="2">#REF!</definedName>
    <definedName name="보조기층부설" localSheetId="7">#REF!</definedName>
    <definedName name="보조기층부설" localSheetId="6">#REF!</definedName>
    <definedName name="보조기층부설" localSheetId="4">#REF!</definedName>
    <definedName name="보조기층부설">#REF!</definedName>
    <definedName name="보통인부" localSheetId="2">#REF!</definedName>
    <definedName name="보통인부" localSheetId="7">#REF!</definedName>
    <definedName name="보통인부" localSheetId="6">#REF!</definedName>
    <definedName name="보통인부" localSheetId="4">#REF!</definedName>
    <definedName name="보통인부">#REF!</definedName>
    <definedName name="보통인부B10" localSheetId="2">#REF!</definedName>
    <definedName name="보통인부B10" localSheetId="7">#REF!</definedName>
    <definedName name="보통인부B10" localSheetId="6">#REF!</definedName>
    <definedName name="보통인부B10" localSheetId="4">#REF!</definedName>
    <definedName name="보통인부B10">#REF!</definedName>
    <definedName name="보통인부B4이하" localSheetId="2">#REF!</definedName>
    <definedName name="보통인부B4이하" localSheetId="7">#REF!</definedName>
    <definedName name="보통인부B4이하" localSheetId="6">#REF!</definedName>
    <definedName name="보통인부B4이하" localSheetId="4">#REF!</definedName>
    <definedName name="보통인부B4이하">#REF!</definedName>
    <definedName name="보통인부B5" localSheetId="2">#REF!</definedName>
    <definedName name="보통인부B5" localSheetId="7">#REF!</definedName>
    <definedName name="보통인부B5" localSheetId="6">#REF!</definedName>
    <definedName name="보통인부B5" localSheetId="4">#REF!</definedName>
    <definedName name="보통인부B5">#REF!</definedName>
    <definedName name="보통인부B6" localSheetId="2">#REF!</definedName>
    <definedName name="보통인부B6" localSheetId="7">#REF!</definedName>
    <definedName name="보통인부B6" localSheetId="6">#REF!</definedName>
    <definedName name="보통인부B6" localSheetId="4">#REF!</definedName>
    <definedName name="보통인부B6">#REF!</definedName>
    <definedName name="보통인부B8" localSheetId="2">#REF!</definedName>
    <definedName name="보통인부B8" localSheetId="7">#REF!</definedName>
    <definedName name="보통인부B8" localSheetId="6">#REF!</definedName>
    <definedName name="보통인부B8" localSheetId="4">#REF!</definedName>
    <definedName name="보통인부B8">#REF!</definedName>
    <definedName name="보통인부R10" localSheetId="2">#REF!</definedName>
    <definedName name="보통인부R10" localSheetId="7">#REF!</definedName>
    <definedName name="보통인부R10" localSheetId="6">#REF!</definedName>
    <definedName name="보통인부R10" localSheetId="4">#REF!</definedName>
    <definedName name="보통인부R10">#REF!</definedName>
    <definedName name="보통인부R12" localSheetId="2">#REF!</definedName>
    <definedName name="보통인부R12" localSheetId="7">#REF!</definedName>
    <definedName name="보통인부R12" localSheetId="6">#REF!</definedName>
    <definedName name="보통인부R12" localSheetId="4">#REF!</definedName>
    <definedName name="보통인부R12">#REF!</definedName>
    <definedName name="보통인부R15" localSheetId="2">#REF!</definedName>
    <definedName name="보통인부R15" localSheetId="7">#REF!</definedName>
    <definedName name="보통인부R15" localSheetId="6">#REF!</definedName>
    <definedName name="보통인부R15" localSheetId="4">#REF!</definedName>
    <definedName name="보통인부R15">#REF!</definedName>
    <definedName name="보통인부R4이하" localSheetId="2">#REF!</definedName>
    <definedName name="보통인부R4이하" localSheetId="7">#REF!</definedName>
    <definedName name="보통인부R4이하" localSheetId="6">#REF!</definedName>
    <definedName name="보통인부R4이하" localSheetId="4">#REF!</definedName>
    <definedName name="보통인부R4이하">#REF!</definedName>
    <definedName name="보통인부R5" localSheetId="2">#REF!</definedName>
    <definedName name="보통인부R5" localSheetId="7">#REF!</definedName>
    <definedName name="보통인부R5" localSheetId="6">#REF!</definedName>
    <definedName name="보통인부R5" localSheetId="4">#REF!</definedName>
    <definedName name="보통인부R5">#REF!</definedName>
    <definedName name="보통인부R6" localSheetId="2">#REF!</definedName>
    <definedName name="보통인부R6" localSheetId="7">#REF!</definedName>
    <definedName name="보통인부R6" localSheetId="6">#REF!</definedName>
    <definedName name="보통인부R6" localSheetId="4">#REF!</definedName>
    <definedName name="보통인부R6">#REF!</definedName>
    <definedName name="보통인부R7" localSheetId="2">#REF!</definedName>
    <definedName name="보통인부R7" localSheetId="7">#REF!</definedName>
    <definedName name="보통인부R7" localSheetId="6">#REF!</definedName>
    <definedName name="보통인부R7" localSheetId="4">#REF!</definedName>
    <definedName name="보통인부R7">#REF!</definedName>
    <definedName name="보통인부R8" localSheetId="2">#REF!</definedName>
    <definedName name="보통인부R8" localSheetId="7">#REF!</definedName>
    <definedName name="보통인부R8" localSheetId="6">#REF!</definedName>
    <definedName name="보통인부R8" localSheetId="4">#REF!</definedName>
    <definedName name="보통인부R8">#REF!</definedName>
    <definedName name="보통인부계" localSheetId="2">#REF!</definedName>
    <definedName name="보통인부계" localSheetId="7">#REF!</definedName>
    <definedName name="보통인부계" localSheetId="6">#REF!</definedName>
    <definedName name="보통인부계" localSheetId="4">#REF!</definedName>
    <definedName name="보통인부계">#REF!</definedName>
    <definedName name="보험율" localSheetId="2">#REF!</definedName>
    <definedName name="보험율" localSheetId="7">#REF!</definedName>
    <definedName name="보험율" localSheetId="6">#REF!</definedName>
    <definedName name="보험율" localSheetId="4">#REF!</definedName>
    <definedName name="보험율">#REF!</definedName>
    <definedName name="복리" localSheetId="2">#REF!</definedName>
    <definedName name="복리" localSheetId="7">#REF!</definedName>
    <definedName name="복리" localSheetId="6">#REF!</definedName>
    <definedName name="복리" localSheetId="4">#REF!</definedName>
    <definedName name="복리">#REF!</definedName>
    <definedName name="복사" localSheetId="2">#REF!</definedName>
    <definedName name="복사" localSheetId="7">#REF!</definedName>
    <definedName name="복사" localSheetId="6">#REF!</definedName>
    <definedName name="복사" localSheetId="4">#REF!</definedName>
    <definedName name="복사">#REF!</definedName>
    <definedName name="복지" localSheetId="2" hidden="1">#REF!</definedName>
    <definedName name="복지" localSheetId="7" hidden="1">#REF!</definedName>
    <definedName name="복지" localSheetId="6" hidden="1">#REF!</definedName>
    <definedName name="복지" localSheetId="5" hidden="1">#REF!</definedName>
    <definedName name="복지" localSheetId="4" hidden="1">#REF!</definedName>
    <definedName name="복지" hidden="1">#REF!</definedName>
    <definedName name="봉식결재란" localSheetId="7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봉식결재란" localSheetId="5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봉식결재란" localSheetId="4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봉식결재란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부가" localSheetId="2">#REF!</definedName>
    <definedName name="부가" localSheetId="7">#REF!</definedName>
    <definedName name="부가" localSheetId="6">#REF!</definedName>
    <definedName name="부가" localSheetId="4">#REF!</definedName>
    <definedName name="부가">#REF!</definedName>
    <definedName name="부가가치세" localSheetId="2">#REF!</definedName>
    <definedName name="부가가치세" localSheetId="7">#REF!</definedName>
    <definedName name="부가가치세" localSheetId="6">#REF!</definedName>
    <definedName name="부가가치세" localSheetId="4">#REF!</definedName>
    <definedName name="부가가치세">#REF!</definedName>
    <definedName name="附加價値稅" localSheetId="2">#REF!</definedName>
    <definedName name="附加價値稅" localSheetId="7">#REF!</definedName>
    <definedName name="附加價値稅" localSheetId="6">#REF!</definedName>
    <definedName name="附加價値稅" localSheetId="4">#REF!</definedName>
    <definedName name="附加價値稅">#REF!</definedName>
    <definedName name="부가율" localSheetId="2">#REF!</definedName>
    <definedName name="부가율" localSheetId="7">#REF!</definedName>
    <definedName name="부가율" localSheetId="6">#REF!</definedName>
    <definedName name="부가율" localSheetId="4">#REF!</definedName>
    <definedName name="부가율">#REF!</definedName>
    <definedName name="부대" localSheetId="2">#REF!</definedName>
    <definedName name="부대" localSheetId="7">#REF!</definedName>
    <definedName name="부대" localSheetId="6">#REF!</definedName>
    <definedName name="부대" localSheetId="4">#REF!</definedName>
    <definedName name="부대">#REF!</definedName>
    <definedName name="부대a" hidden="1">{#N/A,#N/A,FALSE,"골재소요량";#N/A,#N/A,FALSE,"골재소요량"}</definedName>
    <definedName name="부대구조" hidden="1">{#N/A,#N/A,FALSE,"골재소요량";#N/A,#N/A,FALSE,"골재소요량"}</definedName>
    <definedName name="부대방안" hidden="1">{#N/A,#N/A,FALSE,"단가표지"}</definedName>
    <definedName name="부대실행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부대원본" hidden="1">{#N/A,#N/A,FALSE,"토공2"}</definedName>
    <definedName name="부대일위대가" localSheetId="2">#REF!</definedName>
    <definedName name="부대일위대가" localSheetId="7">#REF!</definedName>
    <definedName name="부대일위대가" localSheetId="6">#REF!</definedName>
    <definedName name="부대일위대가" localSheetId="4">#REF!</definedName>
    <definedName name="부대일위대가">#REF!</definedName>
    <definedName name="부대입찰" localSheetId="2">#REF!</definedName>
    <definedName name="부대입찰" localSheetId="7">#REF!</definedName>
    <definedName name="부대입찰" localSheetId="6">#REF!</definedName>
    <definedName name="부대입찰" localSheetId="4">#REF!</definedName>
    <definedName name="부대입찰">#REF!</definedName>
    <definedName name="부대철콘" hidden="1">{#N/A,#N/A,FALSE,"배수1"}</definedName>
    <definedName name="부대토공" hidden="1">{#N/A,#N/A,FALSE,"구조2"}</definedName>
    <definedName name="부대토공2" hidden="1">{#N/A,#N/A,FALSE,"구조2"}</definedName>
    <definedName name="부산2" localSheetId="2">#REF!</definedName>
    <definedName name="부산2" localSheetId="7">#REF!</definedName>
    <definedName name="부산2" localSheetId="6">#REF!</definedName>
    <definedName name="부산2" localSheetId="4">#REF!</definedName>
    <definedName name="부산2">#REF!</definedName>
    <definedName name="부손익" hidden="1">{#N/A,#N/A,FALSE,"현장 NCR 분석";#N/A,#N/A,FALSE,"현장품질감사";#N/A,#N/A,FALSE,"현장품질감사"}</definedName>
    <definedName name="부하_부하명" localSheetId="2">#REF!</definedName>
    <definedName name="부하_부하명" localSheetId="7">#REF!</definedName>
    <definedName name="부하_부하명" localSheetId="6">#REF!</definedName>
    <definedName name="부하_부하명" localSheetId="4">#REF!</definedName>
    <definedName name="부하_부하명">#REF!</definedName>
    <definedName name="분고" localSheetId="2">#REF!</definedName>
    <definedName name="분고" localSheetId="7">#REF!</definedName>
    <definedName name="분고" localSheetId="6">#REF!</definedName>
    <definedName name="분고" localSheetId="4">#REF!</definedName>
    <definedName name="분고">#REF!</definedName>
    <definedName name="분둘레" localSheetId="2">#REF!</definedName>
    <definedName name="분둘레" localSheetId="7">#REF!</definedName>
    <definedName name="분둘레" localSheetId="6">#REF!</definedName>
    <definedName name="분둘레" localSheetId="4">#REF!</definedName>
    <definedName name="분둘레">#REF!</definedName>
    <definedName name="분반경" localSheetId="2">#REF!</definedName>
    <definedName name="분반경" localSheetId="7">#REF!</definedName>
    <definedName name="분반경" localSheetId="6">#REF!</definedName>
    <definedName name="분반경" localSheetId="4">#REF!</definedName>
    <definedName name="분반경">#REF!</definedName>
    <definedName name="분상부체적" localSheetId="2">#REF!</definedName>
    <definedName name="분상부체적" localSheetId="7">#REF!</definedName>
    <definedName name="분상부체적" localSheetId="6">#REF!</definedName>
    <definedName name="분상부체적" localSheetId="4">#REF!</definedName>
    <definedName name="분상부체적">#REF!</definedName>
    <definedName name="분석" hidden="1">{#N/A,#N/A,FALSE,"예상손익";#N/A,#N/A,FALSE,"관리분석";#N/A,#N/A,FALSE,"장비분석";#N/A,#N/A,FALSE,"준설분석";#N/A,#N/A,FALSE,"철구분석"}</definedName>
    <definedName name="분석변경" localSheetId="7" hidden="1">{#N/A,#N/A,FALSE,"변경관리예산";#N/A,#N/A,FALSE,"변경장비예산";#N/A,#N/A,FALSE,"변경준설예산";#N/A,#N/A,FALSE,"변경철구예산"}</definedName>
    <definedName name="분석변경" localSheetId="5" hidden="1">{#N/A,#N/A,FALSE,"변경관리예산";#N/A,#N/A,FALSE,"변경장비예산";#N/A,#N/A,FALSE,"변경준설예산";#N/A,#N/A,FALSE,"변경철구예산"}</definedName>
    <definedName name="분석변경" localSheetId="4" hidden="1">{#N/A,#N/A,FALSE,"변경관리예산";#N/A,#N/A,FALSE,"변경장비예산";#N/A,#N/A,FALSE,"변경준설예산";#N/A,#N/A,FALSE,"변경철구예산"}</definedName>
    <definedName name="분석변경" hidden="1">{#N/A,#N/A,FALSE,"변경관리예산";#N/A,#N/A,FALSE,"변경장비예산";#N/A,#N/A,FALSE,"변경준설예산";#N/A,#N/A,FALSE,"변경철구예산"}</definedName>
    <definedName name="분석표" hidden="1">{#N/A,#N/A,FALSE,"사업총괄";#N/A,#N/A,FALSE,"장비사업";#N/A,#N/A,FALSE,"철구사업";#N/A,#N/A,FALSE,"준설사업"}</definedName>
    <definedName name="분종둘레" localSheetId="2">#REF!</definedName>
    <definedName name="분종둘레" localSheetId="7">#REF!</definedName>
    <definedName name="분종둘레" localSheetId="6">#REF!</definedName>
    <definedName name="분종둘레" localSheetId="4">#REF!</definedName>
    <definedName name="분종둘레">#REF!</definedName>
    <definedName name="분중량" localSheetId="2">#REF!</definedName>
    <definedName name="분중량" localSheetId="7">#REF!</definedName>
    <definedName name="분중량" localSheetId="6">#REF!</definedName>
    <definedName name="분중량" localSheetId="4">#REF!</definedName>
    <definedName name="분중량">#REF!</definedName>
    <definedName name="분체적" localSheetId="2">#REF!</definedName>
    <definedName name="분체적" localSheetId="7">#REF!</definedName>
    <definedName name="분체적" localSheetId="6">#REF!</definedName>
    <definedName name="분체적" localSheetId="4">#REF!</definedName>
    <definedName name="분체적">#REF!</definedName>
    <definedName name="분표면적" localSheetId="2">#REF!</definedName>
    <definedName name="분표면적" localSheetId="7">#REF!</definedName>
    <definedName name="분표면적" localSheetId="6">#REF!</definedName>
    <definedName name="분표면적" localSheetId="4">#REF!</definedName>
    <definedName name="분표면적">#REF!</definedName>
    <definedName name="비계" localSheetId="2">#REF!</definedName>
    <definedName name="비계" localSheetId="7">#REF!</definedName>
    <definedName name="비계" localSheetId="6">#REF!</definedName>
    <definedName name="비계" localSheetId="4">#REF!</definedName>
    <definedName name="비계">#REF!</definedName>
    <definedName name="비계공" localSheetId="2">#REF!</definedName>
    <definedName name="비계공" localSheetId="7">#REF!</definedName>
    <definedName name="비계공" localSheetId="6">#REF!</definedName>
    <definedName name="비계공" localSheetId="4">#REF!</definedName>
    <definedName name="비계공">#REF!</definedName>
    <definedName name="비고" localSheetId="2">#REF!</definedName>
    <definedName name="비고" localSheetId="7">#REF!</definedName>
    <definedName name="비고" localSheetId="6">#REF!</definedName>
    <definedName name="비고" localSheetId="4">#REF!</definedName>
    <definedName name="비고">#REF!</definedName>
    <definedName name="비과세" localSheetId="2" hidden="1">#REF!</definedName>
    <definedName name="비과세" localSheetId="7" hidden="1">#REF!</definedName>
    <definedName name="비과세" localSheetId="6" hidden="1">#REF!</definedName>
    <definedName name="비과세" localSheetId="4" hidden="1">#REF!</definedName>
    <definedName name="비과세" hidden="1">#REF!</definedName>
    <definedName name="비교">#N/A</definedName>
    <definedName name="비교표1" hidden="1">255</definedName>
    <definedName name="비교표2" localSheetId="2" hidden="1">#REF!</definedName>
    <definedName name="비교표2" localSheetId="7" hidden="1">#REF!</definedName>
    <definedName name="비교표2" localSheetId="6" hidden="1">#REF!</definedName>
    <definedName name="비교표2" localSheetId="4" hidden="1">#REF!</definedName>
    <definedName name="비교표2" hidden="1">#REF!</definedName>
    <definedName name="비목1" localSheetId="2">#REF!</definedName>
    <definedName name="비목1" localSheetId="7">#REF!</definedName>
    <definedName name="비목1" localSheetId="6">#REF!</definedName>
    <definedName name="비목1" localSheetId="4">#REF!</definedName>
    <definedName name="비목1">#REF!</definedName>
    <definedName name="비목2" localSheetId="2">#REF!</definedName>
    <definedName name="비목2" localSheetId="7">#REF!</definedName>
    <definedName name="비목2" localSheetId="6">#REF!</definedName>
    <definedName name="비목2" localSheetId="4">#REF!</definedName>
    <definedName name="비목2">#REF!</definedName>
    <definedName name="비목3" localSheetId="2">#REF!</definedName>
    <definedName name="비목3" localSheetId="7">#REF!</definedName>
    <definedName name="비목3" localSheetId="6">#REF!</definedName>
    <definedName name="비목3" localSheetId="4">#REF!</definedName>
    <definedName name="비목3">#REF!</definedName>
    <definedName name="비목4" localSheetId="2">#REF!</definedName>
    <definedName name="비목4" localSheetId="7">#REF!</definedName>
    <definedName name="비목4" localSheetId="6">#REF!</definedName>
    <definedName name="비목4" localSheetId="4">#REF!</definedName>
    <definedName name="비목4">#REF!</definedName>
    <definedName name="비유다">250000</definedName>
    <definedName name="뿌리돌림보통이눕" localSheetId="2">#REF!</definedName>
    <definedName name="뿌리돌림보통이눕" localSheetId="7">#REF!</definedName>
    <definedName name="뿌리돌림보통이눕" localSheetId="6">#REF!</definedName>
    <definedName name="뿌리돌림보통이눕" localSheetId="4">#REF!</definedName>
    <definedName name="뿌리돌림보통이눕">#REF!</definedName>
    <definedName name="뿌리돌림보통인부" localSheetId="2">#REF!</definedName>
    <definedName name="뿌리돌림보통인부" localSheetId="7">#REF!</definedName>
    <definedName name="뿌리돌림보통인부" localSheetId="6">#REF!</definedName>
    <definedName name="뿌리돌림보통인부" localSheetId="4">#REF!</definedName>
    <definedName name="뿌리돌림보통인부">#REF!</definedName>
    <definedName name="뿌리돌림조경공" localSheetId="2">#REF!</definedName>
    <definedName name="뿌리돌림조경공" localSheetId="7">#REF!</definedName>
    <definedName name="뿌리돌림조경공" localSheetId="6">#REF!</definedName>
    <definedName name="뿌리돌림조경공" localSheetId="4">#REF!</definedName>
    <definedName name="뿌리돌림조경공">#REF!</definedName>
    <definedName name="ㅅ" hidden="1">{#N/A,#N/A,TRUE,"토적및재료집계";#N/A,#N/A,TRUE,"토적및재료집계";#N/A,#N/A,TRUE,"단위량"}</definedName>
    <definedName name="ㅅ54ㅛㄳ" localSheetId="2" hidden="1">#REF!</definedName>
    <definedName name="ㅅ54ㅛㄳ" localSheetId="7" hidden="1">#REF!</definedName>
    <definedName name="ㅅ54ㅛㄳ" localSheetId="6" hidden="1">#REF!</definedName>
    <definedName name="ㅅ54ㅛㄳ" localSheetId="4" hidden="1">#REF!</definedName>
    <definedName name="ㅅ54ㅛㄳ" hidden="1">#REF!</definedName>
    <definedName name="ㅅㄱㄱㄷ" hidden="1">{#N/A,#N/A,FALSE,"집계표"}</definedName>
    <definedName name="ㅅㄱㄷㅅㄱㄷ" hidden="1">{#N/A,#N/A,FALSE,"구조2"}</definedName>
    <definedName name="ㅅㄱㄷㅅㄷㄱ" hidden="1">{#N/A,#N/A,FALSE,"단가표지"}</definedName>
    <definedName name="ㅅㄱㄷㅅㄷㄳ" hidden="1">{#N/A,#N/A,FALSE,"골재소요량";#N/A,#N/A,FALSE,"골재소요량"}</definedName>
    <definedName name="ㅅㄱ혿ㄱㅎ" hidden="1">{#N/A,#N/A,FALSE,"Sheet6"}</definedName>
    <definedName name="ㅅ곣ㅈ궈ㅕ" localSheetId="2" hidden="1">#REF!</definedName>
    <definedName name="ㅅ곣ㅈ궈ㅕ" localSheetId="7" hidden="1">#REF!</definedName>
    <definedName name="ㅅ곣ㅈ궈ㅕ" localSheetId="6" hidden="1">#REF!</definedName>
    <definedName name="ㅅ곣ㅈ궈ㅕ" localSheetId="4" hidden="1">#REF!</definedName>
    <definedName name="ㅅ곣ㅈ궈ㅕ" hidden="1">#REF!</definedName>
    <definedName name="ㅅ굔ㄱㄷ" hidden="1">{#N/A,#N/A,FALSE,"Sheet6"}</definedName>
    <definedName name="ㅅ굦ㄷㄱ" hidden="1">{#N/A,#N/A,FALSE,"집계표"}</definedName>
    <definedName name="ㅅㅅ" localSheetId="2" hidden="1">#REF!</definedName>
    <definedName name="ㅅㅅ" localSheetId="7" hidden="1">#REF!</definedName>
    <definedName name="ㅅㅅ" localSheetId="6" hidden="1">#REF!</definedName>
    <definedName name="ㅅㅅ" localSheetId="4" hidden="1">#REF!</definedName>
    <definedName name="ㅅㅅ" hidden="1">#REF!</definedName>
    <definedName name="ㅅㅅㅅㅅㅅ" localSheetId="7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ㅅㅅㅅㅅㅅ" localSheetId="5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ㅅㅅㅅㅅㅅ" localSheetId="4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ㅅㅅㅅㅅㅅ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ㅅㅎㅌㅇ료" hidden="1">{#N/A,#N/A,FALSE,"집계표"}</definedName>
    <definedName name="ㅅㅓ" localSheetId="2" hidden="1">#REF!</definedName>
    <definedName name="ㅅㅓ" localSheetId="7" hidden="1">#REF!</definedName>
    <definedName name="ㅅㅓ" localSheetId="6" hidden="1">#REF!</definedName>
    <definedName name="ㅅㅓ" localSheetId="4" hidden="1">#REF!</definedName>
    <definedName name="ㅅㅓ" hidden="1">#REF!</definedName>
    <definedName name="사" localSheetId="2" hidden="1">#REF!</definedName>
    <definedName name="사" localSheetId="7" hidden="1">#REF!</definedName>
    <definedName name="사" localSheetId="6" hidden="1">#REF!</definedName>
    <definedName name="사" localSheetId="4" hidden="1">#REF!</definedName>
    <definedName name="사" hidden="1">#REF!</definedName>
    <definedName name="사1" hidden="1">{#N/A,#N/A,FALSE,"지침";#N/A,#N/A,FALSE,"환경분석";#N/A,#N/A,FALSE,"Sheet16"}</definedName>
    <definedName name="사면녹화공" hidden="1">{#N/A,#N/A,FALSE,"CCTV"}</definedName>
    <definedName name="사업수지" localSheetId="2">BlankMacro1</definedName>
    <definedName name="사업수지" localSheetId="7">BlankMacro1</definedName>
    <definedName name="사업수지" localSheetId="6">BlankMacro1</definedName>
    <definedName name="사업수지" localSheetId="4">BlankMacro1</definedName>
    <definedName name="사업수지">BlankMacro1</definedName>
    <definedName name="산보" localSheetId="2">#REF!</definedName>
    <definedName name="산보" localSheetId="7">#REF!</definedName>
    <definedName name="산보" localSheetId="6">#REF!</definedName>
    <definedName name="산보" localSheetId="4">#REF!</definedName>
    <definedName name="산보">#REF!</definedName>
    <definedName name="산재" localSheetId="2">#REF!</definedName>
    <definedName name="산재" localSheetId="7">#REF!</definedName>
    <definedName name="산재" localSheetId="6">#REF!</definedName>
    <definedName name="산재" localSheetId="4">#REF!</definedName>
    <definedName name="산재">#REF!</definedName>
    <definedName name="산재보험료" localSheetId="2">#REF!</definedName>
    <definedName name="산재보험료" localSheetId="7">#REF!</definedName>
    <definedName name="산재보험료" localSheetId="6">#REF!</definedName>
    <definedName name="산재보험료" localSheetId="4">#REF!</definedName>
    <definedName name="산재보험료">#REF!</definedName>
    <definedName name="산정" localSheetId="2">#REF!</definedName>
    <definedName name="산정" localSheetId="7">#REF!</definedName>
    <definedName name="산정" localSheetId="6">#REF!</definedName>
    <definedName name="산정" localSheetId="4">#REF!</definedName>
    <definedName name="산정">#REF!</definedName>
    <definedName name="산출" localSheetId="2">#REF!</definedName>
    <definedName name="산출" localSheetId="7">#REF!</definedName>
    <definedName name="산출" localSheetId="6">#REF!</definedName>
    <definedName name="산출" localSheetId="4">#REF!</definedName>
    <definedName name="산출">#REF!</definedName>
    <definedName name="산출갑" hidden="1">{#N/A,#N/A,FALSE,"구조2"}</definedName>
    <definedName name="산출근거" localSheetId="2">BlankMacro1</definedName>
    <definedName name="산출근거" localSheetId="7">BlankMacro1</definedName>
    <definedName name="산출근거" localSheetId="6">BlankMacro1</definedName>
    <definedName name="산출근거" localSheetId="4">BlankMacro1</definedName>
    <definedName name="산출근거">BlankMacro1</definedName>
    <definedName name="산출근거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살수차">220000</definedName>
    <definedName name="삼.관리및편익시설물공">#N/A</definedName>
    <definedName name="삼성견적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삽" hidden="1">{#N/A,#N/A,FALSE,"Sheet6"}</definedName>
    <definedName name="상림1호" localSheetId="2">#REF!</definedName>
    <definedName name="상림1호" localSheetId="7">#REF!</definedName>
    <definedName name="상림1호" localSheetId="6">#REF!</definedName>
    <definedName name="상림1호" localSheetId="4">#REF!</definedName>
    <definedName name="상림1호">#REF!</definedName>
    <definedName name="상림2호" localSheetId="2">#REF!</definedName>
    <definedName name="상림2호" localSheetId="7">#REF!</definedName>
    <definedName name="상림2호" localSheetId="6">#REF!</definedName>
    <definedName name="상림2호" localSheetId="4">#REF!</definedName>
    <definedName name="상림2호">#REF!</definedName>
    <definedName name="상림3호" localSheetId="2">#REF!</definedName>
    <definedName name="상림3호" localSheetId="7">#REF!</definedName>
    <definedName name="상림3호" localSheetId="6">#REF!</definedName>
    <definedName name="상림3호" localSheetId="4">#REF!</definedName>
    <definedName name="상림3호">#REF!</definedName>
    <definedName name="상봉전기">#N/A</definedName>
    <definedName name="상여금" localSheetId="2">#REF!</definedName>
    <definedName name="상여금" localSheetId="7">#REF!</definedName>
    <definedName name="상여금" localSheetId="6">#REF!</definedName>
    <definedName name="상여금" localSheetId="4">#REF!</definedName>
    <definedName name="상여금">#REF!</definedName>
    <definedName name="상하차경비10" localSheetId="2">#REF!</definedName>
    <definedName name="상하차경비10" localSheetId="7">#REF!</definedName>
    <definedName name="상하차경비10" localSheetId="6">#REF!</definedName>
    <definedName name="상하차경비10" localSheetId="4">#REF!</definedName>
    <definedName name="상하차경비10">#REF!</definedName>
    <definedName name="상하차경비15" localSheetId="2">#REF!</definedName>
    <definedName name="상하차경비15" localSheetId="7">#REF!</definedName>
    <definedName name="상하차경비15" localSheetId="6">#REF!</definedName>
    <definedName name="상하차경비15" localSheetId="4">#REF!</definedName>
    <definedName name="상하차경비15">#REF!</definedName>
    <definedName name="상하차경비20" localSheetId="2">#REF!</definedName>
    <definedName name="상하차경비20" localSheetId="7">#REF!</definedName>
    <definedName name="상하차경비20" localSheetId="6">#REF!</definedName>
    <definedName name="상하차경비20" localSheetId="4">#REF!</definedName>
    <definedName name="상하차경비20">#REF!</definedName>
    <definedName name="상하차경비25" localSheetId="2">#REF!</definedName>
    <definedName name="상하차경비25" localSheetId="7">#REF!</definedName>
    <definedName name="상하차경비25" localSheetId="6">#REF!</definedName>
    <definedName name="상하차경비25" localSheetId="4">#REF!</definedName>
    <definedName name="상하차경비25">#REF!</definedName>
    <definedName name="상하차경비30" localSheetId="2">#REF!</definedName>
    <definedName name="상하차경비30" localSheetId="7">#REF!</definedName>
    <definedName name="상하차경비30" localSheetId="6">#REF!</definedName>
    <definedName name="상하차경비30" localSheetId="4">#REF!</definedName>
    <definedName name="상하차경비30">#REF!</definedName>
    <definedName name="상하차경비35" localSheetId="2">#REF!</definedName>
    <definedName name="상하차경비35" localSheetId="7">#REF!</definedName>
    <definedName name="상하차경비35" localSheetId="6">#REF!</definedName>
    <definedName name="상하차경비35" localSheetId="4">#REF!</definedName>
    <definedName name="상하차경비35">#REF!</definedName>
    <definedName name="상하차경비40" localSheetId="2">#REF!</definedName>
    <definedName name="상하차경비40" localSheetId="7">#REF!</definedName>
    <definedName name="상하차경비40" localSheetId="6">#REF!</definedName>
    <definedName name="상하차경비40" localSheetId="4">#REF!</definedName>
    <definedName name="상하차경비40">#REF!</definedName>
    <definedName name="상하차경비45" localSheetId="2">#REF!</definedName>
    <definedName name="상하차경비45" localSheetId="7">#REF!</definedName>
    <definedName name="상하차경비45" localSheetId="6">#REF!</definedName>
    <definedName name="상하차경비45" localSheetId="4">#REF!</definedName>
    <definedName name="상하차경비45">#REF!</definedName>
    <definedName name="상하차경비5" localSheetId="2">#REF!</definedName>
    <definedName name="상하차경비5" localSheetId="7">#REF!</definedName>
    <definedName name="상하차경비5" localSheetId="6">#REF!</definedName>
    <definedName name="상하차경비5" localSheetId="4">#REF!</definedName>
    <definedName name="상하차경비5">#REF!</definedName>
    <definedName name="상하차경비50" localSheetId="2">#REF!</definedName>
    <definedName name="상하차경비50" localSheetId="7">#REF!</definedName>
    <definedName name="상하차경비50" localSheetId="6">#REF!</definedName>
    <definedName name="상하차경비50" localSheetId="4">#REF!</definedName>
    <definedName name="상하차경비50">#REF!</definedName>
    <definedName name="상하차노무비10" localSheetId="2">#REF!</definedName>
    <definedName name="상하차노무비10" localSheetId="7">#REF!</definedName>
    <definedName name="상하차노무비10" localSheetId="6">#REF!</definedName>
    <definedName name="상하차노무비10" localSheetId="4">#REF!</definedName>
    <definedName name="상하차노무비10">#REF!</definedName>
    <definedName name="상하차노무비15" localSheetId="2">#REF!</definedName>
    <definedName name="상하차노무비15" localSheetId="7">#REF!</definedName>
    <definedName name="상하차노무비15" localSheetId="6">#REF!</definedName>
    <definedName name="상하차노무비15" localSheetId="4">#REF!</definedName>
    <definedName name="상하차노무비15">#REF!</definedName>
    <definedName name="상하차노무비20" localSheetId="2">#REF!</definedName>
    <definedName name="상하차노무비20" localSheetId="7">#REF!</definedName>
    <definedName name="상하차노무비20" localSheetId="6">#REF!</definedName>
    <definedName name="상하차노무비20" localSheetId="4">#REF!</definedName>
    <definedName name="상하차노무비20">#REF!</definedName>
    <definedName name="상하차노무비25" localSheetId="2">#REF!</definedName>
    <definedName name="상하차노무비25" localSheetId="7">#REF!</definedName>
    <definedName name="상하차노무비25" localSheetId="6">#REF!</definedName>
    <definedName name="상하차노무비25" localSheetId="4">#REF!</definedName>
    <definedName name="상하차노무비25">#REF!</definedName>
    <definedName name="상하차노무비30" localSheetId="2">#REF!</definedName>
    <definedName name="상하차노무비30" localSheetId="7">#REF!</definedName>
    <definedName name="상하차노무비30" localSheetId="6">#REF!</definedName>
    <definedName name="상하차노무비30" localSheetId="4">#REF!</definedName>
    <definedName name="상하차노무비30">#REF!</definedName>
    <definedName name="상하차노무비35" localSheetId="2">#REF!</definedName>
    <definedName name="상하차노무비35" localSheetId="7">#REF!</definedName>
    <definedName name="상하차노무비35" localSheetId="6">#REF!</definedName>
    <definedName name="상하차노무비35" localSheetId="4">#REF!</definedName>
    <definedName name="상하차노무비35">#REF!</definedName>
    <definedName name="상하차노무비40" localSheetId="2">#REF!</definedName>
    <definedName name="상하차노무비40" localSheetId="7">#REF!</definedName>
    <definedName name="상하차노무비40" localSheetId="6">#REF!</definedName>
    <definedName name="상하차노무비40" localSheetId="4">#REF!</definedName>
    <definedName name="상하차노무비40">#REF!</definedName>
    <definedName name="상하차노무비45" localSheetId="2">#REF!</definedName>
    <definedName name="상하차노무비45" localSheetId="7">#REF!</definedName>
    <definedName name="상하차노무비45" localSheetId="6">#REF!</definedName>
    <definedName name="상하차노무비45" localSheetId="4">#REF!</definedName>
    <definedName name="상하차노무비45">#REF!</definedName>
    <definedName name="상하차노무비5" localSheetId="2">#REF!</definedName>
    <definedName name="상하차노무비5" localSheetId="7">#REF!</definedName>
    <definedName name="상하차노무비5" localSheetId="6">#REF!</definedName>
    <definedName name="상하차노무비5" localSheetId="4">#REF!</definedName>
    <definedName name="상하차노무비5">#REF!</definedName>
    <definedName name="상하차노무비50" localSheetId="2">#REF!</definedName>
    <definedName name="상하차노무비50" localSheetId="7">#REF!</definedName>
    <definedName name="상하차노무비50" localSheetId="6">#REF!</definedName>
    <definedName name="상하차노무비50" localSheetId="4">#REF!</definedName>
    <definedName name="상하차노무비50">#REF!</definedName>
    <definedName name="상하차재료비10" localSheetId="2">#REF!</definedName>
    <definedName name="상하차재료비10" localSheetId="7">#REF!</definedName>
    <definedName name="상하차재료비10" localSheetId="6">#REF!</definedName>
    <definedName name="상하차재료비10" localSheetId="4">#REF!</definedName>
    <definedName name="상하차재료비10">#REF!</definedName>
    <definedName name="상하차재료비15" localSheetId="2">#REF!</definedName>
    <definedName name="상하차재료비15" localSheetId="7">#REF!</definedName>
    <definedName name="상하차재료비15" localSheetId="6">#REF!</definedName>
    <definedName name="상하차재료비15" localSheetId="4">#REF!</definedName>
    <definedName name="상하차재료비15">#REF!</definedName>
    <definedName name="상하차재료비20" localSheetId="2">#REF!</definedName>
    <definedName name="상하차재료비20" localSheetId="7">#REF!</definedName>
    <definedName name="상하차재료비20" localSheetId="6">#REF!</definedName>
    <definedName name="상하차재료비20" localSheetId="4">#REF!</definedName>
    <definedName name="상하차재료비20">#REF!</definedName>
    <definedName name="상하차재료비25" localSheetId="2">#REF!</definedName>
    <definedName name="상하차재료비25" localSheetId="7">#REF!</definedName>
    <definedName name="상하차재료비25" localSheetId="6">#REF!</definedName>
    <definedName name="상하차재료비25" localSheetId="4">#REF!</definedName>
    <definedName name="상하차재료비25">#REF!</definedName>
    <definedName name="상하차재료비30" localSheetId="2">#REF!</definedName>
    <definedName name="상하차재료비30" localSheetId="7">#REF!</definedName>
    <definedName name="상하차재료비30" localSheetId="6">#REF!</definedName>
    <definedName name="상하차재료비30" localSheetId="4">#REF!</definedName>
    <definedName name="상하차재료비30">#REF!</definedName>
    <definedName name="상하차재료비35" localSheetId="2">#REF!</definedName>
    <definedName name="상하차재료비35" localSheetId="7">#REF!</definedName>
    <definedName name="상하차재료비35" localSheetId="6">#REF!</definedName>
    <definedName name="상하차재료비35" localSheetId="4">#REF!</definedName>
    <definedName name="상하차재료비35">#REF!</definedName>
    <definedName name="상하차재료비40" localSheetId="2">#REF!</definedName>
    <definedName name="상하차재료비40" localSheetId="7">#REF!</definedName>
    <definedName name="상하차재료비40" localSheetId="6">#REF!</definedName>
    <definedName name="상하차재료비40" localSheetId="4">#REF!</definedName>
    <definedName name="상하차재료비40">#REF!</definedName>
    <definedName name="상하차재료비45" localSheetId="2">#REF!</definedName>
    <definedName name="상하차재료비45" localSheetId="7">#REF!</definedName>
    <definedName name="상하차재료비45" localSheetId="6">#REF!</definedName>
    <definedName name="상하차재료비45" localSheetId="4">#REF!</definedName>
    <definedName name="상하차재료비45">#REF!</definedName>
    <definedName name="상하차재료비5" localSheetId="2">#REF!</definedName>
    <definedName name="상하차재료비5" localSheetId="7">#REF!</definedName>
    <definedName name="상하차재료비5" localSheetId="6">#REF!</definedName>
    <definedName name="상하차재료비5" localSheetId="4">#REF!</definedName>
    <definedName name="상하차재료비5">#REF!</definedName>
    <definedName name="상하차재료비50" localSheetId="2">#REF!</definedName>
    <definedName name="상하차재료비50" localSheetId="7">#REF!</definedName>
    <definedName name="상하차재료비50" localSheetId="6">#REF!</definedName>
    <definedName name="상하차재료비50" localSheetId="4">#REF!</definedName>
    <definedName name="상하차재료비50">#REF!</definedName>
    <definedName name="새" hidden="1">{#N/A,#N/A,FALSE,"표지";#N/A,#N/A,FALSE,"조직표";#N/A,#N/A,FALSE,"정직원인원";#N/A,#N/A,FALSE,"사업계획";#N/A,#N/A,FALSE,"부동산";#N/A,#N/A,FALSE,"장비현황";#N/A,#N/A,FALSE,"장비가동";#N/A,#N/A,FALSE,"매각장비";#N/A,#N/A,FALSE,"철구제작";#N/A,#N/A,FALSE,"철구수주";#N/A,#N/A,FALSE,"철구시설";#N/A,#N/A,FALSE,"준설장비";#N/A,#N/A,FALSE,"준설수량";#N/A,#N/A,FALSE,"골재인원";#N/A,#N/A,FALSE,"골재손익";#N/A,#N/A,FALSE,"노조현황"}</definedName>
    <definedName name="새내역서" hidden="1">{#N/A,#N/A,FALSE,"Sheet1"}</definedName>
    <definedName name="생사1호" localSheetId="2">#REF!</definedName>
    <definedName name="생사1호" localSheetId="7">#REF!</definedName>
    <definedName name="생사1호" localSheetId="6">#REF!</definedName>
    <definedName name="생사1호" localSheetId="4">#REF!</definedName>
    <definedName name="생사1호">#REF!</definedName>
    <definedName name="생사2호" localSheetId="2">#REF!</definedName>
    <definedName name="생사2호" localSheetId="7">#REF!</definedName>
    <definedName name="생사2호" localSheetId="6">#REF!</definedName>
    <definedName name="생사2호" localSheetId="4">#REF!</definedName>
    <definedName name="생사2호">#REF!</definedName>
    <definedName name="생사기존" localSheetId="2">#REF!</definedName>
    <definedName name="생사기존" localSheetId="7">#REF!</definedName>
    <definedName name="생사기존" localSheetId="6">#REF!</definedName>
    <definedName name="생사기존" localSheetId="4">#REF!</definedName>
    <definedName name="생사기존">#REF!</definedName>
    <definedName name="샤워" localSheetId="2">#REF!</definedName>
    <definedName name="샤워" localSheetId="7">#REF!</definedName>
    <definedName name="샤워" localSheetId="6">#REF!</definedName>
    <definedName name="샤워" localSheetId="4">#REF!</definedName>
    <definedName name="샤워">#REF!</definedName>
    <definedName name="서아" hidden="1">{#N/A,#N/A,FALSE,"집계표"}</definedName>
    <definedName name="서원기산" localSheetId="2">#REF!</definedName>
    <definedName name="서원기산" localSheetId="7">#REF!</definedName>
    <definedName name="서원기산" localSheetId="6">#REF!</definedName>
    <definedName name="서원기산" localSheetId="4">#REF!</definedName>
    <definedName name="서원기산">#REF!</definedName>
    <definedName name="서재원" localSheetId="2">#REF!</definedName>
    <definedName name="서재원" localSheetId="7">#REF!</definedName>
    <definedName name="서재원" localSheetId="6">#REF!</definedName>
    <definedName name="서재원" localSheetId="4">#REF!</definedName>
    <definedName name="서재원">#REF!</definedName>
    <definedName name="석공사" localSheetId="2">#REF!</definedName>
    <definedName name="석공사" localSheetId="7">#REF!</definedName>
    <definedName name="석공사" localSheetId="6">#REF!</definedName>
    <definedName name="석공사" localSheetId="4">#REF!</definedName>
    <definedName name="석공사">#REF!</definedName>
    <definedName name="석재받은의뢰업체" hidden="1">255</definedName>
    <definedName name="선량1호" localSheetId="2">#REF!</definedName>
    <definedName name="선량1호" localSheetId="7">#REF!</definedName>
    <definedName name="선량1호" localSheetId="6">#REF!</definedName>
    <definedName name="선량1호" localSheetId="4">#REF!</definedName>
    <definedName name="선량1호">#REF!</definedName>
    <definedName name="선량2호" localSheetId="2">#REF!</definedName>
    <definedName name="선량2호" localSheetId="7">#REF!</definedName>
    <definedName name="선량2호" localSheetId="6">#REF!</definedName>
    <definedName name="선량2호" localSheetId="4">#REF!</definedName>
    <definedName name="선량2호">#REF!</definedName>
    <definedName name="선량3호" localSheetId="2">#REF!</definedName>
    <definedName name="선량3호" localSheetId="7">#REF!</definedName>
    <definedName name="선량3호" localSheetId="6">#REF!</definedName>
    <definedName name="선량3호" localSheetId="4">#REF!</definedName>
    <definedName name="선량3호">#REF!</definedName>
    <definedName name="선량4호" localSheetId="2">#REF!</definedName>
    <definedName name="선량4호" localSheetId="7">#REF!</definedName>
    <definedName name="선량4호" localSheetId="6">#REF!</definedName>
    <definedName name="선량4호" localSheetId="4">#REF!</definedName>
    <definedName name="선량4호">#REF!</definedName>
    <definedName name="선량5호" localSheetId="2">#REF!</definedName>
    <definedName name="선량5호" localSheetId="7">#REF!</definedName>
    <definedName name="선량5호" localSheetId="6">#REF!</definedName>
    <definedName name="선량5호" localSheetId="4">#REF!</definedName>
    <definedName name="선량5호">#REF!</definedName>
    <definedName name="선로신설" localSheetId="2">#REF!</definedName>
    <definedName name="선로신설" localSheetId="7">#REF!</definedName>
    <definedName name="선로신설" localSheetId="6">#REF!</definedName>
    <definedName name="선로신설" localSheetId="4">#REF!</definedName>
    <definedName name="선로신설">#REF!</definedName>
    <definedName name="선로철거" localSheetId="2">#REF!</definedName>
    <definedName name="선로철거" localSheetId="7">#REF!</definedName>
    <definedName name="선로철거" localSheetId="6">#REF!</definedName>
    <definedName name="선로철거" localSheetId="4">#REF!</definedName>
    <definedName name="선로철거">#REF!</definedName>
    <definedName name="선테ㄷ" localSheetId="2">#REF!</definedName>
    <definedName name="선테ㄷ" localSheetId="7">#REF!</definedName>
    <definedName name="선테ㄷ" localSheetId="6">#REF!</definedName>
    <definedName name="선테ㄷ" localSheetId="4">#REF!</definedName>
    <definedName name="선테ㄷ">#REF!</definedName>
    <definedName name="설계" localSheetId="2">#REF!</definedName>
    <definedName name="설계" localSheetId="7">#REF!</definedName>
    <definedName name="설계" localSheetId="6">#REF!</definedName>
    <definedName name="설계" localSheetId="4">#REF!</definedName>
    <definedName name="설계">#REF!</definedName>
    <definedName name="설계가" localSheetId="2">#REF!</definedName>
    <definedName name="설계가" localSheetId="7">#REF!</definedName>
    <definedName name="설계가" localSheetId="6">#REF!</definedName>
    <definedName name="설계가" localSheetId="4">#REF!</definedName>
    <definedName name="설계가">#REF!</definedName>
    <definedName name="설계내역" localSheetId="2">#REF!</definedName>
    <definedName name="설계내역" localSheetId="7">#REF!</definedName>
    <definedName name="설계내역" localSheetId="6">#REF!</definedName>
    <definedName name="설계내역" localSheetId="4">#REF!</definedName>
    <definedName name="설계내역">#REF!</definedName>
    <definedName name="설계사" localSheetId="2">#REF!</definedName>
    <definedName name="설계사" localSheetId="7">#REF!</definedName>
    <definedName name="설계사" localSheetId="6">#REF!</definedName>
    <definedName name="설계사" localSheetId="4">#REF!</definedName>
    <definedName name="설계사">#REF!</definedName>
    <definedName name="설계삼" localSheetId="2">#REF!</definedName>
    <definedName name="설계삼" localSheetId="7">#REF!</definedName>
    <definedName name="설계삼" localSheetId="6">#REF!</definedName>
    <definedName name="설계삼" localSheetId="4">#REF!</definedName>
    <definedName name="설계삼">#REF!</definedName>
    <definedName name="설계오" localSheetId="2">#REF!</definedName>
    <definedName name="설계오" localSheetId="7">#REF!</definedName>
    <definedName name="설계오" localSheetId="6">#REF!</definedName>
    <definedName name="설계오" localSheetId="4">#REF!</definedName>
    <definedName name="설계오">#REF!</definedName>
    <definedName name="설계육" localSheetId="2">#REF!</definedName>
    <definedName name="설계육" localSheetId="7">#REF!</definedName>
    <definedName name="설계육" localSheetId="6">#REF!</definedName>
    <definedName name="설계육" localSheetId="4">#REF!</definedName>
    <definedName name="설계육">#REF!</definedName>
    <definedName name="설계이" localSheetId="2">#REF!</definedName>
    <definedName name="설계이" localSheetId="7">#REF!</definedName>
    <definedName name="설계이" localSheetId="6">#REF!</definedName>
    <definedName name="설계이" localSheetId="4">#REF!</definedName>
    <definedName name="설계이">#REF!</definedName>
    <definedName name="설계조건1" localSheetId="2">#REF!</definedName>
    <definedName name="설계조건1" localSheetId="7">#REF!</definedName>
    <definedName name="설계조건1" localSheetId="6">#REF!</definedName>
    <definedName name="설계조건1" localSheetId="4">#REF!</definedName>
    <definedName name="설계조건1">#REF!</definedName>
    <definedName name="설비" hidden="1">{#N/A,#N/A,TRUE,"토적및재료집계";#N/A,#N/A,TRUE,"토적및재료집계";#N/A,#N/A,TRUE,"단위량"}</definedName>
    <definedName name="설비내역" localSheetId="2">#REF!</definedName>
    <definedName name="설비내역" localSheetId="7">#REF!</definedName>
    <definedName name="설비내역" localSheetId="6">#REF!</definedName>
    <definedName name="설비내역" localSheetId="4">#REF!</definedName>
    <definedName name="설비내역">#REF!</definedName>
    <definedName name="설치간재" localSheetId="2">#REF!</definedName>
    <definedName name="설치간재" localSheetId="7">#REF!</definedName>
    <definedName name="설치간재" localSheetId="6">#REF!</definedName>
    <definedName name="설치간재" localSheetId="4">#REF!</definedName>
    <definedName name="설치간재">#REF!</definedName>
    <definedName name="설치량" localSheetId="2">#REF!</definedName>
    <definedName name="설치량" localSheetId="7">#REF!</definedName>
    <definedName name="설치량" localSheetId="6">#REF!</definedName>
    <definedName name="설치량" localSheetId="4">#REF!</definedName>
    <definedName name="설치량">#REF!</definedName>
    <definedName name="설치직노" localSheetId="2">#REF!</definedName>
    <definedName name="설치직노" localSheetId="7">#REF!</definedName>
    <definedName name="설치직노" localSheetId="6">#REF!</definedName>
    <definedName name="설치직노" localSheetId="4">#REF!</definedName>
    <definedName name="설치직노">#REF!</definedName>
    <definedName name="설치직재" localSheetId="2">#REF!</definedName>
    <definedName name="설치직재" localSheetId="7">#REF!</definedName>
    <definedName name="설치직재" localSheetId="6">#REF!</definedName>
    <definedName name="설치직재" localSheetId="4">#REF!</definedName>
    <definedName name="설치직재">#REF!</definedName>
    <definedName name="성산1호" localSheetId="2">#REF!</definedName>
    <definedName name="성산1호" localSheetId="7">#REF!</definedName>
    <definedName name="성산1호" localSheetId="6">#REF!</definedName>
    <definedName name="성산1호" localSheetId="4">#REF!</definedName>
    <definedName name="성산1호">#REF!</definedName>
    <definedName name="성산2호" localSheetId="2">#REF!</definedName>
    <definedName name="성산2호" localSheetId="7">#REF!</definedName>
    <definedName name="성산2호" localSheetId="6">#REF!</definedName>
    <definedName name="성산2호" localSheetId="4">#REF!</definedName>
    <definedName name="성산2호">#REF!</definedName>
    <definedName name="성산3호" localSheetId="2">#REF!</definedName>
    <definedName name="성산3호" localSheetId="7">#REF!</definedName>
    <definedName name="성산3호" localSheetId="6">#REF!</definedName>
    <definedName name="성산3호" localSheetId="4">#REF!</definedName>
    <definedName name="성산3호">#REF!</definedName>
    <definedName name="성산4호" localSheetId="2">#REF!</definedName>
    <definedName name="성산4호" localSheetId="7">#REF!</definedName>
    <definedName name="성산4호" localSheetId="6">#REF!</definedName>
    <definedName name="성산4호" localSheetId="4">#REF!</definedName>
    <definedName name="성산4호">#REF!</definedName>
    <definedName name="성산5호" localSheetId="2">#REF!</definedName>
    <definedName name="성산5호" localSheetId="7">#REF!</definedName>
    <definedName name="성산5호" localSheetId="6">#REF!</definedName>
    <definedName name="성산5호" localSheetId="4">#REF!</definedName>
    <definedName name="성산5호">#REF!</definedName>
    <definedName name="세금계산서">#N/A</definedName>
    <definedName name="세전익익" hidden="1">{#N/A,#N/A,FALSE,"지침";#N/A,#N/A,FALSE,"환경분석";#N/A,#N/A,FALSE,"Sheet16"}</definedName>
    <definedName name="소" localSheetId="2">#REF!</definedName>
    <definedName name="소" localSheetId="7">#REF!</definedName>
    <definedName name="소" localSheetId="6">#REF!</definedName>
    <definedName name="소" localSheetId="4">#REF!</definedName>
    <definedName name="소">#REF!</definedName>
    <definedName name="소B7" localSheetId="2">#REF!</definedName>
    <definedName name="소B7" localSheetId="7">#REF!</definedName>
    <definedName name="소B7" localSheetId="6">#REF!</definedName>
    <definedName name="소B7" localSheetId="4">#REF!</definedName>
    <definedName name="소B7">#REF!</definedName>
    <definedName name="소갑" localSheetId="2">#REF!</definedName>
    <definedName name="소갑" localSheetId="7">#REF!</definedName>
    <definedName name="소갑" localSheetId="6">#REF!</definedName>
    <definedName name="소갑" localSheetId="4">#REF!</definedName>
    <definedName name="소갑">#REF!</definedName>
    <definedName name="소모" localSheetId="2">#REF!</definedName>
    <definedName name="소모" localSheetId="7">#REF!</definedName>
    <definedName name="소모" localSheetId="6">#REF!</definedName>
    <definedName name="소모" localSheetId="4">#REF!</definedName>
    <definedName name="소모">#REF!</definedName>
    <definedName name="소방">{"Book1","작업일보.xls"}</definedName>
    <definedName name="소방배관" localSheetId="2">#REF!</definedName>
    <definedName name="소방배관" localSheetId="7">#REF!</definedName>
    <definedName name="소방배관" localSheetId="6">#REF!</definedName>
    <definedName name="소방배관" localSheetId="4">#REF!</definedName>
    <definedName name="소방배관">#REF!</definedName>
    <definedName name="소요계획2" hidden="1">{#N/A,#N/A,FALSE,"예상손익";#N/A,#N/A,FALSE,"관리분석";#N/A,#N/A,FALSE,"장비분석";#N/A,#N/A,FALSE,"준설분석";#N/A,#N/A,FALSE,"철구분석"}</definedName>
    <definedName name="소일위대가1" localSheetId="2">#REF!</definedName>
    <definedName name="소일위대가1" localSheetId="7">#REF!</definedName>
    <definedName name="소일위대가1" localSheetId="6">#REF!</definedName>
    <definedName name="소일위대가1" localSheetId="4">#REF!</definedName>
    <definedName name="소일위대가1">#REF!</definedName>
    <definedName name="소화" localSheetId="2">#REF!</definedName>
    <definedName name="소화" localSheetId="7">#REF!</definedName>
    <definedName name="소화" localSheetId="6">#REF!</definedName>
    <definedName name="소화" localSheetId="4">#REF!</definedName>
    <definedName name="소화">#REF!</definedName>
    <definedName name="소화갑지" hidden="1">{#N/A,#N/A,FALSE,"CCTV"}</definedName>
    <definedName name="손료" localSheetId="2">#REF!</definedName>
    <definedName name="손료" localSheetId="7">#REF!</definedName>
    <definedName name="손료" localSheetId="6">#REF!</definedName>
    <definedName name="손료" localSheetId="4">#REF!</definedName>
    <definedName name="손료">#REF!</definedName>
    <definedName name="손익변경" hidden="1">{#N/A,#N/A,FALSE,"지침";#N/A,#N/A,FALSE,"환경분석";#N/A,#N/A,FALSE,"Sheet16"}</definedName>
    <definedName name="송수관로구경" localSheetId="2">#REF!</definedName>
    <definedName name="송수관로구경" localSheetId="7">#REF!</definedName>
    <definedName name="송수관로구경" localSheetId="6">#REF!</definedName>
    <definedName name="송수관로구경" localSheetId="4">#REF!</definedName>
    <definedName name="송수관로구경">#REF!</definedName>
    <definedName name="송용석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송전전공" localSheetId="2">#REF!</definedName>
    <definedName name="송전전공" localSheetId="7">#REF!</definedName>
    <definedName name="송전전공" localSheetId="6">#REF!</definedName>
    <definedName name="송전전공" localSheetId="4">#REF!</definedName>
    <definedName name="송전전공">#REF!</definedName>
    <definedName name="송천1" localSheetId="2">#REF!</definedName>
    <definedName name="송천1" localSheetId="7">#REF!</definedName>
    <definedName name="송천1" localSheetId="6">#REF!</definedName>
    <definedName name="송천1" localSheetId="4">#REF!</definedName>
    <definedName name="송천1">#REF!</definedName>
    <definedName name="송천2" localSheetId="2">#REF!</definedName>
    <definedName name="송천2" localSheetId="7">#REF!</definedName>
    <definedName name="송천2" localSheetId="6">#REF!</definedName>
    <definedName name="송천2" localSheetId="4">#REF!</definedName>
    <definedName name="송천2">#REF!</definedName>
    <definedName name="쇼ㅏㅅ" hidden="1">{#N/A,#N/A,FALSE,"Sheet6"}</definedName>
    <definedName name="쇼ㅓㅎㄹ" hidden="1">{#N/A,#N/A,FALSE,"집계표"}</definedName>
    <definedName name="숏교" hidden="1">{#N/A,#N/A,FALSE,"Sheet6"}</definedName>
    <definedName name="수" localSheetId="2" hidden="1">#REF!</definedName>
    <definedName name="수" localSheetId="7" hidden="1">#REF!</definedName>
    <definedName name="수" localSheetId="6" hidden="1">#REF!</definedName>
    <definedName name="수" localSheetId="4" hidden="1">#REF!</definedName>
    <definedName name="수" hidden="1">#REF!</definedName>
    <definedName name="수_량">#N/A</definedName>
    <definedName name="수1소B" localSheetId="2">#REF!</definedName>
    <definedName name="수1소B" localSheetId="7">#REF!</definedName>
    <definedName name="수1소B" localSheetId="6">#REF!</definedName>
    <definedName name="수1소B" localSheetId="4">#REF!</definedName>
    <definedName name="수1소B">#REF!</definedName>
    <definedName name="수간보호거적10" localSheetId="2">#REF!</definedName>
    <definedName name="수간보호거적10" localSheetId="7">#REF!</definedName>
    <definedName name="수간보호거적10" localSheetId="6">#REF!</definedName>
    <definedName name="수간보호거적10" localSheetId="4">#REF!</definedName>
    <definedName name="수간보호거적10">#REF!</definedName>
    <definedName name="수간보호거적100" localSheetId="2">#REF!</definedName>
    <definedName name="수간보호거적100" localSheetId="7">#REF!</definedName>
    <definedName name="수간보호거적100" localSheetId="6">#REF!</definedName>
    <definedName name="수간보호거적100" localSheetId="4">#REF!</definedName>
    <definedName name="수간보호거적100">#REF!</definedName>
    <definedName name="수간보호거적15" localSheetId="2">#REF!</definedName>
    <definedName name="수간보호거적15" localSheetId="7">#REF!</definedName>
    <definedName name="수간보호거적15" localSheetId="6">#REF!</definedName>
    <definedName name="수간보호거적15" localSheetId="4">#REF!</definedName>
    <definedName name="수간보호거적15">#REF!</definedName>
    <definedName name="수간보호거적20" localSheetId="2">#REF!</definedName>
    <definedName name="수간보호거적20" localSheetId="7">#REF!</definedName>
    <definedName name="수간보호거적20" localSheetId="6">#REF!</definedName>
    <definedName name="수간보호거적20" localSheetId="4">#REF!</definedName>
    <definedName name="수간보호거적20">#REF!</definedName>
    <definedName name="수간보호거적25" localSheetId="2">#REF!</definedName>
    <definedName name="수간보호거적25" localSheetId="7">#REF!</definedName>
    <definedName name="수간보호거적25" localSheetId="6">#REF!</definedName>
    <definedName name="수간보호거적25" localSheetId="4">#REF!</definedName>
    <definedName name="수간보호거적25">#REF!</definedName>
    <definedName name="수간보호거적30" localSheetId="2">#REF!</definedName>
    <definedName name="수간보호거적30" localSheetId="7">#REF!</definedName>
    <definedName name="수간보호거적30" localSheetId="6">#REF!</definedName>
    <definedName name="수간보호거적30" localSheetId="4">#REF!</definedName>
    <definedName name="수간보호거적30">#REF!</definedName>
    <definedName name="수간보호거적35" localSheetId="2">#REF!</definedName>
    <definedName name="수간보호거적35" localSheetId="7">#REF!</definedName>
    <definedName name="수간보호거적35" localSheetId="6">#REF!</definedName>
    <definedName name="수간보호거적35" localSheetId="4">#REF!</definedName>
    <definedName name="수간보호거적35">#REF!</definedName>
    <definedName name="수간보호거적40" localSheetId="2">#REF!</definedName>
    <definedName name="수간보호거적40" localSheetId="7">#REF!</definedName>
    <definedName name="수간보호거적40" localSheetId="6">#REF!</definedName>
    <definedName name="수간보호거적40" localSheetId="4">#REF!</definedName>
    <definedName name="수간보호거적40">#REF!</definedName>
    <definedName name="수간보호거적45" localSheetId="2">#REF!</definedName>
    <definedName name="수간보호거적45" localSheetId="7">#REF!</definedName>
    <definedName name="수간보호거적45" localSheetId="6">#REF!</definedName>
    <definedName name="수간보호거적45" localSheetId="4">#REF!</definedName>
    <definedName name="수간보호거적45">#REF!</definedName>
    <definedName name="수간보호거적5" localSheetId="2">#REF!</definedName>
    <definedName name="수간보호거적5" localSheetId="7">#REF!</definedName>
    <definedName name="수간보호거적5" localSheetId="6">#REF!</definedName>
    <definedName name="수간보호거적5" localSheetId="4">#REF!</definedName>
    <definedName name="수간보호거적5">#REF!</definedName>
    <definedName name="수간보호거적50" localSheetId="2">#REF!</definedName>
    <definedName name="수간보호거적50" localSheetId="7">#REF!</definedName>
    <definedName name="수간보호거적50" localSheetId="6">#REF!</definedName>
    <definedName name="수간보호거적50" localSheetId="4">#REF!</definedName>
    <definedName name="수간보호거적50">#REF!</definedName>
    <definedName name="수간보호거적55" localSheetId="2">#REF!</definedName>
    <definedName name="수간보호거적55" localSheetId="7">#REF!</definedName>
    <definedName name="수간보호거적55" localSheetId="6">#REF!</definedName>
    <definedName name="수간보호거적55" localSheetId="4">#REF!</definedName>
    <definedName name="수간보호거적55">#REF!</definedName>
    <definedName name="수간보호거적60" localSheetId="2">#REF!</definedName>
    <definedName name="수간보호거적60" localSheetId="7">#REF!</definedName>
    <definedName name="수간보호거적60" localSheetId="6">#REF!</definedName>
    <definedName name="수간보호거적60" localSheetId="4">#REF!</definedName>
    <definedName name="수간보호거적60">#REF!</definedName>
    <definedName name="수간보호거적65" localSheetId="2">#REF!</definedName>
    <definedName name="수간보호거적65" localSheetId="7">#REF!</definedName>
    <definedName name="수간보호거적65" localSheetId="6">#REF!</definedName>
    <definedName name="수간보호거적65" localSheetId="4">#REF!</definedName>
    <definedName name="수간보호거적65">#REF!</definedName>
    <definedName name="수간보호거적70" localSheetId="2">#REF!</definedName>
    <definedName name="수간보호거적70" localSheetId="7">#REF!</definedName>
    <definedName name="수간보호거적70" localSheetId="6">#REF!</definedName>
    <definedName name="수간보호거적70" localSheetId="4">#REF!</definedName>
    <definedName name="수간보호거적70">#REF!</definedName>
    <definedName name="수간보호거적75" localSheetId="2">#REF!</definedName>
    <definedName name="수간보호거적75" localSheetId="7">#REF!</definedName>
    <definedName name="수간보호거적75" localSheetId="6">#REF!</definedName>
    <definedName name="수간보호거적75" localSheetId="4">#REF!</definedName>
    <definedName name="수간보호거적75">#REF!</definedName>
    <definedName name="수간보호거적80" localSheetId="2">#REF!</definedName>
    <definedName name="수간보호거적80" localSheetId="7">#REF!</definedName>
    <definedName name="수간보호거적80" localSheetId="6">#REF!</definedName>
    <definedName name="수간보호거적80" localSheetId="4">#REF!</definedName>
    <definedName name="수간보호거적80">#REF!</definedName>
    <definedName name="수간보호거적85" localSheetId="2">#REF!</definedName>
    <definedName name="수간보호거적85" localSheetId="7">#REF!</definedName>
    <definedName name="수간보호거적85" localSheetId="6">#REF!</definedName>
    <definedName name="수간보호거적85" localSheetId="4">#REF!</definedName>
    <definedName name="수간보호거적85">#REF!</definedName>
    <definedName name="수간보호거적90" localSheetId="2">#REF!</definedName>
    <definedName name="수간보호거적90" localSheetId="7">#REF!</definedName>
    <definedName name="수간보호거적90" localSheetId="6">#REF!</definedName>
    <definedName name="수간보호거적90" localSheetId="4">#REF!</definedName>
    <definedName name="수간보호거적90">#REF!</definedName>
    <definedName name="수간보호거적95" localSheetId="2">#REF!</definedName>
    <definedName name="수간보호거적95" localSheetId="7">#REF!</definedName>
    <definedName name="수간보호거적95" localSheetId="6">#REF!</definedName>
    <definedName name="수간보호거적95" localSheetId="4">#REF!</definedName>
    <definedName name="수간보호거적95">#REF!</definedName>
    <definedName name="수간보호보통인부10" localSheetId="2">#REF!</definedName>
    <definedName name="수간보호보통인부10" localSheetId="7">#REF!</definedName>
    <definedName name="수간보호보통인부10" localSheetId="6">#REF!</definedName>
    <definedName name="수간보호보통인부10" localSheetId="4">#REF!</definedName>
    <definedName name="수간보호보통인부10">#REF!</definedName>
    <definedName name="수간보호보통인부100" localSheetId="2">#REF!</definedName>
    <definedName name="수간보호보통인부100" localSheetId="7">#REF!</definedName>
    <definedName name="수간보호보통인부100" localSheetId="6">#REF!</definedName>
    <definedName name="수간보호보통인부100" localSheetId="4">#REF!</definedName>
    <definedName name="수간보호보통인부100">#REF!</definedName>
    <definedName name="수간보호보통인부15" localSheetId="2">#REF!</definedName>
    <definedName name="수간보호보통인부15" localSheetId="7">#REF!</definedName>
    <definedName name="수간보호보통인부15" localSheetId="6">#REF!</definedName>
    <definedName name="수간보호보통인부15" localSheetId="4">#REF!</definedName>
    <definedName name="수간보호보통인부15">#REF!</definedName>
    <definedName name="수간보호보통인부20" localSheetId="2">#REF!</definedName>
    <definedName name="수간보호보통인부20" localSheetId="7">#REF!</definedName>
    <definedName name="수간보호보통인부20" localSheetId="6">#REF!</definedName>
    <definedName name="수간보호보통인부20" localSheetId="4">#REF!</definedName>
    <definedName name="수간보호보통인부20">#REF!</definedName>
    <definedName name="수간보호보통인부25" localSheetId="2">#REF!</definedName>
    <definedName name="수간보호보통인부25" localSheetId="7">#REF!</definedName>
    <definedName name="수간보호보통인부25" localSheetId="6">#REF!</definedName>
    <definedName name="수간보호보통인부25" localSheetId="4">#REF!</definedName>
    <definedName name="수간보호보통인부25">#REF!</definedName>
    <definedName name="수간보호보통인부30" localSheetId="2">#REF!</definedName>
    <definedName name="수간보호보통인부30" localSheetId="7">#REF!</definedName>
    <definedName name="수간보호보통인부30" localSheetId="6">#REF!</definedName>
    <definedName name="수간보호보통인부30" localSheetId="4">#REF!</definedName>
    <definedName name="수간보호보통인부30">#REF!</definedName>
    <definedName name="수간보호보통인부35" localSheetId="2">#REF!</definedName>
    <definedName name="수간보호보통인부35" localSheetId="7">#REF!</definedName>
    <definedName name="수간보호보통인부35" localSheetId="6">#REF!</definedName>
    <definedName name="수간보호보통인부35" localSheetId="4">#REF!</definedName>
    <definedName name="수간보호보통인부35">#REF!</definedName>
    <definedName name="수간보호보통인부40" localSheetId="2">#REF!</definedName>
    <definedName name="수간보호보통인부40" localSheetId="7">#REF!</definedName>
    <definedName name="수간보호보통인부40" localSheetId="6">#REF!</definedName>
    <definedName name="수간보호보통인부40" localSheetId="4">#REF!</definedName>
    <definedName name="수간보호보통인부40">#REF!</definedName>
    <definedName name="수간보호보통인부45" localSheetId="2">#REF!</definedName>
    <definedName name="수간보호보통인부45" localSheetId="7">#REF!</definedName>
    <definedName name="수간보호보통인부45" localSheetId="6">#REF!</definedName>
    <definedName name="수간보호보통인부45" localSheetId="4">#REF!</definedName>
    <definedName name="수간보호보통인부45">#REF!</definedName>
    <definedName name="수간보호보통인부5" localSheetId="2">#REF!</definedName>
    <definedName name="수간보호보통인부5" localSheetId="7">#REF!</definedName>
    <definedName name="수간보호보통인부5" localSheetId="6">#REF!</definedName>
    <definedName name="수간보호보통인부5" localSheetId="4">#REF!</definedName>
    <definedName name="수간보호보통인부5">#REF!</definedName>
    <definedName name="수간보호보통인부50" localSheetId="2">#REF!</definedName>
    <definedName name="수간보호보통인부50" localSheetId="7">#REF!</definedName>
    <definedName name="수간보호보통인부50" localSheetId="6">#REF!</definedName>
    <definedName name="수간보호보통인부50" localSheetId="4">#REF!</definedName>
    <definedName name="수간보호보통인부50">#REF!</definedName>
    <definedName name="수간보호보통인부55" localSheetId="2">#REF!</definedName>
    <definedName name="수간보호보통인부55" localSheetId="7">#REF!</definedName>
    <definedName name="수간보호보통인부55" localSheetId="6">#REF!</definedName>
    <definedName name="수간보호보통인부55" localSheetId="4">#REF!</definedName>
    <definedName name="수간보호보통인부55">#REF!</definedName>
    <definedName name="수간보호보통인부60" localSheetId="2">#REF!</definedName>
    <definedName name="수간보호보통인부60" localSheetId="7">#REF!</definedName>
    <definedName name="수간보호보통인부60" localSheetId="6">#REF!</definedName>
    <definedName name="수간보호보통인부60" localSheetId="4">#REF!</definedName>
    <definedName name="수간보호보통인부60">#REF!</definedName>
    <definedName name="수간보호보통인부65" localSheetId="2">#REF!</definedName>
    <definedName name="수간보호보통인부65" localSheetId="7">#REF!</definedName>
    <definedName name="수간보호보통인부65" localSheetId="6">#REF!</definedName>
    <definedName name="수간보호보통인부65" localSheetId="4">#REF!</definedName>
    <definedName name="수간보호보통인부65">#REF!</definedName>
    <definedName name="수간보호보통인부70" localSheetId="2">#REF!</definedName>
    <definedName name="수간보호보통인부70" localSheetId="7">#REF!</definedName>
    <definedName name="수간보호보통인부70" localSheetId="6">#REF!</definedName>
    <definedName name="수간보호보통인부70" localSheetId="4">#REF!</definedName>
    <definedName name="수간보호보통인부70">#REF!</definedName>
    <definedName name="수간보호보통인부75" localSheetId="2">#REF!</definedName>
    <definedName name="수간보호보통인부75" localSheetId="7">#REF!</definedName>
    <definedName name="수간보호보통인부75" localSheetId="6">#REF!</definedName>
    <definedName name="수간보호보통인부75" localSheetId="4">#REF!</definedName>
    <definedName name="수간보호보통인부75">#REF!</definedName>
    <definedName name="수간보호보통인부80" localSheetId="2">#REF!</definedName>
    <definedName name="수간보호보통인부80" localSheetId="7">#REF!</definedName>
    <definedName name="수간보호보통인부80" localSheetId="6">#REF!</definedName>
    <definedName name="수간보호보통인부80" localSheetId="4">#REF!</definedName>
    <definedName name="수간보호보통인부80">#REF!</definedName>
    <definedName name="수간보호보통인부85" localSheetId="2">#REF!</definedName>
    <definedName name="수간보호보통인부85" localSheetId="7">#REF!</definedName>
    <definedName name="수간보호보통인부85" localSheetId="6">#REF!</definedName>
    <definedName name="수간보호보통인부85" localSheetId="4">#REF!</definedName>
    <definedName name="수간보호보통인부85">#REF!</definedName>
    <definedName name="수간보호보통인부90" localSheetId="2">#REF!</definedName>
    <definedName name="수간보호보통인부90" localSheetId="7">#REF!</definedName>
    <definedName name="수간보호보통인부90" localSheetId="6">#REF!</definedName>
    <definedName name="수간보호보통인부90" localSheetId="4">#REF!</definedName>
    <definedName name="수간보호보통인부90">#REF!</definedName>
    <definedName name="수간보호보통인부95" localSheetId="2">#REF!</definedName>
    <definedName name="수간보호보통인부95" localSheetId="7">#REF!</definedName>
    <definedName name="수간보호보통인부95" localSheetId="6">#REF!</definedName>
    <definedName name="수간보호보통인부95" localSheetId="4">#REF!</definedName>
    <definedName name="수간보호보통인부95">#REF!</definedName>
    <definedName name="수간보호새끼10" localSheetId="2">#REF!</definedName>
    <definedName name="수간보호새끼10" localSheetId="7">#REF!</definedName>
    <definedName name="수간보호새끼10" localSheetId="6">#REF!</definedName>
    <definedName name="수간보호새끼10" localSheetId="4">#REF!</definedName>
    <definedName name="수간보호새끼10">#REF!</definedName>
    <definedName name="수간보호새끼100" localSheetId="2">#REF!</definedName>
    <definedName name="수간보호새끼100" localSheetId="7">#REF!</definedName>
    <definedName name="수간보호새끼100" localSheetId="6">#REF!</definedName>
    <definedName name="수간보호새끼100" localSheetId="4">#REF!</definedName>
    <definedName name="수간보호새끼100">#REF!</definedName>
    <definedName name="수간보호새끼15" localSheetId="2">#REF!</definedName>
    <definedName name="수간보호새끼15" localSheetId="7">#REF!</definedName>
    <definedName name="수간보호새끼15" localSheetId="6">#REF!</definedName>
    <definedName name="수간보호새끼15" localSheetId="4">#REF!</definedName>
    <definedName name="수간보호새끼15">#REF!</definedName>
    <definedName name="수간보호새끼20" localSheetId="2">#REF!</definedName>
    <definedName name="수간보호새끼20" localSheetId="7">#REF!</definedName>
    <definedName name="수간보호새끼20" localSheetId="6">#REF!</definedName>
    <definedName name="수간보호새끼20" localSheetId="4">#REF!</definedName>
    <definedName name="수간보호새끼20">#REF!</definedName>
    <definedName name="수간보호새끼25" localSheetId="2">#REF!</definedName>
    <definedName name="수간보호새끼25" localSheetId="7">#REF!</definedName>
    <definedName name="수간보호새끼25" localSheetId="6">#REF!</definedName>
    <definedName name="수간보호새끼25" localSheetId="4">#REF!</definedName>
    <definedName name="수간보호새끼25">#REF!</definedName>
    <definedName name="수간보호새끼30" localSheetId="2">#REF!</definedName>
    <definedName name="수간보호새끼30" localSheetId="7">#REF!</definedName>
    <definedName name="수간보호새끼30" localSheetId="6">#REF!</definedName>
    <definedName name="수간보호새끼30" localSheetId="4">#REF!</definedName>
    <definedName name="수간보호새끼30">#REF!</definedName>
    <definedName name="수간보호새끼35" localSheetId="2">#REF!</definedName>
    <definedName name="수간보호새끼35" localSheetId="7">#REF!</definedName>
    <definedName name="수간보호새끼35" localSheetId="6">#REF!</definedName>
    <definedName name="수간보호새끼35" localSheetId="4">#REF!</definedName>
    <definedName name="수간보호새끼35">#REF!</definedName>
    <definedName name="수간보호새끼40" localSheetId="2">#REF!</definedName>
    <definedName name="수간보호새끼40" localSheetId="7">#REF!</definedName>
    <definedName name="수간보호새끼40" localSheetId="6">#REF!</definedName>
    <definedName name="수간보호새끼40" localSheetId="4">#REF!</definedName>
    <definedName name="수간보호새끼40">#REF!</definedName>
    <definedName name="수간보호새끼45" localSheetId="2">#REF!</definedName>
    <definedName name="수간보호새끼45" localSheetId="7">#REF!</definedName>
    <definedName name="수간보호새끼45" localSheetId="6">#REF!</definedName>
    <definedName name="수간보호새끼45" localSheetId="4">#REF!</definedName>
    <definedName name="수간보호새끼45">#REF!</definedName>
    <definedName name="수간보호새끼5" localSheetId="2">#REF!</definedName>
    <definedName name="수간보호새끼5" localSheetId="7">#REF!</definedName>
    <definedName name="수간보호새끼5" localSheetId="6">#REF!</definedName>
    <definedName name="수간보호새끼5" localSheetId="4">#REF!</definedName>
    <definedName name="수간보호새끼5">#REF!</definedName>
    <definedName name="수간보호새끼50" localSheetId="2">#REF!</definedName>
    <definedName name="수간보호새끼50" localSheetId="7">#REF!</definedName>
    <definedName name="수간보호새끼50" localSheetId="6">#REF!</definedName>
    <definedName name="수간보호새끼50" localSheetId="4">#REF!</definedName>
    <definedName name="수간보호새끼50">#REF!</definedName>
    <definedName name="수간보호새끼55" localSheetId="2">#REF!</definedName>
    <definedName name="수간보호새끼55" localSheetId="7">#REF!</definedName>
    <definedName name="수간보호새끼55" localSheetId="6">#REF!</definedName>
    <definedName name="수간보호새끼55" localSheetId="4">#REF!</definedName>
    <definedName name="수간보호새끼55">#REF!</definedName>
    <definedName name="수간보호새끼60" localSheetId="2">#REF!</definedName>
    <definedName name="수간보호새끼60" localSheetId="7">#REF!</definedName>
    <definedName name="수간보호새끼60" localSheetId="6">#REF!</definedName>
    <definedName name="수간보호새끼60" localSheetId="4">#REF!</definedName>
    <definedName name="수간보호새끼60">#REF!</definedName>
    <definedName name="수간보호새끼65" localSheetId="2">#REF!</definedName>
    <definedName name="수간보호새끼65" localSheetId="7">#REF!</definedName>
    <definedName name="수간보호새끼65" localSheetId="6">#REF!</definedName>
    <definedName name="수간보호새끼65" localSheetId="4">#REF!</definedName>
    <definedName name="수간보호새끼65">#REF!</definedName>
    <definedName name="수간보호새끼70" localSheetId="2">#REF!</definedName>
    <definedName name="수간보호새끼70" localSheetId="7">#REF!</definedName>
    <definedName name="수간보호새끼70" localSheetId="6">#REF!</definedName>
    <definedName name="수간보호새끼70" localSheetId="4">#REF!</definedName>
    <definedName name="수간보호새끼70">#REF!</definedName>
    <definedName name="수간보호새끼75" localSheetId="2">#REF!</definedName>
    <definedName name="수간보호새끼75" localSheetId="7">#REF!</definedName>
    <definedName name="수간보호새끼75" localSheetId="6">#REF!</definedName>
    <definedName name="수간보호새끼75" localSheetId="4">#REF!</definedName>
    <definedName name="수간보호새끼75">#REF!</definedName>
    <definedName name="수간보호새끼80" localSheetId="2">#REF!</definedName>
    <definedName name="수간보호새끼80" localSheetId="7">#REF!</definedName>
    <definedName name="수간보호새끼80" localSheetId="6">#REF!</definedName>
    <definedName name="수간보호새끼80" localSheetId="4">#REF!</definedName>
    <definedName name="수간보호새끼80">#REF!</definedName>
    <definedName name="수간보호새끼85" localSheetId="2">#REF!</definedName>
    <definedName name="수간보호새끼85" localSheetId="7">#REF!</definedName>
    <definedName name="수간보호새끼85" localSheetId="6">#REF!</definedName>
    <definedName name="수간보호새끼85" localSheetId="4">#REF!</definedName>
    <definedName name="수간보호새끼85">#REF!</definedName>
    <definedName name="수간보호새끼90" localSheetId="2">#REF!</definedName>
    <definedName name="수간보호새끼90" localSheetId="7">#REF!</definedName>
    <definedName name="수간보호새끼90" localSheetId="6">#REF!</definedName>
    <definedName name="수간보호새끼90" localSheetId="4">#REF!</definedName>
    <definedName name="수간보호새끼90">#REF!</definedName>
    <definedName name="수간보호새끼95" localSheetId="2">#REF!</definedName>
    <definedName name="수간보호새끼95" localSheetId="7">#REF!</definedName>
    <definedName name="수간보호새끼95" localSheetId="6">#REF!</definedName>
    <definedName name="수간보호새끼95" localSheetId="4">#REF!</definedName>
    <definedName name="수간보호새끼95">#REF!</definedName>
    <definedName name="수간보호조경공10" localSheetId="2">#REF!</definedName>
    <definedName name="수간보호조경공10" localSheetId="7">#REF!</definedName>
    <definedName name="수간보호조경공10" localSheetId="6">#REF!</definedName>
    <definedName name="수간보호조경공10" localSheetId="4">#REF!</definedName>
    <definedName name="수간보호조경공10">#REF!</definedName>
    <definedName name="수간보호조경공100" localSheetId="2">#REF!</definedName>
    <definedName name="수간보호조경공100" localSheetId="7">#REF!</definedName>
    <definedName name="수간보호조경공100" localSheetId="6">#REF!</definedName>
    <definedName name="수간보호조경공100" localSheetId="4">#REF!</definedName>
    <definedName name="수간보호조경공100">#REF!</definedName>
    <definedName name="수간보호조경공15" localSheetId="2">#REF!</definedName>
    <definedName name="수간보호조경공15" localSheetId="7">#REF!</definedName>
    <definedName name="수간보호조경공15" localSheetId="6">#REF!</definedName>
    <definedName name="수간보호조경공15" localSheetId="4">#REF!</definedName>
    <definedName name="수간보호조경공15">#REF!</definedName>
    <definedName name="수간보호조경공20" localSheetId="2">#REF!</definedName>
    <definedName name="수간보호조경공20" localSheetId="7">#REF!</definedName>
    <definedName name="수간보호조경공20" localSheetId="6">#REF!</definedName>
    <definedName name="수간보호조경공20" localSheetId="4">#REF!</definedName>
    <definedName name="수간보호조경공20">#REF!</definedName>
    <definedName name="수간보호조경공25" localSheetId="2">#REF!</definedName>
    <definedName name="수간보호조경공25" localSheetId="7">#REF!</definedName>
    <definedName name="수간보호조경공25" localSheetId="6">#REF!</definedName>
    <definedName name="수간보호조경공25" localSheetId="4">#REF!</definedName>
    <definedName name="수간보호조경공25">#REF!</definedName>
    <definedName name="수간보호조경공30" localSheetId="2">#REF!</definedName>
    <definedName name="수간보호조경공30" localSheetId="7">#REF!</definedName>
    <definedName name="수간보호조경공30" localSheetId="6">#REF!</definedName>
    <definedName name="수간보호조경공30" localSheetId="4">#REF!</definedName>
    <definedName name="수간보호조경공30">#REF!</definedName>
    <definedName name="수간보호조경공35" localSheetId="2">#REF!</definedName>
    <definedName name="수간보호조경공35" localSheetId="7">#REF!</definedName>
    <definedName name="수간보호조경공35" localSheetId="6">#REF!</definedName>
    <definedName name="수간보호조경공35" localSheetId="4">#REF!</definedName>
    <definedName name="수간보호조경공35">#REF!</definedName>
    <definedName name="수간보호조경공40" localSheetId="2">#REF!</definedName>
    <definedName name="수간보호조경공40" localSheetId="7">#REF!</definedName>
    <definedName name="수간보호조경공40" localSheetId="6">#REF!</definedName>
    <definedName name="수간보호조경공40" localSheetId="4">#REF!</definedName>
    <definedName name="수간보호조경공40">#REF!</definedName>
    <definedName name="수간보호조경공45" localSheetId="2">#REF!</definedName>
    <definedName name="수간보호조경공45" localSheetId="7">#REF!</definedName>
    <definedName name="수간보호조경공45" localSheetId="6">#REF!</definedName>
    <definedName name="수간보호조경공45" localSheetId="4">#REF!</definedName>
    <definedName name="수간보호조경공45">#REF!</definedName>
    <definedName name="수간보호조경공5" localSheetId="2">#REF!</definedName>
    <definedName name="수간보호조경공5" localSheetId="7">#REF!</definedName>
    <definedName name="수간보호조경공5" localSheetId="6">#REF!</definedName>
    <definedName name="수간보호조경공5" localSheetId="4">#REF!</definedName>
    <definedName name="수간보호조경공5">#REF!</definedName>
    <definedName name="수간보호조경공50" localSheetId="2">#REF!</definedName>
    <definedName name="수간보호조경공50" localSheetId="7">#REF!</definedName>
    <definedName name="수간보호조경공50" localSheetId="6">#REF!</definedName>
    <definedName name="수간보호조경공50" localSheetId="4">#REF!</definedName>
    <definedName name="수간보호조경공50">#REF!</definedName>
    <definedName name="수간보호조경공55" localSheetId="2">#REF!</definedName>
    <definedName name="수간보호조경공55" localSheetId="7">#REF!</definedName>
    <definedName name="수간보호조경공55" localSheetId="6">#REF!</definedName>
    <definedName name="수간보호조경공55" localSheetId="4">#REF!</definedName>
    <definedName name="수간보호조경공55">#REF!</definedName>
    <definedName name="수간보호조경공60" localSheetId="2">#REF!</definedName>
    <definedName name="수간보호조경공60" localSheetId="7">#REF!</definedName>
    <definedName name="수간보호조경공60" localSheetId="6">#REF!</definedName>
    <definedName name="수간보호조경공60" localSheetId="4">#REF!</definedName>
    <definedName name="수간보호조경공60">#REF!</definedName>
    <definedName name="수간보호조경공65" localSheetId="2">#REF!</definedName>
    <definedName name="수간보호조경공65" localSheetId="7">#REF!</definedName>
    <definedName name="수간보호조경공65" localSheetId="6">#REF!</definedName>
    <definedName name="수간보호조경공65" localSheetId="4">#REF!</definedName>
    <definedName name="수간보호조경공65">#REF!</definedName>
    <definedName name="수간보호조경공70" localSheetId="2">#REF!</definedName>
    <definedName name="수간보호조경공70" localSheetId="7">#REF!</definedName>
    <definedName name="수간보호조경공70" localSheetId="6">#REF!</definedName>
    <definedName name="수간보호조경공70" localSheetId="4">#REF!</definedName>
    <definedName name="수간보호조경공70">#REF!</definedName>
    <definedName name="수간보호조경공75" localSheetId="2">#REF!</definedName>
    <definedName name="수간보호조경공75" localSheetId="7">#REF!</definedName>
    <definedName name="수간보호조경공75" localSheetId="6">#REF!</definedName>
    <definedName name="수간보호조경공75" localSheetId="4">#REF!</definedName>
    <definedName name="수간보호조경공75">#REF!</definedName>
    <definedName name="수간보호조경공80" localSheetId="2">#REF!</definedName>
    <definedName name="수간보호조경공80" localSheetId="7">#REF!</definedName>
    <definedName name="수간보호조경공80" localSheetId="6">#REF!</definedName>
    <definedName name="수간보호조경공80" localSheetId="4">#REF!</definedName>
    <definedName name="수간보호조경공80">#REF!</definedName>
    <definedName name="수간보호조경공85" localSheetId="2">#REF!</definedName>
    <definedName name="수간보호조경공85" localSheetId="7">#REF!</definedName>
    <definedName name="수간보호조경공85" localSheetId="6">#REF!</definedName>
    <definedName name="수간보호조경공85" localSheetId="4">#REF!</definedName>
    <definedName name="수간보호조경공85">#REF!</definedName>
    <definedName name="수간보호조경공90" localSheetId="2">#REF!</definedName>
    <definedName name="수간보호조경공90" localSheetId="7">#REF!</definedName>
    <definedName name="수간보호조경공90" localSheetId="6">#REF!</definedName>
    <definedName name="수간보호조경공90" localSheetId="4">#REF!</definedName>
    <definedName name="수간보호조경공90">#REF!</definedName>
    <definedName name="수간보호조경공95" localSheetId="2">#REF!</definedName>
    <definedName name="수간보호조경공95" localSheetId="7">#REF!</definedName>
    <definedName name="수간보호조경공95" localSheetId="6">#REF!</definedName>
    <definedName name="수간보호조경공95" localSheetId="4">#REF!</definedName>
    <definedName name="수간보호조경공95">#REF!</definedName>
    <definedName name="수량">#N/A</definedName>
    <definedName name="수량계산" localSheetId="2">#REF!</definedName>
    <definedName name="수량계산" localSheetId="7">#REF!</definedName>
    <definedName name="수량계산" localSheetId="6">#REF!</definedName>
    <definedName name="수량계산" localSheetId="4">#REF!</definedName>
    <definedName name="수량계산">#REF!</definedName>
    <definedName name="수량산출" localSheetId="2">BlankMacro1</definedName>
    <definedName name="수량산출" localSheetId="7">BlankMacro1</definedName>
    <definedName name="수량산출" localSheetId="6">BlankMacro1</definedName>
    <definedName name="수량산출" localSheetId="4">BlankMacro1</definedName>
    <definedName name="수량산출">BlankMacro1</definedName>
    <definedName name="수량산출2" localSheetId="2">BlankMacro1</definedName>
    <definedName name="수량산출2" localSheetId="7">BlankMacro1</definedName>
    <definedName name="수량산출2" localSheetId="6">BlankMacro1</definedName>
    <definedName name="수량산출2" localSheetId="4">BlankMacro1</definedName>
    <definedName name="수량산출2">BlankMacro1</definedName>
    <definedName name="수량산출5" localSheetId="2">BlankMacro1</definedName>
    <definedName name="수량산출5" localSheetId="7">BlankMacro1</definedName>
    <definedName name="수량산출5" localSheetId="6">BlankMacro1</definedName>
    <definedName name="수량산출5" localSheetId="4">BlankMacro1</definedName>
    <definedName name="수량산출5">BlankMacro1</definedName>
    <definedName name="수량산출서" localSheetId="2">#REF!</definedName>
    <definedName name="수량산출서" localSheetId="7">#REF!</definedName>
    <definedName name="수량산출서" localSheetId="6">#REF!</definedName>
    <definedName name="수량산출서" localSheetId="4">#REF!</definedName>
    <definedName name="수량산출서">#REF!</definedName>
    <definedName name="수량집계밀" localSheetId="2">#REF!</definedName>
    <definedName name="수량집계밀" localSheetId="7">#REF!</definedName>
    <definedName name="수량집계밀" localSheetId="6">#REF!</definedName>
    <definedName name="수량집계밀" localSheetId="4">#REF!</definedName>
    <definedName name="수량집계밀">#REF!</definedName>
    <definedName name="수량집계양" localSheetId="2">#REF!</definedName>
    <definedName name="수량집계양" localSheetId="7">#REF!</definedName>
    <definedName name="수량집계양" localSheetId="6">#REF!</definedName>
    <definedName name="수량집계양" localSheetId="4">#REF!</definedName>
    <definedName name="수량집계양">#REF!</definedName>
    <definedName name="수량집계표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수목" localSheetId="2">#REF!</definedName>
    <definedName name="수목" localSheetId="7">#REF!</definedName>
    <definedName name="수목" localSheetId="6">#REF!</definedName>
    <definedName name="수목" localSheetId="4">#REF!</definedName>
    <definedName name="수목">#REF!</definedName>
    <definedName name="수목공통대가">#N/A</definedName>
    <definedName name="수목일위대가">#N/A</definedName>
    <definedName name="수장" localSheetId="2">#REF!</definedName>
    <definedName name="수장" localSheetId="7">#REF!</definedName>
    <definedName name="수장" localSheetId="6">#REF!</definedName>
    <definedName name="수장" localSheetId="4">#REF!</definedName>
    <definedName name="수장">#REF!</definedName>
    <definedName name="수정" localSheetId="2">#REF!</definedName>
    <definedName name="수정" localSheetId="7">#REF!</definedName>
    <definedName name="수정" localSheetId="6">#REF!</definedName>
    <definedName name="수정" localSheetId="4">#REF!</definedName>
    <definedName name="수정">#REF!</definedName>
    <definedName name="수중모타1" localSheetId="2">#REF!</definedName>
    <definedName name="수중모타1" localSheetId="7">#REF!</definedName>
    <definedName name="수중모타1" localSheetId="6">#REF!</definedName>
    <definedName name="수중모타1" localSheetId="4">#REF!</definedName>
    <definedName name="수중모타1">#REF!</definedName>
    <definedName name="수중모타10" localSheetId="2">#REF!</definedName>
    <definedName name="수중모타10" localSheetId="7">#REF!</definedName>
    <definedName name="수중모타10" localSheetId="6">#REF!</definedName>
    <definedName name="수중모타10" localSheetId="4">#REF!</definedName>
    <definedName name="수중모타10">#REF!</definedName>
    <definedName name="수중모타15" localSheetId="2">#REF!</definedName>
    <definedName name="수중모타15" localSheetId="7">#REF!</definedName>
    <definedName name="수중모타15" localSheetId="6">#REF!</definedName>
    <definedName name="수중모타15" localSheetId="4">#REF!</definedName>
    <definedName name="수중모타15">#REF!</definedName>
    <definedName name="수중모타2" localSheetId="2">#REF!</definedName>
    <definedName name="수중모타2" localSheetId="7">#REF!</definedName>
    <definedName name="수중모타2" localSheetId="6">#REF!</definedName>
    <definedName name="수중모타2" localSheetId="4">#REF!</definedName>
    <definedName name="수중모타2">#REF!</definedName>
    <definedName name="수중모타20" localSheetId="2">#REF!</definedName>
    <definedName name="수중모타20" localSheetId="7">#REF!</definedName>
    <definedName name="수중모타20" localSheetId="6">#REF!</definedName>
    <definedName name="수중모타20" localSheetId="4">#REF!</definedName>
    <definedName name="수중모타20">#REF!</definedName>
    <definedName name="수중모타25" localSheetId="2">#REF!</definedName>
    <definedName name="수중모타25" localSheetId="7">#REF!</definedName>
    <definedName name="수중모타25" localSheetId="6">#REF!</definedName>
    <definedName name="수중모타25" localSheetId="4">#REF!</definedName>
    <definedName name="수중모타25">#REF!</definedName>
    <definedName name="수중모타3" localSheetId="2">#REF!</definedName>
    <definedName name="수중모타3" localSheetId="7">#REF!</definedName>
    <definedName name="수중모타3" localSheetId="6">#REF!</definedName>
    <definedName name="수중모타3" localSheetId="4">#REF!</definedName>
    <definedName name="수중모타3">#REF!</definedName>
    <definedName name="수중모타30" localSheetId="2">#REF!</definedName>
    <definedName name="수중모타30" localSheetId="7">#REF!</definedName>
    <definedName name="수중모타30" localSheetId="6">#REF!</definedName>
    <definedName name="수중모타30" localSheetId="4">#REF!</definedName>
    <definedName name="수중모타30">#REF!</definedName>
    <definedName name="수중모타5" localSheetId="2">#REF!</definedName>
    <definedName name="수중모타5" localSheetId="7">#REF!</definedName>
    <definedName name="수중모타5" localSheetId="6">#REF!</definedName>
    <definedName name="수중모타5" localSheetId="4">#REF!</definedName>
    <definedName name="수중모타5">#REF!</definedName>
    <definedName name="수중모타7.5" localSheetId="2">#REF!</definedName>
    <definedName name="수중모타7.5" localSheetId="7">#REF!</definedName>
    <definedName name="수중모타7.5" localSheetId="6">#REF!</definedName>
    <definedName name="수중모타7.5" localSheetId="4">#REF!</definedName>
    <definedName name="수중모타7.5">#REF!</definedName>
    <definedName name="수중모터펌프단가" localSheetId="2">#REF!</definedName>
    <definedName name="수중모터펌프단가" localSheetId="7">#REF!</definedName>
    <definedName name="수중모터펌프단가" localSheetId="6">#REF!</definedName>
    <definedName name="수중모터펌프단가" localSheetId="4">#REF!</definedName>
    <definedName name="수중모터펌프단가">#REF!</definedName>
    <definedName name="수중케이블단가" localSheetId="2">#REF!</definedName>
    <definedName name="수중케이블단가" localSheetId="7">#REF!</definedName>
    <definedName name="수중케이블단가" localSheetId="6">#REF!</definedName>
    <definedName name="수중케이블단가" localSheetId="4">#REF!</definedName>
    <definedName name="수중케이블단가">#REF!</definedName>
    <definedName name="수행능력" localSheetId="2">#REF!</definedName>
    <definedName name="수행능력" localSheetId="7">#REF!</definedName>
    <definedName name="수행능력" localSheetId="6">#REF!</definedName>
    <definedName name="수행능력" localSheetId="4">#REF!</definedName>
    <definedName name="수행능력">#REF!</definedName>
    <definedName name="순공">#N/A</definedName>
    <definedName name="순공사비" localSheetId="2">#REF!</definedName>
    <definedName name="순공사비" localSheetId="7">#REF!</definedName>
    <definedName name="순공사비" localSheetId="6">#REF!</definedName>
    <definedName name="순공사비" localSheetId="4">#REF!</definedName>
    <definedName name="순공사비">#REF!</definedName>
    <definedName name="純工事原價" localSheetId="2">#REF!</definedName>
    <definedName name="純工事原價" localSheetId="7">#REF!</definedName>
    <definedName name="純工事原價" localSheetId="6">#REF!</definedName>
    <definedName name="純工事原價" localSheetId="4">#REF!</definedName>
    <definedName name="純工事原價">#REF!</definedName>
    <definedName name="순천_연향_1차" localSheetId="2">#REF!</definedName>
    <definedName name="순천_연향_1차" localSheetId="7">#REF!</definedName>
    <definedName name="순천_연향_1차" localSheetId="6">#REF!</definedName>
    <definedName name="순천_연향_1차" localSheetId="4">#REF!</definedName>
    <definedName name="순천_연향_1차">#REF!</definedName>
    <definedName name="시" localSheetId="2">#REF!</definedName>
    <definedName name="시" localSheetId="7">#REF!</definedName>
    <definedName name="시" localSheetId="6">#REF!</definedName>
    <definedName name="시" localSheetId="4">#REF!</definedName>
    <definedName name="시">#REF!</definedName>
    <definedName name="시방" localSheetId="2">#REF!</definedName>
    <definedName name="시방" localSheetId="7">#REF!</definedName>
    <definedName name="시방" localSheetId="6">#REF!</definedName>
    <definedName name="시방" localSheetId="4">#REF!</definedName>
    <definedName name="시방">#REF!</definedName>
    <definedName name="시방1" localSheetId="2">#REF!</definedName>
    <definedName name="시방1" localSheetId="7">#REF!</definedName>
    <definedName name="시방1" localSheetId="6">#REF!</definedName>
    <definedName name="시방1" localSheetId="4">#REF!</definedName>
    <definedName name="시방1">#REF!</definedName>
    <definedName name="시방서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시중노임1" localSheetId="2">#REF!</definedName>
    <definedName name="시중노임1" localSheetId="7">#REF!</definedName>
    <definedName name="시중노임1" localSheetId="6">#REF!</definedName>
    <definedName name="시중노임1" localSheetId="4">#REF!</definedName>
    <definedName name="시중노임1">#REF!</definedName>
    <definedName name="시중노임11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시험실과식당" hidden="1">{#N/A,#N/A,FALSE,"사업총괄";#N/A,#N/A,FALSE,"장비사업";#N/A,#N/A,FALSE,"철구사업";#N/A,#N/A,FALSE,"준설사업"}</definedName>
    <definedName name="시화군대체" localSheetId="2">#REF!</definedName>
    <definedName name="시화군대체" localSheetId="7">#REF!</definedName>
    <definedName name="시화군대체" localSheetId="6">#REF!</definedName>
    <definedName name="시화군대체" localSheetId="4">#REF!</definedName>
    <definedName name="시화군대체">#REF!</definedName>
    <definedName name="식대">4000+1500*2</definedName>
    <definedName name="식재" localSheetId="2">#REF!</definedName>
    <definedName name="식재" localSheetId="7">#REF!</definedName>
    <definedName name="식재" localSheetId="6">#REF!</definedName>
    <definedName name="식재" localSheetId="4">#REF!</definedName>
    <definedName name="식재">#REF!</definedName>
    <definedName name="식재공">#N/A</definedName>
    <definedName name="식재공사97">#N/A</definedName>
    <definedName name="식재보통인부" localSheetId="2">#REF!</definedName>
    <definedName name="식재보통인부" localSheetId="7">#REF!</definedName>
    <definedName name="식재보통인부" localSheetId="6">#REF!</definedName>
    <definedName name="식재보통인부" localSheetId="4">#REF!</definedName>
    <definedName name="식재보통인부">#REF!</definedName>
    <definedName name="식재조경공" localSheetId="2">#REF!</definedName>
    <definedName name="식재조경공" localSheetId="7">#REF!</definedName>
    <definedName name="식재조경공" localSheetId="6">#REF!</definedName>
    <definedName name="식재조경공" localSheetId="4">#REF!</definedName>
    <definedName name="식재조경공">#REF!</definedName>
    <definedName name="식혈반경" localSheetId="2">#REF!</definedName>
    <definedName name="식혈반경" localSheetId="7">#REF!</definedName>
    <definedName name="식혈반경" localSheetId="6">#REF!</definedName>
    <definedName name="식혈반경" localSheetId="4">#REF!</definedName>
    <definedName name="식혈반경">#REF!</definedName>
    <definedName name="식혈체적" localSheetId="2">#REF!</definedName>
    <definedName name="식혈체적" localSheetId="7">#REF!</definedName>
    <definedName name="식혈체적" localSheetId="6">#REF!</definedName>
    <definedName name="식혈체적" localSheetId="4">#REF!</definedName>
    <definedName name="식혈체적">#REF!</definedName>
    <definedName name="신" hidden="1">{#N/A,#N/A,FALSE,"앞";#N/A,#N/A,FALSE,"앞";#N/A,#N/A,FALSE,"목차";#N/A,#N/A,FALSE,"1";#N/A,#N/A,FALSE,"갑지";#N/A,#N/A,FALSE,"2";#N/A,#N/A,FALSE,"개요";#N/A,#N/A,FALSE,"개요2";#N/A,#N/A,FALSE,"3";#N/A,#N/A,FALSE,"총괄";#N/A,#N/A,FALSE,"선금";#N/A,#N/A,FALSE,"4";#N/A,#N/A,FALSE,"방법";#N/A,#N/A,FALSE,"5";#N/A,#N/A,FALSE,"k";#N/A,#N/A,FALSE,"6";#N/A,#N/A,FALSE,"지수";#N/A,#N/A,FALSE,"7";#N/A,#N/A,FALSE,"노";#N/A,#N/A,FALSE,"경";#N/A,#N/A,FALSE,"재";#N/A,#N/A,FALSE,"산";#N/A,#N/A,FALSE,"안";#N/A,#N/A,FALSE,"8";#N/A,#N/A,FALSE,"계수";#N/A,#N/A,FALSE,"9";#N/A,#N/A,FALSE,"비목";#N/A,#N/A,FALSE,"10";#N/A,#N/A,FALSE,"집계"}</definedName>
    <definedName name="신당" localSheetId="2">#REF!</definedName>
    <definedName name="신당" localSheetId="7">#REF!</definedName>
    <definedName name="신당" localSheetId="6">#REF!</definedName>
    <definedName name="신당" localSheetId="4">#REF!</definedName>
    <definedName name="신당">#REF!</definedName>
    <definedName name="신산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신성1" localSheetId="2">#REF!</definedName>
    <definedName name="신성1" localSheetId="7">#REF!</definedName>
    <definedName name="신성1" localSheetId="6">#REF!</definedName>
    <definedName name="신성1" localSheetId="4">#REF!</definedName>
    <definedName name="신성1">#REF!</definedName>
    <definedName name="신성2" localSheetId="2">#REF!</definedName>
    <definedName name="신성2" localSheetId="7">#REF!</definedName>
    <definedName name="신성2" localSheetId="6">#REF!</definedName>
    <definedName name="신성2" localSheetId="4">#REF!</definedName>
    <definedName name="신성2">#REF!</definedName>
    <definedName name="신성3" localSheetId="2">#REF!</definedName>
    <definedName name="신성3" localSheetId="7">#REF!</definedName>
    <definedName name="신성3" localSheetId="6">#REF!</definedName>
    <definedName name="신성3" localSheetId="4">#REF!</definedName>
    <definedName name="신성3">#REF!</definedName>
    <definedName name="신성4" localSheetId="2">#REF!</definedName>
    <definedName name="신성4" localSheetId="7">#REF!</definedName>
    <definedName name="신성4" localSheetId="6">#REF!</definedName>
    <definedName name="신성4" localSheetId="4">#REF!</definedName>
    <definedName name="신성4">#REF!</definedName>
    <definedName name="신성5" localSheetId="2">#REF!</definedName>
    <definedName name="신성5" localSheetId="7">#REF!</definedName>
    <definedName name="신성5" localSheetId="6">#REF!</definedName>
    <definedName name="신성5" localSheetId="4">#REF!</definedName>
    <definedName name="신성5">#REF!</definedName>
    <definedName name="신성6" localSheetId="2">#REF!</definedName>
    <definedName name="신성6" localSheetId="7">#REF!</definedName>
    <definedName name="신성6" localSheetId="6">#REF!</definedName>
    <definedName name="신성6" localSheetId="4">#REF!</definedName>
    <definedName name="신성6">#REF!</definedName>
    <definedName name="신성7" localSheetId="2">#REF!</definedName>
    <definedName name="신성7" localSheetId="7">#REF!</definedName>
    <definedName name="신성7" localSheetId="6">#REF!</definedName>
    <definedName name="신성7" localSheetId="4">#REF!</definedName>
    <definedName name="신성7">#REF!</definedName>
    <definedName name="신흥1호" localSheetId="2">#REF!</definedName>
    <definedName name="신흥1호" localSheetId="7">#REF!</definedName>
    <definedName name="신흥1호" localSheetId="6">#REF!</definedName>
    <definedName name="신흥1호" localSheetId="4">#REF!</definedName>
    <definedName name="신흥1호">#REF!</definedName>
    <definedName name="신흥2호" localSheetId="2">#REF!</definedName>
    <definedName name="신흥2호" localSheetId="7">#REF!</definedName>
    <definedName name="신흥2호" localSheetId="6">#REF!</definedName>
    <definedName name="신흥2호" localSheetId="4">#REF!</definedName>
    <definedName name="신흥2호">#REF!</definedName>
    <definedName name="실경상" localSheetId="2">#REF!</definedName>
    <definedName name="실경상" localSheetId="7">#REF!</definedName>
    <definedName name="실경상" localSheetId="6">#REF!</definedName>
    <definedName name="실경상" localSheetId="4">#REF!</definedName>
    <definedName name="실경상">#REF!</definedName>
    <definedName name="실금" localSheetId="2">#REF!</definedName>
    <definedName name="실금" localSheetId="7">#REF!</definedName>
    <definedName name="실금" localSheetId="6">#REF!</definedName>
    <definedName name="실금" localSheetId="4">#REF!</definedName>
    <definedName name="실금">#REF!</definedName>
    <definedName name="실인원" localSheetId="2">#REF!</definedName>
    <definedName name="실인원" localSheetId="7">#REF!</definedName>
    <definedName name="실인원" localSheetId="6">#REF!</definedName>
    <definedName name="실인원" localSheetId="4">#REF!</definedName>
    <definedName name="실인원">#REF!</definedName>
    <definedName name="실행" localSheetId="2">#REF!</definedName>
    <definedName name="실행" localSheetId="7">#REF!</definedName>
    <definedName name="실행" localSheetId="6">#REF!</definedName>
    <definedName name="실행" localSheetId="4">#REF!</definedName>
    <definedName name="실행">#REF!</definedName>
    <definedName name="실행갑" localSheetId="2">#REF!</definedName>
    <definedName name="실행갑" localSheetId="7">#REF!</definedName>
    <definedName name="실행갑" localSheetId="6">#REF!</definedName>
    <definedName name="실행갑" localSheetId="4">#REF!</definedName>
    <definedName name="실행갑">#REF!</definedName>
    <definedName name="실행갑지" localSheetId="2">#REF!</definedName>
    <definedName name="실행갑지" localSheetId="7">#REF!</definedName>
    <definedName name="실행갑지" localSheetId="6">#REF!</definedName>
    <definedName name="실행갑지" localSheetId="4">#REF!</definedName>
    <definedName name="실행갑지">#REF!</definedName>
    <definedName name="실행금액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실행보고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ㅇ" hidden="1">{#N/A,#N/A,TRUE,"토적및재료집계";#N/A,#N/A,TRUE,"토적및재료집계";#N/A,#N/A,TRUE,"단위량"}</definedName>
    <definedName name="ㅇㄱ로ㅕㅛ" hidden="1">{#N/A,#N/A,FALSE,"집계표"}</definedName>
    <definedName name="ㅇ거" hidden="1">{#N/A,#N/A,FALSE,"집계표"}</definedName>
    <definedName name="ㅇㄳㄹ호" hidden="1">{#N/A,#N/A,FALSE,"집계표"}</definedName>
    <definedName name="ㅇㄴㄱ숖ㅊ" hidden="1">{#N/A,#N/A,FALSE,"집계표"}</definedName>
    <definedName name="ㅇㄴ굫ㅅ" hidden="1">{#N/A,#N/A,FALSE,"집계표"}</definedName>
    <definedName name="ㅇㄴㄴㄴㄴㄴㄴㄴㄴ" hidden="1">{#N/A,#N/A,FALSE,"집계표"}</definedName>
    <definedName name="ㅇㄴㄹㅎ" hidden="1">{#N/A,#N/A,FALSE,"집계표"}</definedName>
    <definedName name="ㅇㄴㄹ해" hidden="1">{#N/A,#N/A,FALSE,"집계표"}</definedName>
    <definedName name="ㅇㄴㄹ혼" hidden="1">{#N/A,#N/A,FALSE,"집계표"}</definedName>
    <definedName name="ㅇㄴㄹ히ㅑㅓ" hidden="1">{#N/A,#N/A,FALSE,"집계표"}</definedName>
    <definedName name="ㅇㄴ라ㅔㅐ" hidden="1">{#N/A,#N/A,FALSE,"집계표"}</definedName>
    <definedName name="ㅇㄴ로" hidden="1">{#N/A,#N/A,FALSE,"집계표"}</definedName>
    <definedName name="ㅇㄴ로ㅗㅗㅗㅗㅗㅗㅗㅗ" hidden="1">{#N/A,#N/A,FALSE,"집계표"}</definedName>
    <definedName name="ㅇㄴ롷" hidden="1">{#N/A,#N/A,FALSE,"집계표"}</definedName>
    <definedName name="ㅇㄴ롷ㄴ" hidden="1">{#N/A,#N/A,FALSE,"집계표"}</definedName>
    <definedName name="ㅇㄴ롷ㅇㄴ롷ㄴ" hidden="1">{#N/A,#N/A,FALSE,"집계표"}</definedName>
    <definedName name="ㅇㄴ리ㅏ허ㅣ" hidden="1">{#N/A,#N/A,FALSE,"집계표"}</definedName>
    <definedName name="ㅇㄴㅀㄴㄿㅊ" hidden="1">{#N/A,#N/A,FALSE,"집계표"}</definedName>
    <definedName name="ㅇㄴㅀㄴㅇㄱ" hidden="1">{#N/A,#N/A,FALSE,"집계표"}</definedName>
    <definedName name="ㅇㄴㅀㅁㄱㄷㅎ" hidden="1">{#N/A,#N/A,FALSE,"집계표"}</definedName>
    <definedName name="ㅇㄴㅀ쇼ㅗㅗㅗㅗㅗ" hidden="1">{#N/A,#N/A,FALSE,"집계표"}</definedName>
    <definedName name="ㅇㄴㅀㅇㄴ" hidden="1">{#N/A,#N/A,FALSE,"집계표"}</definedName>
    <definedName name="ㅇㄴㅁㄹ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ㅇㄴㅁㅎㄹ" hidden="1">{#N/A,#N/A,FALSE,"집계표"}</definedName>
    <definedName name="ㅇ낳리ㅓ" hidden="1">{#N/A,#N/A,FALSE,"집계표"}</definedName>
    <definedName name="ㅇ낸에네ㅔ" hidden="1">{#N/A,#N/A,FALSE,"집계표"}</definedName>
    <definedName name="ㅇ놓ㄹㄹㄹㄹㄹ" hidden="1">{#N/A,#N/A,FALSE,"집계표"}</definedName>
    <definedName name="ㅇ놓로횻ㅅ" hidden="1">{#N/A,#N/A,FALSE,"집계표"}</definedName>
    <definedName name="ㅇ니ㅏㅎ러" hidden="1">{#N/A,#N/A,FALSE,"집계표"}</definedName>
    <definedName name="ㅇ니ㅏㅓㄹ힝니ㅏㅎㄹ" hidden="1">{#N/A,#N/A,FALSE,"집계표"}</definedName>
    <definedName name="ㅇ니ㅏㅓ로히ㅏ" hidden="1">{#N/A,#N/A,FALSE,"집계표"}</definedName>
    <definedName name="ㅇ니ㅓㅎ로" hidden="1">{#N/A,#N/A,FALSE,"집계표"}</definedName>
    <definedName name="ㅇㄶ" hidden="1">{#N/A,#N/A,FALSE,"표지"}</definedName>
    <definedName name="ㅇㄷㄱㅎㄴㅇ" hidden="1">{#N/A,#N/A,FALSE,"집계표"}</definedName>
    <definedName name="ㅇ더퍼" hidden="1">{#N/A,#N/A,FALSE,"집계표"}</definedName>
    <definedName name="ㅇㄹ" localSheetId="2" hidden="1">#REF!</definedName>
    <definedName name="ㅇㄹ" localSheetId="7" hidden="1">#REF!</definedName>
    <definedName name="ㅇㄹ" localSheetId="6" hidden="1">#REF!</definedName>
    <definedName name="ㅇㄹ" localSheetId="5" hidden="1">#REF!</definedName>
    <definedName name="ㅇㄹ" localSheetId="4" hidden="1">#REF!</definedName>
    <definedName name="ㅇㄹ" hidden="1">#REF!</definedName>
    <definedName name="ㅇㄹㄴ호" hidden="1">{#N/A,#N/A,FALSE,"집계표"}</definedName>
    <definedName name="ㅇㄹㄹ" localSheetId="2" hidden="1">#REF!</definedName>
    <definedName name="ㅇㄹㄹ" localSheetId="7" hidden="1">#REF!</definedName>
    <definedName name="ㅇㄹㄹ" localSheetId="6" hidden="1">#REF!</definedName>
    <definedName name="ㅇㄹㄹ" localSheetId="5" hidden="1">#REF!</definedName>
    <definedName name="ㅇㄹㄹ" localSheetId="4" hidden="1">#REF!</definedName>
    <definedName name="ㅇㄹㄹ" hidden="1">#REF!</definedName>
    <definedName name="ㅇㄹㄹㅀㅎㅎㅎㅎㅎㅎㅎㅎㅎㅎ" hidden="1">{#N/A,#N/A,FALSE,"집계표"}</definedName>
    <definedName name="ㅇㄹㅎ" hidden="1">{#N/A,#N/A,FALSE,"집계표"}</definedName>
    <definedName name="ㅇㄹ허ㅗ" hidden="1">{#N/A,#N/A,FALSE,"집계표"}</definedName>
    <definedName name="ㅇㄹ호" hidden="1">{#N/A,#N/A,FALSE,"집계표"}</definedName>
    <definedName name="ㅇㄹ호ㄹ옿" hidden="1">{#N/A,#N/A,FALSE,"집계표"}</definedName>
    <definedName name="ㅇㄹ호옿ㅎㄹ오" hidden="1">{#N/A,#N/A,FALSE,"집계표"}</definedName>
    <definedName name="ㅇㄹ호허ㅗㅓㅓ" hidden="1">{#N/A,#N/A,FALSE,"집계표"}</definedName>
    <definedName name="ㅇㄹ호ㅗㅗㅗ" hidden="1">{#N/A,#N/A,FALSE,"집계표"}</definedName>
    <definedName name="ㅇㄹㅗㅎ" hidden="1">{#N/A,#N/A,FALSE,"집계표"}</definedName>
    <definedName name="ㅇ라ㅓㅎ킥" hidden="1">{#N/A,#N/A,FALSE,"집계표"}</definedName>
    <definedName name="ㅇ러" hidden="1">{#N/A,#N/A,FALSE,"집계표"}</definedName>
    <definedName name="ㅇ러ㅗㅎ" hidden="1">{#N/A,#N/A,FALSE,"집계표"}</definedName>
    <definedName name="ㅇ렇ㅇ" hidden="1">{#N/A,#N/A,FALSE,"집계표"}</definedName>
    <definedName name="ㅇ롷" hidden="1">{#N/A,#N/A,FALSE,"집계표"}</definedName>
    <definedName name="ㅇㅀ" localSheetId="2">#REF!</definedName>
    <definedName name="ㅇㅀ" localSheetId="7">#REF!</definedName>
    <definedName name="ㅇㅀ" localSheetId="6">#REF!</definedName>
    <definedName name="ㅇㅀ" localSheetId="4">#REF!</definedName>
    <definedName name="ㅇㅀ">#REF!</definedName>
    <definedName name="ㅇㅀㅁ" hidden="1">{#N/A,#N/A,FALSE,"집계표"}</definedName>
    <definedName name="ㅇㅀㅇㄱ" hidden="1">{#N/A,#N/A,FALSE,"집계표"}</definedName>
    <definedName name="ㅇㅇ" localSheetId="7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ㅇㅇ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ㅇㅇ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ㅇㅇㄱ" hidden="1">{#N/A,#N/A,FALSE,"집계표"}</definedName>
    <definedName name="ㅇㅇㄹ" localSheetId="2" hidden="1">#REF!</definedName>
    <definedName name="ㅇㅇㄹ" localSheetId="7" hidden="1">#REF!</definedName>
    <definedName name="ㅇㅇㄹ" localSheetId="6" hidden="1">#REF!</definedName>
    <definedName name="ㅇㅇㄹ" localSheetId="4" hidden="1">#REF!</definedName>
    <definedName name="ㅇㅇㄹ" hidden="1">#REF!</definedName>
    <definedName name="ㅇㅇㄹㄴ" localSheetId="2" hidden="1">#REF!</definedName>
    <definedName name="ㅇㅇㄹㄴ" localSheetId="7" hidden="1">#REF!</definedName>
    <definedName name="ㅇㅇㄹㄴ" localSheetId="6" hidden="1">#REF!</definedName>
    <definedName name="ㅇㅇㄹㄴ" localSheetId="4" hidden="1">#REF!</definedName>
    <definedName name="ㅇㅇㄹㄴ" hidden="1">#REF!</definedName>
    <definedName name="ㅇㅇㄹㅇㄹ" hidden="1">{#N/A,#N/A,FALSE,"집계표"}</definedName>
    <definedName name="ㅇㅇㅇ" localSheetId="2">#REF!</definedName>
    <definedName name="ㅇㅇㅇ" localSheetId="7">#REF!</definedName>
    <definedName name="ㅇㅇㅇ" localSheetId="6">#REF!</definedName>
    <definedName name="ㅇㅇㅇ" localSheetId="4">#REF!</definedName>
    <definedName name="ㅇㅇㅇ">#REF!</definedName>
    <definedName name="ㅇㅇㅇㅇ" hidden="1">{#N/A,#N/A,FALSE,"지침";#N/A,#N/A,FALSE,"환경분석";#N/A,#N/A,FALSE,"Sheet16"}</definedName>
    <definedName name="ㅇㅇㅇㅇㅇ" localSheetId="2">#REF!</definedName>
    <definedName name="ㅇㅇㅇㅇㅇ" localSheetId="7">#REF!</definedName>
    <definedName name="ㅇㅇㅇㅇㅇ" localSheetId="6">#REF!</definedName>
    <definedName name="ㅇㅇㅇㅇㅇ" localSheetId="4">#REF!</definedName>
    <definedName name="ㅇㅇㅇㅇㅇ">#REF!</definedName>
    <definedName name="ㅇㅇㅇㅇㅇㅇ" hidden="1">{#N/A,#N/A,FALSE,"지침";#N/A,#N/A,FALSE,"환경분석";#N/A,#N/A,FALSE,"Sheet16"}</definedName>
    <definedName name="ㅇㅇㅎ" hidden="1">{#N/A,#N/A,FALSE,"집계표"}</definedName>
    <definedName name="ㅇㅎㄷ" hidden="1">{#N/A,#N/A,FALSE,"집계표"}</definedName>
    <definedName name="ㅇㅎ러ㅗㅇ" hidden="1">{#N/A,#N/A,FALSE,"집계표"}</definedName>
    <definedName name="ㅇㅎㄻㄴㅇㅁㅎㄴㅀㅁㄴㅇㅎㄴ" hidden="1">{#N/A,#N/A,FALSE,"Sheet6"}</definedName>
    <definedName name="아름ㄴ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아무거나" localSheetId="2" hidden="1">#REF!</definedName>
    <definedName name="아무거나" localSheetId="7" hidden="1">#REF!</definedName>
    <definedName name="아무거나" localSheetId="6" hidden="1">#REF!</definedName>
    <definedName name="아무거나" localSheetId="4" hidden="1">#REF!</definedName>
    <definedName name="아무거나" hidden="1">#REF!</definedName>
    <definedName name="아아아앙" hidden="1">{#N/A,#N/A,FALSE,"주간공정";#N/A,#N/A,FALSE,"주간보고";#N/A,#N/A,FALSE,"주간공정표"}</definedName>
    <definedName name="아아ㅏ앙" hidden="1">{#N/A,#N/A,FALSE,"주간공정";#N/A,#N/A,FALSE,"주간보고";#N/A,#N/A,FALSE,"주간공정표"}</definedName>
    <definedName name="아야" localSheetId="2">#REF!</definedName>
    <definedName name="아야" localSheetId="7">#REF!</definedName>
    <definedName name="아야" localSheetId="6">#REF!</definedName>
    <definedName name="아야" localSheetId="4">#REF!</definedName>
    <definedName name="아야">#REF!</definedName>
    <definedName name="아연도강관단가" localSheetId="2">#REF!</definedName>
    <definedName name="아연도강관단가" localSheetId="7">#REF!</definedName>
    <definedName name="아연도강관단가" localSheetId="6">#REF!</definedName>
    <definedName name="아연도강관단가" localSheetId="4">#REF!</definedName>
    <definedName name="아연도강관단가">#REF!</definedName>
    <definedName name="아연도배관단가" localSheetId="2">#REF!</definedName>
    <definedName name="아연도배관단가" localSheetId="7">#REF!</definedName>
    <definedName name="아연도배관단가" localSheetId="6">#REF!</definedName>
    <definedName name="아연도배관단가" localSheetId="4">#REF!</definedName>
    <definedName name="아연도배관단가">#REF!</definedName>
    <definedName name="아연도배관자재" localSheetId="2">#REF!</definedName>
    <definedName name="아연도배관자재" localSheetId="7">#REF!</definedName>
    <definedName name="아연도배관자재" localSheetId="6">#REF!</definedName>
    <definedName name="아연도배관자재" localSheetId="4">#REF!</definedName>
    <definedName name="아연도배관자재">#REF!</definedName>
    <definedName name="아파트내역2" hidden="1">{"'Sheet1'!$A$4:$M$21","'Sheet1'!$J$17:$K$19"}</definedName>
    <definedName name="안관리급" localSheetId="2">#REF!</definedName>
    <definedName name="안관리급" localSheetId="7">#REF!</definedName>
    <definedName name="안관리급" localSheetId="6">#REF!</definedName>
    <definedName name="안관리급" localSheetId="4">#REF!</definedName>
    <definedName name="안관리급">#REF!</definedName>
    <definedName name="안관리상" localSheetId="2">#REF!</definedName>
    <definedName name="안관리상" localSheetId="7">#REF!</definedName>
    <definedName name="안관리상" localSheetId="6">#REF!</definedName>
    <definedName name="안관리상" localSheetId="4">#REF!</definedName>
    <definedName name="안관리상">#REF!</definedName>
    <definedName name="안내자재비" localSheetId="2">#REF!</definedName>
    <definedName name="안내자재비" localSheetId="7">#REF!</definedName>
    <definedName name="안내자재비" localSheetId="6">#REF!</definedName>
    <definedName name="안내자재비" localSheetId="4">#REF!</definedName>
    <definedName name="안내자재비">#REF!</definedName>
    <definedName name="안름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안반장급" localSheetId="2">#REF!</definedName>
    <definedName name="안반장급" localSheetId="7">#REF!</definedName>
    <definedName name="안반장급" localSheetId="6">#REF!</definedName>
    <definedName name="안반장급" localSheetId="4">#REF!</definedName>
    <definedName name="안반장급">#REF!</definedName>
    <definedName name="안반장상" localSheetId="2">#REF!</definedName>
    <definedName name="안반장상" localSheetId="7">#REF!</definedName>
    <definedName name="안반장상" localSheetId="6">#REF!</definedName>
    <definedName name="안반장상" localSheetId="4">#REF!</definedName>
    <definedName name="안반장상">#REF!</definedName>
    <definedName name="안방1호" localSheetId="2">#REF!</definedName>
    <definedName name="안방1호" localSheetId="7">#REF!</definedName>
    <definedName name="안방1호" localSheetId="6">#REF!</definedName>
    <definedName name="안방1호" localSheetId="4">#REF!</definedName>
    <definedName name="안방1호">#REF!</definedName>
    <definedName name="안방2호" localSheetId="2">#REF!</definedName>
    <definedName name="안방2호" localSheetId="7">#REF!</definedName>
    <definedName name="안방2호" localSheetId="6">#REF!</definedName>
    <definedName name="안방2호" localSheetId="4">#REF!</definedName>
    <definedName name="안방2호">#REF!</definedName>
    <definedName name="안전" localSheetId="2">#REF!</definedName>
    <definedName name="안전" localSheetId="7">#REF!</definedName>
    <definedName name="안전" localSheetId="6">#REF!</definedName>
    <definedName name="안전" localSheetId="4">#REF!</definedName>
    <definedName name="안전">#REF!</definedName>
    <definedName name="안전관리비" localSheetId="2">#REF!</definedName>
    <definedName name="안전관리비" localSheetId="7">#REF!</definedName>
    <definedName name="안전관리비" localSheetId="6">#REF!</definedName>
    <definedName name="안전관리비" localSheetId="4">#REF!</definedName>
    <definedName name="안전관리비">#REF!</definedName>
    <definedName name="안전본봉" localSheetId="2">#REF!</definedName>
    <definedName name="안전본봉" localSheetId="7">#REF!</definedName>
    <definedName name="안전본봉" localSheetId="6">#REF!</definedName>
    <definedName name="안전본봉" localSheetId="4">#REF!</definedName>
    <definedName name="안전본봉">#REF!</definedName>
    <definedName name="안전율" localSheetId="2">#REF!</definedName>
    <definedName name="안전율" localSheetId="7">#REF!</definedName>
    <definedName name="안전율" localSheetId="6">#REF!</definedName>
    <definedName name="안전율" localSheetId="4">#REF!</definedName>
    <definedName name="안전율">#REF!</definedName>
    <definedName name="안정수위" localSheetId="2">#REF!</definedName>
    <definedName name="안정수위" localSheetId="7">#REF!</definedName>
    <definedName name="안정수위" localSheetId="6">#REF!</definedName>
    <definedName name="안정수위" localSheetId="4">#REF!</definedName>
    <definedName name="안정수위">#REF!</definedName>
    <definedName name="알나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알어러" localSheetId="2">BLCH</definedName>
    <definedName name="알어러" localSheetId="7">BLCH</definedName>
    <definedName name="알어러" localSheetId="6">BLCH</definedName>
    <definedName name="알어러" localSheetId="4">BLCH</definedName>
    <definedName name="알어러">BLCH</definedName>
    <definedName name="앎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앞들1호" localSheetId="2">#REF!</definedName>
    <definedName name="앞들1호" localSheetId="7">#REF!</definedName>
    <definedName name="앞들1호" localSheetId="6">#REF!</definedName>
    <definedName name="앞들1호" localSheetId="4">#REF!</definedName>
    <definedName name="앞들1호">#REF!</definedName>
    <definedName name="앞들2호" localSheetId="2">#REF!</definedName>
    <definedName name="앞들2호" localSheetId="7">#REF!</definedName>
    <definedName name="앞들2호" localSheetId="6">#REF!</definedName>
    <definedName name="앞들2호" localSheetId="4">#REF!</definedName>
    <definedName name="앞들2호">#REF!</definedName>
    <definedName name="앵커볼트" localSheetId="2">#REF!</definedName>
    <definedName name="앵커볼트" localSheetId="7">#REF!</definedName>
    <definedName name="앵커볼트" localSheetId="6">#REF!</definedName>
    <definedName name="앵커볼트" localSheetId="4">#REF!</definedName>
    <definedName name="앵커볼트">#REF!</definedName>
    <definedName name="야" localSheetId="2" hidden="1">#REF!</definedName>
    <definedName name="야" localSheetId="7" hidden="1">#REF!</definedName>
    <definedName name="야" localSheetId="6" hidden="1">#REF!</definedName>
    <definedName name="야" localSheetId="4" hidden="1">#REF!</definedName>
    <definedName name="야" hidden="1">#REF!</definedName>
    <definedName name="양매자0403" localSheetId="2">#REF!</definedName>
    <definedName name="양매자0403" localSheetId="7">#REF!</definedName>
    <definedName name="양매자0403" localSheetId="6">#REF!</definedName>
    <definedName name="양매자0403" localSheetId="4">#REF!</definedName>
    <definedName name="양매자0403">#REF!</definedName>
    <definedName name="양매자0505" localSheetId="2">#REF!</definedName>
    <definedName name="양매자0505" localSheetId="7">#REF!</definedName>
    <definedName name="양매자0505" localSheetId="6">#REF!</definedName>
    <definedName name="양매자0505" localSheetId="4">#REF!</definedName>
    <definedName name="양매자0505">#REF!</definedName>
    <definedName name="양매자0606" localSheetId="2">#REF!</definedName>
    <definedName name="양매자0606" localSheetId="7">#REF!</definedName>
    <definedName name="양매자0606" localSheetId="6">#REF!</definedName>
    <definedName name="양매자0606" localSheetId="4">#REF!</definedName>
    <definedName name="양매자0606">#REF!</definedName>
    <definedName name="양석" localSheetId="2">#REF!,#REF!,#REF!,#REF!,#REF!,#REF!,#REF!,#REF!,#REF!,#REF!,#REF!,#REF!,#REF!,#REF!,#REF!,#REF!,#REF!,#REF!,#REF!</definedName>
    <definedName name="양석" localSheetId="7">#REF!,#REF!,#REF!,#REF!,#REF!,#REF!,#REF!,#REF!,#REF!,#REF!,#REF!,#REF!,#REF!,#REF!,#REF!,#REF!,#REF!,#REF!,#REF!</definedName>
    <definedName name="양석" localSheetId="6">#REF!,#REF!,#REF!,#REF!,#REF!,#REF!,#REF!,#REF!,#REF!,#REF!,#REF!,#REF!,#REF!,#REF!,#REF!,#REF!,#REF!,#REF!,#REF!</definedName>
    <definedName name="양석" localSheetId="4">#REF!,#REF!,#REF!,#REF!,#REF!,#REF!,#REF!,#REF!,#REF!,#REF!,#REF!,#REF!,#REF!,#REF!,#REF!,#REF!,#REF!,#REF!,#REF!</definedName>
    <definedName name="양석">#REF!,#REF!,#REF!,#REF!,#REF!,#REF!,#REF!,#REF!,#REF!,#REF!,#REF!,#REF!,#REF!,#REF!,#REF!,#REF!,#REF!,#REF!,#REF!</definedName>
    <definedName name="양석김" localSheetId="2">#REF!</definedName>
    <definedName name="양석김" localSheetId="7">#REF!</definedName>
    <definedName name="양석김" localSheetId="6">#REF!</definedName>
    <definedName name="양석김" localSheetId="4">#REF!</definedName>
    <definedName name="양석김">#REF!</definedName>
    <definedName name="양수량" localSheetId="2">#REF!</definedName>
    <definedName name="양수량" localSheetId="7">#REF!</definedName>
    <definedName name="양수량" localSheetId="6">#REF!</definedName>
    <definedName name="양수량" localSheetId="4">#REF!</definedName>
    <definedName name="양수량">#REF!</definedName>
    <definedName name="어어엉" hidden="1">{#N/A,#N/A,FALSE,"주간공정";#N/A,#N/A,FALSE,"주간보고";#N/A,#N/A,FALSE,"주간공정표"}</definedName>
    <definedName name="어쭈구리" localSheetId="7" hidden="1">{#N/A,#N/A,FALSE,"교리2"}</definedName>
    <definedName name="어쭈구리" localSheetId="5" hidden="1">{#N/A,#N/A,FALSE,"교리2"}</definedName>
    <definedName name="어쭈구리" localSheetId="4" hidden="1">{#N/A,#N/A,FALSE,"교리2"}</definedName>
    <definedName name="어쭈구리" hidden="1">{#N/A,#N/A,FALSE,"교리2"}</definedName>
    <definedName name="어ㅏ아" localSheetId="2">BLCH</definedName>
    <definedName name="어ㅏ아" localSheetId="7">BLCH</definedName>
    <definedName name="어ㅏ아" localSheetId="6">BLCH</definedName>
    <definedName name="어ㅏ아" localSheetId="4">BLCH</definedName>
    <definedName name="어ㅏ아">BLCH</definedName>
    <definedName name="억이상" hidden="1">{#N/A,#N/A,FALSE,"2~8번"}</definedName>
    <definedName name="얼" localSheetId="2">#REF!</definedName>
    <definedName name="얼" localSheetId="7">#REF!</definedName>
    <definedName name="얼" localSheetId="6">#REF!</definedName>
    <definedName name="얼" localSheetId="4">#REF!</definedName>
    <definedName name="얼">#REF!</definedName>
    <definedName name="얼낭ㄹ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업" hidden="1">{#N/A,#N/A,FALSE,"집계";#N/A,#N/A,FALSE,"표지";#N/A,#N/A,FALSE,"터빈집계";#N/A,#N/A,FALSE,"터빈내역";#N/A,#N/A,FALSE,"주제어집계";#N/A,#N/A,FALSE,"주제어내역";#N/A,#N/A,FALSE,"보일러집계";#N/A,#N/A,FALSE,"보일러내역"}</definedName>
    <definedName name="업체" localSheetId="2" hidden="1">#REF!</definedName>
    <definedName name="업체" localSheetId="7" hidden="1">#REF!</definedName>
    <definedName name="업체" localSheetId="6" hidden="1">#REF!</definedName>
    <definedName name="업체" localSheetId="4" hidden="1">#REF!</definedName>
    <definedName name="업체" hidden="1">#REF!</definedName>
    <definedName name="업체리스트" localSheetId="2">#REF!</definedName>
    <definedName name="업체리스트" localSheetId="7">#REF!</definedName>
    <definedName name="업체리스트" localSheetId="6">#REF!</definedName>
    <definedName name="업체리스트" localSheetId="4">#REF!</definedName>
    <definedName name="업체리스트">#REF!</definedName>
    <definedName name="업체벼래역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업체별내역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업체별내역대영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역사" localSheetId="2">#REF!</definedName>
    <definedName name="역사" localSheetId="7">#REF!</definedName>
    <definedName name="역사" localSheetId="6">#REF!</definedName>
    <definedName name="역사" localSheetId="4">#REF!</definedName>
    <definedName name="역사">#REF!</definedName>
    <definedName name="연결" localSheetId="2">#REF!</definedName>
    <definedName name="연결" localSheetId="7">#REF!</definedName>
    <definedName name="연결" localSheetId="6">#REF!</definedName>
    <definedName name="연결" localSheetId="4">#REF!</definedName>
    <definedName name="연결">#REF!</definedName>
    <definedName name="연습용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연합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열관류율1" localSheetId="2">#REF!</definedName>
    <definedName name="열관류율1" localSheetId="7">#REF!</definedName>
    <definedName name="열관류율1" localSheetId="6">#REF!</definedName>
    <definedName name="열관류율1" localSheetId="4">#REF!</definedName>
    <definedName name="열관류율1">#REF!</definedName>
    <definedName name="영암실행" hidden="1">{#N/A,#N/A,FALSE,"전력간선"}</definedName>
    <definedName name="영업" hidden="1">{#N/A,#N/A,FALSE,"지침";#N/A,#N/A,FALSE,"환경분석";#N/A,#N/A,FALSE,"Sheet16"}</definedName>
    <definedName name="영업현금" hidden="1">{#N/A,#N/A,FALSE,"지침";#N/A,#N/A,FALSE,"환경분석";#N/A,#N/A,FALSE,"Sheet16"}</definedName>
    <definedName name="영종" hidden="1">{#N/A,#N/A,FALSE,"CCTV"}</definedName>
    <definedName name="예상계획" hidden="1">{#N/A,#N/A,FALSE,"집계표"}</definedName>
    <definedName name="오" localSheetId="2">#REF!</definedName>
    <definedName name="오" localSheetId="7">#REF!</definedName>
    <definedName name="오" localSheetId="6">#REF!</definedName>
    <definedName name="오" localSheetId="4">#REF!</definedName>
    <definedName name="오">#REF!</definedName>
    <definedName name="오됴" hidden="1">{#N/A,#N/A,FALSE,"집계표"}</definedName>
    <definedName name="오배수배관" localSheetId="2">#REF!</definedName>
    <definedName name="오배수배관" localSheetId="7">#REF!</definedName>
    <definedName name="오배수배관" localSheetId="6">#REF!</definedName>
    <definedName name="오배수배관" localSheetId="4">#REF!</definedName>
    <definedName name="오배수배관">#REF!</definedName>
    <definedName name="오수토공" hidden="1">{#N/A,#N/A,FALSE,"기안지";#N/A,#N/A,FALSE,"통신지"}</definedName>
    <definedName name="오주1호" localSheetId="2">#REF!</definedName>
    <definedName name="오주1호" localSheetId="7">#REF!</definedName>
    <definedName name="오주1호" localSheetId="6">#REF!</definedName>
    <definedName name="오주1호" localSheetId="4">#REF!</definedName>
    <definedName name="오주1호">#REF!</definedName>
    <definedName name="오주2호" localSheetId="2">#REF!</definedName>
    <definedName name="오주2호" localSheetId="7">#REF!</definedName>
    <definedName name="오주2호" localSheetId="6">#REF!</definedName>
    <definedName name="오주2호" localSheetId="4">#REF!</definedName>
    <definedName name="오주2호">#REF!</definedName>
    <definedName name="오주3호" localSheetId="2">#REF!</definedName>
    <definedName name="오주3호" localSheetId="7">#REF!</definedName>
    <definedName name="오주3호" localSheetId="6">#REF!</definedName>
    <definedName name="오주3호" localSheetId="4">#REF!</definedName>
    <definedName name="오주3호">#REF!</definedName>
    <definedName name="오주4호" localSheetId="2">#REF!</definedName>
    <definedName name="오주4호" localSheetId="7">#REF!</definedName>
    <definedName name="오주4호" localSheetId="6">#REF!</definedName>
    <definedName name="오주4호" localSheetId="4">#REF!</definedName>
    <definedName name="오주4호">#REF!</definedName>
    <definedName name="옥탑층" hidden="1">{#N/A,#N/A,FALSE,"Sheet1"}</definedName>
    <definedName name="옹" hidden="1">{#N/A,#N/A,FALSE,"골재소요량";#N/A,#N/A,FALSE,"골재소요량"}</definedName>
    <definedName name="옹벽수량집계표" hidden="1">{#N/A,#N/A,FALSE,"2~8번"}</definedName>
    <definedName name="옹벽수량집계표총괄" hidden="1">{#N/A,#N/A,FALSE,"혼합골재"}</definedName>
    <definedName name="옿" hidden="1">{#N/A,#N/A,FALSE,"집계표"}</definedName>
    <definedName name="외주비" localSheetId="2">#REF!</definedName>
    <definedName name="외주비" localSheetId="7">#REF!</definedName>
    <definedName name="외주비" localSheetId="6">#REF!</definedName>
    <definedName name="외주비" localSheetId="4">#REF!</definedName>
    <definedName name="외주비">#REF!</definedName>
    <definedName name="요동1호" localSheetId="2">#REF!</definedName>
    <definedName name="요동1호" localSheetId="7">#REF!</definedName>
    <definedName name="요동1호" localSheetId="6">#REF!</definedName>
    <definedName name="요동1호" localSheetId="4">#REF!</definedName>
    <definedName name="요동1호">#REF!</definedName>
    <definedName name="요동2호" localSheetId="2">#REF!</definedName>
    <definedName name="요동2호" localSheetId="7">#REF!</definedName>
    <definedName name="요동2호" localSheetId="6">#REF!</definedName>
    <definedName name="요동2호" localSheetId="4">#REF!</definedName>
    <definedName name="요동2호">#REF!</definedName>
    <definedName name="요철개수" localSheetId="2">#REF!</definedName>
    <definedName name="요철개수" localSheetId="7">#REF!</definedName>
    <definedName name="요철개수" localSheetId="6">#REF!</definedName>
    <definedName name="요철개수" localSheetId="4">#REF!</definedName>
    <definedName name="요철개수">#REF!</definedName>
    <definedName name="요철체적" localSheetId="2">#REF!</definedName>
    <definedName name="요철체적" localSheetId="7">#REF!</definedName>
    <definedName name="요철체적" localSheetId="6">#REF!</definedName>
    <definedName name="요철체적" localSheetId="4">#REF!</definedName>
    <definedName name="요철체적">#REF!</definedName>
    <definedName name="용역" localSheetId="2">#REF!</definedName>
    <definedName name="용역" localSheetId="7">#REF!</definedName>
    <definedName name="용역" localSheetId="6">#REF!</definedName>
    <definedName name="용역" localSheetId="4">#REF!</definedName>
    <definedName name="용역">#REF!</definedName>
    <definedName name="용인착공">#N/A</definedName>
    <definedName name="용접" localSheetId="2">#REF!</definedName>
    <definedName name="용접" localSheetId="7">#REF!</definedName>
    <definedName name="용접" localSheetId="6">#REF!</definedName>
    <definedName name="용접" localSheetId="4">#REF!</definedName>
    <definedName name="용접">#REF!</definedName>
    <definedName name="우리" hidden="1">{#N/A,#N/A,FALSE,"사업총괄";#N/A,#N/A,FALSE,"장비사업";#N/A,#N/A,FALSE,"철구사업";#N/A,#N/A,FALSE,"준설사업"}</definedName>
    <definedName name="우산" localSheetId="2">#REF!</definedName>
    <definedName name="우산" localSheetId="7">#REF!</definedName>
    <definedName name="우산" localSheetId="6">#REF!</definedName>
    <definedName name="우산" localSheetId="4">#REF!</definedName>
    <definedName name="우산">#REF!</definedName>
    <definedName name="우선개발사업비" localSheetId="2">#REF!</definedName>
    <definedName name="우선개발사업비" localSheetId="7">#REF!</definedName>
    <definedName name="우선개발사업비" localSheetId="6">#REF!</definedName>
    <definedName name="우선개발사업비" localSheetId="4">#REF!</definedName>
    <definedName name="우선개발사업비">#REF!</definedName>
    <definedName name="우오수공" hidden="1">{#N/A,#N/A,FALSE,"기안지";#N/A,#N/A,FALSE,"통신지"}</definedName>
    <definedName name="우후" localSheetId="7" hidden="1">{"'별표'!$N$220"}</definedName>
    <definedName name="우후" localSheetId="5" hidden="1">{"'별표'!$N$220"}</definedName>
    <definedName name="우후" localSheetId="4" hidden="1">{"'별표'!$N$220"}</definedName>
    <definedName name="우후" hidden="1">{"'별표'!$N$220"}</definedName>
    <definedName name="운반" localSheetId="2">#REF!</definedName>
    <definedName name="운반" localSheetId="7">#REF!</definedName>
    <definedName name="운반" localSheetId="6">#REF!</definedName>
    <definedName name="운반" localSheetId="4">#REF!</definedName>
    <definedName name="운반">#REF!</definedName>
    <definedName name="운반비" localSheetId="2">#REF!</definedName>
    <definedName name="운반비" localSheetId="7">#REF!</definedName>
    <definedName name="운반비" localSheetId="6">#REF!</definedName>
    <definedName name="운반비" localSheetId="4">#REF!</definedName>
    <definedName name="운반비">#REF!</definedName>
    <definedName name="운반비경비10" localSheetId="2">#REF!</definedName>
    <definedName name="운반비경비10" localSheetId="7">#REF!</definedName>
    <definedName name="운반비경비10" localSheetId="6">#REF!</definedName>
    <definedName name="운반비경비10" localSheetId="4">#REF!</definedName>
    <definedName name="운반비경비10">#REF!</definedName>
    <definedName name="운반비경비15" localSheetId="2">#REF!</definedName>
    <definedName name="운반비경비15" localSheetId="7">#REF!</definedName>
    <definedName name="운반비경비15" localSheetId="6">#REF!</definedName>
    <definedName name="운반비경비15" localSheetId="4">#REF!</definedName>
    <definedName name="운반비경비15">#REF!</definedName>
    <definedName name="운반비경비20" localSheetId="2">#REF!</definedName>
    <definedName name="운반비경비20" localSheetId="7">#REF!</definedName>
    <definedName name="운반비경비20" localSheetId="6">#REF!</definedName>
    <definedName name="운반비경비20" localSheetId="4">#REF!</definedName>
    <definedName name="운반비경비20">#REF!</definedName>
    <definedName name="운반비경비25" localSheetId="2">#REF!</definedName>
    <definedName name="운반비경비25" localSheetId="7">#REF!</definedName>
    <definedName name="운반비경비25" localSheetId="6">#REF!</definedName>
    <definedName name="운반비경비25" localSheetId="4">#REF!</definedName>
    <definedName name="운반비경비25">#REF!</definedName>
    <definedName name="운반비경비30" localSheetId="2">#REF!</definedName>
    <definedName name="운반비경비30" localSheetId="7">#REF!</definedName>
    <definedName name="운반비경비30" localSheetId="6">#REF!</definedName>
    <definedName name="운반비경비30" localSheetId="4">#REF!</definedName>
    <definedName name="운반비경비30">#REF!</definedName>
    <definedName name="운반비경비35" localSheetId="2">#REF!</definedName>
    <definedName name="운반비경비35" localSheetId="7">#REF!</definedName>
    <definedName name="운반비경비35" localSheetId="6">#REF!</definedName>
    <definedName name="운반비경비35" localSheetId="4">#REF!</definedName>
    <definedName name="운반비경비35">#REF!</definedName>
    <definedName name="운반비경비40" localSheetId="2">#REF!</definedName>
    <definedName name="운반비경비40" localSheetId="7">#REF!</definedName>
    <definedName name="운반비경비40" localSheetId="6">#REF!</definedName>
    <definedName name="운반비경비40" localSheetId="4">#REF!</definedName>
    <definedName name="운반비경비40">#REF!</definedName>
    <definedName name="운반비경비45" localSheetId="2">#REF!</definedName>
    <definedName name="운반비경비45" localSheetId="7">#REF!</definedName>
    <definedName name="운반비경비45" localSheetId="6">#REF!</definedName>
    <definedName name="운반비경비45" localSheetId="4">#REF!</definedName>
    <definedName name="운반비경비45">#REF!</definedName>
    <definedName name="운반비경비5" localSheetId="2">#REF!</definedName>
    <definedName name="운반비경비5" localSheetId="7">#REF!</definedName>
    <definedName name="운반비경비5" localSheetId="6">#REF!</definedName>
    <definedName name="운반비경비5" localSheetId="4">#REF!</definedName>
    <definedName name="운반비경비5">#REF!</definedName>
    <definedName name="운반비경비50" localSheetId="2">#REF!</definedName>
    <definedName name="운반비경비50" localSheetId="7">#REF!</definedName>
    <definedName name="운반비경비50" localSheetId="6">#REF!</definedName>
    <definedName name="운반비경비50" localSheetId="4">#REF!</definedName>
    <definedName name="운반비경비50">#REF!</definedName>
    <definedName name="운반비노무비10" localSheetId="2">#REF!</definedName>
    <definedName name="운반비노무비10" localSheetId="7">#REF!</definedName>
    <definedName name="운반비노무비10" localSheetId="6">#REF!</definedName>
    <definedName name="운반비노무비10" localSheetId="4">#REF!</definedName>
    <definedName name="운반비노무비10">#REF!</definedName>
    <definedName name="운반비노무비15" localSheetId="2">#REF!</definedName>
    <definedName name="운반비노무비15" localSheetId="7">#REF!</definedName>
    <definedName name="운반비노무비15" localSheetId="6">#REF!</definedName>
    <definedName name="운반비노무비15" localSheetId="4">#REF!</definedName>
    <definedName name="운반비노무비15">#REF!</definedName>
    <definedName name="운반비노무비20" localSheetId="2">#REF!</definedName>
    <definedName name="운반비노무비20" localSheetId="7">#REF!</definedName>
    <definedName name="운반비노무비20" localSheetId="6">#REF!</definedName>
    <definedName name="운반비노무비20" localSheetId="4">#REF!</definedName>
    <definedName name="운반비노무비20">#REF!</definedName>
    <definedName name="운반비노무비25" localSheetId="2">#REF!</definedName>
    <definedName name="운반비노무비25" localSheetId="7">#REF!</definedName>
    <definedName name="운반비노무비25" localSheetId="6">#REF!</definedName>
    <definedName name="운반비노무비25" localSheetId="4">#REF!</definedName>
    <definedName name="운반비노무비25">#REF!</definedName>
    <definedName name="운반비노무비30" localSheetId="2">#REF!</definedName>
    <definedName name="운반비노무비30" localSheetId="7">#REF!</definedName>
    <definedName name="운반비노무비30" localSheetId="6">#REF!</definedName>
    <definedName name="운반비노무비30" localSheetId="4">#REF!</definedName>
    <definedName name="운반비노무비30">#REF!</definedName>
    <definedName name="운반비노무비35" localSheetId="2">#REF!</definedName>
    <definedName name="운반비노무비35" localSheetId="7">#REF!</definedName>
    <definedName name="운반비노무비35" localSheetId="6">#REF!</definedName>
    <definedName name="운반비노무비35" localSheetId="4">#REF!</definedName>
    <definedName name="운반비노무비35">#REF!</definedName>
    <definedName name="운반비노무비40" localSheetId="2">#REF!</definedName>
    <definedName name="운반비노무비40" localSheetId="7">#REF!</definedName>
    <definedName name="운반비노무비40" localSheetId="6">#REF!</definedName>
    <definedName name="운반비노무비40" localSheetId="4">#REF!</definedName>
    <definedName name="운반비노무비40">#REF!</definedName>
    <definedName name="운반비노무비45" localSheetId="2">#REF!</definedName>
    <definedName name="운반비노무비45" localSheetId="7">#REF!</definedName>
    <definedName name="운반비노무비45" localSheetId="6">#REF!</definedName>
    <definedName name="운반비노무비45" localSheetId="4">#REF!</definedName>
    <definedName name="운반비노무비45">#REF!</definedName>
    <definedName name="운반비노무비5" localSheetId="2">#REF!</definedName>
    <definedName name="운반비노무비5" localSheetId="7">#REF!</definedName>
    <definedName name="운반비노무비5" localSheetId="6">#REF!</definedName>
    <definedName name="운반비노무비5" localSheetId="4">#REF!</definedName>
    <definedName name="운반비노무비5">#REF!</definedName>
    <definedName name="운반비노무비50" localSheetId="2">#REF!</definedName>
    <definedName name="운반비노무비50" localSheetId="7">#REF!</definedName>
    <definedName name="운반비노무비50" localSheetId="6">#REF!</definedName>
    <definedName name="운반비노무비50" localSheetId="4">#REF!</definedName>
    <definedName name="운반비노무비50">#REF!</definedName>
    <definedName name="운반비재료비10" localSheetId="2">#REF!</definedName>
    <definedName name="운반비재료비10" localSheetId="7">#REF!</definedName>
    <definedName name="운반비재료비10" localSheetId="6">#REF!</definedName>
    <definedName name="운반비재료비10" localSheetId="4">#REF!</definedName>
    <definedName name="운반비재료비10">#REF!</definedName>
    <definedName name="운반비재료비15" localSheetId="2">#REF!</definedName>
    <definedName name="운반비재료비15" localSheetId="7">#REF!</definedName>
    <definedName name="운반비재료비15" localSheetId="6">#REF!</definedName>
    <definedName name="운반비재료비15" localSheetId="4">#REF!</definedName>
    <definedName name="운반비재료비15">#REF!</definedName>
    <definedName name="운반비재료비20" localSheetId="2">#REF!</definedName>
    <definedName name="운반비재료비20" localSheetId="7">#REF!</definedName>
    <definedName name="운반비재료비20" localSheetId="6">#REF!</definedName>
    <definedName name="운반비재료비20" localSheetId="4">#REF!</definedName>
    <definedName name="운반비재료비20">#REF!</definedName>
    <definedName name="운반비재료비25" localSheetId="2">#REF!</definedName>
    <definedName name="운반비재료비25" localSheetId="7">#REF!</definedName>
    <definedName name="운반비재료비25" localSheetId="6">#REF!</definedName>
    <definedName name="운반비재료비25" localSheetId="4">#REF!</definedName>
    <definedName name="운반비재료비25">#REF!</definedName>
    <definedName name="운반비재료비30" localSheetId="2">#REF!</definedName>
    <definedName name="운반비재료비30" localSheetId="7">#REF!</definedName>
    <definedName name="운반비재료비30" localSheetId="6">#REF!</definedName>
    <definedName name="운반비재료비30" localSheetId="4">#REF!</definedName>
    <definedName name="운반비재료비30">#REF!</definedName>
    <definedName name="운반비재료비35" localSheetId="2">#REF!</definedName>
    <definedName name="운반비재료비35" localSheetId="7">#REF!</definedName>
    <definedName name="운반비재료비35" localSheetId="6">#REF!</definedName>
    <definedName name="운반비재료비35" localSheetId="4">#REF!</definedName>
    <definedName name="운반비재료비35">#REF!</definedName>
    <definedName name="운반비재료비40" localSheetId="2">#REF!</definedName>
    <definedName name="운반비재료비40" localSheetId="7">#REF!</definedName>
    <definedName name="운반비재료비40" localSheetId="6">#REF!</definedName>
    <definedName name="운반비재료비40" localSheetId="4">#REF!</definedName>
    <definedName name="운반비재료비40">#REF!</definedName>
    <definedName name="운반비재료비45" localSheetId="2">#REF!</definedName>
    <definedName name="운반비재료비45" localSheetId="7">#REF!</definedName>
    <definedName name="운반비재료비45" localSheetId="6">#REF!</definedName>
    <definedName name="운반비재료비45" localSheetId="4">#REF!</definedName>
    <definedName name="운반비재료비45">#REF!</definedName>
    <definedName name="운반비재료비5" localSheetId="2">#REF!</definedName>
    <definedName name="운반비재료비5" localSheetId="7">#REF!</definedName>
    <definedName name="운반비재료비5" localSheetId="6">#REF!</definedName>
    <definedName name="운반비재료비5" localSheetId="4">#REF!</definedName>
    <definedName name="운반비재료비5">#REF!</definedName>
    <definedName name="운반비재료비50" localSheetId="2">#REF!</definedName>
    <definedName name="운반비재료비50" localSheetId="7">#REF!</definedName>
    <definedName name="운반비재료비50" localSheetId="6">#REF!</definedName>
    <definedName name="운반비재료비50" localSheetId="4">#REF!</definedName>
    <definedName name="운반비재료비50">#REF!</definedName>
    <definedName name="운암" localSheetId="2">#REF!</definedName>
    <definedName name="운암" localSheetId="7">#REF!</definedName>
    <definedName name="운암" localSheetId="6">#REF!</definedName>
    <definedName name="운암" localSheetId="4">#REF!</definedName>
    <definedName name="운암">#REF!</definedName>
    <definedName name="운전" localSheetId="2">#REF!</definedName>
    <definedName name="운전" localSheetId="7">#REF!</definedName>
    <definedName name="운전" localSheetId="6">#REF!</definedName>
    <definedName name="운전" localSheetId="4">#REF!</definedName>
    <definedName name="운전">#REF!</definedName>
    <definedName name="운전사" localSheetId="2">#REF!</definedName>
    <definedName name="운전사" localSheetId="7">#REF!</definedName>
    <definedName name="운전사" localSheetId="6">#REF!</definedName>
    <definedName name="운전사" localSheetId="4">#REF!</definedName>
    <definedName name="운전사">#REF!</definedName>
    <definedName name="운전조" localSheetId="2">#REF!</definedName>
    <definedName name="운전조" localSheetId="7">#REF!</definedName>
    <definedName name="운전조" localSheetId="6">#REF!</definedName>
    <definedName name="운전조" localSheetId="4">#REF!</definedName>
    <definedName name="운전조">#REF!</definedName>
    <definedName name="운호1호" localSheetId="2">#REF!</definedName>
    <definedName name="운호1호" localSheetId="7">#REF!</definedName>
    <definedName name="운호1호" localSheetId="6">#REF!</definedName>
    <definedName name="운호1호" localSheetId="4">#REF!</definedName>
    <definedName name="운호1호">#REF!</definedName>
    <definedName name="운호2호" localSheetId="2">#REF!</definedName>
    <definedName name="운호2호" localSheetId="7">#REF!</definedName>
    <definedName name="운호2호" localSheetId="6">#REF!</definedName>
    <definedName name="운호2호" localSheetId="4">#REF!</definedName>
    <definedName name="운호2호">#REF!</definedName>
    <definedName name="운호3호" localSheetId="2">#REF!</definedName>
    <definedName name="운호3호" localSheetId="7">#REF!</definedName>
    <definedName name="운호3호" localSheetId="6">#REF!</definedName>
    <definedName name="운호3호" localSheetId="4">#REF!</definedName>
    <definedName name="운호3호">#REF!</definedName>
    <definedName name="원가" localSheetId="2">#REF!</definedName>
    <definedName name="원가" localSheetId="7">#REF!</definedName>
    <definedName name="원가" localSheetId="6">#REF!</definedName>
    <definedName name="원가" localSheetId="4">#REF!</definedName>
    <definedName name="원가">#REF!</definedName>
    <definedName name="원가12" hidden="1">{#N/A,#N/A,FALSE,"운반시간"}</definedName>
    <definedName name="원가계산서" localSheetId="2">#REF!</definedName>
    <definedName name="원가계산서" localSheetId="7">#REF!</definedName>
    <definedName name="원가계산서" localSheetId="6">#REF!</definedName>
    <definedName name="원가계산서" localSheetId="4">#REF!</definedName>
    <definedName name="원가계산서">#REF!</definedName>
    <definedName name="원가소계" localSheetId="2">#REF!</definedName>
    <definedName name="원가소계" localSheetId="7">#REF!</definedName>
    <definedName name="원가소계" localSheetId="6">#REF!</definedName>
    <definedName name="원가소계" localSheetId="4">#REF!</definedName>
    <definedName name="원가소계">#REF!</definedName>
    <definedName name="원가표지2" localSheetId="2">#REF!</definedName>
    <definedName name="원가표지2" localSheetId="7">#REF!</definedName>
    <definedName name="원가표지2" localSheetId="6">#REF!</definedName>
    <definedName name="원가표지2" localSheetId="4">#REF!</definedName>
    <definedName name="원가표지2">#REF!</definedName>
    <definedName name="원운1호" localSheetId="2">#REF!</definedName>
    <definedName name="원운1호" localSheetId="7">#REF!</definedName>
    <definedName name="원운1호" localSheetId="6">#REF!</definedName>
    <definedName name="원운1호" localSheetId="4">#REF!</definedName>
    <definedName name="원운1호">#REF!</definedName>
    <definedName name="원운2호" localSheetId="2">#REF!</definedName>
    <definedName name="원운2호" localSheetId="7">#REF!</definedName>
    <definedName name="원운2호" localSheetId="6">#REF!</definedName>
    <definedName name="원운2호" localSheetId="4">#REF!</definedName>
    <definedName name="원운2호">#REF!</definedName>
    <definedName name="원지반다짐" localSheetId="2">#REF!</definedName>
    <definedName name="원지반다짐" localSheetId="7">#REF!</definedName>
    <definedName name="원지반다짐" localSheetId="6">#REF!</definedName>
    <definedName name="원지반다짐" localSheetId="4">#REF!</definedName>
    <definedName name="원지반다짐">#REF!</definedName>
    <definedName name="위치" localSheetId="2">#REF!</definedName>
    <definedName name="위치" localSheetId="7">#REF!</definedName>
    <definedName name="위치" localSheetId="6">#REF!</definedName>
    <definedName name="위치" localSheetId="4">#REF!</definedName>
    <definedName name="위치">#REF!</definedName>
    <definedName name="유리" localSheetId="2">#REF!</definedName>
    <definedName name="유리" localSheetId="7">#REF!</definedName>
    <definedName name="유리" localSheetId="6">#REF!</definedName>
    <definedName name="유리" localSheetId="4">#REF!</definedName>
    <definedName name="유리">#REF!</definedName>
    <definedName name="육리1호" localSheetId="2">#REF!</definedName>
    <definedName name="육리1호" localSheetId="7">#REF!</definedName>
    <definedName name="육리1호" localSheetId="6">#REF!</definedName>
    <definedName name="육리1호" localSheetId="4">#REF!</definedName>
    <definedName name="육리1호">#REF!</definedName>
    <definedName name="육리2호" localSheetId="2">#REF!</definedName>
    <definedName name="육리2호" localSheetId="7">#REF!</definedName>
    <definedName name="육리2호" localSheetId="6">#REF!</definedName>
    <definedName name="육리2호" localSheetId="4">#REF!</definedName>
    <definedName name="육리2호">#REF!</definedName>
    <definedName name="윤" localSheetId="2">#REF!,#REF!,#REF!,#REF!,#REF!,#REF!,#REF!,#REF!,#REF!,#REF!,#REF!,#REF!,#REF!,#REF!,#REF!,#REF!,#REF!,#REF!,#REF!</definedName>
    <definedName name="윤" localSheetId="7">#REF!,#REF!,#REF!,#REF!,#REF!,#REF!,#REF!,#REF!,#REF!,#REF!,#REF!,#REF!,#REF!,#REF!,#REF!,#REF!,#REF!,#REF!,#REF!</definedName>
    <definedName name="윤" localSheetId="6">#REF!,#REF!,#REF!,#REF!,#REF!,#REF!,#REF!,#REF!,#REF!,#REF!,#REF!,#REF!,#REF!,#REF!,#REF!,#REF!,#REF!,#REF!,#REF!</definedName>
    <definedName name="윤" localSheetId="4">#REF!,#REF!,#REF!,#REF!,#REF!,#REF!,#REF!,#REF!,#REF!,#REF!,#REF!,#REF!,#REF!,#REF!,#REF!,#REF!,#REF!,#REF!,#REF!</definedName>
    <definedName name="윤">#REF!,#REF!,#REF!,#REF!,#REF!,#REF!,#REF!,#REF!,#REF!,#REF!,#REF!,#REF!,#REF!,#REF!,#REF!,#REF!,#REF!,#REF!,#REF!</definedName>
    <definedName name="은산1호" localSheetId="2">#REF!</definedName>
    <definedName name="은산1호" localSheetId="7">#REF!</definedName>
    <definedName name="은산1호" localSheetId="6">#REF!</definedName>
    <definedName name="은산1호" localSheetId="4">#REF!</definedName>
    <definedName name="은산1호">#REF!</definedName>
    <definedName name="은산2호" localSheetId="2">#REF!</definedName>
    <definedName name="은산2호" localSheetId="7">#REF!</definedName>
    <definedName name="은산2호" localSheetId="6">#REF!</definedName>
    <definedName name="은산2호" localSheetId="4">#REF!</definedName>
    <definedName name="은산2호">#REF!</definedName>
    <definedName name="은산3호" localSheetId="2">#REF!</definedName>
    <definedName name="은산3호" localSheetId="7">#REF!</definedName>
    <definedName name="은산3호" localSheetId="6">#REF!</definedName>
    <definedName name="은산3호" localSheetId="4">#REF!</definedName>
    <definedName name="은산3호">#REF!</definedName>
    <definedName name="은산4호" localSheetId="2">#REF!</definedName>
    <definedName name="은산4호" localSheetId="7">#REF!</definedName>
    <definedName name="은산4호" localSheetId="6">#REF!</definedName>
    <definedName name="은산4호" localSheetId="4">#REF!</definedName>
    <definedName name="은산4호">#REF!</definedName>
    <definedName name="을1" localSheetId="2">#REF!</definedName>
    <definedName name="을1" localSheetId="7">#REF!</definedName>
    <definedName name="을1" localSheetId="6">#REF!</definedName>
    <definedName name="을1" localSheetId="4">#REF!</definedName>
    <definedName name="을1">#REF!</definedName>
    <definedName name="을1a" localSheetId="2">#REF!</definedName>
    <definedName name="을1a" localSheetId="7">#REF!</definedName>
    <definedName name="을1a" localSheetId="6">#REF!</definedName>
    <definedName name="을1a" localSheetId="4">#REF!</definedName>
    <definedName name="을1a">#REF!</definedName>
    <definedName name="을1b" localSheetId="2">#REF!</definedName>
    <definedName name="을1b" localSheetId="7">#REF!</definedName>
    <definedName name="을1b" localSheetId="6">#REF!</definedName>
    <definedName name="을1b" localSheetId="4">#REF!</definedName>
    <definedName name="을1b">#REF!</definedName>
    <definedName name="의" hidden="1">{#N/A,#N/A,FALSE,"운반시간"}</definedName>
    <definedName name="의무비" localSheetId="2">#REF!</definedName>
    <definedName name="의무비" localSheetId="7">#REF!</definedName>
    <definedName name="의무비" localSheetId="6">#REF!</definedName>
    <definedName name="의무비" localSheetId="4">#REF!</definedName>
    <definedName name="의무비">#REF!</definedName>
    <definedName name="이" localSheetId="2">#REF!</definedName>
    <definedName name="이" localSheetId="7">#REF!</definedName>
    <definedName name="이" localSheetId="6">#REF!</definedName>
    <definedName name="이" localSheetId="4">#REF!</definedName>
    <definedName name="이">#REF!</definedName>
    <definedName name="이공구가설비" localSheetId="2">#REF!</definedName>
    <definedName name="이공구가설비" localSheetId="7">#REF!</definedName>
    <definedName name="이공구가설비" localSheetId="6">#REF!</definedName>
    <definedName name="이공구가설비" localSheetId="4">#REF!</definedName>
    <definedName name="이공구가설비">#REF!</definedName>
    <definedName name="이공구간접노무비" localSheetId="2">#REF!</definedName>
    <definedName name="이공구간접노무비" localSheetId="7">#REF!</definedName>
    <definedName name="이공구간접노무비" localSheetId="6">#REF!</definedName>
    <definedName name="이공구간접노무비" localSheetId="4">#REF!</definedName>
    <definedName name="이공구간접노무비">#REF!</definedName>
    <definedName name="이공구공사원가" localSheetId="2">#REF!</definedName>
    <definedName name="이공구공사원가" localSheetId="7">#REF!</definedName>
    <definedName name="이공구공사원가" localSheetId="6">#REF!</definedName>
    <definedName name="이공구공사원가" localSheetId="4">#REF!</definedName>
    <definedName name="이공구공사원가">#REF!</definedName>
    <definedName name="이공구기타경비" localSheetId="2">#REF!</definedName>
    <definedName name="이공구기타경비" localSheetId="7">#REF!</definedName>
    <definedName name="이공구기타경비" localSheetId="6">#REF!</definedName>
    <definedName name="이공구기타경비" localSheetId="4">#REF!</definedName>
    <definedName name="이공구기타경비">#REF!</definedName>
    <definedName name="이공구부가가치세" localSheetId="2">#REF!</definedName>
    <definedName name="이공구부가가치세" localSheetId="7">#REF!</definedName>
    <definedName name="이공구부가가치세" localSheetId="6">#REF!</definedName>
    <definedName name="이공구부가가치세" localSheetId="4">#REF!</definedName>
    <definedName name="이공구부가가치세">#REF!</definedName>
    <definedName name="이공구산재보험료" localSheetId="2">#REF!</definedName>
    <definedName name="이공구산재보험료" localSheetId="7">#REF!</definedName>
    <definedName name="이공구산재보험료" localSheetId="6">#REF!</definedName>
    <definedName name="이공구산재보험료" localSheetId="4">#REF!</definedName>
    <definedName name="이공구산재보험료">#REF!</definedName>
    <definedName name="이공구안전관리비" localSheetId="2">#REF!</definedName>
    <definedName name="이공구안전관리비" localSheetId="7">#REF!</definedName>
    <definedName name="이공구안전관리비" localSheetId="6">#REF!</definedName>
    <definedName name="이공구안전관리비" localSheetId="4">#REF!</definedName>
    <definedName name="이공구안전관리비">#REF!</definedName>
    <definedName name="이공구이윤" localSheetId="2">#REF!</definedName>
    <definedName name="이공구이윤" localSheetId="7">#REF!</definedName>
    <definedName name="이공구이윤" localSheetId="6">#REF!</definedName>
    <definedName name="이공구이윤" localSheetId="4">#REF!</definedName>
    <definedName name="이공구이윤">#REF!</definedName>
    <definedName name="이공구일반관리비" localSheetId="2">#REF!</definedName>
    <definedName name="이공구일반관리비" localSheetId="7">#REF!</definedName>
    <definedName name="이공구일반관리비" localSheetId="6">#REF!</definedName>
    <definedName name="이공구일반관리비" localSheetId="4">#REF!</definedName>
    <definedName name="이공구일반관리비">#REF!</definedName>
    <definedName name="이름충돌" localSheetId="2">#REF!</definedName>
    <definedName name="이름충돌" localSheetId="7">#REF!</definedName>
    <definedName name="이름충돌" localSheetId="6">#REF!</definedName>
    <definedName name="이름충돌" localSheetId="4">#REF!</definedName>
    <definedName name="이름충돌">#REF!</definedName>
    <definedName name="이릉" localSheetId="2" hidden="1">#REF!</definedName>
    <definedName name="이릉" localSheetId="7" hidden="1">#REF!</definedName>
    <definedName name="이릉" localSheetId="6" hidden="1">#REF!</definedName>
    <definedName name="이릉" localSheetId="4" hidden="1">#REF!</definedName>
    <definedName name="이릉" hidden="1">#REF!</definedName>
    <definedName name="이슈" hidden="1">{#N/A,#N/A,FALSE,"지침";#N/A,#N/A,FALSE,"환경분석";#N/A,#N/A,FALSE,"Sheet16"}</definedName>
    <definedName name="이식" localSheetId="2">#REF!</definedName>
    <definedName name="이식" localSheetId="7">#REF!</definedName>
    <definedName name="이식" localSheetId="6">#REF!</definedName>
    <definedName name="이식" localSheetId="4">#REF!</definedName>
    <definedName name="이식">#REF!</definedName>
    <definedName name="이윤" localSheetId="2">#REF!</definedName>
    <definedName name="이윤" localSheetId="7">#REF!</definedName>
    <definedName name="이윤" localSheetId="6">#REF!</definedName>
    <definedName name="이윤" localSheetId="4">#REF!</definedName>
    <definedName name="이윤">#REF!</definedName>
    <definedName name="利潤" localSheetId="2">#REF!</definedName>
    <definedName name="利潤" localSheetId="7">#REF!</definedName>
    <definedName name="利潤" localSheetId="6">#REF!</definedName>
    <definedName name="利潤" localSheetId="4">#REF!</definedName>
    <definedName name="利潤">#REF!</definedName>
    <definedName name="이윤율" localSheetId="2">#REF!</definedName>
    <definedName name="이윤율" localSheetId="7">#REF!</definedName>
    <definedName name="이윤율" localSheetId="6">#REF!</definedName>
    <definedName name="이윤율" localSheetId="4">#REF!</definedName>
    <definedName name="이윤율">#REF!</definedName>
    <definedName name="이응각" localSheetId="2">#REF!</definedName>
    <definedName name="이응각" localSheetId="7">#REF!</definedName>
    <definedName name="이응각" localSheetId="6">#REF!</definedName>
    <definedName name="이응각" localSheetId="4">#REF!</definedName>
    <definedName name="이응각">#REF!</definedName>
    <definedName name="이효철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이희선" localSheetId="2">#REF!,#REF!</definedName>
    <definedName name="이희선" localSheetId="7">#REF!,#REF!</definedName>
    <definedName name="이희선" localSheetId="6">#REF!,#REF!</definedName>
    <definedName name="이희선" localSheetId="4">#REF!,#REF!</definedName>
    <definedName name="이희선">#REF!,#REF!</definedName>
    <definedName name="인력품" localSheetId="2">#REF!</definedName>
    <definedName name="인력품" localSheetId="7">#REF!</definedName>
    <definedName name="인력품" localSheetId="6">#REF!</definedName>
    <definedName name="인력품" localSheetId="4">#REF!</definedName>
    <definedName name="인력품">#REF!</definedName>
    <definedName name="인쇄영역" localSheetId="2">#REF!</definedName>
    <definedName name="인쇄영역" localSheetId="7">#REF!</definedName>
    <definedName name="인쇄영역" localSheetId="6">#REF!</definedName>
    <definedName name="인쇄영역" localSheetId="4">#REF!</definedName>
    <definedName name="인쇄영역">#REF!</definedName>
    <definedName name="인쇄영역2" localSheetId="2">#REF!</definedName>
    <definedName name="인쇄영역2" localSheetId="7">#REF!</definedName>
    <definedName name="인쇄영역2" localSheetId="6">#REF!</definedName>
    <definedName name="인쇄영역2" localSheetId="4">#REF!</definedName>
    <definedName name="인쇄영역2">#REF!</definedName>
    <definedName name="인원" localSheetId="2">#REF!</definedName>
    <definedName name="인원" localSheetId="7">#REF!</definedName>
    <definedName name="인원" localSheetId="6">#REF!</definedName>
    <definedName name="인원" localSheetId="4">#REF!</definedName>
    <definedName name="인원">#REF!</definedName>
    <definedName name="인천지검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인터베스트공정" localSheetId="2">내역서표지!StartChart</definedName>
    <definedName name="인터베스트공정" localSheetId="6">수량산출서표지!StartChart</definedName>
    <definedName name="인터베스트공정" localSheetId="4">집계표!StartChart</definedName>
    <definedName name="인터베스트스케쥴" localSheetId="2">내역서표지!StartSeller</definedName>
    <definedName name="인터베스트스케쥴" localSheetId="6">수량산출서표지!StartSeller</definedName>
    <definedName name="인터베스트스케쥴" localSheetId="4">집계표!StartSeller</definedName>
    <definedName name="인테리어" hidden="1">{#N/A,#N/A,FALSE,"기안지";#N/A,#N/A,FALSE,"통신지"}</definedName>
    <definedName name="일.구" localSheetId="2">#REF!</definedName>
    <definedName name="일.구" localSheetId="7">#REF!</definedName>
    <definedName name="일.구" localSheetId="6">#REF!</definedName>
    <definedName name="일.구" localSheetId="4">#REF!</definedName>
    <definedName name="일.구">#REF!</definedName>
    <definedName name="일.사" localSheetId="2">#REF!</definedName>
    <definedName name="일.사" localSheetId="7">#REF!</definedName>
    <definedName name="일.사" localSheetId="6">#REF!</definedName>
    <definedName name="일.사" localSheetId="4">#REF!</definedName>
    <definedName name="일.사">#REF!</definedName>
    <definedName name="일.삼" localSheetId="2">#REF!</definedName>
    <definedName name="일.삼" localSheetId="7">#REF!</definedName>
    <definedName name="일.삼" localSheetId="6">#REF!</definedName>
    <definedName name="일.삼" localSheetId="4">#REF!</definedName>
    <definedName name="일.삼">#REF!</definedName>
    <definedName name="일.십" localSheetId="2">#REF!</definedName>
    <definedName name="일.십" localSheetId="7">#REF!</definedName>
    <definedName name="일.십" localSheetId="6">#REF!</definedName>
    <definedName name="일.십" localSheetId="4">#REF!</definedName>
    <definedName name="일.십">#REF!</definedName>
    <definedName name="일.십사" localSheetId="2">#REF!</definedName>
    <definedName name="일.십사" localSheetId="7">#REF!</definedName>
    <definedName name="일.십사" localSheetId="6">#REF!</definedName>
    <definedName name="일.십사" localSheetId="4">#REF!</definedName>
    <definedName name="일.십사">#REF!</definedName>
    <definedName name="일.십삼" localSheetId="2">#REF!</definedName>
    <definedName name="일.십삼" localSheetId="7">#REF!</definedName>
    <definedName name="일.십삼" localSheetId="6">#REF!</definedName>
    <definedName name="일.십삼" localSheetId="4">#REF!</definedName>
    <definedName name="일.십삼">#REF!</definedName>
    <definedName name="일.십이" localSheetId="2">#REF!</definedName>
    <definedName name="일.십이" localSheetId="7">#REF!</definedName>
    <definedName name="일.십이" localSheetId="6">#REF!</definedName>
    <definedName name="일.십이" localSheetId="4">#REF!</definedName>
    <definedName name="일.십이">#REF!</definedName>
    <definedName name="일.십일" localSheetId="2">#REF!</definedName>
    <definedName name="일.십일" localSheetId="7">#REF!</definedName>
    <definedName name="일.십일" localSheetId="6">#REF!</definedName>
    <definedName name="일.십일" localSheetId="4">#REF!</definedName>
    <definedName name="일.십일">#REF!</definedName>
    <definedName name="일.오" localSheetId="2">#REF!</definedName>
    <definedName name="일.오" localSheetId="7">#REF!</definedName>
    <definedName name="일.오" localSheetId="6">#REF!</definedName>
    <definedName name="일.오" localSheetId="4">#REF!</definedName>
    <definedName name="일.오">#REF!</definedName>
    <definedName name="일.육" localSheetId="2">#REF!</definedName>
    <definedName name="일.육" localSheetId="7">#REF!</definedName>
    <definedName name="일.육" localSheetId="6">#REF!</definedName>
    <definedName name="일.육" localSheetId="4">#REF!</definedName>
    <definedName name="일.육">#REF!</definedName>
    <definedName name="일.이" localSheetId="2">#REF!</definedName>
    <definedName name="일.이" localSheetId="7">#REF!</definedName>
    <definedName name="일.이" localSheetId="6">#REF!</definedName>
    <definedName name="일.이" localSheetId="4">#REF!</definedName>
    <definedName name="일.이">#REF!</definedName>
    <definedName name="일.일" localSheetId="2">#REF!</definedName>
    <definedName name="일.일" localSheetId="7">#REF!</definedName>
    <definedName name="일.일" localSheetId="6">#REF!</definedName>
    <definedName name="일.일" localSheetId="4">#REF!</definedName>
    <definedName name="일.일">#REF!</definedName>
    <definedName name="일.칠" localSheetId="2">#REF!</definedName>
    <definedName name="일.칠" localSheetId="7">#REF!</definedName>
    <definedName name="일.칠" localSheetId="6">#REF!</definedName>
    <definedName name="일.칠" localSheetId="4">#REF!</definedName>
    <definedName name="일.칠">#REF!</definedName>
    <definedName name="일.팔" localSheetId="2">#REF!</definedName>
    <definedName name="일.팔" localSheetId="7">#REF!</definedName>
    <definedName name="일.팔" localSheetId="6">#REF!</definedName>
    <definedName name="일.팔" localSheetId="4">#REF!</definedName>
    <definedName name="일.팔">#REF!</definedName>
    <definedName name="일.화장실및관리실">#N/A</definedName>
    <definedName name="일B0.6" localSheetId="2">#REF!</definedName>
    <definedName name="일B0.6" localSheetId="7">#REF!</definedName>
    <definedName name="일B0.6" localSheetId="6">#REF!</definedName>
    <definedName name="일B0.6" localSheetId="4">#REF!</definedName>
    <definedName name="일B0.6">#REF!</definedName>
    <definedName name="일B6" localSheetId="2">#REF!</definedName>
    <definedName name="일B6" localSheetId="7">#REF!</definedName>
    <definedName name="일B6" localSheetId="6">#REF!</definedName>
    <definedName name="일B6" localSheetId="4">#REF!</definedName>
    <definedName name="일B6">#REF!</definedName>
    <definedName name="일공구가설비">#N/A</definedName>
    <definedName name="일공구간접노무비">#N/A</definedName>
    <definedName name="일공구공사원가">#N/A</definedName>
    <definedName name="일공구기계경비">#N/A</definedName>
    <definedName name="일공구기타경비">#N/A</definedName>
    <definedName name="일공구도급공사비">#N/A</definedName>
    <definedName name="일공구부가가치세">#N/A</definedName>
    <definedName name="일공구산재보험료">#N/A</definedName>
    <definedName name="일공구안전관리비">#N/A</definedName>
    <definedName name="일공구이윤">#N/A</definedName>
    <definedName name="일공구일반관리비">#N/A</definedName>
    <definedName name="일공구직영비" localSheetId="2">#REF!</definedName>
    <definedName name="일공구직영비" localSheetId="7">#REF!</definedName>
    <definedName name="일공구직영비" localSheetId="6">#REF!</definedName>
    <definedName name="일공구직영비" localSheetId="4">#REF!</definedName>
    <definedName name="일공구직영비">#REF!</definedName>
    <definedName name="일공구직접노무비">#N/A</definedName>
    <definedName name="일공구직접재료비">#N/A</definedName>
    <definedName name="일공구품질관리비">#N/A</definedName>
    <definedName name="일대" localSheetId="2">#REF!</definedName>
    <definedName name="일대" localSheetId="7">#REF!</definedName>
    <definedName name="일대" localSheetId="6">#REF!</definedName>
    <definedName name="일대" localSheetId="4">#REF!</definedName>
    <definedName name="일대">#REF!</definedName>
    <definedName name="일대1" localSheetId="2">#REF!</definedName>
    <definedName name="일대1" localSheetId="7">#REF!</definedName>
    <definedName name="일대1" localSheetId="6">#REF!</definedName>
    <definedName name="일대1" localSheetId="4">#REF!</definedName>
    <definedName name="일대1">#REF!</definedName>
    <definedName name="일련번호" localSheetId="2">#REF!</definedName>
    <definedName name="일련번호" localSheetId="7">#REF!</definedName>
    <definedName name="일련번호" localSheetId="6">#REF!</definedName>
    <definedName name="일련번호" localSheetId="4">#REF!</definedName>
    <definedName name="일련번호">#REF!</definedName>
    <definedName name="일반" localSheetId="2">#REF!</definedName>
    <definedName name="일반" localSheetId="7">#REF!</definedName>
    <definedName name="일반" localSheetId="6">#REF!</definedName>
    <definedName name="일반" localSheetId="4">#REF!</definedName>
    <definedName name="일반">#REF!</definedName>
    <definedName name="일반관리비" localSheetId="2">#REF!</definedName>
    <definedName name="일반관리비" localSheetId="7">#REF!</definedName>
    <definedName name="일반관리비" localSheetId="6">#REF!</definedName>
    <definedName name="일반관리비" localSheetId="4">#REF!</definedName>
    <definedName name="일반관리비">#REF!</definedName>
    <definedName name="一般管理費" localSheetId="2">#REF!</definedName>
    <definedName name="一般管理費" localSheetId="7">#REF!</definedName>
    <definedName name="一般管理費" localSheetId="6">#REF!</definedName>
    <definedName name="一般管理費" localSheetId="4">#REF!</definedName>
    <definedName name="一般管理費">#REF!</definedName>
    <definedName name="일반통신설비" localSheetId="2">#REF!</definedName>
    <definedName name="일반통신설비" localSheetId="7">#REF!</definedName>
    <definedName name="일반통신설비" localSheetId="6">#REF!</definedName>
    <definedName name="일반통신설비" localSheetId="4">#REF!</definedName>
    <definedName name="일반통신설비">#REF!</definedName>
    <definedName name="일위" localSheetId="2">#REF!</definedName>
    <definedName name="일위" localSheetId="7">#REF!</definedName>
    <definedName name="일위" localSheetId="6">#REF!</definedName>
    <definedName name="일위" localSheetId="4">#REF!</definedName>
    <definedName name="일위">#REF!</definedName>
    <definedName name="일위1" localSheetId="2">#REF!</definedName>
    <definedName name="일위1" localSheetId="7">#REF!</definedName>
    <definedName name="일위1" localSheetId="6">#REF!</definedName>
    <definedName name="일위1" localSheetId="4">#REF!</definedName>
    <definedName name="일위1">#REF!</definedName>
    <definedName name="일위대가1" localSheetId="2">#REF!</definedName>
    <definedName name="일위대가1" localSheetId="7">#REF!</definedName>
    <definedName name="일위대가1" localSheetId="6">#REF!</definedName>
    <definedName name="일위대가1" localSheetId="4">#REF!</definedName>
    <definedName name="일위대가1">#REF!</definedName>
    <definedName name="일위산출" localSheetId="2">#REF!</definedName>
    <definedName name="일위산출" localSheetId="7">#REF!</definedName>
    <definedName name="일위산출" localSheetId="6">#REF!</definedName>
    <definedName name="일위산출" localSheetId="4">#REF!</definedName>
    <definedName name="일위산출">#REF!</definedName>
    <definedName name="일위산출1" localSheetId="2">#REF!</definedName>
    <definedName name="일위산출1" localSheetId="7">#REF!</definedName>
    <definedName name="일위산출1" localSheetId="6">#REF!</definedName>
    <definedName name="일위산출1" localSheetId="4">#REF!</definedName>
    <definedName name="일위산출1">#REF!</definedName>
    <definedName name="일위수량" localSheetId="2">#REF!</definedName>
    <definedName name="일위수량" localSheetId="7">#REF!</definedName>
    <definedName name="일위수량" localSheetId="6">#REF!</definedName>
    <definedName name="일위수량" localSheetId="4">#REF!</definedName>
    <definedName name="일위수량">#REF!</definedName>
    <definedName name="일위호표" localSheetId="2">#REF!</definedName>
    <definedName name="일위호표" localSheetId="7">#REF!</definedName>
    <definedName name="일위호표" localSheetId="6">#REF!</definedName>
    <definedName name="일위호표" localSheetId="4">#REF!</definedName>
    <definedName name="일위호표">#REF!</definedName>
    <definedName name="일이" localSheetId="2">#REF!</definedName>
    <definedName name="일이" localSheetId="7">#REF!</definedName>
    <definedName name="일이" localSheetId="6">#REF!</definedName>
    <definedName name="일이" localSheetId="4">#REF!</definedName>
    <definedName name="일이">#REF!</definedName>
    <definedName name="임본" localSheetId="2">#REF!</definedName>
    <definedName name="임본" localSheetId="7">#REF!</definedName>
    <definedName name="임본" localSheetId="6">#REF!</definedName>
    <definedName name="임본" localSheetId="4">#REF!</definedName>
    <definedName name="임본">#REF!</definedName>
    <definedName name="임상" localSheetId="2">#REF!</definedName>
    <definedName name="임상" localSheetId="7">#REF!</definedName>
    <definedName name="임상" localSheetId="6">#REF!</definedName>
    <definedName name="임상" localSheetId="4">#REF!</definedName>
    <definedName name="임상">#REF!</definedName>
    <definedName name="임시" hidden="1">{#N/A,#N/A,FALSE,"현장 NCR 분석";#N/A,#N/A,FALSE,"현장품질감사";#N/A,#N/A,FALSE,"현장품질감사"}</definedName>
    <definedName name="임직" localSheetId="2">#REF!</definedName>
    <definedName name="임직" localSheetId="7">#REF!</definedName>
    <definedName name="임직" localSheetId="6">#REF!</definedName>
    <definedName name="임직" localSheetId="4">#REF!</definedName>
    <definedName name="임직">#REF!</definedName>
    <definedName name="임총" localSheetId="2">#REF!</definedName>
    <definedName name="임총" localSheetId="7">#REF!</definedName>
    <definedName name="임총" localSheetId="6">#REF!</definedName>
    <definedName name="임총" localSheetId="4">#REF!</definedName>
    <definedName name="임총">#REF!</definedName>
    <definedName name="입력" localSheetId="2">#REF!,#REF!,#REF!,#REF!,#REF!,#REF!,#REF!,#REF!,#REF!,#REF!,#REF!,#REF!</definedName>
    <definedName name="입력" localSheetId="7">#REF!,#REF!,#REF!,#REF!,#REF!,#REF!,#REF!,#REF!,#REF!,#REF!,#REF!,#REF!</definedName>
    <definedName name="입력" localSheetId="6">#REF!,#REF!,#REF!,#REF!,#REF!,#REF!,#REF!,#REF!,#REF!,#REF!,#REF!,#REF!</definedName>
    <definedName name="입력" localSheetId="4">#REF!,#REF!,#REF!,#REF!,#REF!,#REF!,#REF!,#REF!,#REF!,#REF!,#REF!,#REF!</definedName>
    <definedName name="입력">#REF!,#REF!,#REF!,#REF!,#REF!,#REF!,#REF!,#REF!,#REF!,#REF!,#REF!,#REF!</definedName>
    <definedName name="입력선택" localSheetId="2">#REF!</definedName>
    <definedName name="입력선택" localSheetId="7">#REF!</definedName>
    <definedName name="입력선택" localSheetId="6">#REF!</definedName>
    <definedName name="입력선택" localSheetId="4">#REF!</definedName>
    <definedName name="입력선택">#REF!</definedName>
    <definedName name="입안1호" localSheetId="2">#REF!</definedName>
    <definedName name="입안1호" localSheetId="7">#REF!</definedName>
    <definedName name="입안1호" localSheetId="6">#REF!</definedName>
    <definedName name="입안1호" localSheetId="4">#REF!</definedName>
    <definedName name="입안1호">#REF!</definedName>
    <definedName name="입안2호" localSheetId="2">#REF!</definedName>
    <definedName name="입안2호" localSheetId="7">#REF!</definedName>
    <definedName name="입안2호" localSheetId="6">#REF!</definedName>
    <definedName name="입안2호" localSheetId="4">#REF!</definedName>
    <definedName name="입안2호">#REF!</definedName>
    <definedName name="입안3호" localSheetId="2">#REF!</definedName>
    <definedName name="입안3호" localSheetId="7">#REF!</definedName>
    <definedName name="입안3호" localSheetId="6">#REF!</definedName>
    <definedName name="입안3호" localSheetId="4">#REF!</definedName>
    <definedName name="입안3호">#REF!</definedName>
    <definedName name="입안4호" localSheetId="2">#REF!</definedName>
    <definedName name="입안4호" localSheetId="7">#REF!</definedName>
    <definedName name="입안4호" localSheetId="6">#REF!</definedName>
    <definedName name="입안4호" localSheetId="4">#REF!</definedName>
    <definedName name="입안4호">#REF!</definedName>
    <definedName name="입안기존2" localSheetId="2">#REF!</definedName>
    <definedName name="입안기존2" localSheetId="7">#REF!</definedName>
    <definedName name="입안기존2" localSheetId="6">#REF!</definedName>
    <definedName name="입안기존2" localSheetId="4">#REF!</definedName>
    <definedName name="입안기존2">#REF!</definedName>
    <definedName name="입찰" hidden="1">{#N/A,#N/A,FALSE,"구조2"}</definedName>
    <definedName name="ㅈㄳㅎㅍㅊㅊ" hidden="1">{#N/A,#N/A,FALSE,"집계표"}</definedName>
    <definedName name="ㅈㄷ">#N/A</definedName>
    <definedName name="ㅈㄷㄱ" localSheetId="2" hidden="1">#REF!</definedName>
    <definedName name="ㅈㄷㄱ" localSheetId="7" hidden="1">#REF!</definedName>
    <definedName name="ㅈㄷㄱ" localSheetId="6" hidden="1">#REF!</definedName>
    <definedName name="ㅈㄷㄱ" localSheetId="4" hidden="1">#REF!</definedName>
    <definedName name="ㅈㄷㄱ" hidden="1">#REF!</definedName>
    <definedName name="ㅈㄷㄱㅈ" hidden="1">{#N/A,#N/A,FALSE,"Sheet6"}</definedName>
    <definedName name="ㅈㄷㄳㅈㄷ" hidden="1">{#N/A,#N/A,FALSE,"Sheet6"}</definedName>
    <definedName name="ㅈㄷㅅ교" hidden="1">{#N/A,#N/A,FALSE,"집계표"}</definedName>
    <definedName name="ㅈㄷㅅㅁㅇㄴㄹ" hidden="1">{#N/A,#N/A,FALSE,"집계표"}</definedName>
    <definedName name="ㅈㅂㄹㅇㅁㄴㅇㅍㅌㅋㅁㄴㅇㄻㅎㅁ" hidden="1">{#N/A,#N/A,FALSE,"집계표"}</definedName>
    <definedName name="ㅈㅈ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ㅈㅈㄷㅈㅇ" hidden="1">{#N/A,#N/A,FALSE,"집계표"}</definedName>
    <definedName name="ㅈㅈㅈ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ㅈㅈㅈㅈㅈㅈ" localSheetId="2">#REF!</definedName>
    <definedName name="ㅈㅈㅈㅈㅈㅈ" localSheetId="7">#REF!</definedName>
    <definedName name="ㅈㅈㅈㅈㅈㅈ" localSheetId="6">#REF!</definedName>
    <definedName name="ㅈㅈㅈㅈㅈㅈ" localSheetId="4">#REF!</definedName>
    <definedName name="ㅈㅈㅈㅈㅈㅈ">#REF!</definedName>
    <definedName name="자동제어" localSheetId="2">#REF!</definedName>
    <definedName name="자동제어" localSheetId="7">#REF!</definedName>
    <definedName name="자동제어" localSheetId="6">#REF!</definedName>
    <definedName name="자동제어" localSheetId="4">#REF!</definedName>
    <definedName name="자동제어">#REF!</definedName>
    <definedName name="자동화재탐지설비" localSheetId="2">#REF!</definedName>
    <definedName name="자동화재탐지설비" localSheetId="7">#REF!</definedName>
    <definedName name="자동화재탐지설비" localSheetId="6">#REF!</definedName>
    <definedName name="자동화재탐지설비" localSheetId="4">#REF!</definedName>
    <definedName name="자동화재탐지설비">#REF!</definedName>
    <definedName name="자야" hidden="1">{#N/A,#N/A,FALSE,"집계표"}</definedName>
    <definedName name="자연수위" localSheetId="2">#REF!</definedName>
    <definedName name="자연수위" localSheetId="7">#REF!</definedName>
    <definedName name="자연수위" localSheetId="6">#REF!</definedName>
    <definedName name="자연수위" localSheetId="4">#REF!</definedName>
    <definedName name="자연수위">#REF!</definedName>
    <definedName name="자재" localSheetId="2">#REF!</definedName>
    <definedName name="자재" localSheetId="7">#REF!</definedName>
    <definedName name="자재" localSheetId="6">#REF!</definedName>
    <definedName name="자재" localSheetId="4">#REF!</definedName>
    <definedName name="자재">#REF!</definedName>
    <definedName name="자재단가표" localSheetId="2">#REF!</definedName>
    <definedName name="자재단가표" localSheetId="7">#REF!</definedName>
    <definedName name="자재단가표" localSheetId="6">#REF!</definedName>
    <definedName name="자재단가표" localSheetId="4">#REF!</definedName>
    <definedName name="자재단가표">#REF!</definedName>
    <definedName name="자탐" localSheetId="2">#REF!</definedName>
    <definedName name="자탐" localSheetId="7">#REF!</definedName>
    <definedName name="자탐" localSheetId="6">#REF!</definedName>
    <definedName name="자탐" localSheetId="4">#REF!</definedName>
    <definedName name="자탐">#REF!</definedName>
    <definedName name="자ㅓㅏ" hidden="1">{#N/A,#N/A,FALSE,"집계표"}</definedName>
    <definedName name="작업" localSheetId="2">#REF!</definedName>
    <definedName name="작업" localSheetId="7">#REF!</definedName>
    <definedName name="작업" localSheetId="6">#REF!</definedName>
    <definedName name="작업" localSheetId="4">#REF!</definedName>
    <definedName name="작업">#REF!</definedName>
    <definedName name="잡철" localSheetId="2">#REF!</definedName>
    <definedName name="잡철" localSheetId="7">#REF!</definedName>
    <definedName name="잡철" localSheetId="6">#REF!</definedName>
    <definedName name="잡철" localSheetId="4">#REF!</definedName>
    <definedName name="잡철">#REF!</definedName>
    <definedName name="장" localSheetId="2">#REF!</definedName>
    <definedName name="장" localSheetId="7">#REF!</definedName>
    <definedName name="장" localSheetId="6">#REF!</definedName>
    <definedName name="장" localSheetId="4">#REF!</definedName>
    <definedName name="장">#REF!</definedName>
    <definedName name="장구" hidden="1">{#N/A,#N/A,FALSE,"Sheet6"}</definedName>
    <definedName name="장비" localSheetId="2">#REF!</definedName>
    <definedName name="장비" localSheetId="7">#REF!</definedName>
    <definedName name="장비" localSheetId="6">#REF!</definedName>
    <definedName name="장비" localSheetId="4">#REF!</definedName>
    <definedName name="장비">#REF!</definedName>
    <definedName name="장비단가" localSheetId="2">#REF!</definedName>
    <definedName name="장비단가" localSheetId="7">#REF!</definedName>
    <definedName name="장비단가" localSheetId="6">#REF!</definedName>
    <definedName name="장비단가" localSheetId="4">#REF!</definedName>
    <definedName name="장비단가">#REF!</definedName>
    <definedName name="장산1" localSheetId="2">#REF!</definedName>
    <definedName name="장산1" localSheetId="7">#REF!</definedName>
    <definedName name="장산1" localSheetId="6">#REF!</definedName>
    <definedName name="장산1" localSheetId="4">#REF!</definedName>
    <definedName name="장산1">#REF!</definedName>
    <definedName name="장산2" localSheetId="2">#REF!</definedName>
    <definedName name="장산2" localSheetId="7">#REF!</definedName>
    <definedName name="장산2" localSheetId="6">#REF!</definedName>
    <definedName name="장산2" localSheetId="4">#REF!</definedName>
    <definedName name="장산2">#REF!</definedName>
    <definedName name="장산3" localSheetId="2">#REF!</definedName>
    <definedName name="장산3" localSheetId="7">#REF!</definedName>
    <definedName name="장산3" localSheetId="6">#REF!</definedName>
    <definedName name="장산3" localSheetId="4">#REF!</definedName>
    <definedName name="장산3">#REF!</definedName>
    <definedName name="장종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장종열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장춘" localSheetId="2">#REF!</definedName>
    <definedName name="장춘" localSheetId="7">#REF!</definedName>
    <definedName name="장춘" localSheetId="6">#REF!</definedName>
    <definedName name="장춘" localSheetId="4">#REF!</definedName>
    <definedName name="장춘">#REF!</definedName>
    <definedName name="재" localSheetId="2">#REF!</definedName>
    <definedName name="재" localSheetId="7">#REF!</definedName>
    <definedName name="재" localSheetId="6">#REF!</definedName>
    <definedName name="재" localSheetId="4">#REF!</definedName>
    <definedName name="재">#REF!</definedName>
    <definedName name="재1" localSheetId="2">#REF!</definedName>
    <definedName name="재1" localSheetId="7">#REF!</definedName>
    <definedName name="재1" localSheetId="6">#REF!</definedName>
    <definedName name="재1" localSheetId="4">#REF!</definedName>
    <definedName name="재1">#REF!</definedName>
    <definedName name="재2" localSheetId="2">#REF!</definedName>
    <definedName name="재2" localSheetId="7">#REF!</definedName>
    <definedName name="재2" localSheetId="6">#REF!</definedName>
    <definedName name="재2" localSheetId="4">#REF!</definedName>
    <definedName name="재2">#REF!</definedName>
    <definedName name="재3" localSheetId="2">#REF!</definedName>
    <definedName name="재3" localSheetId="7">#REF!</definedName>
    <definedName name="재3" localSheetId="6">#REF!</definedName>
    <definedName name="재3" localSheetId="4">#REF!</definedName>
    <definedName name="재3">#REF!</definedName>
    <definedName name="재4" localSheetId="2">#REF!</definedName>
    <definedName name="재4" localSheetId="7">#REF!</definedName>
    <definedName name="재4" localSheetId="6">#REF!</definedName>
    <definedName name="재4" localSheetId="4">#REF!</definedName>
    <definedName name="재4">#REF!</definedName>
    <definedName name="재5" localSheetId="2">#REF!</definedName>
    <definedName name="재5" localSheetId="7">#REF!</definedName>
    <definedName name="재5" localSheetId="6">#REF!</definedName>
    <definedName name="재5" localSheetId="4">#REF!</definedName>
    <definedName name="재5">#REF!</definedName>
    <definedName name="재6" localSheetId="2">#REF!</definedName>
    <definedName name="재6" localSheetId="7">#REF!</definedName>
    <definedName name="재6" localSheetId="6">#REF!</definedName>
    <definedName name="재6" localSheetId="4">#REF!</definedName>
    <definedName name="재6">#REF!</definedName>
    <definedName name="재6907001" localSheetId="2">#REF!</definedName>
    <definedName name="재6907001" localSheetId="7">#REF!</definedName>
    <definedName name="재6907001" localSheetId="6">#REF!</definedName>
    <definedName name="재6907001" localSheetId="4">#REF!</definedName>
    <definedName name="재6907001">#REF!</definedName>
    <definedName name="재6907003" localSheetId="2">#REF!</definedName>
    <definedName name="재6907003" localSheetId="7">#REF!</definedName>
    <definedName name="재6907003" localSheetId="6">#REF!</definedName>
    <definedName name="재6907003" localSheetId="4">#REF!</definedName>
    <definedName name="재6907003">#REF!</definedName>
    <definedName name="재6907004" localSheetId="2">#REF!</definedName>
    <definedName name="재6907004" localSheetId="7">#REF!</definedName>
    <definedName name="재6907004" localSheetId="6">#REF!</definedName>
    <definedName name="재6907004" localSheetId="4">#REF!</definedName>
    <definedName name="재6907004">#REF!</definedName>
    <definedName name="재6907005" localSheetId="2">#REF!</definedName>
    <definedName name="재6907005" localSheetId="7">#REF!</definedName>
    <definedName name="재6907005" localSheetId="6">#REF!</definedName>
    <definedName name="재6907005" localSheetId="4">#REF!</definedName>
    <definedName name="재6907005">#REF!</definedName>
    <definedName name="재6907006" localSheetId="2">#REF!</definedName>
    <definedName name="재6907006" localSheetId="7">#REF!</definedName>
    <definedName name="재6907006" localSheetId="6">#REF!</definedName>
    <definedName name="재6907006" localSheetId="4">#REF!</definedName>
    <definedName name="재6907006">#REF!</definedName>
    <definedName name="재6907007" localSheetId="2">#REF!</definedName>
    <definedName name="재6907007" localSheetId="7">#REF!</definedName>
    <definedName name="재6907007" localSheetId="6">#REF!</definedName>
    <definedName name="재6907007" localSheetId="4">#REF!</definedName>
    <definedName name="재6907007">#REF!</definedName>
    <definedName name="재6907008" localSheetId="2">#REF!</definedName>
    <definedName name="재6907008" localSheetId="7">#REF!</definedName>
    <definedName name="재6907008" localSheetId="6">#REF!</definedName>
    <definedName name="재6907008" localSheetId="4">#REF!</definedName>
    <definedName name="재6907008">#REF!</definedName>
    <definedName name="재6907009" localSheetId="2">#REF!</definedName>
    <definedName name="재6907009" localSheetId="7">#REF!</definedName>
    <definedName name="재6907009" localSheetId="6">#REF!</definedName>
    <definedName name="재6907009" localSheetId="4">#REF!</definedName>
    <definedName name="재6907009">#REF!</definedName>
    <definedName name="재6907010" localSheetId="2">#REF!</definedName>
    <definedName name="재6907010" localSheetId="7">#REF!</definedName>
    <definedName name="재6907010" localSheetId="6">#REF!</definedName>
    <definedName name="재6907010" localSheetId="4">#REF!</definedName>
    <definedName name="재6907010">#REF!</definedName>
    <definedName name="재6907011" localSheetId="2">#REF!</definedName>
    <definedName name="재6907011" localSheetId="7">#REF!</definedName>
    <definedName name="재6907011" localSheetId="6">#REF!</definedName>
    <definedName name="재6907011" localSheetId="4">#REF!</definedName>
    <definedName name="재6907011">#REF!</definedName>
    <definedName name="재6907012" localSheetId="2">#REF!</definedName>
    <definedName name="재6907012" localSheetId="7">#REF!</definedName>
    <definedName name="재6907012" localSheetId="6">#REF!</definedName>
    <definedName name="재6907012" localSheetId="4">#REF!</definedName>
    <definedName name="재6907012">#REF!</definedName>
    <definedName name="재6907013" localSheetId="2">#REF!</definedName>
    <definedName name="재6907013" localSheetId="7">#REF!</definedName>
    <definedName name="재6907013" localSheetId="6">#REF!</definedName>
    <definedName name="재6907013" localSheetId="4">#REF!</definedName>
    <definedName name="재6907013">#REF!</definedName>
    <definedName name="재6907014" localSheetId="2">#REF!</definedName>
    <definedName name="재6907014" localSheetId="7">#REF!</definedName>
    <definedName name="재6907014" localSheetId="6">#REF!</definedName>
    <definedName name="재6907014" localSheetId="4">#REF!</definedName>
    <definedName name="재6907014">#REF!</definedName>
    <definedName name="재6908002" localSheetId="2">#REF!</definedName>
    <definedName name="재6908002" localSheetId="7">#REF!</definedName>
    <definedName name="재6908002" localSheetId="6">#REF!</definedName>
    <definedName name="재6908002" localSheetId="4">#REF!</definedName>
    <definedName name="재6908002">#REF!</definedName>
    <definedName name="재6908003" localSheetId="2">#REF!</definedName>
    <definedName name="재6908003" localSheetId="7">#REF!</definedName>
    <definedName name="재6908003" localSheetId="6">#REF!</definedName>
    <definedName name="재6908003" localSheetId="4">#REF!</definedName>
    <definedName name="재6908003">#REF!</definedName>
    <definedName name="재6908004" localSheetId="2">#REF!</definedName>
    <definedName name="재6908004" localSheetId="7">#REF!</definedName>
    <definedName name="재6908004" localSheetId="6">#REF!</definedName>
    <definedName name="재6908004" localSheetId="4">#REF!</definedName>
    <definedName name="재6908004">#REF!</definedName>
    <definedName name="재6908005" localSheetId="2">#REF!</definedName>
    <definedName name="재6908005" localSheetId="7">#REF!</definedName>
    <definedName name="재6908005" localSheetId="6">#REF!</definedName>
    <definedName name="재6908005" localSheetId="4">#REF!</definedName>
    <definedName name="재6908005">#REF!</definedName>
    <definedName name="재6908006" localSheetId="2">#REF!</definedName>
    <definedName name="재6908006" localSheetId="7">#REF!</definedName>
    <definedName name="재6908006" localSheetId="6">#REF!</definedName>
    <definedName name="재6908006" localSheetId="4">#REF!</definedName>
    <definedName name="재6908006">#REF!</definedName>
    <definedName name="재6908007" localSheetId="2">#REF!</definedName>
    <definedName name="재6908007" localSheetId="7">#REF!</definedName>
    <definedName name="재6908007" localSheetId="6">#REF!</definedName>
    <definedName name="재6908007" localSheetId="4">#REF!</definedName>
    <definedName name="재6908007">#REF!</definedName>
    <definedName name="재6908008" localSheetId="2">#REF!</definedName>
    <definedName name="재6908008" localSheetId="7">#REF!</definedName>
    <definedName name="재6908008" localSheetId="6">#REF!</definedName>
    <definedName name="재6908008" localSheetId="4">#REF!</definedName>
    <definedName name="재6908008">#REF!</definedName>
    <definedName name="재6908009" localSheetId="2">#REF!</definedName>
    <definedName name="재6908009" localSheetId="7">#REF!</definedName>
    <definedName name="재6908009" localSheetId="6">#REF!</definedName>
    <definedName name="재6908009" localSheetId="4">#REF!</definedName>
    <definedName name="재6908009">#REF!</definedName>
    <definedName name="재6908031" localSheetId="2">#REF!</definedName>
    <definedName name="재6908031" localSheetId="7">#REF!</definedName>
    <definedName name="재6908031" localSheetId="6">#REF!</definedName>
    <definedName name="재6908031" localSheetId="4">#REF!</definedName>
    <definedName name="재6908031">#REF!</definedName>
    <definedName name="재6908032" localSheetId="2">#REF!</definedName>
    <definedName name="재6908032" localSheetId="7">#REF!</definedName>
    <definedName name="재6908032" localSheetId="6">#REF!</definedName>
    <definedName name="재6908032" localSheetId="4">#REF!</definedName>
    <definedName name="재6908032">#REF!</definedName>
    <definedName name="재6908033" localSheetId="2">#REF!</definedName>
    <definedName name="재6908033" localSheetId="7">#REF!</definedName>
    <definedName name="재6908033" localSheetId="6">#REF!</definedName>
    <definedName name="재6908033" localSheetId="4">#REF!</definedName>
    <definedName name="재6908033">#REF!</definedName>
    <definedName name="재6908034" localSheetId="2">#REF!</definedName>
    <definedName name="재6908034" localSheetId="7">#REF!</definedName>
    <definedName name="재6908034" localSheetId="6">#REF!</definedName>
    <definedName name="재6908034" localSheetId="4">#REF!</definedName>
    <definedName name="재6908034">#REF!</definedName>
    <definedName name="재6908035" localSheetId="2">#REF!</definedName>
    <definedName name="재6908035" localSheetId="7">#REF!</definedName>
    <definedName name="재6908035" localSheetId="6">#REF!</definedName>
    <definedName name="재6908035" localSheetId="4">#REF!</definedName>
    <definedName name="재6908035">#REF!</definedName>
    <definedName name="재6908036" localSheetId="2">#REF!</definedName>
    <definedName name="재6908036" localSheetId="7">#REF!</definedName>
    <definedName name="재6908036" localSheetId="6">#REF!</definedName>
    <definedName name="재6908036" localSheetId="4">#REF!</definedName>
    <definedName name="재6908036">#REF!</definedName>
    <definedName name="재6908037" localSheetId="2">#REF!</definedName>
    <definedName name="재6908037" localSheetId="7">#REF!</definedName>
    <definedName name="재6908037" localSheetId="6">#REF!</definedName>
    <definedName name="재6908037" localSheetId="4">#REF!</definedName>
    <definedName name="재6908037">#REF!</definedName>
    <definedName name="재6908038" localSheetId="2">#REF!</definedName>
    <definedName name="재6908038" localSheetId="7">#REF!</definedName>
    <definedName name="재6908038" localSheetId="6">#REF!</definedName>
    <definedName name="재6908038" localSheetId="4">#REF!</definedName>
    <definedName name="재6908038">#REF!</definedName>
    <definedName name="재6910002" localSheetId="2">#REF!</definedName>
    <definedName name="재6910002" localSheetId="7">#REF!</definedName>
    <definedName name="재6910002" localSheetId="6">#REF!</definedName>
    <definedName name="재6910002" localSheetId="4">#REF!</definedName>
    <definedName name="재6910002">#REF!</definedName>
    <definedName name="재6910004" localSheetId="2">#REF!</definedName>
    <definedName name="재6910004" localSheetId="7">#REF!</definedName>
    <definedName name="재6910004" localSheetId="6">#REF!</definedName>
    <definedName name="재6910004" localSheetId="4">#REF!</definedName>
    <definedName name="재6910004">#REF!</definedName>
    <definedName name="재6910006" localSheetId="2">#REF!</definedName>
    <definedName name="재6910006" localSheetId="7">#REF!</definedName>
    <definedName name="재6910006" localSheetId="6">#REF!</definedName>
    <definedName name="재6910006" localSheetId="4">#REF!</definedName>
    <definedName name="재6910006">#REF!</definedName>
    <definedName name="재6910007" localSheetId="2">#REF!</definedName>
    <definedName name="재6910007" localSheetId="7">#REF!</definedName>
    <definedName name="재6910007" localSheetId="6">#REF!</definedName>
    <definedName name="재6910007" localSheetId="4">#REF!</definedName>
    <definedName name="재6910007">#REF!</definedName>
    <definedName name="재6910008" localSheetId="2">#REF!</definedName>
    <definedName name="재6910008" localSheetId="7">#REF!</definedName>
    <definedName name="재6910008" localSheetId="6">#REF!</definedName>
    <definedName name="재6910008" localSheetId="4">#REF!</definedName>
    <definedName name="재6910008">#REF!</definedName>
    <definedName name="재6910009" localSheetId="2">#REF!</definedName>
    <definedName name="재6910009" localSheetId="7">#REF!</definedName>
    <definedName name="재6910009" localSheetId="6">#REF!</definedName>
    <definedName name="재6910009" localSheetId="4">#REF!</definedName>
    <definedName name="재6910009">#REF!</definedName>
    <definedName name="재6910010" localSheetId="2">#REF!</definedName>
    <definedName name="재6910010" localSheetId="7">#REF!</definedName>
    <definedName name="재6910010" localSheetId="6">#REF!</definedName>
    <definedName name="재6910010" localSheetId="4">#REF!</definedName>
    <definedName name="재6910010">#REF!</definedName>
    <definedName name="재6910011" localSheetId="2">#REF!</definedName>
    <definedName name="재6910011" localSheetId="7">#REF!</definedName>
    <definedName name="재6910011" localSheetId="6">#REF!</definedName>
    <definedName name="재6910011" localSheetId="4">#REF!</definedName>
    <definedName name="재6910011">#REF!</definedName>
    <definedName name="재6910012" localSheetId="2">#REF!</definedName>
    <definedName name="재6910012" localSheetId="7">#REF!</definedName>
    <definedName name="재6910012" localSheetId="6">#REF!</definedName>
    <definedName name="재6910012" localSheetId="4">#REF!</definedName>
    <definedName name="재6910012">#REF!</definedName>
    <definedName name="재6911002" localSheetId="2">#REF!</definedName>
    <definedName name="재6911002" localSheetId="7">#REF!</definedName>
    <definedName name="재6911002" localSheetId="6">#REF!</definedName>
    <definedName name="재6911002" localSheetId="4">#REF!</definedName>
    <definedName name="재6911002">#REF!</definedName>
    <definedName name="재6912008" localSheetId="2">#REF!</definedName>
    <definedName name="재6912008" localSheetId="7">#REF!</definedName>
    <definedName name="재6912008" localSheetId="6">#REF!</definedName>
    <definedName name="재6912008" localSheetId="4">#REF!</definedName>
    <definedName name="재6912008">#REF!</definedName>
    <definedName name="재6912009" localSheetId="2">#REF!</definedName>
    <definedName name="재6912009" localSheetId="7">#REF!</definedName>
    <definedName name="재6912009" localSheetId="6">#REF!</definedName>
    <definedName name="재6912009" localSheetId="4">#REF!</definedName>
    <definedName name="재6912009">#REF!</definedName>
    <definedName name="재6912010" localSheetId="2">#REF!</definedName>
    <definedName name="재6912010" localSheetId="7">#REF!</definedName>
    <definedName name="재6912010" localSheetId="6">#REF!</definedName>
    <definedName name="재6912010" localSheetId="4">#REF!</definedName>
    <definedName name="재6912010">#REF!</definedName>
    <definedName name="재6912011" localSheetId="2">#REF!</definedName>
    <definedName name="재6912011" localSheetId="7">#REF!</definedName>
    <definedName name="재6912011" localSheetId="6">#REF!</definedName>
    <definedName name="재6912011" localSheetId="4">#REF!</definedName>
    <definedName name="재6912011">#REF!</definedName>
    <definedName name="재6912012" localSheetId="2">#REF!</definedName>
    <definedName name="재6912012" localSheetId="7">#REF!</definedName>
    <definedName name="재6912012" localSheetId="6">#REF!</definedName>
    <definedName name="재6912012" localSheetId="4">#REF!</definedName>
    <definedName name="재6912012">#REF!</definedName>
    <definedName name="재6912013" localSheetId="2">#REF!</definedName>
    <definedName name="재6912013" localSheetId="7">#REF!</definedName>
    <definedName name="재6912013" localSheetId="6">#REF!</definedName>
    <definedName name="재6912013" localSheetId="4">#REF!</definedName>
    <definedName name="재6912013">#REF!</definedName>
    <definedName name="재6912014" localSheetId="2">#REF!</definedName>
    <definedName name="재6912014" localSheetId="7">#REF!</definedName>
    <definedName name="재6912014" localSheetId="6">#REF!</definedName>
    <definedName name="재6912014" localSheetId="4">#REF!</definedName>
    <definedName name="재6912014">#REF!</definedName>
    <definedName name="재6912016" localSheetId="2">#REF!</definedName>
    <definedName name="재6912016" localSheetId="7">#REF!</definedName>
    <definedName name="재6912016" localSheetId="6">#REF!</definedName>
    <definedName name="재6912016" localSheetId="4">#REF!</definedName>
    <definedName name="재6912016">#REF!</definedName>
    <definedName name="재6914001" localSheetId="2">#REF!</definedName>
    <definedName name="재6914001" localSheetId="7">#REF!</definedName>
    <definedName name="재6914001" localSheetId="6">#REF!</definedName>
    <definedName name="재6914001" localSheetId="4">#REF!</definedName>
    <definedName name="재6914001">#REF!</definedName>
    <definedName name="재6917001" localSheetId="2">#REF!</definedName>
    <definedName name="재6917001" localSheetId="7">#REF!</definedName>
    <definedName name="재6917001" localSheetId="6">#REF!</definedName>
    <definedName name="재6917001" localSheetId="4">#REF!</definedName>
    <definedName name="재6917001">#REF!</definedName>
    <definedName name="재6917002" localSheetId="2">#REF!</definedName>
    <definedName name="재6917002" localSheetId="7">#REF!</definedName>
    <definedName name="재6917002" localSheetId="6">#REF!</definedName>
    <definedName name="재6917002" localSheetId="4">#REF!</definedName>
    <definedName name="재6917002">#REF!</definedName>
    <definedName name="재6917003" localSheetId="2">#REF!</definedName>
    <definedName name="재6917003" localSheetId="7">#REF!</definedName>
    <definedName name="재6917003" localSheetId="6">#REF!</definedName>
    <definedName name="재6917003" localSheetId="4">#REF!</definedName>
    <definedName name="재6917003">#REF!</definedName>
    <definedName name="재6917004" localSheetId="2">#REF!</definedName>
    <definedName name="재6917004" localSheetId="7">#REF!</definedName>
    <definedName name="재6917004" localSheetId="6">#REF!</definedName>
    <definedName name="재6917004" localSheetId="4">#REF!</definedName>
    <definedName name="재6917004">#REF!</definedName>
    <definedName name="재6917005" localSheetId="2">#REF!</definedName>
    <definedName name="재6917005" localSheetId="7">#REF!</definedName>
    <definedName name="재6917005" localSheetId="6">#REF!</definedName>
    <definedName name="재6917005" localSheetId="4">#REF!</definedName>
    <definedName name="재6917005">#REF!</definedName>
    <definedName name="재6917308" localSheetId="2">#REF!</definedName>
    <definedName name="재6917308" localSheetId="7">#REF!</definedName>
    <definedName name="재6917308" localSheetId="6">#REF!</definedName>
    <definedName name="재6917308" localSheetId="4">#REF!</definedName>
    <definedName name="재6917308">#REF!</definedName>
    <definedName name="재6917309" localSheetId="2">#REF!</definedName>
    <definedName name="재6917309" localSheetId="7">#REF!</definedName>
    <definedName name="재6917309" localSheetId="6">#REF!</definedName>
    <definedName name="재6917309" localSheetId="4">#REF!</definedName>
    <definedName name="재6917309">#REF!</definedName>
    <definedName name="재6917310" localSheetId="2">#REF!</definedName>
    <definedName name="재6917310" localSheetId="7">#REF!</definedName>
    <definedName name="재6917310" localSheetId="6">#REF!</definedName>
    <definedName name="재6917310" localSheetId="4">#REF!</definedName>
    <definedName name="재6917310">#REF!</definedName>
    <definedName name="재6917311" localSheetId="2">#REF!</definedName>
    <definedName name="재6917311" localSheetId="7">#REF!</definedName>
    <definedName name="재6917311" localSheetId="6">#REF!</definedName>
    <definedName name="재6917311" localSheetId="4">#REF!</definedName>
    <definedName name="재6917311">#REF!</definedName>
    <definedName name="재6917312" localSheetId="2">#REF!</definedName>
    <definedName name="재6917312" localSheetId="7">#REF!</definedName>
    <definedName name="재6917312" localSheetId="6">#REF!</definedName>
    <definedName name="재6917312" localSheetId="4">#REF!</definedName>
    <definedName name="재6917312">#REF!</definedName>
    <definedName name="재6918003" localSheetId="2">#REF!</definedName>
    <definedName name="재6918003" localSheetId="7">#REF!</definedName>
    <definedName name="재6918003" localSheetId="6">#REF!</definedName>
    <definedName name="재6918003" localSheetId="4">#REF!</definedName>
    <definedName name="재6918003">#REF!</definedName>
    <definedName name="재6918004" localSheetId="2">#REF!</definedName>
    <definedName name="재6918004" localSheetId="7">#REF!</definedName>
    <definedName name="재6918004" localSheetId="6">#REF!</definedName>
    <definedName name="재6918004" localSheetId="4">#REF!</definedName>
    <definedName name="재6918004">#REF!</definedName>
    <definedName name="재6918005" localSheetId="2">#REF!</definedName>
    <definedName name="재6918005" localSheetId="7">#REF!</definedName>
    <definedName name="재6918005" localSheetId="6">#REF!</definedName>
    <definedName name="재6918005" localSheetId="4">#REF!</definedName>
    <definedName name="재6918005">#REF!</definedName>
    <definedName name="재6918006" localSheetId="2">#REF!</definedName>
    <definedName name="재6918006" localSheetId="7">#REF!</definedName>
    <definedName name="재6918006" localSheetId="6">#REF!</definedName>
    <definedName name="재6918006" localSheetId="4">#REF!</definedName>
    <definedName name="재6918006">#REF!</definedName>
    <definedName name="재6918007" localSheetId="2">#REF!</definedName>
    <definedName name="재6918007" localSheetId="7">#REF!</definedName>
    <definedName name="재6918007" localSheetId="6">#REF!</definedName>
    <definedName name="재6918007" localSheetId="4">#REF!</definedName>
    <definedName name="재6918007">#REF!</definedName>
    <definedName name="재6918008" localSheetId="2">#REF!</definedName>
    <definedName name="재6918008" localSheetId="7">#REF!</definedName>
    <definedName name="재6918008" localSheetId="6">#REF!</definedName>
    <definedName name="재6918008" localSheetId="4">#REF!</definedName>
    <definedName name="재6918008">#REF!</definedName>
    <definedName name="재6918009" localSheetId="2">#REF!</definedName>
    <definedName name="재6918009" localSheetId="7">#REF!</definedName>
    <definedName name="재6918009" localSheetId="6">#REF!</definedName>
    <definedName name="재6918009" localSheetId="4">#REF!</definedName>
    <definedName name="재6918009">#REF!</definedName>
    <definedName name="재6918010" localSheetId="2">#REF!</definedName>
    <definedName name="재6918010" localSheetId="7">#REF!</definedName>
    <definedName name="재6918010" localSheetId="6">#REF!</definedName>
    <definedName name="재6918010" localSheetId="4">#REF!</definedName>
    <definedName name="재6918010">#REF!</definedName>
    <definedName name="재6918011" localSheetId="2">#REF!</definedName>
    <definedName name="재6918011" localSheetId="7">#REF!</definedName>
    <definedName name="재6918011" localSheetId="6">#REF!</definedName>
    <definedName name="재6918011" localSheetId="4">#REF!</definedName>
    <definedName name="재6918011">#REF!</definedName>
    <definedName name="재6918012" localSheetId="2">#REF!</definedName>
    <definedName name="재6918012" localSheetId="7">#REF!</definedName>
    <definedName name="재6918012" localSheetId="6">#REF!</definedName>
    <definedName name="재6918012" localSheetId="4">#REF!</definedName>
    <definedName name="재6918012">#REF!</definedName>
    <definedName name="재6918013" localSheetId="2">#REF!</definedName>
    <definedName name="재6918013" localSheetId="7">#REF!</definedName>
    <definedName name="재6918013" localSheetId="6">#REF!</definedName>
    <definedName name="재6918013" localSheetId="4">#REF!</definedName>
    <definedName name="재6918013">#REF!</definedName>
    <definedName name="재6918014" localSheetId="2">#REF!</definedName>
    <definedName name="재6918014" localSheetId="7">#REF!</definedName>
    <definedName name="재6918014" localSheetId="6">#REF!</definedName>
    <definedName name="재6918014" localSheetId="4">#REF!</definedName>
    <definedName name="재6918014">#REF!</definedName>
    <definedName name="재6918102" localSheetId="2">#REF!</definedName>
    <definedName name="재6918102" localSheetId="7">#REF!</definedName>
    <definedName name="재6918102" localSheetId="6">#REF!</definedName>
    <definedName name="재6918102" localSheetId="4">#REF!</definedName>
    <definedName name="재6918102">#REF!</definedName>
    <definedName name="재6918103" localSheetId="2">#REF!</definedName>
    <definedName name="재6918103" localSheetId="7">#REF!</definedName>
    <definedName name="재6918103" localSheetId="6">#REF!</definedName>
    <definedName name="재6918103" localSheetId="4">#REF!</definedName>
    <definedName name="재6918103">#REF!</definedName>
    <definedName name="재6918104" localSheetId="2">#REF!</definedName>
    <definedName name="재6918104" localSheetId="7">#REF!</definedName>
    <definedName name="재6918104" localSheetId="6">#REF!</definedName>
    <definedName name="재6918104" localSheetId="4">#REF!</definedName>
    <definedName name="재6918104">#REF!</definedName>
    <definedName name="재6918105" localSheetId="2">#REF!</definedName>
    <definedName name="재6918105" localSheetId="7">#REF!</definedName>
    <definedName name="재6918105" localSheetId="6">#REF!</definedName>
    <definedName name="재6918105" localSheetId="4">#REF!</definedName>
    <definedName name="재6918105">#REF!</definedName>
    <definedName name="재6918106" localSheetId="2">#REF!</definedName>
    <definedName name="재6918106" localSheetId="7">#REF!</definedName>
    <definedName name="재6918106" localSheetId="6">#REF!</definedName>
    <definedName name="재6918106" localSheetId="4">#REF!</definedName>
    <definedName name="재6918106">#REF!</definedName>
    <definedName name="재6918107" localSheetId="2">#REF!</definedName>
    <definedName name="재6918107" localSheetId="7">#REF!</definedName>
    <definedName name="재6918107" localSheetId="6">#REF!</definedName>
    <definedName name="재6918107" localSheetId="4">#REF!</definedName>
    <definedName name="재6918107">#REF!</definedName>
    <definedName name="재6918108" localSheetId="2">#REF!</definedName>
    <definedName name="재6918108" localSheetId="7">#REF!</definedName>
    <definedName name="재6918108" localSheetId="6">#REF!</definedName>
    <definedName name="재6918108" localSheetId="4">#REF!</definedName>
    <definedName name="재6918108">#REF!</definedName>
    <definedName name="재6918109" localSheetId="2">#REF!</definedName>
    <definedName name="재6918109" localSheetId="7">#REF!</definedName>
    <definedName name="재6918109" localSheetId="6">#REF!</definedName>
    <definedName name="재6918109" localSheetId="4">#REF!</definedName>
    <definedName name="재6918109">#REF!</definedName>
    <definedName name="재6919007" localSheetId="2">#REF!</definedName>
    <definedName name="재6919007" localSheetId="7">#REF!</definedName>
    <definedName name="재6919007" localSheetId="6">#REF!</definedName>
    <definedName name="재6919007" localSheetId="4">#REF!</definedName>
    <definedName name="재6919007">#REF!</definedName>
    <definedName name="재6919008" localSheetId="2">#REF!</definedName>
    <definedName name="재6919008" localSheetId="7">#REF!</definedName>
    <definedName name="재6919008" localSheetId="6">#REF!</definedName>
    <definedName name="재6919008" localSheetId="4">#REF!</definedName>
    <definedName name="재6919008">#REF!</definedName>
    <definedName name="재6919009" localSheetId="2">#REF!</definedName>
    <definedName name="재6919009" localSheetId="7">#REF!</definedName>
    <definedName name="재6919009" localSheetId="6">#REF!</definedName>
    <definedName name="재6919009" localSheetId="4">#REF!</definedName>
    <definedName name="재6919009">#REF!</definedName>
    <definedName name="재6919010" localSheetId="2">#REF!</definedName>
    <definedName name="재6919010" localSheetId="7">#REF!</definedName>
    <definedName name="재6919010" localSheetId="6">#REF!</definedName>
    <definedName name="재6919010" localSheetId="4">#REF!</definedName>
    <definedName name="재6919010">#REF!</definedName>
    <definedName name="재6919011" localSheetId="2">#REF!</definedName>
    <definedName name="재6919011" localSheetId="7">#REF!</definedName>
    <definedName name="재6919011" localSheetId="6">#REF!</definedName>
    <definedName name="재6919011" localSheetId="4">#REF!</definedName>
    <definedName name="재6919011">#REF!</definedName>
    <definedName name="재6919012" localSheetId="2">#REF!</definedName>
    <definedName name="재6919012" localSheetId="7">#REF!</definedName>
    <definedName name="재6919012" localSheetId="6">#REF!</definedName>
    <definedName name="재6919012" localSheetId="4">#REF!</definedName>
    <definedName name="재6919012">#REF!</definedName>
    <definedName name="재6922002" localSheetId="2">#REF!</definedName>
    <definedName name="재6922002" localSheetId="7">#REF!</definedName>
    <definedName name="재6922002" localSheetId="6">#REF!</definedName>
    <definedName name="재6922002" localSheetId="4">#REF!</definedName>
    <definedName name="재6922002">#REF!</definedName>
    <definedName name="재6922004" localSheetId="2">#REF!</definedName>
    <definedName name="재6922004" localSheetId="7">#REF!</definedName>
    <definedName name="재6922004" localSheetId="6">#REF!</definedName>
    <definedName name="재6922004" localSheetId="4">#REF!</definedName>
    <definedName name="재6922004">#REF!</definedName>
    <definedName name="재6922006" localSheetId="2">#REF!</definedName>
    <definedName name="재6922006" localSheetId="7">#REF!</definedName>
    <definedName name="재6922006" localSheetId="6">#REF!</definedName>
    <definedName name="재6922006" localSheetId="4">#REF!</definedName>
    <definedName name="재6922006">#REF!</definedName>
    <definedName name="재6922007" localSheetId="2">#REF!</definedName>
    <definedName name="재6922007" localSheetId="7">#REF!</definedName>
    <definedName name="재6922007" localSheetId="6">#REF!</definedName>
    <definedName name="재6922007" localSheetId="4">#REF!</definedName>
    <definedName name="재6922007">#REF!</definedName>
    <definedName name="재6922008" localSheetId="2">#REF!</definedName>
    <definedName name="재6922008" localSheetId="7">#REF!</definedName>
    <definedName name="재6922008" localSheetId="6">#REF!</definedName>
    <definedName name="재6922008" localSheetId="4">#REF!</definedName>
    <definedName name="재6922008">#REF!</definedName>
    <definedName name="재6922009" localSheetId="2">#REF!</definedName>
    <definedName name="재6922009" localSheetId="7">#REF!</definedName>
    <definedName name="재6922009" localSheetId="6">#REF!</definedName>
    <definedName name="재6922009" localSheetId="4">#REF!</definedName>
    <definedName name="재6922009">#REF!</definedName>
    <definedName name="재6922010" localSheetId="2">#REF!</definedName>
    <definedName name="재6922010" localSheetId="7">#REF!</definedName>
    <definedName name="재6922010" localSheetId="6">#REF!</definedName>
    <definedName name="재6922010" localSheetId="4">#REF!</definedName>
    <definedName name="재6922010">#REF!</definedName>
    <definedName name="재6922140" localSheetId="2">#REF!</definedName>
    <definedName name="재6922140" localSheetId="7">#REF!</definedName>
    <definedName name="재6922140" localSheetId="6">#REF!</definedName>
    <definedName name="재6922140" localSheetId="4">#REF!</definedName>
    <definedName name="재6922140">#REF!</definedName>
    <definedName name="재6922142" localSheetId="2">#REF!</definedName>
    <definedName name="재6922142" localSheetId="7">#REF!</definedName>
    <definedName name="재6922142" localSheetId="6">#REF!</definedName>
    <definedName name="재6922142" localSheetId="4">#REF!</definedName>
    <definedName name="재6922142">#REF!</definedName>
    <definedName name="재6922143" localSheetId="2">#REF!</definedName>
    <definedName name="재6922143" localSheetId="7">#REF!</definedName>
    <definedName name="재6922143" localSheetId="6">#REF!</definedName>
    <definedName name="재6922143" localSheetId="4">#REF!</definedName>
    <definedName name="재6922143">#REF!</definedName>
    <definedName name="재6922144" localSheetId="2">#REF!</definedName>
    <definedName name="재6922144" localSheetId="7">#REF!</definedName>
    <definedName name="재6922144" localSheetId="6">#REF!</definedName>
    <definedName name="재6922144" localSheetId="4">#REF!</definedName>
    <definedName name="재6922144">#REF!</definedName>
    <definedName name="재6923007" localSheetId="2">#REF!</definedName>
    <definedName name="재6923007" localSheetId="7">#REF!</definedName>
    <definedName name="재6923007" localSheetId="6">#REF!</definedName>
    <definedName name="재6923007" localSheetId="4">#REF!</definedName>
    <definedName name="재6923007">#REF!</definedName>
    <definedName name="재6923008" localSheetId="2">#REF!</definedName>
    <definedName name="재6923008" localSheetId="7">#REF!</definedName>
    <definedName name="재6923008" localSheetId="6">#REF!</definedName>
    <definedName name="재6923008" localSheetId="4">#REF!</definedName>
    <definedName name="재6923008">#REF!</definedName>
    <definedName name="재6923009" localSheetId="2">#REF!</definedName>
    <definedName name="재6923009" localSheetId="7">#REF!</definedName>
    <definedName name="재6923009" localSheetId="6">#REF!</definedName>
    <definedName name="재6923009" localSheetId="4">#REF!</definedName>
    <definedName name="재6923009">#REF!</definedName>
    <definedName name="재6923010" localSheetId="2">#REF!</definedName>
    <definedName name="재6923010" localSheetId="7">#REF!</definedName>
    <definedName name="재6923010" localSheetId="6">#REF!</definedName>
    <definedName name="재6923010" localSheetId="4">#REF!</definedName>
    <definedName name="재6923010">#REF!</definedName>
    <definedName name="재6923011" localSheetId="2">#REF!</definedName>
    <definedName name="재6923011" localSheetId="7">#REF!</definedName>
    <definedName name="재6923011" localSheetId="6">#REF!</definedName>
    <definedName name="재6923011" localSheetId="4">#REF!</definedName>
    <definedName name="재6923011">#REF!</definedName>
    <definedName name="재6926003" localSheetId="2">#REF!</definedName>
    <definedName name="재6926003" localSheetId="7">#REF!</definedName>
    <definedName name="재6926003" localSheetId="6">#REF!</definedName>
    <definedName name="재6926003" localSheetId="4">#REF!</definedName>
    <definedName name="재6926003">#REF!</definedName>
    <definedName name="재6926004" localSheetId="2">#REF!</definedName>
    <definedName name="재6926004" localSheetId="7">#REF!</definedName>
    <definedName name="재6926004" localSheetId="6">#REF!</definedName>
    <definedName name="재6926004" localSheetId="4">#REF!</definedName>
    <definedName name="재6926004">#REF!</definedName>
    <definedName name="재6926005" localSheetId="2">#REF!</definedName>
    <definedName name="재6926005" localSheetId="7">#REF!</definedName>
    <definedName name="재6926005" localSheetId="6">#REF!</definedName>
    <definedName name="재6926005" localSheetId="4">#REF!</definedName>
    <definedName name="재6926005">#REF!</definedName>
    <definedName name="재6926006" localSheetId="2">#REF!</definedName>
    <definedName name="재6926006" localSheetId="7">#REF!</definedName>
    <definedName name="재6926006" localSheetId="6">#REF!</definedName>
    <definedName name="재6926006" localSheetId="4">#REF!</definedName>
    <definedName name="재6926006">#REF!</definedName>
    <definedName name="재6926007" localSheetId="2">#REF!</definedName>
    <definedName name="재6926007" localSheetId="7">#REF!</definedName>
    <definedName name="재6926007" localSheetId="6">#REF!</definedName>
    <definedName name="재6926007" localSheetId="4">#REF!</definedName>
    <definedName name="재6926007">#REF!</definedName>
    <definedName name="재6926008" localSheetId="2">#REF!</definedName>
    <definedName name="재6926008" localSheetId="7">#REF!</definedName>
    <definedName name="재6926008" localSheetId="6">#REF!</definedName>
    <definedName name="재6926008" localSheetId="4">#REF!</definedName>
    <definedName name="재6926008">#REF!</definedName>
    <definedName name="재6926009" localSheetId="2">#REF!</definedName>
    <definedName name="재6926009" localSheetId="7">#REF!</definedName>
    <definedName name="재6926009" localSheetId="6">#REF!</definedName>
    <definedName name="재6926009" localSheetId="4">#REF!</definedName>
    <definedName name="재6926009">#REF!</definedName>
    <definedName name="재6926010" localSheetId="2">#REF!</definedName>
    <definedName name="재6926010" localSheetId="7">#REF!</definedName>
    <definedName name="재6926010" localSheetId="6">#REF!</definedName>
    <definedName name="재6926010" localSheetId="4">#REF!</definedName>
    <definedName name="재6926010">#REF!</definedName>
    <definedName name="재6926011" localSheetId="2">#REF!</definedName>
    <definedName name="재6926011" localSheetId="7">#REF!</definedName>
    <definedName name="재6926011" localSheetId="6">#REF!</definedName>
    <definedName name="재6926011" localSheetId="4">#REF!</definedName>
    <definedName name="재6926011">#REF!</definedName>
    <definedName name="재6926012" localSheetId="2">#REF!</definedName>
    <definedName name="재6926012" localSheetId="7">#REF!</definedName>
    <definedName name="재6926012" localSheetId="6">#REF!</definedName>
    <definedName name="재6926012" localSheetId="4">#REF!</definedName>
    <definedName name="재6926012">#REF!</definedName>
    <definedName name="재6926030" localSheetId="2">#REF!</definedName>
    <definedName name="재6926030" localSheetId="7">#REF!</definedName>
    <definedName name="재6926030" localSheetId="6">#REF!</definedName>
    <definedName name="재6926030" localSheetId="4">#REF!</definedName>
    <definedName name="재6926030">#REF!</definedName>
    <definedName name="재6926032" localSheetId="2">#REF!</definedName>
    <definedName name="재6926032" localSheetId="7">#REF!</definedName>
    <definedName name="재6926032" localSheetId="6">#REF!</definedName>
    <definedName name="재6926032" localSheetId="4">#REF!</definedName>
    <definedName name="재6926032">#REF!</definedName>
    <definedName name="재6926033" localSheetId="2">#REF!</definedName>
    <definedName name="재6926033" localSheetId="7">#REF!</definedName>
    <definedName name="재6926033" localSheetId="6">#REF!</definedName>
    <definedName name="재6926033" localSheetId="4">#REF!</definedName>
    <definedName name="재6926033">#REF!</definedName>
    <definedName name="재6926034" localSheetId="2">#REF!</definedName>
    <definedName name="재6926034" localSheetId="7">#REF!</definedName>
    <definedName name="재6926034" localSheetId="6">#REF!</definedName>
    <definedName name="재6926034" localSheetId="4">#REF!</definedName>
    <definedName name="재6926034">#REF!</definedName>
    <definedName name="재6926035" localSheetId="2">#REF!</definedName>
    <definedName name="재6926035" localSheetId="7">#REF!</definedName>
    <definedName name="재6926035" localSheetId="6">#REF!</definedName>
    <definedName name="재6926035" localSheetId="4">#REF!</definedName>
    <definedName name="재6926035">#REF!</definedName>
    <definedName name="재6926036" localSheetId="2">#REF!</definedName>
    <definedName name="재6926036" localSheetId="7">#REF!</definedName>
    <definedName name="재6926036" localSheetId="6">#REF!</definedName>
    <definedName name="재6926036" localSheetId="4">#REF!</definedName>
    <definedName name="재6926036">#REF!</definedName>
    <definedName name="재6926038" localSheetId="2">#REF!</definedName>
    <definedName name="재6926038" localSheetId="7">#REF!</definedName>
    <definedName name="재6926038" localSheetId="6">#REF!</definedName>
    <definedName name="재6926038" localSheetId="4">#REF!</definedName>
    <definedName name="재6926038">#REF!</definedName>
    <definedName name="재6926050" localSheetId="2">#REF!</definedName>
    <definedName name="재6926050" localSheetId="7">#REF!</definedName>
    <definedName name="재6926050" localSheetId="6">#REF!</definedName>
    <definedName name="재6926050" localSheetId="4">#REF!</definedName>
    <definedName name="재6926050">#REF!</definedName>
    <definedName name="재6926052" localSheetId="2">#REF!</definedName>
    <definedName name="재6926052" localSheetId="7">#REF!</definedName>
    <definedName name="재6926052" localSheetId="6">#REF!</definedName>
    <definedName name="재6926052" localSheetId="4">#REF!</definedName>
    <definedName name="재6926052">#REF!</definedName>
    <definedName name="재6926053" localSheetId="2">#REF!</definedName>
    <definedName name="재6926053" localSheetId="7">#REF!</definedName>
    <definedName name="재6926053" localSheetId="6">#REF!</definedName>
    <definedName name="재6926053" localSheetId="4">#REF!</definedName>
    <definedName name="재6926053">#REF!</definedName>
    <definedName name="재6926054" localSheetId="2">#REF!</definedName>
    <definedName name="재6926054" localSheetId="7">#REF!</definedName>
    <definedName name="재6926054" localSheetId="6">#REF!</definedName>
    <definedName name="재6926054" localSheetId="4">#REF!</definedName>
    <definedName name="재6926054">#REF!</definedName>
    <definedName name="재6926055" localSheetId="2">#REF!</definedName>
    <definedName name="재6926055" localSheetId="7">#REF!</definedName>
    <definedName name="재6926055" localSheetId="6">#REF!</definedName>
    <definedName name="재6926055" localSheetId="4">#REF!</definedName>
    <definedName name="재6926055">#REF!</definedName>
    <definedName name="재6927001" localSheetId="2">#REF!</definedName>
    <definedName name="재6927001" localSheetId="7">#REF!</definedName>
    <definedName name="재6927001" localSheetId="6">#REF!</definedName>
    <definedName name="재6927001" localSheetId="4">#REF!</definedName>
    <definedName name="재6927001">#REF!</definedName>
    <definedName name="재6927002" localSheetId="2">#REF!</definedName>
    <definedName name="재6927002" localSheetId="7">#REF!</definedName>
    <definedName name="재6927002" localSheetId="6">#REF!</definedName>
    <definedName name="재6927002" localSheetId="4">#REF!</definedName>
    <definedName name="재6927002">#REF!</definedName>
    <definedName name="재6927003" localSheetId="2">#REF!</definedName>
    <definedName name="재6927003" localSheetId="7">#REF!</definedName>
    <definedName name="재6927003" localSheetId="6">#REF!</definedName>
    <definedName name="재6927003" localSheetId="4">#REF!</definedName>
    <definedName name="재6927003">#REF!</definedName>
    <definedName name="재6927004" localSheetId="2">#REF!</definedName>
    <definedName name="재6927004" localSheetId="7">#REF!</definedName>
    <definedName name="재6927004" localSheetId="6">#REF!</definedName>
    <definedName name="재6927004" localSheetId="4">#REF!</definedName>
    <definedName name="재6927004">#REF!</definedName>
    <definedName name="재6927005" localSheetId="2">#REF!</definedName>
    <definedName name="재6927005" localSheetId="7">#REF!</definedName>
    <definedName name="재6927005" localSheetId="6">#REF!</definedName>
    <definedName name="재6927005" localSheetId="4">#REF!</definedName>
    <definedName name="재6927005">#REF!</definedName>
    <definedName name="재6927006" localSheetId="2">#REF!</definedName>
    <definedName name="재6927006" localSheetId="7">#REF!</definedName>
    <definedName name="재6927006" localSheetId="6">#REF!</definedName>
    <definedName name="재6927006" localSheetId="4">#REF!</definedName>
    <definedName name="재6927006">#REF!</definedName>
    <definedName name="재6927007" localSheetId="2">#REF!</definedName>
    <definedName name="재6927007" localSheetId="7">#REF!</definedName>
    <definedName name="재6927007" localSheetId="6">#REF!</definedName>
    <definedName name="재6927007" localSheetId="4">#REF!</definedName>
    <definedName name="재6927007">#REF!</definedName>
    <definedName name="재6927008" localSheetId="2">#REF!</definedName>
    <definedName name="재6927008" localSheetId="7">#REF!</definedName>
    <definedName name="재6927008" localSheetId="6">#REF!</definedName>
    <definedName name="재6927008" localSheetId="4">#REF!</definedName>
    <definedName name="재6927008">#REF!</definedName>
    <definedName name="재6927009" localSheetId="2">#REF!</definedName>
    <definedName name="재6927009" localSheetId="7">#REF!</definedName>
    <definedName name="재6927009" localSheetId="6">#REF!</definedName>
    <definedName name="재6927009" localSheetId="4">#REF!</definedName>
    <definedName name="재6927009">#REF!</definedName>
    <definedName name="재6927010" localSheetId="2">#REF!</definedName>
    <definedName name="재6927010" localSheetId="7">#REF!</definedName>
    <definedName name="재6927010" localSheetId="6">#REF!</definedName>
    <definedName name="재6927010" localSheetId="4">#REF!</definedName>
    <definedName name="재6927010">#REF!</definedName>
    <definedName name="재6933006" localSheetId="2">#REF!</definedName>
    <definedName name="재6933006" localSheetId="7">#REF!</definedName>
    <definedName name="재6933006" localSheetId="6">#REF!</definedName>
    <definedName name="재6933006" localSheetId="4">#REF!</definedName>
    <definedName name="재6933006">#REF!</definedName>
    <definedName name="재6933007" localSheetId="2">#REF!</definedName>
    <definedName name="재6933007" localSheetId="7">#REF!</definedName>
    <definedName name="재6933007" localSheetId="6">#REF!</definedName>
    <definedName name="재6933007" localSheetId="4">#REF!</definedName>
    <definedName name="재6933007">#REF!</definedName>
    <definedName name="재6933008" localSheetId="2">#REF!</definedName>
    <definedName name="재6933008" localSheetId="7">#REF!</definedName>
    <definedName name="재6933008" localSheetId="6">#REF!</definedName>
    <definedName name="재6933008" localSheetId="4">#REF!</definedName>
    <definedName name="재6933008">#REF!</definedName>
    <definedName name="재6933009" localSheetId="2">#REF!</definedName>
    <definedName name="재6933009" localSheetId="7">#REF!</definedName>
    <definedName name="재6933009" localSheetId="6">#REF!</definedName>
    <definedName name="재6933009" localSheetId="4">#REF!</definedName>
    <definedName name="재6933009">#REF!</definedName>
    <definedName name="재6933010" localSheetId="2">#REF!</definedName>
    <definedName name="재6933010" localSheetId="7">#REF!</definedName>
    <definedName name="재6933010" localSheetId="6">#REF!</definedName>
    <definedName name="재6933010" localSheetId="4">#REF!</definedName>
    <definedName name="재6933010">#REF!</definedName>
    <definedName name="재6933011" localSheetId="2">#REF!</definedName>
    <definedName name="재6933011" localSheetId="7">#REF!</definedName>
    <definedName name="재6933011" localSheetId="6">#REF!</definedName>
    <definedName name="재6933011" localSheetId="4">#REF!</definedName>
    <definedName name="재6933011">#REF!</definedName>
    <definedName name="재6933012" localSheetId="2">#REF!</definedName>
    <definedName name="재6933012" localSheetId="7">#REF!</definedName>
    <definedName name="재6933012" localSheetId="6">#REF!</definedName>
    <definedName name="재6933012" localSheetId="4">#REF!</definedName>
    <definedName name="재6933012">#REF!</definedName>
    <definedName name="재6933014" localSheetId="2">#REF!</definedName>
    <definedName name="재6933014" localSheetId="7">#REF!</definedName>
    <definedName name="재6933014" localSheetId="6">#REF!</definedName>
    <definedName name="재6933014" localSheetId="4">#REF!</definedName>
    <definedName name="재6933014">#REF!</definedName>
    <definedName name="재6934006" localSheetId="2">#REF!</definedName>
    <definedName name="재6934006" localSheetId="7">#REF!</definedName>
    <definedName name="재6934006" localSheetId="6">#REF!</definedName>
    <definedName name="재6934006" localSheetId="4">#REF!</definedName>
    <definedName name="재6934006">#REF!</definedName>
    <definedName name="재6934007" localSheetId="2">#REF!</definedName>
    <definedName name="재6934007" localSheetId="7">#REF!</definedName>
    <definedName name="재6934007" localSheetId="6">#REF!</definedName>
    <definedName name="재6934007" localSheetId="4">#REF!</definedName>
    <definedName name="재6934007">#REF!</definedName>
    <definedName name="재6934008" localSheetId="2">#REF!</definedName>
    <definedName name="재6934008" localSheetId="7">#REF!</definedName>
    <definedName name="재6934008" localSheetId="6">#REF!</definedName>
    <definedName name="재6934008" localSheetId="4">#REF!</definedName>
    <definedName name="재6934008">#REF!</definedName>
    <definedName name="재6934009" localSheetId="2">#REF!</definedName>
    <definedName name="재6934009" localSheetId="7">#REF!</definedName>
    <definedName name="재6934009" localSheetId="6">#REF!</definedName>
    <definedName name="재6934009" localSheetId="4">#REF!</definedName>
    <definedName name="재6934009">#REF!</definedName>
    <definedName name="재6934010" localSheetId="2">#REF!</definedName>
    <definedName name="재6934010" localSheetId="7">#REF!</definedName>
    <definedName name="재6934010" localSheetId="6">#REF!</definedName>
    <definedName name="재6934010" localSheetId="4">#REF!</definedName>
    <definedName name="재6934010">#REF!</definedName>
    <definedName name="재6934011" localSheetId="2">#REF!</definedName>
    <definedName name="재6934011" localSheetId="7">#REF!</definedName>
    <definedName name="재6934011" localSheetId="6">#REF!</definedName>
    <definedName name="재6934011" localSheetId="4">#REF!</definedName>
    <definedName name="재6934011">#REF!</definedName>
    <definedName name="재6934012" localSheetId="2">#REF!</definedName>
    <definedName name="재6934012" localSheetId="7">#REF!</definedName>
    <definedName name="재6934012" localSheetId="6">#REF!</definedName>
    <definedName name="재6934012" localSheetId="4">#REF!</definedName>
    <definedName name="재6934012">#REF!</definedName>
    <definedName name="재6934014" localSheetId="2">#REF!</definedName>
    <definedName name="재6934014" localSheetId="7">#REF!</definedName>
    <definedName name="재6934014" localSheetId="6">#REF!</definedName>
    <definedName name="재6934014" localSheetId="4">#REF!</definedName>
    <definedName name="재6934014">#REF!</definedName>
    <definedName name="재6935012" localSheetId="2">#REF!</definedName>
    <definedName name="재6935012" localSheetId="7">#REF!</definedName>
    <definedName name="재6935012" localSheetId="6">#REF!</definedName>
    <definedName name="재6935012" localSheetId="4">#REF!</definedName>
    <definedName name="재6935012">#REF!</definedName>
    <definedName name="재6936009" localSheetId="2">#REF!</definedName>
    <definedName name="재6936009" localSheetId="7">#REF!</definedName>
    <definedName name="재6936009" localSheetId="6">#REF!</definedName>
    <definedName name="재6936009" localSheetId="4">#REF!</definedName>
    <definedName name="재6936009">#REF!</definedName>
    <definedName name="재6936010" localSheetId="2">#REF!</definedName>
    <definedName name="재6936010" localSheetId="7">#REF!</definedName>
    <definedName name="재6936010" localSheetId="6">#REF!</definedName>
    <definedName name="재6936010" localSheetId="4">#REF!</definedName>
    <definedName name="재6936010">#REF!</definedName>
    <definedName name="재6936012" localSheetId="2">#REF!</definedName>
    <definedName name="재6936012" localSheetId="7">#REF!</definedName>
    <definedName name="재6936012" localSheetId="6">#REF!</definedName>
    <definedName name="재6936012" localSheetId="4">#REF!</definedName>
    <definedName name="재6936012">#REF!</definedName>
    <definedName name="재6943101" localSheetId="2">#REF!</definedName>
    <definedName name="재6943101" localSheetId="7">#REF!</definedName>
    <definedName name="재6943101" localSheetId="6">#REF!</definedName>
    <definedName name="재6943101" localSheetId="4">#REF!</definedName>
    <definedName name="재6943101">#REF!</definedName>
    <definedName name="재6943102" localSheetId="2">#REF!</definedName>
    <definedName name="재6943102" localSheetId="7">#REF!</definedName>
    <definedName name="재6943102" localSheetId="6">#REF!</definedName>
    <definedName name="재6943102" localSheetId="4">#REF!</definedName>
    <definedName name="재6943102">#REF!</definedName>
    <definedName name="재6943103" localSheetId="2">#REF!</definedName>
    <definedName name="재6943103" localSheetId="7">#REF!</definedName>
    <definedName name="재6943103" localSheetId="6">#REF!</definedName>
    <definedName name="재6943103" localSheetId="4">#REF!</definedName>
    <definedName name="재6943103">#REF!</definedName>
    <definedName name="재6943104" localSheetId="2">#REF!</definedName>
    <definedName name="재6943104" localSheetId="7">#REF!</definedName>
    <definedName name="재6943104" localSheetId="6">#REF!</definedName>
    <definedName name="재6943104" localSheetId="4">#REF!</definedName>
    <definedName name="재6943104">#REF!</definedName>
    <definedName name="재6943105" localSheetId="2">#REF!</definedName>
    <definedName name="재6943105" localSheetId="7">#REF!</definedName>
    <definedName name="재6943105" localSheetId="6">#REF!</definedName>
    <definedName name="재6943105" localSheetId="4">#REF!</definedName>
    <definedName name="재6943105">#REF!</definedName>
    <definedName name="재6943106" localSheetId="2">#REF!</definedName>
    <definedName name="재6943106" localSheetId="7">#REF!</definedName>
    <definedName name="재6943106" localSheetId="6">#REF!</definedName>
    <definedName name="재6943106" localSheetId="4">#REF!</definedName>
    <definedName name="재6943106">#REF!</definedName>
    <definedName name="재6943107" localSheetId="2">#REF!</definedName>
    <definedName name="재6943107" localSheetId="7">#REF!</definedName>
    <definedName name="재6943107" localSheetId="6">#REF!</definedName>
    <definedName name="재6943107" localSheetId="4">#REF!</definedName>
    <definedName name="재6943107">#REF!</definedName>
    <definedName name="재6946141" localSheetId="2">#REF!</definedName>
    <definedName name="재6946141" localSheetId="7">#REF!</definedName>
    <definedName name="재6946141" localSheetId="6">#REF!</definedName>
    <definedName name="재6946141" localSheetId="4">#REF!</definedName>
    <definedName name="재6946141">#REF!</definedName>
    <definedName name="재6946142" localSheetId="2">#REF!</definedName>
    <definedName name="재6946142" localSheetId="7">#REF!</definedName>
    <definedName name="재6946142" localSheetId="6">#REF!</definedName>
    <definedName name="재6946142" localSheetId="4">#REF!</definedName>
    <definedName name="재6946142">#REF!</definedName>
    <definedName name="재6946143" localSheetId="2">#REF!</definedName>
    <definedName name="재6946143" localSheetId="7">#REF!</definedName>
    <definedName name="재6946143" localSheetId="6">#REF!</definedName>
    <definedName name="재6946143" localSheetId="4">#REF!</definedName>
    <definedName name="재6946143">#REF!</definedName>
    <definedName name="재6946144" localSheetId="2">#REF!</definedName>
    <definedName name="재6946144" localSheetId="7">#REF!</definedName>
    <definedName name="재6946144" localSheetId="6">#REF!</definedName>
    <definedName name="재6946144" localSheetId="4">#REF!</definedName>
    <definedName name="재6946144">#REF!</definedName>
    <definedName name="재6946145" localSheetId="2">#REF!</definedName>
    <definedName name="재6946145" localSheetId="7">#REF!</definedName>
    <definedName name="재6946145" localSheetId="6">#REF!</definedName>
    <definedName name="재6946145" localSheetId="4">#REF!</definedName>
    <definedName name="재6946145">#REF!</definedName>
    <definedName name="재6946146" localSheetId="2">#REF!</definedName>
    <definedName name="재6946146" localSheetId="7">#REF!</definedName>
    <definedName name="재6946146" localSheetId="6">#REF!</definedName>
    <definedName name="재6946146" localSheetId="4">#REF!</definedName>
    <definedName name="재6946146">#REF!</definedName>
    <definedName name="재6946147" localSheetId="2">#REF!</definedName>
    <definedName name="재6946147" localSheetId="7">#REF!</definedName>
    <definedName name="재6946147" localSheetId="6">#REF!</definedName>
    <definedName name="재6946147" localSheetId="4">#REF!</definedName>
    <definedName name="재6946147">#REF!</definedName>
    <definedName name="재6946148" localSheetId="2">#REF!</definedName>
    <definedName name="재6946148" localSheetId="7">#REF!</definedName>
    <definedName name="재6946148" localSheetId="6">#REF!</definedName>
    <definedName name="재6946148" localSheetId="4">#REF!</definedName>
    <definedName name="재6946148">#REF!</definedName>
    <definedName name="재6946149" localSheetId="2">#REF!</definedName>
    <definedName name="재6946149" localSheetId="7">#REF!</definedName>
    <definedName name="재6946149" localSheetId="6">#REF!</definedName>
    <definedName name="재6946149" localSheetId="4">#REF!</definedName>
    <definedName name="재6946149">#REF!</definedName>
    <definedName name="재6946150" localSheetId="2">#REF!</definedName>
    <definedName name="재6946150" localSheetId="7">#REF!</definedName>
    <definedName name="재6946150" localSheetId="6">#REF!</definedName>
    <definedName name="재6946150" localSheetId="4">#REF!</definedName>
    <definedName name="재6946150">#REF!</definedName>
    <definedName name="재6946189" localSheetId="2">#REF!</definedName>
    <definedName name="재6946189" localSheetId="7">#REF!</definedName>
    <definedName name="재6946189" localSheetId="6">#REF!</definedName>
    <definedName name="재6946189" localSheetId="4">#REF!</definedName>
    <definedName name="재6946189">#REF!</definedName>
    <definedName name="재6946190" localSheetId="2">#REF!</definedName>
    <definedName name="재6946190" localSheetId="7">#REF!</definedName>
    <definedName name="재6946190" localSheetId="6">#REF!</definedName>
    <definedName name="재6946190" localSheetId="4">#REF!</definedName>
    <definedName name="재6946190">#REF!</definedName>
    <definedName name="재6946192" localSheetId="2">#REF!</definedName>
    <definedName name="재6946192" localSheetId="7">#REF!</definedName>
    <definedName name="재6946192" localSheetId="6">#REF!</definedName>
    <definedName name="재6946192" localSheetId="4">#REF!</definedName>
    <definedName name="재6946192">#REF!</definedName>
    <definedName name="재6946342" localSheetId="2">#REF!</definedName>
    <definedName name="재6946342" localSheetId="7">#REF!</definedName>
    <definedName name="재6946342" localSheetId="6">#REF!</definedName>
    <definedName name="재6946342" localSheetId="4">#REF!</definedName>
    <definedName name="재6946342">#REF!</definedName>
    <definedName name="재6946343" localSheetId="2">#REF!</definedName>
    <definedName name="재6946343" localSheetId="7">#REF!</definedName>
    <definedName name="재6946343" localSheetId="6">#REF!</definedName>
    <definedName name="재6946343" localSheetId="4">#REF!</definedName>
    <definedName name="재6946343">#REF!</definedName>
    <definedName name="재6946344" localSheetId="2">#REF!</definedName>
    <definedName name="재6946344" localSheetId="7">#REF!</definedName>
    <definedName name="재6946344" localSheetId="6">#REF!</definedName>
    <definedName name="재6946344" localSheetId="4">#REF!</definedName>
    <definedName name="재6946344">#REF!</definedName>
    <definedName name="재6946345" localSheetId="2">#REF!</definedName>
    <definedName name="재6946345" localSheetId="7">#REF!</definedName>
    <definedName name="재6946345" localSheetId="6">#REF!</definedName>
    <definedName name="재6946345" localSheetId="4">#REF!</definedName>
    <definedName name="재6946345">#REF!</definedName>
    <definedName name="재6946346" localSheetId="2">#REF!</definedName>
    <definedName name="재6946346" localSheetId="7">#REF!</definedName>
    <definedName name="재6946346" localSheetId="6">#REF!</definedName>
    <definedName name="재6946346" localSheetId="4">#REF!</definedName>
    <definedName name="재6946346">#REF!</definedName>
    <definedName name="재6946347" localSheetId="2">#REF!</definedName>
    <definedName name="재6946347" localSheetId="7">#REF!</definedName>
    <definedName name="재6946347" localSheetId="6">#REF!</definedName>
    <definedName name="재6946347" localSheetId="4">#REF!</definedName>
    <definedName name="재6946347">#REF!</definedName>
    <definedName name="재6946348" localSheetId="2">#REF!</definedName>
    <definedName name="재6946348" localSheetId="7">#REF!</definedName>
    <definedName name="재6946348" localSheetId="6">#REF!</definedName>
    <definedName name="재6946348" localSheetId="4">#REF!</definedName>
    <definedName name="재6946348">#REF!</definedName>
    <definedName name="재6946349" localSheetId="2">#REF!</definedName>
    <definedName name="재6946349" localSheetId="7">#REF!</definedName>
    <definedName name="재6946349" localSheetId="6">#REF!</definedName>
    <definedName name="재6946349" localSheetId="4">#REF!</definedName>
    <definedName name="재6946349">#REF!</definedName>
    <definedName name="재6946387" localSheetId="2">#REF!</definedName>
    <definedName name="재6946387" localSheetId="7">#REF!</definedName>
    <definedName name="재6946387" localSheetId="6">#REF!</definedName>
    <definedName name="재6946387" localSheetId="4">#REF!</definedName>
    <definedName name="재6946387">#REF!</definedName>
    <definedName name="재6946388" localSheetId="2">#REF!</definedName>
    <definedName name="재6946388" localSheetId="7">#REF!</definedName>
    <definedName name="재6946388" localSheetId="6">#REF!</definedName>
    <definedName name="재6946388" localSheetId="4">#REF!</definedName>
    <definedName name="재6946388">#REF!</definedName>
    <definedName name="재6946389" localSheetId="2">#REF!</definedName>
    <definedName name="재6946389" localSheetId="7">#REF!</definedName>
    <definedName name="재6946389" localSheetId="6">#REF!</definedName>
    <definedName name="재6946389" localSheetId="4">#REF!</definedName>
    <definedName name="재6946389">#REF!</definedName>
    <definedName name="재6946390" localSheetId="2">#REF!</definedName>
    <definedName name="재6946390" localSheetId="7">#REF!</definedName>
    <definedName name="재6946390" localSheetId="6">#REF!</definedName>
    <definedName name="재6946390" localSheetId="4">#REF!</definedName>
    <definedName name="재6946390">#REF!</definedName>
    <definedName name="재6946391" localSheetId="2">#REF!</definedName>
    <definedName name="재6946391" localSheetId="7">#REF!</definedName>
    <definedName name="재6946391" localSheetId="6">#REF!</definedName>
    <definedName name="재6946391" localSheetId="4">#REF!</definedName>
    <definedName name="재6946391">#REF!</definedName>
    <definedName name="재6946392" localSheetId="2">#REF!</definedName>
    <definedName name="재6946392" localSheetId="7">#REF!</definedName>
    <definedName name="재6946392" localSheetId="6">#REF!</definedName>
    <definedName name="재6946392" localSheetId="4">#REF!</definedName>
    <definedName name="재6946392">#REF!</definedName>
    <definedName name="재6946393" localSheetId="2">#REF!</definedName>
    <definedName name="재6946393" localSheetId="7">#REF!</definedName>
    <definedName name="재6946393" localSheetId="6">#REF!</definedName>
    <definedName name="재6946393" localSheetId="4">#REF!</definedName>
    <definedName name="재6946393">#REF!</definedName>
    <definedName name="재6946394" localSheetId="2">#REF!</definedName>
    <definedName name="재6946394" localSheetId="7">#REF!</definedName>
    <definedName name="재6946394" localSheetId="6">#REF!</definedName>
    <definedName name="재6946394" localSheetId="4">#REF!</definedName>
    <definedName name="재6946394">#REF!</definedName>
    <definedName name="재6946395" localSheetId="2">#REF!</definedName>
    <definedName name="재6946395" localSheetId="7">#REF!</definedName>
    <definedName name="재6946395" localSheetId="6">#REF!</definedName>
    <definedName name="재6946395" localSheetId="4">#REF!</definedName>
    <definedName name="재6946395">#REF!</definedName>
    <definedName name="재6946397" localSheetId="2">#REF!</definedName>
    <definedName name="재6946397" localSheetId="7">#REF!</definedName>
    <definedName name="재6946397" localSheetId="6">#REF!</definedName>
    <definedName name="재6946397" localSheetId="4">#REF!</definedName>
    <definedName name="재6946397">#REF!</definedName>
    <definedName name="재6946491" localSheetId="2">#REF!</definedName>
    <definedName name="재6946491" localSheetId="7">#REF!</definedName>
    <definedName name="재6946491" localSheetId="6">#REF!</definedName>
    <definedName name="재6946491" localSheetId="4">#REF!</definedName>
    <definedName name="재6946491">#REF!</definedName>
    <definedName name="재6946590" localSheetId="2">#REF!</definedName>
    <definedName name="재6946590" localSheetId="7">#REF!</definedName>
    <definedName name="재6946590" localSheetId="6">#REF!</definedName>
    <definedName name="재6946590" localSheetId="4">#REF!</definedName>
    <definedName name="재6946590">#REF!</definedName>
    <definedName name="재6946591" localSheetId="2">#REF!</definedName>
    <definedName name="재6946591" localSheetId="7">#REF!</definedName>
    <definedName name="재6946591" localSheetId="6">#REF!</definedName>
    <definedName name="재6946591" localSheetId="4">#REF!</definedName>
    <definedName name="재6946591">#REF!</definedName>
    <definedName name="재6946592" localSheetId="2">#REF!</definedName>
    <definedName name="재6946592" localSheetId="7">#REF!</definedName>
    <definedName name="재6946592" localSheetId="6">#REF!</definedName>
    <definedName name="재6946592" localSheetId="4">#REF!</definedName>
    <definedName name="재6946592">#REF!</definedName>
    <definedName name="재6947109" localSheetId="2">#REF!</definedName>
    <definedName name="재6947109" localSheetId="7">#REF!</definedName>
    <definedName name="재6947109" localSheetId="6">#REF!</definedName>
    <definedName name="재6947109" localSheetId="4">#REF!</definedName>
    <definedName name="재6947109">#REF!</definedName>
    <definedName name="재6947111" localSheetId="2">#REF!</definedName>
    <definedName name="재6947111" localSheetId="7">#REF!</definedName>
    <definedName name="재6947111" localSheetId="6">#REF!</definedName>
    <definedName name="재6947111" localSheetId="4">#REF!</definedName>
    <definedName name="재6947111">#REF!</definedName>
    <definedName name="재6948001" localSheetId="2">#REF!</definedName>
    <definedName name="재6948001" localSheetId="7">#REF!</definedName>
    <definedName name="재6948001" localSheetId="6">#REF!</definedName>
    <definedName name="재6948001" localSheetId="4">#REF!</definedName>
    <definedName name="재6948001">#REF!</definedName>
    <definedName name="재6949200" localSheetId="2">#REF!</definedName>
    <definedName name="재6949200" localSheetId="7">#REF!</definedName>
    <definedName name="재6949200" localSheetId="6">#REF!</definedName>
    <definedName name="재6949200" localSheetId="4">#REF!</definedName>
    <definedName name="재6949200">#REF!</definedName>
    <definedName name="재6949201" localSheetId="2">#REF!</definedName>
    <definedName name="재6949201" localSheetId="7">#REF!</definedName>
    <definedName name="재6949201" localSheetId="6">#REF!</definedName>
    <definedName name="재6949201" localSheetId="4">#REF!</definedName>
    <definedName name="재6949201">#REF!</definedName>
    <definedName name="재6949202" localSheetId="2">#REF!</definedName>
    <definedName name="재6949202" localSheetId="7">#REF!</definedName>
    <definedName name="재6949202" localSheetId="6">#REF!</definedName>
    <definedName name="재6949202" localSheetId="4">#REF!</definedName>
    <definedName name="재6949202">#REF!</definedName>
    <definedName name="재6949203" localSheetId="2">#REF!</definedName>
    <definedName name="재6949203" localSheetId="7">#REF!</definedName>
    <definedName name="재6949203" localSheetId="6">#REF!</definedName>
    <definedName name="재6949203" localSheetId="4">#REF!</definedName>
    <definedName name="재6949203">#REF!</definedName>
    <definedName name="재6949204" localSheetId="2">#REF!</definedName>
    <definedName name="재6949204" localSheetId="7">#REF!</definedName>
    <definedName name="재6949204" localSheetId="6">#REF!</definedName>
    <definedName name="재6949204" localSheetId="4">#REF!</definedName>
    <definedName name="재6949204">#REF!</definedName>
    <definedName name="재6949205" localSheetId="2">#REF!</definedName>
    <definedName name="재6949205" localSheetId="7">#REF!</definedName>
    <definedName name="재6949205" localSheetId="6">#REF!</definedName>
    <definedName name="재6949205" localSheetId="4">#REF!</definedName>
    <definedName name="재6949205">#REF!</definedName>
    <definedName name="재6949206" localSheetId="2">#REF!</definedName>
    <definedName name="재6949206" localSheetId="7">#REF!</definedName>
    <definedName name="재6949206" localSheetId="6">#REF!</definedName>
    <definedName name="재6949206" localSheetId="4">#REF!</definedName>
    <definedName name="재6949206">#REF!</definedName>
    <definedName name="재6949207" localSheetId="2">#REF!</definedName>
    <definedName name="재6949207" localSheetId="7">#REF!</definedName>
    <definedName name="재6949207" localSheetId="6">#REF!</definedName>
    <definedName name="재6949207" localSheetId="4">#REF!</definedName>
    <definedName name="재6949207">#REF!</definedName>
    <definedName name="재6949208" localSheetId="2">#REF!</definedName>
    <definedName name="재6949208" localSheetId="7">#REF!</definedName>
    <definedName name="재6949208" localSheetId="6">#REF!</definedName>
    <definedName name="재6949208" localSheetId="4">#REF!</definedName>
    <definedName name="재6949208">#REF!</definedName>
    <definedName name="재6953069" localSheetId="2">#REF!</definedName>
    <definedName name="재6953069" localSheetId="7">#REF!</definedName>
    <definedName name="재6953069" localSheetId="6">#REF!</definedName>
    <definedName name="재6953069" localSheetId="4">#REF!</definedName>
    <definedName name="재6953069">#REF!</definedName>
    <definedName name="재6953070" localSheetId="2">#REF!</definedName>
    <definedName name="재6953070" localSheetId="7">#REF!</definedName>
    <definedName name="재6953070" localSheetId="6">#REF!</definedName>
    <definedName name="재6953070" localSheetId="4">#REF!</definedName>
    <definedName name="재6953070">#REF!</definedName>
    <definedName name="재6953071" localSheetId="2">#REF!</definedName>
    <definedName name="재6953071" localSheetId="7">#REF!</definedName>
    <definedName name="재6953071" localSheetId="6">#REF!</definedName>
    <definedName name="재6953071" localSheetId="4">#REF!</definedName>
    <definedName name="재6953071">#REF!</definedName>
    <definedName name="재6954146" localSheetId="2">#REF!</definedName>
    <definedName name="재6954146" localSheetId="7">#REF!</definedName>
    <definedName name="재6954146" localSheetId="6">#REF!</definedName>
    <definedName name="재6954146" localSheetId="4">#REF!</definedName>
    <definedName name="재6954146">#REF!</definedName>
    <definedName name="재6954147" localSheetId="2">#REF!</definedName>
    <definedName name="재6954147" localSheetId="7">#REF!</definedName>
    <definedName name="재6954147" localSheetId="6">#REF!</definedName>
    <definedName name="재6954147" localSheetId="4">#REF!</definedName>
    <definedName name="재6954147">#REF!</definedName>
    <definedName name="재6954148" localSheetId="2">#REF!</definedName>
    <definedName name="재6954148" localSheetId="7">#REF!</definedName>
    <definedName name="재6954148" localSheetId="6">#REF!</definedName>
    <definedName name="재6954148" localSheetId="4">#REF!</definedName>
    <definedName name="재6954148">#REF!</definedName>
    <definedName name="재6956119" localSheetId="2">#REF!</definedName>
    <definedName name="재6956119" localSheetId="7">#REF!</definedName>
    <definedName name="재6956119" localSheetId="6">#REF!</definedName>
    <definedName name="재6956119" localSheetId="4">#REF!</definedName>
    <definedName name="재6956119">#REF!</definedName>
    <definedName name="재6956120" localSheetId="2">#REF!</definedName>
    <definedName name="재6956120" localSheetId="7">#REF!</definedName>
    <definedName name="재6956120" localSheetId="6">#REF!</definedName>
    <definedName name="재6956120" localSheetId="4">#REF!</definedName>
    <definedName name="재6956120">#REF!</definedName>
    <definedName name="재6956121" localSheetId="2">#REF!</definedName>
    <definedName name="재6956121" localSheetId="7">#REF!</definedName>
    <definedName name="재6956121" localSheetId="6">#REF!</definedName>
    <definedName name="재6956121" localSheetId="4">#REF!</definedName>
    <definedName name="재6956121">#REF!</definedName>
    <definedName name="재6959002" localSheetId="2">#REF!</definedName>
    <definedName name="재6959002" localSheetId="7">#REF!</definedName>
    <definedName name="재6959002" localSheetId="6">#REF!</definedName>
    <definedName name="재6959002" localSheetId="4">#REF!</definedName>
    <definedName name="재6959002">#REF!</definedName>
    <definedName name="재6959003" localSheetId="2">#REF!</definedName>
    <definedName name="재6959003" localSheetId="7">#REF!</definedName>
    <definedName name="재6959003" localSheetId="6">#REF!</definedName>
    <definedName name="재6959003" localSheetId="4">#REF!</definedName>
    <definedName name="재6959003">#REF!</definedName>
    <definedName name="재6959004" localSheetId="2">#REF!</definedName>
    <definedName name="재6959004" localSheetId="7">#REF!</definedName>
    <definedName name="재6959004" localSheetId="6">#REF!</definedName>
    <definedName name="재6959004" localSheetId="4">#REF!</definedName>
    <definedName name="재6959004">#REF!</definedName>
    <definedName name="재6959005" localSheetId="2">#REF!</definedName>
    <definedName name="재6959005" localSheetId="7">#REF!</definedName>
    <definedName name="재6959005" localSheetId="6">#REF!</definedName>
    <definedName name="재6959005" localSheetId="4">#REF!</definedName>
    <definedName name="재6959005">#REF!</definedName>
    <definedName name="재6960009" localSheetId="2">#REF!</definedName>
    <definedName name="재6960009" localSheetId="7">#REF!</definedName>
    <definedName name="재6960009" localSheetId="6">#REF!</definedName>
    <definedName name="재6960009" localSheetId="4">#REF!</definedName>
    <definedName name="재6960009">#REF!</definedName>
    <definedName name="재6960203" localSheetId="2">#REF!</definedName>
    <definedName name="재6960203" localSheetId="7">#REF!</definedName>
    <definedName name="재6960203" localSheetId="6">#REF!</definedName>
    <definedName name="재6960203" localSheetId="4">#REF!</definedName>
    <definedName name="재6960203">#REF!</definedName>
    <definedName name="재6962021" localSheetId="2">#REF!</definedName>
    <definedName name="재6962021" localSheetId="7">#REF!</definedName>
    <definedName name="재6962021" localSheetId="6">#REF!</definedName>
    <definedName name="재6962021" localSheetId="4">#REF!</definedName>
    <definedName name="재6962021">#REF!</definedName>
    <definedName name="재6962058" localSheetId="2">#REF!</definedName>
    <definedName name="재6962058" localSheetId="7">#REF!</definedName>
    <definedName name="재6962058" localSheetId="6">#REF!</definedName>
    <definedName name="재6962058" localSheetId="4">#REF!</definedName>
    <definedName name="재6962058">#REF!</definedName>
    <definedName name="재6962104" localSheetId="2">#REF!</definedName>
    <definedName name="재6962104" localSheetId="7">#REF!</definedName>
    <definedName name="재6962104" localSheetId="6">#REF!</definedName>
    <definedName name="재6962104" localSheetId="4">#REF!</definedName>
    <definedName name="재6962104">#REF!</definedName>
    <definedName name="재6962106" localSheetId="2">#REF!</definedName>
    <definedName name="재6962106" localSheetId="7">#REF!</definedName>
    <definedName name="재6962106" localSheetId="6">#REF!</definedName>
    <definedName name="재6962106" localSheetId="4">#REF!</definedName>
    <definedName name="재6962106">#REF!</definedName>
    <definedName name="재6962107" localSheetId="2">#REF!</definedName>
    <definedName name="재6962107" localSheetId="7">#REF!</definedName>
    <definedName name="재6962107" localSheetId="6">#REF!</definedName>
    <definedName name="재6962107" localSheetId="4">#REF!</definedName>
    <definedName name="재6962107">#REF!</definedName>
    <definedName name="재6962201" localSheetId="2">#REF!</definedName>
    <definedName name="재6962201" localSheetId="7">#REF!</definedName>
    <definedName name="재6962201" localSheetId="6">#REF!</definedName>
    <definedName name="재6962201" localSheetId="4">#REF!</definedName>
    <definedName name="재6962201">#REF!</definedName>
    <definedName name="재6962202" localSheetId="2">#REF!</definedName>
    <definedName name="재6962202" localSheetId="7">#REF!</definedName>
    <definedName name="재6962202" localSheetId="6">#REF!</definedName>
    <definedName name="재6962202" localSheetId="4">#REF!</definedName>
    <definedName name="재6962202">#REF!</definedName>
    <definedName name="재6962203" localSheetId="2">#REF!</definedName>
    <definedName name="재6962203" localSheetId="7">#REF!</definedName>
    <definedName name="재6962203" localSheetId="6">#REF!</definedName>
    <definedName name="재6962203" localSheetId="4">#REF!</definedName>
    <definedName name="재6962203">#REF!</definedName>
    <definedName name="재6962204" localSheetId="2">#REF!</definedName>
    <definedName name="재6962204" localSheetId="7">#REF!</definedName>
    <definedName name="재6962204" localSheetId="6">#REF!</definedName>
    <definedName name="재6962204" localSheetId="4">#REF!</definedName>
    <definedName name="재6962204">#REF!</definedName>
    <definedName name="재6962205" localSheetId="2">#REF!</definedName>
    <definedName name="재6962205" localSheetId="7">#REF!</definedName>
    <definedName name="재6962205" localSheetId="6">#REF!</definedName>
    <definedName name="재6962205" localSheetId="4">#REF!</definedName>
    <definedName name="재6962205">#REF!</definedName>
    <definedName name="재6962408" localSheetId="2">#REF!</definedName>
    <definedName name="재6962408" localSheetId="7">#REF!</definedName>
    <definedName name="재6962408" localSheetId="6">#REF!</definedName>
    <definedName name="재6962408" localSheetId="4">#REF!</definedName>
    <definedName name="재6962408">#REF!</definedName>
    <definedName name="재6962409" localSheetId="2">#REF!</definedName>
    <definedName name="재6962409" localSheetId="7">#REF!</definedName>
    <definedName name="재6962409" localSheetId="6">#REF!</definedName>
    <definedName name="재6962409" localSheetId="4">#REF!</definedName>
    <definedName name="재6962409">#REF!</definedName>
    <definedName name="재6963000" localSheetId="2">#REF!</definedName>
    <definedName name="재6963000" localSheetId="7">#REF!</definedName>
    <definedName name="재6963000" localSheetId="6">#REF!</definedName>
    <definedName name="재6963000" localSheetId="4">#REF!</definedName>
    <definedName name="재6963000">#REF!</definedName>
    <definedName name="재6963001" localSheetId="2">#REF!</definedName>
    <definedName name="재6963001" localSheetId="7">#REF!</definedName>
    <definedName name="재6963001" localSheetId="6">#REF!</definedName>
    <definedName name="재6963001" localSheetId="4">#REF!</definedName>
    <definedName name="재6963001">#REF!</definedName>
    <definedName name="재6963004" localSheetId="2">#REF!</definedName>
    <definedName name="재6963004" localSheetId="7">#REF!</definedName>
    <definedName name="재6963004" localSheetId="6">#REF!</definedName>
    <definedName name="재6963004" localSheetId="4">#REF!</definedName>
    <definedName name="재6963004">#REF!</definedName>
    <definedName name="재6963011" localSheetId="2">#REF!</definedName>
    <definedName name="재6963011" localSheetId="7">#REF!</definedName>
    <definedName name="재6963011" localSheetId="6">#REF!</definedName>
    <definedName name="재6963011" localSheetId="4">#REF!</definedName>
    <definedName name="재6963011">#REF!</definedName>
    <definedName name="재6965002" localSheetId="2">#REF!</definedName>
    <definedName name="재6965002" localSheetId="7">#REF!</definedName>
    <definedName name="재6965002" localSheetId="6">#REF!</definedName>
    <definedName name="재6965002" localSheetId="4">#REF!</definedName>
    <definedName name="재6965002">#REF!</definedName>
    <definedName name="재6967001" localSheetId="2">#REF!</definedName>
    <definedName name="재6967001" localSheetId="7">#REF!</definedName>
    <definedName name="재6967001" localSheetId="6">#REF!</definedName>
    <definedName name="재6967001" localSheetId="4">#REF!</definedName>
    <definedName name="재6967001">#REF!</definedName>
    <definedName name="재6968002" localSheetId="2">#REF!</definedName>
    <definedName name="재6968002" localSheetId="7">#REF!</definedName>
    <definedName name="재6968002" localSheetId="6">#REF!</definedName>
    <definedName name="재6968002" localSheetId="4">#REF!</definedName>
    <definedName name="재6968002">#REF!</definedName>
    <definedName name="재6968004" localSheetId="2">#REF!</definedName>
    <definedName name="재6968004" localSheetId="7">#REF!</definedName>
    <definedName name="재6968004" localSheetId="6">#REF!</definedName>
    <definedName name="재6968004" localSheetId="4">#REF!</definedName>
    <definedName name="재6968004">#REF!</definedName>
    <definedName name="재6968020" localSheetId="2">#REF!</definedName>
    <definedName name="재6968020" localSheetId="7">#REF!</definedName>
    <definedName name="재6968020" localSheetId="6">#REF!</definedName>
    <definedName name="재6968020" localSheetId="4">#REF!</definedName>
    <definedName name="재6968020">#REF!</definedName>
    <definedName name="재6969003" localSheetId="2">#REF!</definedName>
    <definedName name="재6969003" localSheetId="7">#REF!</definedName>
    <definedName name="재6969003" localSheetId="6">#REF!</definedName>
    <definedName name="재6969003" localSheetId="4">#REF!</definedName>
    <definedName name="재6969003">#REF!</definedName>
    <definedName name="재6969004" localSheetId="2">#REF!</definedName>
    <definedName name="재6969004" localSheetId="7">#REF!</definedName>
    <definedName name="재6969004" localSheetId="6">#REF!</definedName>
    <definedName name="재6969004" localSheetId="4">#REF!</definedName>
    <definedName name="재6969004">#REF!</definedName>
    <definedName name="재6969168" localSheetId="2">#REF!</definedName>
    <definedName name="재6969168" localSheetId="7">#REF!</definedName>
    <definedName name="재6969168" localSheetId="6">#REF!</definedName>
    <definedName name="재6969168" localSheetId="4">#REF!</definedName>
    <definedName name="재6969168">#REF!</definedName>
    <definedName name="재6970004" localSheetId="2">#REF!</definedName>
    <definedName name="재6970004" localSheetId="7">#REF!</definedName>
    <definedName name="재6970004" localSheetId="6">#REF!</definedName>
    <definedName name="재6970004" localSheetId="4">#REF!</definedName>
    <definedName name="재6970004">#REF!</definedName>
    <definedName name="재6970013" localSheetId="2">#REF!</definedName>
    <definedName name="재6970013" localSheetId="7">#REF!</definedName>
    <definedName name="재6970013" localSheetId="6">#REF!</definedName>
    <definedName name="재6970013" localSheetId="4">#REF!</definedName>
    <definedName name="재6970013">#REF!</definedName>
    <definedName name="재6970014" localSheetId="2">#REF!</definedName>
    <definedName name="재6970014" localSheetId="7">#REF!</definedName>
    <definedName name="재6970014" localSheetId="6">#REF!</definedName>
    <definedName name="재6970014" localSheetId="4">#REF!</definedName>
    <definedName name="재6970014">#REF!</definedName>
    <definedName name="재6971200" localSheetId="2">#REF!</definedName>
    <definedName name="재6971200" localSheetId="7">#REF!</definedName>
    <definedName name="재6971200" localSheetId="6">#REF!</definedName>
    <definedName name="재6971200" localSheetId="4">#REF!</definedName>
    <definedName name="재6971200">#REF!</definedName>
    <definedName name="재6971204" localSheetId="2">#REF!</definedName>
    <definedName name="재6971204" localSheetId="7">#REF!</definedName>
    <definedName name="재6971204" localSheetId="6">#REF!</definedName>
    <definedName name="재6971204" localSheetId="4">#REF!</definedName>
    <definedName name="재6971204">#REF!</definedName>
    <definedName name="재6974505" localSheetId="2">#REF!</definedName>
    <definedName name="재6974505" localSheetId="7">#REF!</definedName>
    <definedName name="재6974505" localSheetId="6">#REF!</definedName>
    <definedName name="재6974505" localSheetId="4">#REF!</definedName>
    <definedName name="재6974505">#REF!</definedName>
    <definedName name="재6982006" localSheetId="2">#REF!</definedName>
    <definedName name="재6982006" localSheetId="7">#REF!</definedName>
    <definedName name="재6982006" localSheetId="6">#REF!</definedName>
    <definedName name="재6982006" localSheetId="4">#REF!</definedName>
    <definedName name="재6982006">#REF!</definedName>
    <definedName name="재6982007" localSheetId="2">#REF!</definedName>
    <definedName name="재6982007" localSheetId="7">#REF!</definedName>
    <definedName name="재6982007" localSheetId="6">#REF!</definedName>
    <definedName name="재6982007" localSheetId="4">#REF!</definedName>
    <definedName name="재6982007">#REF!</definedName>
    <definedName name="재6982008" localSheetId="2">#REF!</definedName>
    <definedName name="재6982008" localSheetId="7">#REF!</definedName>
    <definedName name="재6982008" localSheetId="6">#REF!</definedName>
    <definedName name="재6982008" localSheetId="4">#REF!</definedName>
    <definedName name="재6982008">#REF!</definedName>
    <definedName name="재6982009" localSheetId="2">#REF!</definedName>
    <definedName name="재6982009" localSheetId="7">#REF!</definedName>
    <definedName name="재6982009" localSheetId="6">#REF!</definedName>
    <definedName name="재6982009" localSheetId="4">#REF!</definedName>
    <definedName name="재6982009">#REF!</definedName>
    <definedName name="재6982010" localSheetId="2">#REF!</definedName>
    <definedName name="재6982010" localSheetId="7">#REF!</definedName>
    <definedName name="재6982010" localSheetId="6">#REF!</definedName>
    <definedName name="재6982010" localSheetId="4">#REF!</definedName>
    <definedName name="재6982010">#REF!</definedName>
    <definedName name="재6982012" localSheetId="2">#REF!</definedName>
    <definedName name="재6982012" localSheetId="7">#REF!</definedName>
    <definedName name="재6982012" localSheetId="6">#REF!</definedName>
    <definedName name="재6982012" localSheetId="4">#REF!</definedName>
    <definedName name="재6982012">#REF!</definedName>
    <definedName name="재6982081" localSheetId="2">#REF!</definedName>
    <definedName name="재6982081" localSheetId="7">#REF!</definedName>
    <definedName name="재6982081" localSheetId="6">#REF!</definedName>
    <definedName name="재6982081" localSheetId="4">#REF!</definedName>
    <definedName name="재6982081">#REF!</definedName>
    <definedName name="재6982082" localSheetId="2">#REF!</definedName>
    <definedName name="재6982082" localSheetId="7">#REF!</definedName>
    <definedName name="재6982082" localSheetId="6">#REF!</definedName>
    <definedName name="재6982082" localSheetId="4">#REF!</definedName>
    <definedName name="재6982082">#REF!</definedName>
    <definedName name="재6982083" localSheetId="2">#REF!</definedName>
    <definedName name="재6982083" localSheetId="7">#REF!</definedName>
    <definedName name="재6982083" localSheetId="6">#REF!</definedName>
    <definedName name="재6982083" localSheetId="4">#REF!</definedName>
    <definedName name="재6982083">#REF!</definedName>
    <definedName name="재6982084" localSheetId="2">#REF!</definedName>
    <definedName name="재6982084" localSheetId="7">#REF!</definedName>
    <definedName name="재6982084" localSheetId="6">#REF!</definedName>
    <definedName name="재6982084" localSheetId="4">#REF!</definedName>
    <definedName name="재6982084">#REF!</definedName>
    <definedName name="재6982085" localSheetId="2">#REF!</definedName>
    <definedName name="재6982085" localSheetId="7">#REF!</definedName>
    <definedName name="재6982085" localSheetId="6">#REF!</definedName>
    <definedName name="재6982085" localSheetId="4">#REF!</definedName>
    <definedName name="재6982085">#REF!</definedName>
    <definedName name="재6982086" localSheetId="2">#REF!</definedName>
    <definedName name="재6982086" localSheetId="7">#REF!</definedName>
    <definedName name="재6982086" localSheetId="6">#REF!</definedName>
    <definedName name="재6982086" localSheetId="4">#REF!</definedName>
    <definedName name="재6982086">#REF!</definedName>
    <definedName name="재6982087" localSheetId="2">#REF!</definedName>
    <definedName name="재6982087" localSheetId="7">#REF!</definedName>
    <definedName name="재6982087" localSheetId="6">#REF!</definedName>
    <definedName name="재6982087" localSheetId="4">#REF!</definedName>
    <definedName name="재6982087">#REF!</definedName>
    <definedName name="재6982088" localSheetId="2">#REF!</definedName>
    <definedName name="재6982088" localSheetId="7">#REF!</definedName>
    <definedName name="재6982088" localSheetId="6">#REF!</definedName>
    <definedName name="재6982088" localSheetId="4">#REF!</definedName>
    <definedName name="재6982088">#REF!</definedName>
    <definedName name="재6982089" localSheetId="2">#REF!</definedName>
    <definedName name="재6982089" localSheetId="7">#REF!</definedName>
    <definedName name="재6982089" localSheetId="6">#REF!</definedName>
    <definedName name="재6982089" localSheetId="4">#REF!</definedName>
    <definedName name="재6982089">#REF!</definedName>
    <definedName name="재6982090" localSheetId="2">#REF!</definedName>
    <definedName name="재6982090" localSheetId="7">#REF!</definedName>
    <definedName name="재6982090" localSheetId="6">#REF!</definedName>
    <definedName name="재6982090" localSheetId="4">#REF!</definedName>
    <definedName name="재6982090">#REF!</definedName>
    <definedName name="재6982091" localSheetId="2">#REF!</definedName>
    <definedName name="재6982091" localSheetId="7">#REF!</definedName>
    <definedName name="재6982091" localSheetId="6">#REF!</definedName>
    <definedName name="재6982091" localSheetId="4">#REF!</definedName>
    <definedName name="재6982091">#REF!</definedName>
    <definedName name="재6982092" localSheetId="2">#REF!</definedName>
    <definedName name="재6982092" localSheetId="7">#REF!</definedName>
    <definedName name="재6982092" localSheetId="6">#REF!</definedName>
    <definedName name="재6982092" localSheetId="4">#REF!</definedName>
    <definedName name="재6982092">#REF!</definedName>
    <definedName name="재6982165" localSheetId="2">#REF!</definedName>
    <definedName name="재6982165" localSheetId="7">#REF!</definedName>
    <definedName name="재6982165" localSheetId="6">#REF!</definedName>
    <definedName name="재6982165" localSheetId="4">#REF!</definedName>
    <definedName name="재6982165">#REF!</definedName>
    <definedName name="재6982166" localSheetId="2">#REF!</definedName>
    <definedName name="재6982166" localSheetId="7">#REF!</definedName>
    <definedName name="재6982166" localSheetId="6">#REF!</definedName>
    <definedName name="재6982166" localSheetId="4">#REF!</definedName>
    <definedName name="재6982166">#REF!</definedName>
    <definedName name="재6982167" localSheetId="2">#REF!</definedName>
    <definedName name="재6982167" localSheetId="7">#REF!</definedName>
    <definedName name="재6982167" localSheetId="6">#REF!</definedName>
    <definedName name="재6982167" localSheetId="4">#REF!</definedName>
    <definedName name="재6982167">#REF!</definedName>
    <definedName name="재6982168" localSheetId="2">#REF!</definedName>
    <definedName name="재6982168" localSheetId="7">#REF!</definedName>
    <definedName name="재6982168" localSheetId="6">#REF!</definedName>
    <definedName name="재6982168" localSheetId="4">#REF!</definedName>
    <definedName name="재6982168">#REF!</definedName>
    <definedName name="재6982174" localSheetId="2">#REF!</definedName>
    <definedName name="재6982174" localSheetId="7">#REF!</definedName>
    <definedName name="재6982174" localSheetId="6">#REF!</definedName>
    <definedName name="재6982174" localSheetId="4">#REF!</definedName>
    <definedName name="재6982174">#REF!</definedName>
    <definedName name="재6982175" localSheetId="2">#REF!</definedName>
    <definedName name="재6982175" localSheetId="7">#REF!</definedName>
    <definedName name="재6982175" localSheetId="6">#REF!</definedName>
    <definedName name="재6982175" localSheetId="4">#REF!</definedName>
    <definedName name="재6982175">#REF!</definedName>
    <definedName name="재6982176" localSheetId="2">#REF!</definedName>
    <definedName name="재6982176" localSheetId="7">#REF!</definedName>
    <definedName name="재6982176" localSheetId="6">#REF!</definedName>
    <definedName name="재6982176" localSheetId="4">#REF!</definedName>
    <definedName name="재6982176">#REF!</definedName>
    <definedName name="재6982177" localSheetId="2">#REF!</definedName>
    <definedName name="재6982177" localSheetId="7">#REF!</definedName>
    <definedName name="재6982177" localSheetId="6">#REF!</definedName>
    <definedName name="재6982177" localSheetId="4">#REF!</definedName>
    <definedName name="재6982177">#REF!</definedName>
    <definedName name="재6982178" localSheetId="2">#REF!</definedName>
    <definedName name="재6982178" localSheetId="7">#REF!</definedName>
    <definedName name="재6982178" localSheetId="6">#REF!</definedName>
    <definedName name="재6982178" localSheetId="4">#REF!</definedName>
    <definedName name="재6982178">#REF!</definedName>
    <definedName name="재6982179" localSheetId="2">#REF!</definedName>
    <definedName name="재6982179" localSheetId="7">#REF!</definedName>
    <definedName name="재6982179" localSheetId="6">#REF!</definedName>
    <definedName name="재6982179" localSheetId="4">#REF!</definedName>
    <definedName name="재6982179">#REF!</definedName>
    <definedName name="재6982180" localSheetId="2">#REF!</definedName>
    <definedName name="재6982180" localSheetId="7">#REF!</definedName>
    <definedName name="재6982180" localSheetId="6">#REF!</definedName>
    <definedName name="재6982180" localSheetId="4">#REF!</definedName>
    <definedName name="재6982180">#REF!</definedName>
    <definedName name="재6982181" localSheetId="2">#REF!</definedName>
    <definedName name="재6982181" localSheetId="7">#REF!</definedName>
    <definedName name="재6982181" localSheetId="6">#REF!</definedName>
    <definedName name="재6982181" localSheetId="4">#REF!</definedName>
    <definedName name="재6982181">#REF!</definedName>
    <definedName name="재6982182" localSheetId="2">#REF!</definedName>
    <definedName name="재6982182" localSheetId="7">#REF!</definedName>
    <definedName name="재6982182" localSheetId="6">#REF!</definedName>
    <definedName name="재6982182" localSheetId="4">#REF!</definedName>
    <definedName name="재6982182">#REF!</definedName>
    <definedName name="재6982185" localSheetId="2">#REF!</definedName>
    <definedName name="재6982185" localSheetId="7">#REF!</definedName>
    <definedName name="재6982185" localSheetId="6">#REF!</definedName>
    <definedName name="재6982185" localSheetId="4">#REF!</definedName>
    <definedName name="재6982185">#REF!</definedName>
    <definedName name="재6982186" localSheetId="2">#REF!</definedName>
    <definedName name="재6982186" localSheetId="7">#REF!</definedName>
    <definedName name="재6982186" localSheetId="6">#REF!</definedName>
    <definedName name="재6982186" localSheetId="4">#REF!</definedName>
    <definedName name="재6982186">#REF!</definedName>
    <definedName name="재6982260" localSheetId="2">#REF!</definedName>
    <definedName name="재6982260" localSheetId="7">#REF!</definedName>
    <definedName name="재6982260" localSheetId="6">#REF!</definedName>
    <definedName name="재6982260" localSheetId="4">#REF!</definedName>
    <definedName name="재6982260">#REF!</definedName>
    <definedName name="재6982261" localSheetId="2">#REF!</definedName>
    <definedName name="재6982261" localSheetId="7">#REF!</definedName>
    <definedName name="재6982261" localSheetId="6">#REF!</definedName>
    <definedName name="재6982261" localSheetId="4">#REF!</definedName>
    <definedName name="재6982261">#REF!</definedName>
    <definedName name="재6982265" localSheetId="2">#REF!</definedName>
    <definedName name="재6982265" localSheetId="7">#REF!</definedName>
    <definedName name="재6982265" localSheetId="6">#REF!</definedName>
    <definedName name="재6982265" localSheetId="4">#REF!</definedName>
    <definedName name="재6982265">#REF!</definedName>
    <definedName name="재6982266" localSheetId="2">#REF!</definedName>
    <definedName name="재6982266" localSheetId="7">#REF!</definedName>
    <definedName name="재6982266" localSheetId="6">#REF!</definedName>
    <definedName name="재6982266" localSheetId="4">#REF!</definedName>
    <definedName name="재6982266">#REF!</definedName>
    <definedName name="재6982267" localSheetId="2">#REF!</definedName>
    <definedName name="재6982267" localSheetId="7">#REF!</definedName>
    <definedName name="재6982267" localSheetId="6">#REF!</definedName>
    <definedName name="재6982267" localSheetId="4">#REF!</definedName>
    <definedName name="재6982267">#REF!</definedName>
    <definedName name="재6982268" localSheetId="2">#REF!</definedName>
    <definedName name="재6982268" localSheetId="7">#REF!</definedName>
    <definedName name="재6982268" localSheetId="6">#REF!</definedName>
    <definedName name="재6982268" localSheetId="4">#REF!</definedName>
    <definedName name="재6982268">#REF!</definedName>
    <definedName name="재6982269" localSheetId="2">#REF!</definedName>
    <definedName name="재6982269" localSheetId="7">#REF!</definedName>
    <definedName name="재6982269" localSheetId="6">#REF!</definedName>
    <definedName name="재6982269" localSheetId="4">#REF!</definedName>
    <definedName name="재6982269">#REF!</definedName>
    <definedName name="재6982270" localSheetId="2">#REF!</definedName>
    <definedName name="재6982270" localSheetId="7">#REF!</definedName>
    <definedName name="재6982270" localSheetId="6">#REF!</definedName>
    <definedName name="재6982270" localSheetId="4">#REF!</definedName>
    <definedName name="재6982270">#REF!</definedName>
    <definedName name="재6982272" localSheetId="2">#REF!</definedName>
    <definedName name="재6982272" localSheetId="7">#REF!</definedName>
    <definedName name="재6982272" localSheetId="6">#REF!</definedName>
    <definedName name="재6982272" localSheetId="4">#REF!</definedName>
    <definedName name="재6982272">#REF!</definedName>
    <definedName name="재6982294" localSheetId="2">#REF!</definedName>
    <definedName name="재6982294" localSheetId="7">#REF!</definedName>
    <definedName name="재6982294" localSheetId="6">#REF!</definedName>
    <definedName name="재6982294" localSheetId="4">#REF!</definedName>
    <definedName name="재6982294">#REF!</definedName>
    <definedName name="재6982295" localSheetId="2">#REF!</definedName>
    <definedName name="재6982295" localSheetId="7">#REF!</definedName>
    <definedName name="재6982295" localSheetId="6">#REF!</definedName>
    <definedName name="재6982295" localSheetId="4">#REF!</definedName>
    <definedName name="재6982295">#REF!</definedName>
    <definedName name="재6982296" localSheetId="2">#REF!</definedName>
    <definedName name="재6982296" localSheetId="7">#REF!</definedName>
    <definedName name="재6982296" localSheetId="6">#REF!</definedName>
    <definedName name="재6982296" localSheetId="4">#REF!</definedName>
    <definedName name="재6982296">#REF!</definedName>
    <definedName name="재6982297" localSheetId="2">#REF!</definedName>
    <definedName name="재6982297" localSheetId="7">#REF!</definedName>
    <definedName name="재6982297" localSheetId="6">#REF!</definedName>
    <definedName name="재6982297" localSheetId="4">#REF!</definedName>
    <definedName name="재6982297">#REF!</definedName>
    <definedName name="재6982299" localSheetId="2">#REF!</definedName>
    <definedName name="재6982299" localSheetId="7">#REF!</definedName>
    <definedName name="재6982299" localSheetId="6">#REF!</definedName>
    <definedName name="재6982299" localSheetId="4">#REF!</definedName>
    <definedName name="재6982299">#REF!</definedName>
    <definedName name="재6982303" localSheetId="2">#REF!</definedName>
    <definedName name="재6982303" localSheetId="7">#REF!</definedName>
    <definedName name="재6982303" localSheetId="6">#REF!</definedName>
    <definedName name="재6982303" localSheetId="4">#REF!</definedName>
    <definedName name="재6982303">#REF!</definedName>
    <definedName name="재6982304" localSheetId="2">#REF!</definedName>
    <definedName name="재6982304" localSheetId="7">#REF!</definedName>
    <definedName name="재6982304" localSheetId="6">#REF!</definedName>
    <definedName name="재6982304" localSheetId="4">#REF!</definedName>
    <definedName name="재6982304">#REF!</definedName>
    <definedName name="재6982320" localSheetId="2">#REF!</definedName>
    <definedName name="재6982320" localSheetId="7">#REF!</definedName>
    <definedName name="재6982320" localSheetId="6">#REF!</definedName>
    <definedName name="재6982320" localSheetId="4">#REF!</definedName>
    <definedName name="재6982320">#REF!</definedName>
    <definedName name="재6982321" localSheetId="2">#REF!</definedName>
    <definedName name="재6982321" localSheetId="7">#REF!</definedName>
    <definedName name="재6982321" localSheetId="6">#REF!</definedName>
    <definedName name="재6982321" localSheetId="4">#REF!</definedName>
    <definedName name="재6982321">#REF!</definedName>
    <definedName name="재6982322" localSheetId="2">#REF!</definedName>
    <definedName name="재6982322" localSheetId="7">#REF!</definedName>
    <definedName name="재6982322" localSheetId="6">#REF!</definedName>
    <definedName name="재6982322" localSheetId="4">#REF!</definedName>
    <definedName name="재6982322">#REF!</definedName>
    <definedName name="재6982323" localSheetId="2">#REF!</definedName>
    <definedName name="재6982323" localSheetId="7">#REF!</definedName>
    <definedName name="재6982323" localSheetId="6">#REF!</definedName>
    <definedName name="재6982323" localSheetId="4">#REF!</definedName>
    <definedName name="재6982323">#REF!</definedName>
    <definedName name="재6982324" localSheetId="2">#REF!</definedName>
    <definedName name="재6982324" localSheetId="7">#REF!</definedName>
    <definedName name="재6982324" localSheetId="6">#REF!</definedName>
    <definedName name="재6982324" localSheetId="4">#REF!</definedName>
    <definedName name="재6982324">#REF!</definedName>
    <definedName name="재6982325" localSheetId="2">#REF!</definedName>
    <definedName name="재6982325" localSheetId="7">#REF!</definedName>
    <definedName name="재6982325" localSheetId="6">#REF!</definedName>
    <definedName name="재6982325" localSheetId="4">#REF!</definedName>
    <definedName name="재6982325">#REF!</definedName>
    <definedName name="재6982326" localSheetId="2">#REF!</definedName>
    <definedName name="재6982326" localSheetId="7">#REF!</definedName>
    <definedName name="재6982326" localSheetId="6">#REF!</definedName>
    <definedName name="재6982326" localSheetId="4">#REF!</definedName>
    <definedName name="재6982326">#REF!</definedName>
    <definedName name="재6982328" localSheetId="2">#REF!</definedName>
    <definedName name="재6982328" localSheetId="7">#REF!</definedName>
    <definedName name="재6982328" localSheetId="6">#REF!</definedName>
    <definedName name="재6982328" localSheetId="4">#REF!</definedName>
    <definedName name="재6982328">#REF!</definedName>
    <definedName name="재6982487" localSheetId="2">#REF!</definedName>
    <definedName name="재6982487" localSheetId="7">#REF!</definedName>
    <definedName name="재6982487" localSheetId="6">#REF!</definedName>
    <definedName name="재6982487" localSheetId="4">#REF!</definedName>
    <definedName name="재6982487">#REF!</definedName>
    <definedName name="재6982488" localSheetId="2">#REF!</definedName>
    <definedName name="재6982488" localSheetId="7">#REF!</definedName>
    <definedName name="재6982488" localSheetId="6">#REF!</definedName>
    <definedName name="재6982488" localSheetId="4">#REF!</definedName>
    <definedName name="재6982488">#REF!</definedName>
    <definedName name="재6982489" localSheetId="2">#REF!</definedName>
    <definedName name="재6982489" localSheetId="7">#REF!</definedName>
    <definedName name="재6982489" localSheetId="6">#REF!</definedName>
    <definedName name="재6982489" localSheetId="4">#REF!</definedName>
    <definedName name="재6982489">#REF!</definedName>
    <definedName name="재6982490" localSheetId="2">#REF!</definedName>
    <definedName name="재6982490" localSheetId="7">#REF!</definedName>
    <definedName name="재6982490" localSheetId="6">#REF!</definedName>
    <definedName name="재6982490" localSheetId="4">#REF!</definedName>
    <definedName name="재6982490">#REF!</definedName>
    <definedName name="재6982491" localSheetId="2">#REF!</definedName>
    <definedName name="재6982491" localSheetId="7">#REF!</definedName>
    <definedName name="재6982491" localSheetId="6">#REF!</definedName>
    <definedName name="재6982491" localSheetId="4">#REF!</definedName>
    <definedName name="재6982491">#REF!</definedName>
    <definedName name="재6982492" localSheetId="2">#REF!</definedName>
    <definedName name="재6982492" localSheetId="7">#REF!</definedName>
    <definedName name="재6982492" localSheetId="6">#REF!</definedName>
    <definedName name="재6982492" localSheetId="4">#REF!</definedName>
    <definedName name="재6982492">#REF!</definedName>
    <definedName name="재6982501" localSheetId="2">#REF!</definedName>
    <definedName name="재6982501" localSheetId="7">#REF!</definedName>
    <definedName name="재6982501" localSheetId="6">#REF!</definedName>
    <definedName name="재6982501" localSheetId="4">#REF!</definedName>
    <definedName name="재6982501">#REF!</definedName>
    <definedName name="재6982502" localSheetId="2">#REF!</definedName>
    <definedName name="재6982502" localSheetId="7">#REF!</definedName>
    <definedName name="재6982502" localSheetId="6">#REF!</definedName>
    <definedName name="재6982502" localSheetId="4">#REF!</definedName>
    <definedName name="재6982502">#REF!</definedName>
    <definedName name="재6982503" localSheetId="2">#REF!</definedName>
    <definedName name="재6982503" localSheetId="7">#REF!</definedName>
    <definedName name="재6982503" localSheetId="6">#REF!</definedName>
    <definedName name="재6982503" localSheetId="4">#REF!</definedName>
    <definedName name="재6982503">#REF!</definedName>
    <definedName name="재6982504" localSheetId="2">#REF!</definedName>
    <definedName name="재6982504" localSheetId="7">#REF!</definedName>
    <definedName name="재6982504" localSheetId="6">#REF!</definedName>
    <definedName name="재6982504" localSheetId="4">#REF!</definedName>
    <definedName name="재6982504">#REF!</definedName>
    <definedName name="재6982505" localSheetId="2">#REF!</definedName>
    <definedName name="재6982505" localSheetId="7">#REF!</definedName>
    <definedName name="재6982505" localSheetId="6">#REF!</definedName>
    <definedName name="재6982505" localSheetId="4">#REF!</definedName>
    <definedName name="재6982505">#REF!</definedName>
    <definedName name="재6982506" localSheetId="2">#REF!</definedName>
    <definedName name="재6982506" localSheetId="7">#REF!</definedName>
    <definedName name="재6982506" localSheetId="6">#REF!</definedName>
    <definedName name="재6982506" localSheetId="4">#REF!</definedName>
    <definedName name="재6982506">#REF!</definedName>
    <definedName name="재6982512" localSheetId="2">#REF!</definedName>
    <definedName name="재6982512" localSheetId="7">#REF!</definedName>
    <definedName name="재6982512" localSheetId="6">#REF!</definedName>
    <definedName name="재6982512" localSheetId="4">#REF!</definedName>
    <definedName name="재6982512">#REF!</definedName>
    <definedName name="재6982513" localSheetId="2">#REF!</definedName>
    <definedName name="재6982513" localSheetId="7">#REF!</definedName>
    <definedName name="재6982513" localSheetId="6">#REF!</definedName>
    <definedName name="재6982513" localSheetId="4">#REF!</definedName>
    <definedName name="재6982513">#REF!</definedName>
    <definedName name="재6982514" localSheetId="2">#REF!</definedName>
    <definedName name="재6982514" localSheetId="7">#REF!</definedName>
    <definedName name="재6982514" localSheetId="6">#REF!</definedName>
    <definedName name="재6982514" localSheetId="4">#REF!</definedName>
    <definedName name="재6982514">#REF!</definedName>
    <definedName name="재6982515" localSheetId="2">#REF!</definedName>
    <definedName name="재6982515" localSheetId="7">#REF!</definedName>
    <definedName name="재6982515" localSheetId="6">#REF!</definedName>
    <definedName name="재6982515" localSheetId="4">#REF!</definedName>
    <definedName name="재6982515">#REF!</definedName>
    <definedName name="재6982516" localSheetId="2">#REF!</definedName>
    <definedName name="재6982516" localSheetId="7">#REF!</definedName>
    <definedName name="재6982516" localSheetId="6">#REF!</definedName>
    <definedName name="재6982516" localSheetId="4">#REF!</definedName>
    <definedName name="재6982516">#REF!</definedName>
    <definedName name="재6985001" localSheetId="2">#REF!</definedName>
    <definedName name="재6985001" localSheetId="7">#REF!</definedName>
    <definedName name="재6985001" localSheetId="6">#REF!</definedName>
    <definedName name="재6985001" localSheetId="4">#REF!</definedName>
    <definedName name="재6985001">#REF!</definedName>
    <definedName name="재6985003" localSheetId="2">#REF!</definedName>
    <definedName name="재6985003" localSheetId="7">#REF!</definedName>
    <definedName name="재6985003" localSheetId="6">#REF!</definedName>
    <definedName name="재6985003" localSheetId="4">#REF!</definedName>
    <definedName name="재6985003">#REF!</definedName>
    <definedName name="재6985004" localSheetId="2">#REF!</definedName>
    <definedName name="재6985004" localSheetId="7">#REF!</definedName>
    <definedName name="재6985004" localSheetId="6">#REF!</definedName>
    <definedName name="재6985004" localSheetId="4">#REF!</definedName>
    <definedName name="재6985004">#REF!</definedName>
    <definedName name="재6985006" localSheetId="2">#REF!</definedName>
    <definedName name="재6985006" localSheetId="7">#REF!</definedName>
    <definedName name="재6985006" localSheetId="6">#REF!</definedName>
    <definedName name="재6985006" localSheetId="4">#REF!</definedName>
    <definedName name="재6985006">#REF!</definedName>
    <definedName name="재6985007" localSheetId="2">#REF!</definedName>
    <definedName name="재6985007" localSheetId="7">#REF!</definedName>
    <definedName name="재6985007" localSheetId="6">#REF!</definedName>
    <definedName name="재6985007" localSheetId="4">#REF!</definedName>
    <definedName name="재6985007">#REF!</definedName>
    <definedName name="재6985008" localSheetId="2">#REF!</definedName>
    <definedName name="재6985008" localSheetId="7">#REF!</definedName>
    <definedName name="재6985008" localSheetId="6">#REF!</definedName>
    <definedName name="재6985008" localSheetId="4">#REF!</definedName>
    <definedName name="재6985008">#REF!</definedName>
    <definedName name="재6985009" localSheetId="2">#REF!</definedName>
    <definedName name="재6985009" localSheetId="7">#REF!</definedName>
    <definedName name="재6985009" localSheetId="6">#REF!</definedName>
    <definedName name="재6985009" localSheetId="4">#REF!</definedName>
    <definedName name="재6985009">#REF!</definedName>
    <definedName name="재6985010" localSheetId="2">#REF!</definedName>
    <definedName name="재6985010" localSheetId="7">#REF!</definedName>
    <definedName name="재6985010" localSheetId="6">#REF!</definedName>
    <definedName name="재6985010" localSheetId="4">#REF!</definedName>
    <definedName name="재6985010">#REF!</definedName>
    <definedName name="재6985011" localSheetId="2">#REF!</definedName>
    <definedName name="재6985011" localSheetId="7">#REF!</definedName>
    <definedName name="재6985011" localSheetId="6">#REF!</definedName>
    <definedName name="재6985011" localSheetId="4">#REF!</definedName>
    <definedName name="재6985011">#REF!</definedName>
    <definedName name="재6985012" localSheetId="2">#REF!</definedName>
    <definedName name="재6985012" localSheetId="7">#REF!</definedName>
    <definedName name="재6985012" localSheetId="6">#REF!</definedName>
    <definedName name="재6985012" localSheetId="4">#REF!</definedName>
    <definedName name="재6985012">#REF!</definedName>
    <definedName name="재6985015" localSheetId="2">#REF!</definedName>
    <definedName name="재6985015" localSheetId="7">#REF!</definedName>
    <definedName name="재6985015" localSheetId="6">#REF!</definedName>
    <definedName name="재6985015" localSheetId="4">#REF!</definedName>
    <definedName name="재6985015">#REF!</definedName>
    <definedName name="재6985016" localSheetId="2">#REF!</definedName>
    <definedName name="재6985016" localSheetId="7">#REF!</definedName>
    <definedName name="재6985016" localSheetId="6">#REF!</definedName>
    <definedName name="재6985016" localSheetId="4">#REF!</definedName>
    <definedName name="재6985016">#REF!</definedName>
    <definedName name="재6985017" localSheetId="2">#REF!</definedName>
    <definedName name="재6985017" localSheetId="7">#REF!</definedName>
    <definedName name="재6985017" localSheetId="6">#REF!</definedName>
    <definedName name="재6985017" localSheetId="4">#REF!</definedName>
    <definedName name="재6985017">#REF!</definedName>
    <definedName name="재6985018" localSheetId="2">#REF!</definedName>
    <definedName name="재6985018" localSheetId="7">#REF!</definedName>
    <definedName name="재6985018" localSheetId="6">#REF!</definedName>
    <definedName name="재6985018" localSheetId="4">#REF!</definedName>
    <definedName name="재6985018">#REF!</definedName>
    <definedName name="재6985019" localSheetId="2">#REF!</definedName>
    <definedName name="재6985019" localSheetId="7">#REF!</definedName>
    <definedName name="재6985019" localSheetId="6">#REF!</definedName>
    <definedName name="재6985019" localSheetId="4">#REF!</definedName>
    <definedName name="재6985019">#REF!</definedName>
    <definedName name="재6985020" localSheetId="2">#REF!</definedName>
    <definedName name="재6985020" localSheetId="7">#REF!</definedName>
    <definedName name="재6985020" localSheetId="6">#REF!</definedName>
    <definedName name="재6985020" localSheetId="4">#REF!</definedName>
    <definedName name="재6985020">#REF!</definedName>
    <definedName name="재6985021" localSheetId="2">#REF!</definedName>
    <definedName name="재6985021" localSheetId="7">#REF!</definedName>
    <definedName name="재6985021" localSheetId="6">#REF!</definedName>
    <definedName name="재6985021" localSheetId="4">#REF!</definedName>
    <definedName name="재6985021">#REF!</definedName>
    <definedName name="재6986011" localSheetId="2">#REF!</definedName>
    <definedName name="재6986011" localSheetId="7">#REF!</definedName>
    <definedName name="재6986011" localSheetId="6">#REF!</definedName>
    <definedName name="재6986011" localSheetId="4">#REF!</definedName>
    <definedName name="재6986011">#REF!</definedName>
    <definedName name="재6999050" localSheetId="2">#REF!</definedName>
    <definedName name="재6999050" localSheetId="7">#REF!</definedName>
    <definedName name="재6999050" localSheetId="6">#REF!</definedName>
    <definedName name="재6999050" localSheetId="4">#REF!</definedName>
    <definedName name="재6999050">#REF!</definedName>
    <definedName name="재6999051" localSheetId="2">#REF!</definedName>
    <definedName name="재6999051" localSheetId="7">#REF!</definedName>
    <definedName name="재6999051" localSheetId="6">#REF!</definedName>
    <definedName name="재6999051" localSheetId="4">#REF!</definedName>
    <definedName name="재6999051">#REF!</definedName>
    <definedName name="재6999053" localSheetId="2">#REF!</definedName>
    <definedName name="재6999053" localSheetId="7">#REF!</definedName>
    <definedName name="재6999053" localSheetId="6">#REF!</definedName>
    <definedName name="재6999053" localSheetId="4">#REF!</definedName>
    <definedName name="재6999053">#REF!</definedName>
    <definedName name="재6999054" localSheetId="2">#REF!</definedName>
    <definedName name="재6999054" localSheetId="7">#REF!</definedName>
    <definedName name="재6999054" localSheetId="6">#REF!</definedName>
    <definedName name="재6999054" localSheetId="4">#REF!</definedName>
    <definedName name="재6999054">#REF!</definedName>
    <definedName name="재6999055" localSheetId="2">#REF!</definedName>
    <definedName name="재6999055" localSheetId="7">#REF!</definedName>
    <definedName name="재6999055" localSheetId="6">#REF!</definedName>
    <definedName name="재6999055" localSheetId="4">#REF!</definedName>
    <definedName name="재6999055">#REF!</definedName>
    <definedName name="재6999056" localSheetId="2">#REF!</definedName>
    <definedName name="재6999056" localSheetId="7">#REF!</definedName>
    <definedName name="재6999056" localSheetId="6">#REF!</definedName>
    <definedName name="재6999056" localSheetId="4">#REF!</definedName>
    <definedName name="재6999056">#REF!</definedName>
    <definedName name="재6999057" localSheetId="2">#REF!</definedName>
    <definedName name="재6999057" localSheetId="7">#REF!</definedName>
    <definedName name="재6999057" localSheetId="6">#REF!</definedName>
    <definedName name="재6999057" localSheetId="4">#REF!</definedName>
    <definedName name="재6999057">#REF!</definedName>
    <definedName name="재6999058" localSheetId="2">#REF!</definedName>
    <definedName name="재6999058" localSheetId="7">#REF!</definedName>
    <definedName name="재6999058" localSheetId="6">#REF!</definedName>
    <definedName name="재6999058" localSheetId="4">#REF!</definedName>
    <definedName name="재6999058">#REF!</definedName>
    <definedName name="재6999059" localSheetId="2">#REF!</definedName>
    <definedName name="재6999059" localSheetId="7">#REF!</definedName>
    <definedName name="재6999059" localSheetId="6">#REF!</definedName>
    <definedName name="재6999059" localSheetId="4">#REF!</definedName>
    <definedName name="재6999059">#REF!</definedName>
    <definedName name="재6999060" localSheetId="2">#REF!</definedName>
    <definedName name="재6999060" localSheetId="7">#REF!</definedName>
    <definedName name="재6999060" localSheetId="6">#REF!</definedName>
    <definedName name="재6999060" localSheetId="4">#REF!</definedName>
    <definedName name="재6999060">#REF!</definedName>
    <definedName name="재6999061" localSheetId="2">#REF!</definedName>
    <definedName name="재6999061" localSheetId="7">#REF!</definedName>
    <definedName name="재6999061" localSheetId="6">#REF!</definedName>
    <definedName name="재6999061" localSheetId="4">#REF!</definedName>
    <definedName name="재6999061">#REF!</definedName>
    <definedName name="재6999062" localSheetId="2">#REF!</definedName>
    <definedName name="재6999062" localSheetId="7">#REF!</definedName>
    <definedName name="재6999062" localSheetId="6">#REF!</definedName>
    <definedName name="재6999062" localSheetId="4">#REF!</definedName>
    <definedName name="재6999062">#REF!</definedName>
    <definedName name="재6999063" localSheetId="2">#REF!</definedName>
    <definedName name="재6999063" localSheetId="7">#REF!</definedName>
    <definedName name="재6999063" localSheetId="6">#REF!</definedName>
    <definedName name="재6999063" localSheetId="4">#REF!</definedName>
    <definedName name="재6999063">#REF!</definedName>
    <definedName name="재6999066" localSheetId="2">#REF!</definedName>
    <definedName name="재6999066" localSheetId="7">#REF!</definedName>
    <definedName name="재6999066" localSheetId="6">#REF!</definedName>
    <definedName name="재6999066" localSheetId="4">#REF!</definedName>
    <definedName name="재6999066">#REF!</definedName>
    <definedName name="재6999067" localSheetId="2">#REF!</definedName>
    <definedName name="재6999067" localSheetId="7">#REF!</definedName>
    <definedName name="재6999067" localSheetId="6">#REF!</definedName>
    <definedName name="재6999067" localSheetId="4">#REF!</definedName>
    <definedName name="재6999067">#REF!</definedName>
    <definedName name="재6999068" localSheetId="2">#REF!</definedName>
    <definedName name="재6999068" localSheetId="7">#REF!</definedName>
    <definedName name="재6999068" localSheetId="6">#REF!</definedName>
    <definedName name="재6999068" localSheetId="4">#REF!</definedName>
    <definedName name="재6999068">#REF!</definedName>
    <definedName name="재6999069" localSheetId="2">#REF!</definedName>
    <definedName name="재6999069" localSheetId="7">#REF!</definedName>
    <definedName name="재6999069" localSheetId="6">#REF!</definedName>
    <definedName name="재6999069" localSheetId="4">#REF!</definedName>
    <definedName name="재6999069">#REF!</definedName>
    <definedName name="재6999070" localSheetId="2">#REF!</definedName>
    <definedName name="재6999070" localSheetId="7">#REF!</definedName>
    <definedName name="재6999070" localSheetId="6">#REF!</definedName>
    <definedName name="재6999070" localSheetId="4">#REF!</definedName>
    <definedName name="재6999070">#REF!</definedName>
    <definedName name="재6999071" localSheetId="2">#REF!</definedName>
    <definedName name="재6999071" localSheetId="7">#REF!</definedName>
    <definedName name="재6999071" localSheetId="6">#REF!</definedName>
    <definedName name="재6999071" localSheetId="4">#REF!</definedName>
    <definedName name="재6999071">#REF!</definedName>
    <definedName name="재6999072" localSheetId="2">#REF!</definedName>
    <definedName name="재6999072" localSheetId="7">#REF!</definedName>
    <definedName name="재6999072" localSheetId="6">#REF!</definedName>
    <definedName name="재6999072" localSheetId="4">#REF!</definedName>
    <definedName name="재6999072">#REF!</definedName>
    <definedName name="재6999073" localSheetId="2">#REF!</definedName>
    <definedName name="재6999073" localSheetId="7">#REF!</definedName>
    <definedName name="재6999073" localSheetId="6">#REF!</definedName>
    <definedName name="재6999073" localSheetId="4">#REF!</definedName>
    <definedName name="재6999073">#REF!</definedName>
    <definedName name="재6999074" localSheetId="2">#REF!</definedName>
    <definedName name="재6999074" localSheetId="7">#REF!</definedName>
    <definedName name="재6999074" localSheetId="6">#REF!</definedName>
    <definedName name="재6999074" localSheetId="4">#REF!</definedName>
    <definedName name="재6999074">#REF!</definedName>
    <definedName name="재6999076" localSheetId="2">#REF!</definedName>
    <definedName name="재6999076" localSheetId="7">#REF!</definedName>
    <definedName name="재6999076" localSheetId="6">#REF!</definedName>
    <definedName name="재6999076" localSheetId="4">#REF!</definedName>
    <definedName name="재6999076">#REF!</definedName>
    <definedName name="재6999078" localSheetId="2">#REF!</definedName>
    <definedName name="재6999078" localSheetId="7">#REF!</definedName>
    <definedName name="재6999078" localSheetId="6">#REF!</definedName>
    <definedName name="재6999078" localSheetId="4">#REF!</definedName>
    <definedName name="재6999078">#REF!</definedName>
    <definedName name="재6999079" localSheetId="2">#REF!</definedName>
    <definedName name="재6999079" localSheetId="7">#REF!</definedName>
    <definedName name="재6999079" localSheetId="6">#REF!</definedName>
    <definedName name="재6999079" localSheetId="4">#REF!</definedName>
    <definedName name="재6999079">#REF!</definedName>
    <definedName name="재6999080" localSheetId="2">#REF!</definedName>
    <definedName name="재6999080" localSheetId="7">#REF!</definedName>
    <definedName name="재6999080" localSheetId="6">#REF!</definedName>
    <definedName name="재6999080" localSheetId="4">#REF!</definedName>
    <definedName name="재6999080">#REF!</definedName>
    <definedName name="재6999081" localSheetId="2">#REF!</definedName>
    <definedName name="재6999081" localSheetId="7">#REF!</definedName>
    <definedName name="재6999081" localSheetId="6">#REF!</definedName>
    <definedName name="재6999081" localSheetId="4">#REF!</definedName>
    <definedName name="재6999081">#REF!</definedName>
    <definedName name="재6999082" localSheetId="2">#REF!</definedName>
    <definedName name="재6999082" localSheetId="7">#REF!</definedName>
    <definedName name="재6999082" localSheetId="6">#REF!</definedName>
    <definedName name="재6999082" localSheetId="4">#REF!</definedName>
    <definedName name="재6999082">#REF!</definedName>
    <definedName name="재6999083" localSheetId="2">#REF!</definedName>
    <definedName name="재6999083" localSheetId="7">#REF!</definedName>
    <definedName name="재6999083" localSheetId="6">#REF!</definedName>
    <definedName name="재6999083" localSheetId="4">#REF!</definedName>
    <definedName name="재6999083">#REF!</definedName>
    <definedName name="재6999084" localSheetId="2">#REF!</definedName>
    <definedName name="재6999084" localSheetId="7">#REF!</definedName>
    <definedName name="재6999084" localSheetId="6">#REF!</definedName>
    <definedName name="재6999084" localSheetId="4">#REF!</definedName>
    <definedName name="재6999084">#REF!</definedName>
    <definedName name="재6999085" localSheetId="2">#REF!</definedName>
    <definedName name="재6999085" localSheetId="7">#REF!</definedName>
    <definedName name="재6999085" localSheetId="6">#REF!</definedName>
    <definedName name="재6999085" localSheetId="4">#REF!</definedName>
    <definedName name="재6999085">#REF!</definedName>
    <definedName name="재6999086" localSheetId="2">#REF!</definedName>
    <definedName name="재6999086" localSheetId="7">#REF!</definedName>
    <definedName name="재6999086" localSheetId="6">#REF!</definedName>
    <definedName name="재6999086" localSheetId="4">#REF!</definedName>
    <definedName name="재6999086">#REF!</definedName>
    <definedName name="재6999088" localSheetId="2">#REF!</definedName>
    <definedName name="재6999088" localSheetId="7">#REF!</definedName>
    <definedName name="재6999088" localSheetId="6">#REF!</definedName>
    <definedName name="재6999088" localSheetId="4">#REF!</definedName>
    <definedName name="재6999088">#REF!</definedName>
    <definedName name="재6999089" localSheetId="2">#REF!</definedName>
    <definedName name="재6999089" localSheetId="7">#REF!</definedName>
    <definedName name="재6999089" localSheetId="6">#REF!</definedName>
    <definedName name="재6999089" localSheetId="4">#REF!</definedName>
    <definedName name="재6999089">#REF!</definedName>
    <definedName name="재6999090" localSheetId="2">#REF!</definedName>
    <definedName name="재6999090" localSheetId="7">#REF!</definedName>
    <definedName name="재6999090" localSheetId="6">#REF!</definedName>
    <definedName name="재6999090" localSheetId="4">#REF!</definedName>
    <definedName name="재6999090">#REF!</definedName>
    <definedName name="재6999091" localSheetId="2">#REF!</definedName>
    <definedName name="재6999091" localSheetId="7">#REF!</definedName>
    <definedName name="재6999091" localSheetId="6">#REF!</definedName>
    <definedName name="재6999091" localSheetId="4">#REF!</definedName>
    <definedName name="재6999091">#REF!</definedName>
    <definedName name="재6999092" localSheetId="2">#REF!</definedName>
    <definedName name="재6999092" localSheetId="7">#REF!</definedName>
    <definedName name="재6999092" localSheetId="6">#REF!</definedName>
    <definedName name="재6999092" localSheetId="4">#REF!</definedName>
    <definedName name="재6999092">#REF!</definedName>
    <definedName name="재6999093" localSheetId="2">#REF!</definedName>
    <definedName name="재6999093" localSheetId="7">#REF!</definedName>
    <definedName name="재6999093" localSheetId="6">#REF!</definedName>
    <definedName name="재6999093" localSheetId="4">#REF!</definedName>
    <definedName name="재6999093">#REF!</definedName>
    <definedName name="재6999094" localSheetId="2">#REF!</definedName>
    <definedName name="재6999094" localSheetId="7">#REF!</definedName>
    <definedName name="재6999094" localSheetId="6">#REF!</definedName>
    <definedName name="재6999094" localSheetId="4">#REF!</definedName>
    <definedName name="재6999094">#REF!</definedName>
    <definedName name="재6999095" localSheetId="2">#REF!</definedName>
    <definedName name="재6999095" localSheetId="7">#REF!</definedName>
    <definedName name="재6999095" localSheetId="6">#REF!</definedName>
    <definedName name="재6999095" localSheetId="4">#REF!</definedName>
    <definedName name="재6999095">#REF!</definedName>
    <definedName name="재6999096" localSheetId="2">#REF!</definedName>
    <definedName name="재6999096" localSheetId="7">#REF!</definedName>
    <definedName name="재6999096" localSheetId="6">#REF!</definedName>
    <definedName name="재6999096" localSheetId="4">#REF!</definedName>
    <definedName name="재6999096">#REF!</definedName>
    <definedName name="재6999098" localSheetId="2">#REF!</definedName>
    <definedName name="재6999098" localSheetId="7">#REF!</definedName>
    <definedName name="재6999098" localSheetId="6">#REF!</definedName>
    <definedName name="재6999098" localSheetId="4">#REF!</definedName>
    <definedName name="재6999098">#REF!</definedName>
    <definedName name="재6999099" localSheetId="2">#REF!</definedName>
    <definedName name="재6999099" localSheetId="7">#REF!</definedName>
    <definedName name="재6999099" localSheetId="6">#REF!</definedName>
    <definedName name="재6999099" localSheetId="4">#REF!</definedName>
    <definedName name="재6999099">#REF!</definedName>
    <definedName name="재6999100" localSheetId="2">#REF!</definedName>
    <definedName name="재6999100" localSheetId="7">#REF!</definedName>
    <definedName name="재6999100" localSheetId="6">#REF!</definedName>
    <definedName name="재6999100" localSheetId="4">#REF!</definedName>
    <definedName name="재6999100">#REF!</definedName>
    <definedName name="재6999101" localSheetId="2">#REF!</definedName>
    <definedName name="재6999101" localSheetId="7">#REF!</definedName>
    <definedName name="재6999101" localSheetId="6">#REF!</definedName>
    <definedName name="재6999101" localSheetId="4">#REF!</definedName>
    <definedName name="재6999101">#REF!</definedName>
    <definedName name="재6999102" localSheetId="2">#REF!</definedName>
    <definedName name="재6999102" localSheetId="7">#REF!</definedName>
    <definedName name="재6999102" localSheetId="6">#REF!</definedName>
    <definedName name="재6999102" localSheetId="4">#REF!</definedName>
    <definedName name="재6999102">#REF!</definedName>
    <definedName name="재6999104" localSheetId="2">#REF!</definedName>
    <definedName name="재6999104" localSheetId="7">#REF!</definedName>
    <definedName name="재6999104" localSheetId="6">#REF!</definedName>
    <definedName name="재6999104" localSheetId="4">#REF!</definedName>
    <definedName name="재6999104">#REF!</definedName>
    <definedName name="재6999105" localSheetId="2">#REF!</definedName>
    <definedName name="재6999105" localSheetId="7">#REF!</definedName>
    <definedName name="재6999105" localSheetId="6">#REF!</definedName>
    <definedName name="재6999105" localSheetId="4">#REF!</definedName>
    <definedName name="재6999105">#REF!</definedName>
    <definedName name="재6999106" localSheetId="2">#REF!</definedName>
    <definedName name="재6999106" localSheetId="7">#REF!</definedName>
    <definedName name="재6999106" localSheetId="6">#REF!</definedName>
    <definedName name="재6999106" localSheetId="4">#REF!</definedName>
    <definedName name="재6999106">#REF!</definedName>
    <definedName name="재6999107" localSheetId="2">#REF!</definedName>
    <definedName name="재6999107" localSheetId="7">#REF!</definedName>
    <definedName name="재6999107" localSheetId="6">#REF!</definedName>
    <definedName name="재6999107" localSheetId="4">#REF!</definedName>
    <definedName name="재6999107">#REF!</definedName>
    <definedName name="재6999108" localSheetId="2">#REF!</definedName>
    <definedName name="재6999108" localSheetId="7">#REF!</definedName>
    <definedName name="재6999108" localSheetId="6">#REF!</definedName>
    <definedName name="재6999108" localSheetId="4">#REF!</definedName>
    <definedName name="재6999108">#REF!</definedName>
    <definedName name="재6999110" localSheetId="2">#REF!</definedName>
    <definedName name="재6999110" localSheetId="7">#REF!</definedName>
    <definedName name="재6999110" localSheetId="6">#REF!</definedName>
    <definedName name="재6999110" localSheetId="4">#REF!</definedName>
    <definedName name="재6999110">#REF!</definedName>
    <definedName name="재6999111" localSheetId="2">#REF!</definedName>
    <definedName name="재6999111" localSheetId="7">#REF!</definedName>
    <definedName name="재6999111" localSheetId="6">#REF!</definedName>
    <definedName name="재6999111" localSheetId="4">#REF!</definedName>
    <definedName name="재6999111">#REF!</definedName>
    <definedName name="재6999112" localSheetId="2">#REF!</definedName>
    <definedName name="재6999112" localSheetId="7">#REF!</definedName>
    <definedName name="재6999112" localSheetId="6">#REF!</definedName>
    <definedName name="재6999112" localSheetId="4">#REF!</definedName>
    <definedName name="재6999112">#REF!</definedName>
    <definedName name="재6999113" localSheetId="2">#REF!</definedName>
    <definedName name="재6999113" localSheetId="7">#REF!</definedName>
    <definedName name="재6999113" localSheetId="6">#REF!</definedName>
    <definedName name="재6999113" localSheetId="4">#REF!</definedName>
    <definedName name="재6999113">#REF!</definedName>
    <definedName name="재6999114" localSheetId="2">#REF!</definedName>
    <definedName name="재6999114" localSheetId="7">#REF!</definedName>
    <definedName name="재6999114" localSheetId="6">#REF!</definedName>
    <definedName name="재6999114" localSheetId="4">#REF!</definedName>
    <definedName name="재6999114">#REF!</definedName>
    <definedName name="재6999115" localSheetId="2">#REF!</definedName>
    <definedName name="재6999115" localSheetId="7">#REF!</definedName>
    <definedName name="재6999115" localSheetId="6">#REF!</definedName>
    <definedName name="재6999115" localSheetId="4">#REF!</definedName>
    <definedName name="재6999115">#REF!</definedName>
    <definedName name="재6999116" localSheetId="2">#REF!</definedName>
    <definedName name="재6999116" localSheetId="7">#REF!</definedName>
    <definedName name="재6999116" localSheetId="6">#REF!</definedName>
    <definedName name="재6999116" localSheetId="4">#REF!</definedName>
    <definedName name="재6999116">#REF!</definedName>
    <definedName name="재6999117" localSheetId="2">#REF!</definedName>
    <definedName name="재6999117" localSheetId="7">#REF!</definedName>
    <definedName name="재6999117" localSheetId="6">#REF!</definedName>
    <definedName name="재6999117" localSheetId="4">#REF!</definedName>
    <definedName name="재6999117">#REF!</definedName>
    <definedName name="재6999118" localSheetId="2">#REF!</definedName>
    <definedName name="재6999118" localSheetId="7">#REF!</definedName>
    <definedName name="재6999118" localSheetId="6">#REF!</definedName>
    <definedName name="재6999118" localSheetId="4">#REF!</definedName>
    <definedName name="재6999118">#REF!</definedName>
    <definedName name="재6999119" localSheetId="2">#REF!</definedName>
    <definedName name="재6999119" localSheetId="7">#REF!</definedName>
    <definedName name="재6999119" localSheetId="6">#REF!</definedName>
    <definedName name="재6999119" localSheetId="4">#REF!</definedName>
    <definedName name="재6999119">#REF!</definedName>
    <definedName name="재6999120" localSheetId="2">#REF!</definedName>
    <definedName name="재6999120" localSheetId="7">#REF!</definedName>
    <definedName name="재6999120" localSheetId="6">#REF!</definedName>
    <definedName name="재6999120" localSheetId="4">#REF!</definedName>
    <definedName name="재6999120">#REF!</definedName>
    <definedName name="재6999121" localSheetId="2">#REF!</definedName>
    <definedName name="재6999121" localSheetId="7">#REF!</definedName>
    <definedName name="재6999121" localSheetId="6">#REF!</definedName>
    <definedName name="재6999121" localSheetId="4">#REF!</definedName>
    <definedName name="재6999121">#REF!</definedName>
    <definedName name="재6999122" localSheetId="2">#REF!</definedName>
    <definedName name="재6999122" localSheetId="7">#REF!</definedName>
    <definedName name="재6999122" localSheetId="6">#REF!</definedName>
    <definedName name="재6999122" localSheetId="4">#REF!</definedName>
    <definedName name="재6999122">#REF!</definedName>
    <definedName name="재료" localSheetId="2">#REF!</definedName>
    <definedName name="재료" localSheetId="7">#REF!</definedName>
    <definedName name="재료" localSheetId="6">#REF!</definedName>
    <definedName name="재료" localSheetId="4">#REF!</definedName>
    <definedName name="재료">#REF!</definedName>
    <definedName name="재료비">#N/A</definedName>
    <definedName name="材料費" localSheetId="2">#REF!</definedName>
    <definedName name="材料費" localSheetId="7">#REF!</definedName>
    <definedName name="材料費" localSheetId="6">#REF!</definedName>
    <definedName name="材料費" localSheetId="4">#REF!</definedName>
    <definedName name="材料費">#REF!</definedName>
    <definedName name="재료집계2" localSheetId="2">#REF!</definedName>
    <definedName name="재료집계2" localSheetId="7">#REF!</definedName>
    <definedName name="재료집계2" localSheetId="6">#REF!</definedName>
    <definedName name="재료집계2" localSheetId="4">#REF!</definedName>
    <definedName name="재료집계2">#REF!</definedName>
    <definedName name="재료집계3" localSheetId="2">#REF!</definedName>
    <definedName name="재료집계3" localSheetId="7">#REF!</definedName>
    <definedName name="재료집계3" localSheetId="6">#REF!</definedName>
    <definedName name="재료집계3" localSheetId="4">#REF!</definedName>
    <definedName name="재료집계3">#REF!</definedName>
    <definedName name="재료집계호남" localSheetId="2">#REF!</definedName>
    <definedName name="재료집계호남" localSheetId="7">#REF!</definedName>
    <definedName name="재료집계호남" localSheetId="6">#REF!</definedName>
    <definedName name="재료집계호남" localSheetId="4">#REF!</definedName>
    <definedName name="재료집계호남">#REF!</definedName>
    <definedName name="저수조만수위" localSheetId="2">#REF!</definedName>
    <definedName name="저수조만수위" localSheetId="7">#REF!</definedName>
    <definedName name="저수조만수위" localSheetId="6">#REF!</definedName>
    <definedName name="저수조만수위" localSheetId="4">#REF!</definedName>
    <definedName name="저수조만수위">#REF!</definedName>
    <definedName name="저압케이블전공" localSheetId="2">#REF!</definedName>
    <definedName name="저압케이블전공" localSheetId="7">#REF!</definedName>
    <definedName name="저압케이블전공" localSheetId="6">#REF!</definedName>
    <definedName name="저압케이블전공" localSheetId="4">#REF!</definedName>
    <definedName name="저압케이블전공">#REF!</definedName>
    <definedName name="저층" localSheetId="2">#REF!</definedName>
    <definedName name="저층" localSheetId="7">#REF!</definedName>
    <definedName name="저층" localSheetId="6">#REF!</definedName>
    <definedName name="저층" localSheetId="4">#REF!</definedName>
    <definedName name="저층">#REF!</definedName>
    <definedName name="저케" localSheetId="2">#REF!</definedName>
    <definedName name="저케" localSheetId="7">#REF!</definedName>
    <definedName name="저케" localSheetId="6">#REF!</definedName>
    <definedName name="저케" localSheetId="4">#REF!</definedName>
    <definedName name="저케">#REF!</definedName>
    <definedName name="전1" localSheetId="2">#REF!</definedName>
    <definedName name="전1" localSheetId="7">#REF!</definedName>
    <definedName name="전1" localSheetId="6">#REF!</definedName>
    <definedName name="전1" localSheetId="4">#REF!</definedName>
    <definedName name="전1">#REF!</definedName>
    <definedName name="전2" localSheetId="2">#REF!</definedName>
    <definedName name="전2" localSheetId="7">#REF!</definedName>
    <definedName name="전2" localSheetId="6">#REF!</definedName>
    <definedName name="전2" localSheetId="4">#REF!</definedName>
    <definedName name="전2">#REF!</definedName>
    <definedName name="전기" localSheetId="2">#REF!</definedName>
    <definedName name="전기" localSheetId="7">#REF!</definedName>
    <definedName name="전기" localSheetId="6">#REF!</definedName>
    <definedName name="전기" localSheetId="4">#REF!</definedName>
    <definedName name="전기">#REF!</definedName>
    <definedName name="전기공사">#N/A</definedName>
    <definedName name="전기산출" localSheetId="2" hidden="1">#REF!</definedName>
    <definedName name="전기산출" localSheetId="7" hidden="1">#REF!</definedName>
    <definedName name="전기산출" localSheetId="6" hidden="1">#REF!</definedName>
    <definedName name="전기산출" localSheetId="4" hidden="1">#REF!</definedName>
    <definedName name="전기산출" hidden="1">#REF!</definedName>
    <definedName name="전기산출내역" localSheetId="2" hidden="1">#REF!</definedName>
    <definedName name="전기산출내역" localSheetId="7" hidden="1">#REF!</definedName>
    <definedName name="전기산출내역" localSheetId="6" hidden="1">#REF!</definedName>
    <definedName name="전기산출내역" localSheetId="4" hidden="1">#REF!</definedName>
    <definedName name="전기산출내역" hidden="1">#REF!</definedName>
    <definedName name="전기특기조건" hidden="1">{#N/A,#N/A,FALSE,"현장 NCR 분석";#N/A,#N/A,FALSE,"현장품질감사";#N/A,#N/A,FALSE,"현장품질감사"}</definedName>
    <definedName name="전기품질" localSheetId="2">#REF!</definedName>
    <definedName name="전기품질" localSheetId="7">#REF!</definedName>
    <definedName name="전기품질" localSheetId="6">#REF!</definedName>
    <definedName name="전기품질" localSheetId="4">#REF!</definedName>
    <definedName name="전기품질">#REF!</definedName>
    <definedName name="전농" localSheetId="2">#REF!</definedName>
    <definedName name="전농" localSheetId="7">#REF!</definedName>
    <definedName name="전농" localSheetId="6">#REF!</definedName>
    <definedName name="전농" localSheetId="4">#REF!</definedName>
    <definedName name="전농">#REF!</definedName>
    <definedName name="전도금실행" localSheetId="2">#REF!</definedName>
    <definedName name="전도금실행" localSheetId="7">#REF!</definedName>
    <definedName name="전도금실행" localSheetId="6">#REF!</definedName>
    <definedName name="전도금실행" localSheetId="4">#REF!</definedName>
    <definedName name="전도금실행">#REF!</definedName>
    <definedName name="전동기용량" localSheetId="2">#REF!</definedName>
    <definedName name="전동기용량" localSheetId="7">#REF!</definedName>
    <definedName name="전동기용량" localSheetId="6">#REF!</definedName>
    <definedName name="전동기용량" localSheetId="4">#REF!</definedName>
    <definedName name="전동기용량">#REF!</definedName>
    <definedName name="전등신설" localSheetId="2">#REF!</definedName>
    <definedName name="전등신설" localSheetId="7">#REF!</definedName>
    <definedName name="전등신설" localSheetId="6">#REF!</definedName>
    <definedName name="전등신설" localSheetId="4">#REF!</definedName>
    <definedName name="전등신설">#REF!</definedName>
    <definedName name="전자CF" hidden="1">{#N/A,#N/A,FALSE,"지침";#N/A,#N/A,FALSE,"환경분석";#N/A,#N/A,FALSE,"Sheet16"}</definedName>
    <definedName name="전체" localSheetId="2">#REF!</definedName>
    <definedName name="전체" localSheetId="7">#REF!</definedName>
    <definedName name="전체" localSheetId="6">#REF!</definedName>
    <definedName name="전체" localSheetId="4">#REF!</definedName>
    <definedName name="전체">#REF!</definedName>
    <definedName name="전체선택" localSheetId="2">#REF!</definedName>
    <definedName name="전체선택" localSheetId="7">#REF!</definedName>
    <definedName name="전체선택" localSheetId="6">#REF!</definedName>
    <definedName name="전체선택" localSheetId="4">#REF!</definedName>
    <definedName name="전체선택">#REF!</definedName>
    <definedName name="전체품의" localSheetId="2">#REF!</definedName>
    <definedName name="전체품의" localSheetId="7">#REF!</definedName>
    <definedName name="전체품의" localSheetId="6">#REF!</definedName>
    <definedName name="전체품의" localSheetId="4">#REF!</definedName>
    <definedName name="전체품의">#REF!</definedName>
    <definedName name="젇주ㅠㅜㅇㄴ" hidden="1">{#N/A,#N/A,FALSE,"집계표"}</definedName>
    <definedName name="점멸기" localSheetId="2">#REF!</definedName>
    <definedName name="점멸기" localSheetId="7">#REF!</definedName>
    <definedName name="점멸기" localSheetId="6">#REF!</definedName>
    <definedName name="점멸기" localSheetId="4">#REF!</definedName>
    <definedName name="점멸기">#REF!</definedName>
    <definedName name="정4갑본" localSheetId="2">#REF!</definedName>
    <definedName name="정4갑본" localSheetId="7">#REF!</definedName>
    <definedName name="정4갑본" localSheetId="6">#REF!</definedName>
    <definedName name="정4갑본" localSheetId="4">#REF!</definedName>
    <definedName name="정4갑본">#REF!</definedName>
    <definedName name="정4갑현" localSheetId="2">#REF!</definedName>
    <definedName name="정4갑현" localSheetId="7">#REF!</definedName>
    <definedName name="정4갑현" localSheetId="6">#REF!</definedName>
    <definedName name="정4갑현" localSheetId="4">#REF!</definedName>
    <definedName name="정4갑현">#REF!</definedName>
    <definedName name="정4을본" localSheetId="2">#REF!</definedName>
    <definedName name="정4을본" localSheetId="7">#REF!</definedName>
    <definedName name="정4을본" localSheetId="6">#REF!</definedName>
    <definedName name="정4을본" localSheetId="4">#REF!</definedName>
    <definedName name="정4을본">#REF!</definedName>
    <definedName name="정4을현" localSheetId="2">#REF!</definedName>
    <definedName name="정4을현" localSheetId="7">#REF!</definedName>
    <definedName name="정4을현" localSheetId="6">#REF!</definedName>
    <definedName name="정4을현" localSheetId="4">#REF!</definedName>
    <definedName name="정4을현">#REF!</definedName>
    <definedName name="정과장본" localSheetId="2">#REF!</definedName>
    <definedName name="정과장본" localSheetId="7">#REF!</definedName>
    <definedName name="정과장본" localSheetId="6">#REF!</definedName>
    <definedName name="정과장본" localSheetId="4">#REF!</definedName>
    <definedName name="정과장본">#REF!</definedName>
    <definedName name="정과장현" localSheetId="2">#REF!</definedName>
    <definedName name="정과장현" localSheetId="7">#REF!</definedName>
    <definedName name="정과장현" localSheetId="6">#REF!</definedName>
    <definedName name="정과장현" localSheetId="4">#REF!</definedName>
    <definedName name="정과장현">#REF!</definedName>
    <definedName name="정대리본" localSheetId="2">#REF!</definedName>
    <definedName name="정대리본" localSheetId="7">#REF!</definedName>
    <definedName name="정대리본" localSheetId="6">#REF!</definedName>
    <definedName name="정대리본" localSheetId="4">#REF!</definedName>
    <definedName name="정대리본">#REF!</definedName>
    <definedName name="정대리현" localSheetId="2">#REF!</definedName>
    <definedName name="정대리현" localSheetId="7">#REF!</definedName>
    <definedName name="정대리현" localSheetId="6">#REF!</definedName>
    <definedName name="정대리현" localSheetId="4">#REF!</definedName>
    <definedName name="정대리현">#REF!</definedName>
    <definedName name="정본" localSheetId="2">#REF!</definedName>
    <definedName name="정본" localSheetId="7">#REF!</definedName>
    <definedName name="정본" localSheetId="6">#REF!</definedName>
    <definedName name="정본" localSheetId="4">#REF!</definedName>
    <definedName name="정본">#REF!</definedName>
    <definedName name="정부장본" localSheetId="2">#REF!</definedName>
    <definedName name="정부장본" localSheetId="7">#REF!</definedName>
    <definedName name="정부장본" localSheetId="6">#REF!</definedName>
    <definedName name="정부장본" localSheetId="4">#REF!</definedName>
    <definedName name="정부장본">#REF!</definedName>
    <definedName name="정부장현" localSheetId="2">#REF!</definedName>
    <definedName name="정부장현" localSheetId="7">#REF!</definedName>
    <definedName name="정부장현" localSheetId="6">#REF!</definedName>
    <definedName name="정부장현" localSheetId="4">#REF!</definedName>
    <definedName name="정부장현">#REF!</definedName>
    <definedName name="정산" localSheetId="2">#REF!</definedName>
    <definedName name="정산" localSheetId="7">#REF!</definedName>
    <definedName name="정산" localSheetId="6">#REF!</definedName>
    <definedName name="정산" localSheetId="4">#REF!</definedName>
    <definedName name="정산">#REF!</definedName>
    <definedName name="정산1" localSheetId="2">#REF!</definedName>
    <definedName name="정산1" localSheetId="7">#REF!</definedName>
    <definedName name="정산1" localSheetId="6">#REF!</definedName>
    <definedName name="정산1" localSheetId="4">#REF!</definedName>
    <definedName name="정산1">#REF!</definedName>
    <definedName name="정산2" localSheetId="2">#REF!</definedName>
    <definedName name="정산2" localSheetId="7">#REF!</definedName>
    <definedName name="정산2" localSheetId="6">#REF!</definedName>
    <definedName name="정산2" localSheetId="4">#REF!</definedName>
    <definedName name="정산2">#REF!</definedName>
    <definedName name="정산표" hidden="1">{#N/A,#N/A,FALSE,"현장 NCR 분석";#N/A,#N/A,FALSE,"현장품질감사";#N/A,#N/A,FALSE,"현장품질감사"}</definedName>
    <definedName name="정상" localSheetId="2">#REF!</definedName>
    <definedName name="정상" localSheetId="7">#REF!</definedName>
    <definedName name="정상" localSheetId="6">#REF!</definedName>
    <definedName name="정상" localSheetId="4">#REF!</definedName>
    <definedName name="정상">#REF!</definedName>
    <definedName name="정직" localSheetId="2">#REF!</definedName>
    <definedName name="정직" localSheetId="7">#REF!</definedName>
    <definedName name="정직" localSheetId="6">#REF!</definedName>
    <definedName name="정직" localSheetId="4">#REF!</definedName>
    <definedName name="정직">#REF!</definedName>
    <definedName name="정차장본" localSheetId="2">#REF!</definedName>
    <definedName name="정차장본" localSheetId="7">#REF!</definedName>
    <definedName name="정차장본" localSheetId="6">#REF!</definedName>
    <definedName name="정차장본" localSheetId="4">#REF!</definedName>
    <definedName name="정차장본">#REF!</definedName>
    <definedName name="정차장현" localSheetId="2">#REF!</definedName>
    <definedName name="정차장현" localSheetId="7">#REF!</definedName>
    <definedName name="정차장현" localSheetId="6">#REF!</definedName>
    <definedName name="정차장현" localSheetId="4">#REF!</definedName>
    <definedName name="정차장현">#REF!</definedName>
    <definedName name="정총" localSheetId="2">#REF!</definedName>
    <definedName name="정총" localSheetId="7">#REF!</definedName>
    <definedName name="정총" localSheetId="6">#REF!</definedName>
    <definedName name="정총" localSheetId="4">#REF!</definedName>
    <definedName name="정총">#REF!</definedName>
    <definedName name="제2짱" hidden="1">{#N/A,#N/A,FALSE,"운반시간"}</definedName>
    <definedName name="제5호표" localSheetId="2">#REF!</definedName>
    <definedName name="제5호표" localSheetId="7">#REF!</definedName>
    <definedName name="제5호표" localSheetId="6">#REF!</definedName>
    <definedName name="제5호표" localSheetId="4">#REF!</definedName>
    <definedName name="제5호표">#REF!</definedName>
    <definedName name="제경비율" localSheetId="2">#REF!</definedName>
    <definedName name="제경비율" localSheetId="7">#REF!</definedName>
    <definedName name="제경비율" localSheetId="6">#REF!</definedName>
    <definedName name="제경비율" localSheetId="4">#REF!</definedName>
    <definedName name="제경비율">#REF!</definedName>
    <definedName name="제룰보고서" localSheetId="2">#REF!</definedName>
    <definedName name="제룰보고서" localSheetId="7">#REF!</definedName>
    <definedName name="제룰보고서" localSheetId="6">#REF!</definedName>
    <definedName name="제룰보고서" localSheetId="4">#REF!</definedName>
    <definedName name="제룰보고서">#REF!</definedName>
    <definedName name="제작비" localSheetId="2">#REF!</definedName>
    <definedName name="제작비" localSheetId="7">#REF!</definedName>
    <definedName name="제작비" localSheetId="6">#REF!</definedName>
    <definedName name="제작비" localSheetId="4">#REF!</definedName>
    <definedName name="제작비">#REF!</definedName>
    <definedName name="제잡">#N/A</definedName>
    <definedName name="제조" localSheetId="2">#REF!</definedName>
    <definedName name="제조" localSheetId="7">#REF!</definedName>
    <definedName name="제조" localSheetId="6">#REF!</definedName>
    <definedName name="제조" localSheetId="4">#REF!</definedName>
    <definedName name="제조">#REF!</definedName>
    <definedName name="제출2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조경" localSheetId="2">#REF!</definedName>
    <definedName name="조경" localSheetId="7">#REF!</definedName>
    <definedName name="조경" localSheetId="6">#REF!</definedName>
    <definedName name="조경" localSheetId="4">#REF!</definedName>
    <definedName name="조경">#REF!</definedName>
    <definedName name="조경공" localSheetId="2">#REF!</definedName>
    <definedName name="조경공" localSheetId="7">#REF!</definedName>
    <definedName name="조경공" localSheetId="6">#REF!</definedName>
    <definedName name="조경공" localSheetId="4">#REF!</definedName>
    <definedName name="조경공">#REF!</definedName>
    <definedName name="조경공B10" localSheetId="2">#REF!</definedName>
    <definedName name="조경공B10" localSheetId="7">#REF!</definedName>
    <definedName name="조경공B10" localSheetId="6">#REF!</definedName>
    <definedName name="조경공B10" localSheetId="4">#REF!</definedName>
    <definedName name="조경공B10">#REF!</definedName>
    <definedName name="조경공B4이하" localSheetId="2">#REF!</definedName>
    <definedName name="조경공B4이하" localSheetId="7">#REF!</definedName>
    <definedName name="조경공B4이하" localSheetId="6">#REF!</definedName>
    <definedName name="조경공B4이하" localSheetId="4">#REF!</definedName>
    <definedName name="조경공B4이하">#REF!</definedName>
    <definedName name="조경공B5" localSheetId="2">#REF!</definedName>
    <definedName name="조경공B5" localSheetId="7">#REF!</definedName>
    <definedName name="조경공B5" localSheetId="6">#REF!</definedName>
    <definedName name="조경공B5" localSheetId="4">#REF!</definedName>
    <definedName name="조경공B5">#REF!</definedName>
    <definedName name="조경공B6" localSheetId="2">#REF!</definedName>
    <definedName name="조경공B6" localSheetId="7">#REF!</definedName>
    <definedName name="조경공B6" localSheetId="6">#REF!</definedName>
    <definedName name="조경공B6" localSheetId="4">#REF!</definedName>
    <definedName name="조경공B6">#REF!</definedName>
    <definedName name="조경공B8" localSheetId="2">#REF!</definedName>
    <definedName name="조경공B8" localSheetId="7">#REF!</definedName>
    <definedName name="조경공B8" localSheetId="6">#REF!</definedName>
    <definedName name="조경공B8" localSheetId="4">#REF!</definedName>
    <definedName name="조경공B8">#REF!</definedName>
    <definedName name="조경공R10" localSheetId="2">#REF!</definedName>
    <definedName name="조경공R10" localSheetId="7">#REF!</definedName>
    <definedName name="조경공R10" localSheetId="6">#REF!</definedName>
    <definedName name="조경공R10" localSheetId="4">#REF!</definedName>
    <definedName name="조경공R10">#REF!</definedName>
    <definedName name="조경공R12" localSheetId="2">#REF!</definedName>
    <definedName name="조경공R12" localSheetId="7">#REF!</definedName>
    <definedName name="조경공R12" localSheetId="6">#REF!</definedName>
    <definedName name="조경공R12" localSheetId="4">#REF!</definedName>
    <definedName name="조경공R12">#REF!</definedName>
    <definedName name="조경공R15" localSheetId="2">#REF!</definedName>
    <definedName name="조경공R15" localSheetId="7">#REF!</definedName>
    <definedName name="조경공R15" localSheetId="6">#REF!</definedName>
    <definedName name="조경공R15" localSheetId="4">#REF!</definedName>
    <definedName name="조경공R15">#REF!</definedName>
    <definedName name="조경공R4이하" localSheetId="2">#REF!</definedName>
    <definedName name="조경공R4이하" localSheetId="7">#REF!</definedName>
    <definedName name="조경공R4이하" localSheetId="6">#REF!</definedName>
    <definedName name="조경공R4이하" localSheetId="4">#REF!</definedName>
    <definedName name="조경공R4이하">#REF!</definedName>
    <definedName name="조경공R5" localSheetId="2">#REF!</definedName>
    <definedName name="조경공R5" localSheetId="7">#REF!</definedName>
    <definedName name="조경공R5" localSheetId="6">#REF!</definedName>
    <definedName name="조경공R5" localSheetId="4">#REF!</definedName>
    <definedName name="조경공R5">#REF!</definedName>
    <definedName name="조경공R6" localSheetId="2">#REF!</definedName>
    <definedName name="조경공R6" localSheetId="7">#REF!</definedName>
    <definedName name="조경공R6" localSheetId="6">#REF!</definedName>
    <definedName name="조경공R6" localSheetId="4">#REF!</definedName>
    <definedName name="조경공R6">#REF!</definedName>
    <definedName name="조경공R7" localSheetId="2">#REF!</definedName>
    <definedName name="조경공R7" localSheetId="7">#REF!</definedName>
    <definedName name="조경공R7" localSheetId="6">#REF!</definedName>
    <definedName name="조경공R7" localSheetId="4">#REF!</definedName>
    <definedName name="조경공R7">#REF!</definedName>
    <definedName name="조경공R8" localSheetId="2">#REF!</definedName>
    <definedName name="조경공R8" localSheetId="7">#REF!</definedName>
    <definedName name="조경공R8" localSheetId="6">#REF!</definedName>
    <definedName name="조경공R8" localSheetId="4">#REF!</definedName>
    <definedName name="조경공R8">#REF!</definedName>
    <definedName name="조력공" localSheetId="2">#REF!</definedName>
    <definedName name="조력공" localSheetId="7">#REF!</definedName>
    <definedName name="조력공" localSheetId="6">#REF!</definedName>
    <definedName name="조력공" localSheetId="4">#REF!</definedName>
    <definedName name="조력공">#REF!</definedName>
    <definedName name="조원공_1.1_1.5" localSheetId="2">#REF!</definedName>
    <definedName name="조원공_1.1_1.5" localSheetId="7">#REF!</definedName>
    <definedName name="조원공_1.1_1.5" localSheetId="6">#REF!</definedName>
    <definedName name="조원공_1.1_1.5" localSheetId="4">#REF!</definedName>
    <definedName name="조원공_1.1_1.5">#REF!</definedName>
    <definedName name="조장" localSheetId="2">#REF!</definedName>
    <definedName name="조장" localSheetId="7">#REF!</definedName>
    <definedName name="조장" localSheetId="6">#REF!</definedName>
    <definedName name="조장" localSheetId="4">#REF!</definedName>
    <definedName name="조장">#REF!</definedName>
    <definedName name="조적" localSheetId="2">#REF!</definedName>
    <definedName name="조적" localSheetId="7">#REF!</definedName>
    <definedName name="조적" localSheetId="6">#REF!</definedName>
    <definedName name="조적" localSheetId="4">#REF!</definedName>
    <definedName name="조적">#REF!</definedName>
    <definedName name="조정" localSheetId="2">#REF!</definedName>
    <definedName name="조정" localSheetId="7">#REF!</definedName>
    <definedName name="조정" localSheetId="6">#REF!</definedName>
    <definedName name="조정" localSheetId="4">#REF!</definedName>
    <definedName name="조정">#REF!</definedName>
    <definedName name="조정1" localSheetId="2" hidden="1">#REF!</definedName>
    <definedName name="조정1" localSheetId="7" hidden="1">#REF!</definedName>
    <definedName name="조정1" localSheetId="6" hidden="1">#REF!</definedName>
    <definedName name="조정1" localSheetId="4" hidden="1">#REF!</definedName>
    <definedName name="조정1" hidden="1">#REF!</definedName>
    <definedName name="조직" hidden="1">{#N/A,#N/A,FALSE,"변경관리예산";#N/A,#N/A,FALSE,"변경장비예산";#N/A,#N/A,FALSE,"변경준설예산";#N/A,#N/A,FALSE,"변경철구예산"}</definedName>
    <definedName name="조직4" hidden="1">{#N/A,#N/A,FALSE,"사업총괄";#N/A,#N/A,FALSE,"장비사업";#N/A,#N/A,FALSE,"철구사업";#N/A,#N/A,FALSE,"준설사업"}</definedName>
    <definedName name="조직4.2" hidden="1">{#N/A,#N/A,FALSE,"예상손익";#N/A,#N/A,FALSE,"관리분석";#N/A,#N/A,FALSE,"장비분석";#N/A,#N/A,FALSE,"준설분석";#N/A,#N/A,FALSE,"철구분석"}</definedName>
    <definedName name="조직현황1" localSheetId="2">BLCH</definedName>
    <definedName name="조직현황1" localSheetId="7">BLCH</definedName>
    <definedName name="조직현황1" localSheetId="6">BLCH</definedName>
    <definedName name="조직현황1" localSheetId="4">BLCH</definedName>
    <definedName name="조직현황1">BLCH</definedName>
    <definedName name="조창현" hidden="1">{#N/A,#N/A,FALSE,"교리2"}</definedName>
    <definedName name="조형가이즈까3010" localSheetId="2">#REF!</definedName>
    <definedName name="조형가이즈까3010" localSheetId="7">#REF!</definedName>
    <definedName name="조형가이즈까3010" localSheetId="6">#REF!</definedName>
    <definedName name="조형가이즈까3010" localSheetId="4">#REF!</definedName>
    <definedName name="조형가이즈까3010">#REF!</definedName>
    <definedName name="조형가이즈까3012" localSheetId="2">#REF!</definedName>
    <definedName name="조형가이즈까3012" localSheetId="7">#REF!</definedName>
    <definedName name="조형가이즈까3012" localSheetId="6">#REF!</definedName>
    <definedName name="조형가이즈까3012" localSheetId="4">#REF!</definedName>
    <definedName name="조형가이즈까3012">#REF!</definedName>
    <definedName name="조형가이즈까3014" localSheetId="2">#REF!</definedName>
    <definedName name="조형가이즈까3014" localSheetId="7">#REF!</definedName>
    <definedName name="조형가이즈까3014" localSheetId="6">#REF!</definedName>
    <definedName name="조형가이즈까3014" localSheetId="4">#REF!</definedName>
    <definedName name="조형가이즈까3014">#REF!</definedName>
    <definedName name="조형가이즈까3516" localSheetId="2">#REF!</definedName>
    <definedName name="조형가이즈까3516" localSheetId="7">#REF!</definedName>
    <definedName name="조형가이즈까3516" localSheetId="6">#REF!</definedName>
    <definedName name="조형가이즈까3516" localSheetId="4">#REF!</definedName>
    <definedName name="조형가이즈까3516">#REF!</definedName>
    <definedName name="조후" hidden="1">{#N/A,#N/A,FALSE,"예상손익";#N/A,#N/A,FALSE,"관리분석";#N/A,#N/A,FALSE,"장비분석";#N/A,#N/A,FALSE,"준설분석";#N/A,#N/A,FALSE,"철구분석"}</definedName>
    <definedName name="종합청사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주방" localSheetId="2">#REF!</definedName>
    <definedName name="주방" localSheetId="7">#REF!</definedName>
    <definedName name="주방" localSheetId="6">#REF!</definedName>
    <definedName name="주방" localSheetId="4">#REF!</definedName>
    <definedName name="주방">#REF!</definedName>
    <definedName name="중기" localSheetId="2">#REF!</definedName>
    <definedName name="중기" localSheetId="7">#REF!</definedName>
    <definedName name="중기" localSheetId="6">#REF!</definedName>
    <definedName name="중기" localSheetId="4">#REF!</definedName>
    <definedName name="중기">#REF!</definedName>
    <definedName name="중기공" localSheetId="2">#REF!</definedName>
    <definedName name="중기공" localSheetId="7">#REF!</definedName>
    <definedName name="중기공" localSheetId="6">#REF!</definedName>
    <definedName name="중기공" localSheetId="4">#REF!</definedName>
    <definedName name="중기공">#REF!</definedName>
    <definedName name="중량" localSheetId="2">#REF!</definedName>
    <definedName name="중량" localSheetId="7">#REF!</definedName>
    <definedName name="중량" localSheetId="6">#REF!</definedName>
    <definedName name="중량" localSheetId="4">#REF!</definedName>
    <definedName name="중량">#REF!</definedName>
    <definedName name="중량표" localSheetId="2">#REF!</definedName>
    <definedName name="중량표" localSheetId="7">#REF!</definedName>
    <definedName name="중량표" localSheetId="6">#REF!</definedName>
    <definedName name="중량표" localSheetId="4">#REF!</definedName>
    <definedName name="중량표">#REF!</definedName>
    <definedName name="중흥부두2" localSheetId="2">#REF!</definedName>
    <definedName name="중흥부두2" localSheetId="7">#REF!</definedName>
    <definedName name="중흥부두2" localSheetId="6">#REF!</definedName>
    <definedName name="중흥부두2" localSheetId="4">#REF!</definedName>
    <definedName name="중흥부두2">#REF!</definedName>
    <definedName name="증감내역" localSheetId="2" hidden="1">#REF!</definedName>
    <definedName name="증감내역" localSheetId="7" hidden="1">#REF!</definedName>
    <definedName name="증감내역" localSheetId="6" hidden="1">#REF!</definedName>
    <definedName name="증감내역" localSheetId="4" hidden="1">#REF!</definedName>
    <definedName name="증감내역" hidden="1">#REF!</definedName>
    <definedName name="지" localSheetId="2">#REF!</definedName>
    <definedName name="지" localSheetId="7">#REF!</definedName>
    <definedName name="지" localSheetId="6">#REF!</definedName>
    <definedName name="지" localSheetId="4">#REF!</definedName>
    <definedName name="지">#REF!</definedName>
    <definedName name="지1" localSheetId="2">#REF!</definedName>
    <definedName name="지1" localSheetId="7">#REF!</definedName>
    <definedName name="지1" localSheetId="6">#REF!</definedName>
    <definedName name="지1" localSheetId="4">#REF!</definedName>
    <definedName name="지1">#REF!</definedName>
    <definedName name="지21" localSheetId="2">#REF!</definedName>
    <definedName name="지21" localSheetId="7">#REF!</definedName>
    <definedName name="지21" localSheetId="6">#REF!</definedName>
    <definedName name="지21" localSheetId="4">#REF!</definedName>
    <definedName name="지21">#REF!</definedName>
    <definedName name="지22" localSheetId="2">#REF!</definedName>
    <definedName name="지22" localSheetId="7">#REF!</definedName>
    <definedName name="지22" localSheetId="6">#REF!</definedName>
    <definedName name="지22" localSheetId="4">#REF!</definedName>
    <definedName name="지22">#REF!</definedName>
    <definedName name="지23" localSheetId="2">#REF!</definedName>
    <definedName name="지23" localSheetId="7">#REF!</definedName>
    <definedName name="지23" localSheetId="6">#REF!</definedName>
    <definedName name="지23" localSheetId="4">#REF!</definedName>
    <definedName name="지23">#REF!</definedName>
    <definedName name="지24" localSheetId="2">#REF!</definedName>
    <definedName name="지24" localSheetId="7">#REF!</definedName>
    <definedName name="지24" localSheetId="6">#REF!</definedName>
    <definedName name="지24" localSheetId="4">#REF!</definedName>
    <definedName name="지24">#REF!</definedName>
    <definedName name="지25" localSheetId="2">#REF!</definedName>
    <definedName name="지25" localSheetId="7">#REF!</definedName>
    <definedName name="지25" localSheetId="6">#REF!</definedName>
    <definedName name="지25" localSheetId="4">#REF!</definedName>
    <definedName name="지25">#REF!</definedName>
    <definedName name="지급" localSheetId="2">#REF!</definedName>
    <definedName name="지급" localSheetId="7">#REF!</definedName>
    <definedName name="지급" localSheetId="6">#REF!</definedName>
    <definedName name="지급" localSheetId="4">#REF!</definedName>
    <definedName name="지급">#REF!</definedName>
    <definedName name="지동" localSheetId="2">#REF!</definedName>
    <definedName name="지동" localSheetId="7">#REF!</definedName>
    <definedName name="지동" localSheetId="6">#REF!</definedName>
    <definedName name="지동" localSheetId="4">#REF!</definedName>
    <definedName name="지동">#REF!</definedName>
    <definedName name="지붕" localSheetId="2">#REF!</definedName>
    <definedName name="지붕" localSheetId="7">#REF!</definedName>
    <definedName name="지붕" localSheetId="6">#REF!</definedName>
    <definedName name="지붕" localSheetId="4">#REF!</definedName>
    <definedName name="지붕">#REF!</definedName>
    <definedName name="지역" localSheetId="2">#REF!</definedName>
    <definedName name="지역" localSheetId="7">#REF!</definedName>
    <definedName name="지역" localSheetId="6">#REF!</definedName>
    <definedName name="지역" localSheetId="4">#REF!</definedName>
    <definedName name="지역">#REF!</definedName>
    <definedName name="지지물" localSheetId="2">#REF!</definedName>
    <definedName name="지지물" localSheetId="7">#REF!</definedName>
    <definedName name="지지물" localSheetId="6">#REF!</definedName>
    <definedName name="지지물" localSheetId="4">#REF!</definedName>
    <definedName name="지지물">#REF!</definedName>
    <definedName name="지지물집계" localSheetId="2">#REF!</definedName>
    <definedName name="지지물집계" localSheetId="7">#REF!</definedName>
    <definedName name="지지물집계" localSheetId="6">#REF!</definedName>
    <definedName name="지지물집계" localSheetId="4">#REF!</definedName>
    <definedName name="지지물집계">#REF!</definedName>
    <definedName name="직1CO" localSheetId="2">#REF!</definedName>
    <definedName name="직1CO" localSheetId="7">#REF!</definedName>
    <definedName name="직1CO" localSheetId="6">#REF!</definedName>
    <definedName name="직1CO" localSheetId="4">#REF!</definedName>
    <definedName name="직1CO">#REF!</definedName>
    <definedName name="직노" localSheetId="2">#REF!</definedName>
    <definedName name="직노" localSheetId="7">#REF!</definedName>
    <definedName name="직노" localSheetId="6">#REF!</definedName>
    <definedName name="직노" localSheetId="4">#REF!</definedName>
    <definedName name="직노">#REF!</definedName>
    <definedName name="직매54P" hidden="1">{#N/A,#N/A,TRUE,"토적및재료집계";#N/A,#N/A,TRUE,"토적및재료집계";#N/A,#N/A,TRUE,"단위량"}</definedName>
    <definedName name="직영비" localSheetId="2">#REF!</definedName>
    <definedName name="직영비" localSheetId="7">#REF!</definedName>
    <definedName name="직영비" localSheetId="6">#REF!</definedName>
    <definedName name="직영비" localSheetId="4">#REF!</definedName>
    <definedName name="직영비">#REF!</definedName>
    <definedName name="직재" localSheetId="2">#REF!</definedName>
    <definedName name="직재" localSheetId="7">#REF!</definedName>
    <definedName name="직재" localSheetId="6">#REF!</definedName>
    <definedName name="직재" localSheetId="4">#REF!</definedName>
    <definedName name="직재">#REF!</definedName>
    <definedName name="직접비" localSheetId="2">#REF!</definedName>
    <definedName name="직접비" localSheetId="7">#REF!</definedName>
    <definedName name="직접비" localSheetId="6">#REF!</definedName>
    <definedName name="직접비" localSheetId="4">#REF!</definedName>
    <definedName name="직접비">#REF!</definedName>
    <definedName name="直接人件費" localSheetId="2">#REF!</definedName>
    <definedName name="直接人件費" localSheetId="7">#REF!</definedName>
    <definedName name="直接人件費" localSheetId="6">#REF!</definedName>
    <definedName name="直接人件費" localSheetId="4">#REF!</definedName>
    <definedName name="直接人件費">#REF!</definedName>
    <definedName name="직종" localSheetId="2">#REF!</definedName>
    <definedName name="직종" localSheetId="7">#REF!</definedName>
    <definedName name="직종" localSheetId="6">#REF!</definedName>
    <definedName name="직종" localSheetId="4">#REF!</definedName>
    <definedName name="직종">#REF!</definedName>
    <definedName name="진남_실내_체육관_음향_보강_설계_백이사님_내역서_List" localSheetId="2">#REF!</definedName>
    <definedName name="진남_실내_체육관_음향_보강_설계_백이사님_내역서_List" localSheetId="7">#REF!</definedName>
    <definedName name="진남_실내_체육관_음향_보강_설계_백이사님_내역서_List" localSheetId="6">#REF!</definedName>
    <definedName name="진남_실내_체육관_음향_보강_설계_백이사님_내역서_List" localSheetId="4">#REF!</definedName>
    <definedName name="진남_실내_체육관_음향_보강_설계_백이사님_내역서_List">#REF!</definedName>
    <definedName name="진동로라">250000</definedName>
    <definedName name="진짜원가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집" localSheetId="2">#REF!</definedName>
    <definedName name="집" localSheetId="7">#REF!</definedName>
    <definedName name="집" localSheetId="6">#REF!</definedName>
    <definedName name="집" localSheetId="4">#REF!</definedName>
    <definedName name="집">#REF!</definedName>
    <definedName name="집계표" localSheetId="2">#REF!,#REF!,#REF!</definedName>
    <definedName name="집계표" localSheetId="7">#REF!,#REF!,#REF!</definedName>
    <definedName name="집계표" localSheetId="6">#REF!,#REF!,#REF!</definedName>
    <definedName name="집계표" localSheetId="4">#REF!,#REF!,#REF!</definedName>
    <definedName name="집계표">#REF!,#REF!,#REF!</definedName>
    <definedName name="집계표1" localSheetId="2">#REF!,#REF!,#REF!</definedName>
    <definedName name="집계표1" localSheetId="7">#REF!,#REF!,#REF!</definedName>
    <definedName name="집계표1" localSheetId="6">#REF!,#REF!,#REF!</definedName>
    <definedName name="집계표1" localSheetId="4">#REF!,#REF!,#REF!</definedName>
    <definedName name="집계표1">#REF!,#REF!,#REF!</definedName>
    <definedName name="집수정탱크" localSheetId="2">#REF!</definedName>
    <definedName name="집수정탱크" localSheetId="7">#REF!</definedName>
    <definedName name="집수정탱크" localSheetId="6">#REF!</definedName>
    <definedName name="집수정탱크" localSheetId="4">#REF!</definedName>
    <definedName name="집수정탱크">#REF!</definedName>
    <definedName name="짜장" localSheetId="2">#REF!</definedName>
    <definedName name="짜장" localSheetId="7">#REF!</definedName>
    <definedName name="짜장" localSheetId="6">#REF!</definedName>
    <definedName name="짜장" localSheetId="4">#REF!</definedName>
    <definedName name="짜장">#REF!</definedName>
    <definedName name="짠" hidden="1">{#N/A,#N/A,FALSE,"표지";#N/A,#N/A,FALSE,"조직표";#N/A,#N/A,FALSE,"정직원인원";#N/A,#N/A,FALSE,"사업계획";#N/A,#N/A,FALSE,"부동산";#N/A,#N/A,FALSE,"장비현황";#N/A,#N/A,FALSE,"장비가동";#N/A,#N/A,FALSE,"매각장비";#N/A,#N/A,FALSE,"철구제작";#N/A,#N/A,FALSE,"철구수주";#N/A,#N/A,FALSE,"철구시설";#N/A,#N/A,FALSE,"준설장비";#N/A,#N/A,FALSE,"준설수량";#N/A,#N/A,FALSE,"골재인원";#N/A,#N/A,FALSE,"골재손익";#N/A,#N/A,FALSE,"노조현황"}</definedName>
    <definedName name="쩝.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쩨" hidden="1">{#N/A,#N/A,FALSE,"변경관리예산";#N/A,#N/A,FALSE,"변경장비예산";#N/A,#N/A,FALSE,"변경준설예산";#N/A,#N/A,FALSE,"변경철구예산"}</definedName>
    <definedName name="ㅊ1555" localSheetId="2">#REF!</definedName>
    <definedName name="ㅊ1555" localSheetId="7">#REF!</definedName>
    <definedName name="ㅊ1555" localSheetId="6">#REF!</definedName>
    <definedName name="ㅊ1555" localSheetId="4">#REF!</definedName>
    <definedName name="ㅊ1555">#REF!</definedName>
    <definedName name="ㅊㄹㅎ" hidden="1">{#N/A,#N/A,FALSE,"집계표"}</definedName>
    <definedName name="ㅊㄹ헝ㅇ" hidden="1">{#N/A,#N/A,FALSE,"집계표"}</definedName>
    <definedName name="ㅊㄹ호" hidden="1">{#N/A,#N/A,FALSE,"집계표"}</definedName>
    <definedName name="ㅊㅀㅎㅎㅎㅎㅎㅎㅎㅎ" hidden="1">{#N/A,#N/A,FALSE,"집계표"}</definedName>
    <definedName name="ㅊㅊㅊㅊ" hidden="1">{#N/A,#N/A,FALSE,"단가표지"}</definedName>
    <definedName name="ㅊㅊㅊㅊㅊㅊㅊ" localSheetId="2">#REF!</definedName>
    <definedName name="ㅊㅊㅊㅊㅊㅊㅊ" localSheetId="7">#REF!</definedName>
    <definedName name="ㅊㅊㅊㅊㅊㅊㅊ" localSheetId="6">#REF!</definedName>
    <definedName name="ㅊㅊㅊㅊㅊㅊㅊ" localSheetId="4">#REF!</definedName>
    <definedName name="ㅊㅊㅊㅊㅊㅊㅊ">#REF!</definedName>
    <definedName name="ㅊㅌㅅ" hidden="1">{#N/A,#N/A,FALSE,"집계표"}</definedName>
    <definedName name="ㅊㅌ포촣" hidden="1">{#N/A,#N/A,FALSE,"집계표"}</definedName>
    <definedName name="ㅊㅌㅎㄹ쇼" hidden="1">{#N/A,#N/A,FALSE,"집계표"}</definedName>
    <definedName name="ㅊ튶" hidden="1">{#N/A,#N/A,FALSE,"집계표"}</definedName>
    <definedName name="ㅊㅍ허ㅓㅗ효" hidden="1">{#N/A,#N/A,FALSE,"집계표"}</definedName>
    <definedName name="ㅊ퍼ㅗㅗㅗㅗㅗ" hidden="1">{#N/A,#N/A,FALSE,"집계표"}</definedName>
    <definedName name="ㅊ포ㅓㅊㅊㅊㅊㅊㅊㅊㅊㅊㅊ" hidden="1">{#N/A,#N/A,FALSE,"집계표"}</definedName>
    <definedName name="ㅊ포ㅓㅓㅓㅓㅓㅓㅓㅓㅓㅓ" hidden="1">{#N/A,#N/A,FALSE,"집계표"}</definedName>
    <definedName name="ㅊ폴" hidden="1">{#N/A,#N/A,FALSE,"Sheet6"}</definedName>
    <definedName name="ㅊ푸ㅡ" hidden="1">{#N/A,#N/A,FALSE,"집계표"}</definedName>
    <definedName name="ㅊ퓨ㅗ" hidden="1">{#N/A,#N/A,FALSE,"집계표"}</definedName>
    <definedName name="ㅊㅎㄹㄹ" hidden="1">{#N/A,#N/A,FALSE,"집계표"}</definedName>
    <definedName name="ㅊ허ㅗㅗㅗㅗㅗ" hidden="1">{#N/A,#N/A,FALSE,"집계표"}</definedName>
    <definedName name="ㅊ호ㅓㅗ" hidden="1">{#N/A,#N/A,FALSE,"집계표"}</definedName>
    <definedName name="착공" localSheetId="2">#REF!</definedName>
    <definedName name="착공" localSheetId="7">#REF!</definedName>
    <definedName name="착공" localSheetId="6">#REF!</definedName>
    <definedName name="착공" localSheetId="4">#REF!</definedName>
    <definedName name="착공">#REF!</definedName>
    <definedName name="착공월" localSheetId="2">#REF!</definedName>
    <definedName name="착공월" localSheetId="7">#REF!</definedName>
    <definedName name="착공월" localSheetId="6">#REF!</definedName>
    <definedName name="착공월" localSheetId="4">#REF!</definedName>
    <definedName name="착공월">#REF!</definedName>
    <definedName name="착정심도" localSheetId="2">#REF!</definedName>
    <definedName name="착정심도" localSheetId="7">#REF!</definedName>
    <definedName name="착정심도" localSheetId="6">#REF!</definedName>
    <definedName name="착정심도" localSheetId="4">#REF!</definedName>
    <definedName name="착정심도">#REF!</definedName>
    <definedName name="참고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창" localSheetId="2">#REF!</definedName>
    <definedName name="창" localSheetId="7">#REF!</definedName>
    <definedName name="창" localSheetId="6">#REF!</definedName>
    <definedName name="창" localSheetId="4">#REF!</definedName>
    <definedName name="창">#REF!</definedName>
    <definedName name="처ㅗㅗㅗㅗㅗㅗㅗㅗㅗ" hidden="1">{#N/A,#N/A,FALSE,"집계표"}</definedName>
    <definedName name="철2" hidden="1">{#N/A,#N/A,FALSE,"혼합골재"}</definedName>
    <definedName name="철간접" localSheetId="2">#REF!</definedName>
    <definedName name="철간접" localSheetId="7">#REF!</definedName>
    <definedName name="철간접" localSheetId="6">#REF!</definedName>
    <definedName name="철간접" localSheetId="4">#REF!</definedName>
    <definedName name="철간접">#REF!</definedName>
    <definedName name="철거" localSheetId="2">#REF!</definedName>
    <definedName name="철거" localSheetId="7">#REF!</definedName>
    <definedName name="철거" localSheetId="6">#REF!</definedName>
    <definedName name="철거" localSheetId="4">#REF!</definedName>
    <definedName name="철거">#REF!</definedName>
    <definedName name="철거단가" hidden="1">{#N/A,#N/A,FALSE,"조골재"}</definedName>
    <definedName name="철거자재" localSheetId="2">#REF!</definedName>
    <definedName name="철거자재" localSheetId="7">#REF!</definedName>
    <definedName name="철거자재" localSheetId="6">#REF!</definedName>
    <definedName name="철거자재" localSheetId="4">#REF!</definedName>
    <definedName name="철거자재">#REF!</definedName>
    <definedName name="철건설" localSheetId="2">#REF!</definedName>
    <definedName name="철건설" localSheetId="7">#REF!</definedName>
    <definedName name="철건설" localSheetId="6">#REF!</definedName>
    <definedName name="철건설" localSheetId="4">#REF!</definedName>
    <definedName name="철건설">#REF!</definedName>
    <definedName name="철경비" localSheetId="2">#REF!</definedName>
    <definedName name="철경비" localSheetId="7">#REF!</definedName>
    <definedName name="철경비" localSheetId="6">#REF!</definedName>
    <definedName name="철경비" localSheetId="4">#REF!</definedName>
    <definedName name="철경비">#REF!</definedName>
    <definedName name="철골협의" hidden="1">{#N/A,#N/A,FALSE,"현장 NCR 분석";#N/A,#N/A,FALSE,"현장품질감사";#N/A,#N/A,FALSE,"현장품질감사"}</definedName>
    <definedName name="철공" localSheetId="2">#REF!</definedName>
    <definedName name="철공" localSheetId="7">#REF!</definedName>
    <definedName name="철공" localSheetId="6">#REF!</definedName>
    <definedName name="철공" localSheetId="4">#REF!</definedName>
    <definedName name="철공">#REF!</definedName>
    <definedName name="철관리" localSheetId="2">#REF!</definedName>
    <definedName name="철관리" localSheetId="7">#REF!</definedName>
    <definedName name="철관리" localSheetId="6">#REF!</definedName>
    <definedName name="철관리" localSheetId="4">#REF!</definedName>
    <definedName name="철관리">#REF!</definedName>
    <definedName name="철근공" localSheetId="2">#REF!</definedName>
    <definedName name="철근공" localSheetId="7">#REF!</definedName>
    <definedName name="철근공" localSheetId="6">#REF!</definedName>
    <definedName name="철근공" localSheetId="4">#REF!</definedName>
    <definedName name="철근공">#REF!</definedName>
    <definedName name="철목1호" localSheetId="2">#REF!</definedName>
    <definedName name="철목1호" localSheetId="7">#REF!</definedName>
    <definedName name="철목1호" localSheetId="6">#REF!</definedName>
    <definedName name="철목1호" localSheetId="4">#REF!</definedName>
    <definedName name="철목1호">#REF!</definedName>
    <definedName name="철목2호" localSheetId="2">#REF!</definedName>
    <definedName name="철목2호" localSheetId="7">#REF!</definedName>
    <definedName name="철목2호" localSheetId="6">#REF!</definedName>
    <definedName name="철목2호" localSheetId="4">#REF!</definedName>
    <definedName name="철목2호">#REF!</definedName>
    <definedName name="철목3호" localSheetId="2">#REF!</definedName>
    <definedName name="철목3호" localSheetId="7">#REF!</definedName>
    <definedName name="철목3호" localSheetId="6">#REF!</definedName>
    <definedName name="철목3호" localSheetId="4">#REF!</definedName>
    <definedName name="철목3호">#REF!</definedName>
    <definedName name="철목4호" localSheetId="2">#REF!</definedName>
    <definedName name="철목4호" localSheetId="7">#REF!</definedName>
    <definedName name="철목4호" localSheetId="6">#REF!</definedName>
    <definedName name="철목4호" localSheetId="4">#REF!</definedName>
    <definedName name="철목4호">#REF!</definedName>
    <definedName name="철보험" localSheetId="2">#REF!</definedName>
    <definedName name="철보험" localSheetId="7">#REF!</definedName>
    <definedName name="철보험" localSheetId="6">#REF!</definedName>
    <definedName name="철보험" localSheetId="4">#REF!</definedName>
    <definedName name="철보험">#REF!</definedName>
    <definedName name="철부가" localSheetId="2">#REF!</definedName>
    <definedName name="철부가" localSheetId="7">#REF!</definedName>
    <definedName name="철부가" localSheetId="6">#REF!</definedName>
    <definedName name="철부가" localSheetId="4">#REF!</definedName>
    <definedName name="철부가">#REF!</definedName>
    <definedName name="철안전" localSheetId="2">#REF!</definedName>
    <definedName name="철안전" localSheetId="7">#REF!</definedName>
    <definedName name="철안전" localSheetId="6">#REF!</definedName>
    <definedName name="철안전" localSheetId="4">#REF!</definedName>
    <definedName name="철안전">#REF!</definedName>
    <definedName name="철이윤" localSheetId="2">#REF!</definedName>
    <definedName name="철이윤" localSheetId="7">#REF!</definedName>
    <definedName name="철이윤" localSheetId="6">#REF!</definedName>
    <definedName name="철이윤" localSheetId="4">#REF!</definedName>
    <definedName name="철이윤">#REF!</definedName>
    <definedName name="철콘부대외" hidden="1">{#N/A,#N/A,FALSE,"Sheet1"}</definedName>
    <definedName name="청림1호" localSheetId="2">#REF!</definedName>
    <definedName name="청림1호" localSheetId="7">#REF!</definedName>
    <definedName name="청림1호" localSheetId="6">#REF!</definedName>
    <definedName name="청림1호" localSheetId="4">#REF!</definedName>
    <definedName name="청림1호">#REF!</definedName>
    <definedName name="청림2호" localSheetId="2">#REF!</definedName>
    <definedName name="청림2호" localSheetId="7">#REF!</definedName>
    <definedName name="청림2호" localSheetId="6">#REF!</definedName>
    <definedName name="청림2호" localSheetId="4">#REF!</definedName>
    <definedName name="청림2호">#REF!</definedName>
    <definedName name="청림3호" localSheetId="2">#REF!</definedName>
    <definedName name="청림3호" localSheetId="7">#REF!</definedName>
    <definedName name="청림3호" localSheetId="6">#REF!</definedName>
    <definedName name="청림3호" localSheetId="4">#REF!</definedName>
    <definedName name="청림3호">#REF!</definedName>
    <definedName name="총공" hidden="1">{#N/A,#N/A,FALSE,"운반시간"}</definedName>
    <definedName name="총괄" localSheetId="2">#REF!</definedName>
    <definedName name="총괄" localSheetId="7">#REF!</definedName>
    <definedName name="총괄" localSheetId="6">#REF!</definedName>
    <definedName name="총괄" localSheetId="4">#REF!</definedName>
    <definedName name="총괄">#REF!</definedName>
    <definedName name="총연" localSheetId="2">#REF!</definedName>
    <definedName name="총연" localSheetId="7">#REF!</definedName>
    <definedName name="총연" localSheetId="6">#REF!</definedName>
    <definedName name="총연" localSheetId="4">#REF!</definedName>
    <definedName name="총연">#REF!</definedName>
    <definedName name="총원가" localSheetId="2">#REF!</definedName>
    <definedName name="총원가" localSheetId="7">#REF!</definedName>
    <definedName name="총원가" localSheetId="6">#REF!</definedName>
    <definedName name="총원가" localSheetId="4">#REF!</definedName>
    <definedName name="총원가">#REF!</definedName>
    <definedName name="總原價" localSheetId="2">#REF!</definedName>
    <definedName name="總原價" localSheetId="7">#REF!</definedName>
    <definedName name="總原價" localSheetId="6">#REF!</definedName>
    <definedName name="總原價" localSheetId="4">#REF!</definedName>
    <definedName name="總原價">#REF!</definedName>
    <definedName name="총원가2" localSheetId="2">#REF!</definedName>
    <definedName name="총원가2" localSheetId="7">#REF!</definedName>
    <definedName name="총원가2" localSheetId="6">#REF!</definedName>
    <definedName name="총원가2" localSheetId="4">#REF!</definedName>
    <definedName name="총원가2">#REF!</definedName>
    <definedName name="최종대비표" localSheetId="2">#REF!</definedName>
    <definedName name="최종대비표" localSheetId="7">#REF!</definedName>
    <definedName name="최종대비표" localSheetId="6">#REF!</definedName>
    <definedName name="최종대비표" localSheetId="4">#REF!</definedName>
    <definedName name="최종대비표">#REF!</definedName>
    <definedName name="추가기성" hidden="1">{#N/A,#N/A,FALSE,"집계표"}</definedName>
    <definedName name="출판" hidden="1">{#N/A,#N/A,FALSE,"지침";#N/A,#N/A,FALSE,"환경분석";#N/A,#N/A,FALSE,"Sheet16"}</definedName>
    <definedName name="충돌">#N/A</definedName>
    <definedName name="츄" hidden="1">{#N/A,#N/A,FALSE,"집계표"}</definedName>
    <definedName name="츄ㅗㄹㅊㄹ초" hidden="1">{#N/A,#N/A,FALSE,"물가변동";#N/A,#N/A,FALSE,"집계";#N/A,#N/A,FALSE,"도급집계";#N/A,#N/A,FALSE,"예산서";#N/A,#N/A,FALSE,"터빈";#N/A,#N/A,FALSE,"보일러";#N/A,#N/A,FALSE,"품셈";#N/A,#N/A,FALSE,"부표";#N/A,#N/A,FALSE,"적용노임";#N/A,#N/A,FALSE,"장비노임";#N/A,#N/A,FALSE,"정산품질";#N/A,#N/A,FALSE,"신규별표";#N/A,#N/A,FALSE,"정산신규품";#N/A,#N/A,FALSE,"ESC별표"}</definedName>
    <definedName name="측량" localSheetId="2">#REF!</definedName>
    <definedName name="측량" localSheetId="7">#REF!</definedName>
    <definedName name="측량" localSheetId="6">#REF!</definedName>
    <definedName name="측량" localSheetId="4">#REF!</definedName>
    <definedName name="측량">#REF!</definedName>
    <definedName name="층__별" localSheetId="2">#REF!</definedName>
    <definedName name="층__별" localSheetId="7">#REF!</definedName>
    <definedName name="층__별" localSheetId="6">#REF!</definedName>
    <definedName name="층__별" localSheetId="4">#REF!</definedName>
    <definedName name="층__별">#REF!</definedName>
    <definedName name="층용도별수량비교표" localSheetId="2">#REF!</definedName>
    <definedName name="층용도별수량비교표" localSheetId="7">#REF!</definedName>
    <definedName name="층용도별수량비교표" localSheetId="6">#REF!</definedName>
    <definedName name="층용도별수량비교표" localSheetId="4">#REF!</definedName>
    <definedName name="층용도별수량비교표">#REF!</definedName>
    <definedName name="ㅋㅋㅋ" hidden="1">{#N/A,#N/A,FALSE,"전력간선"}</definedName>
    <definedName name="ㅋㅌ애ㅑㅓㅎㄹ" hidden="1">{#N/A,#N/A,FALSE,"집계표"}</definedName>
    <definedName name="ㅋ타ㅓㄹㅇ" hidden="1">{#N/A,#N/A,FALSE,"집계표"}</definedName>
    <definedName name="ㅋ텋리ㅏㄴㅁㄱ" hidden="1">{#N/A,#N/A,FALSE,"집계표"}</definedName>
    <definedName name="ㅋ하ㅓㅈㄴㄷㄱㅎ" hidden="1">{#N/A,#N/A,FALSE,"집계표"}</definedName>
    <definedName name="캐쉬" hidden="1">{#N/A,#N/A,FALSE,"지침";#N/A,#N/A,FALSE,"환경분석";#N/A,#N/A,FALSE,"Sheet16"}</definedName>
    <definedName name="캬ㅓ래ㅑㅣㅏ" hidden="1">{#N/A,#N/A,FALSE,"집계표"}</definedName>
    <definedName name="케노피" localSheetId="2">#REF!</definedName>
    <definedName name="케노피" localSheetId="7">#REF!</definedName>
    <definedName name="케노피" localSheetId="6">#REF!</definedName>
    <definedName name="케노피" localSheetId="4">#REF!</definedName>
    <definedName name="케노피">#REF!</definedName>
    <definedName name="케이블간지" hidden="1">{#N/A,#N/A,TRUE,"토적및재료집계";#N/A,#N/A,TRUE,"토적및재료집계";#N/A,#N/A,TRUE,"단위량"}</definedName>
    <definedName name="코킹" localSheetId="2">#REF!</definedName>
    <definedName name="코킹" localSheetId="7">#REF!</definedName>
    <definedName name="코킹" localSheetId="6">#REF!</definedName>
    <definedName name="코킹" localSheetId="4">#REF!</definedName>
    <definedName name="코킹">#REF!</definedName>
    <definedName name="콘크" localSheetId="2">#REF!</definedName>
    <definedName name="콘크" localSheetId="7">#REF!</definedName>
    <definedName name="콘크" localSheetId="6">#REF!</definedName>
    <definedName name="콘크" localSheetId="4">#REF!</definedName>
    <definedName name="콘크">#REF!</definedName>
    <definedName name="키ㅏㄴ어리ㅑㅁㅈㄷ" hidden="1">{#N/A,#N/A,FALSE,"집계표"}</definedName>
    <definedName name="ㅌ" localSheetId="2">#REF!</definedName>
    <definedName name="ㅌ" localSheetId="7">#REF!</definedName>
    <definedName name="ㅌ" localSheetId="6">#REF!</definedName>
    <definedName name="ㅌ" localSheetId="4">#REF!</definedName>
    <definedName name="ㅌ">#REF!</definedName>
    <definedName name="ㅌㄹ요" hidden="1">{#N/A,#N/A,FALSE,"집계표"}</definedName>
    <definedName name="ㅌㄹ호" hidden="1">{#N/A,#N/A,FALSE,"집계표"}</definedName>
    <definedName name="ㅌ롷" hidden="1">{#N/A,#N/A,FALSE,"집계표"}</definedName>
    <definedName name="ㅌㄾㅎ" hidden="1">{#N/A,#N/A,FALSE,"집계표"}</definedName>
    <definedName name="ㅌㅅㅊㅌ" hidden="1">{#N/A,#N/A,FALSE,"집계표"}</definedName>
    <definedName name="ㅌ쇼ㅏ" hidden="1">{#N/A,#N/A,FALSE,"집계표"}</definedName>
    <definedName name="ㅌㅇㄱㄱ" hidden="1">{#N/A,#N/A,FALSE,"집계표"}</definedName>
    <definedName name="ㅌㅇ려ㅛㄴㅇㅀ" hidden="1">{#N/A,#N/A,FALSE,"집계표"}</definedName>
    <definedName name="ㅌㅇ롷ㄴㄱㄷ" hidden="1">{#N/A,#N/A,FALSE,"집계표"}</definedName>
    <definedName name="ㅌㅇ료" hidden="1">{#N/A,#N/A,FALSE,"집계표"}</definedName>
    <definedName name="ㅌㅊㄹ오" hidden="1">{#N/A,#N/A,FALSE,"집계표"}</definedName>
    <definedName name="ㅌㅊㄹ호" hidden="1">{#N/A,#N/A,FALSE,"집계표"}</definedName>
    <definedName name="ㅌㅊ룟" hidden="1">{#N/A,#N/A,FALSE,"집계표"}</definedName>
    <definedName name="ㅌ처히ㅏㅓㄹㅇ하" hidden="1">{#N/A,#N/A,FALSE,"집계표"}</definedName>
    <definedName name="ㅌㅋㅀ" hidden="1">{#N/A,#N/A,FALSE,"집계표"}</definedName>
    <definedName name="ㅌㅋ퍼ㅣㅏㄴㅇ" hidden="1">{#N/A,#N/A,FALSE,"집계표"}</definedName>
    <definedName name="ㅌ카ㅓ낭렇" hidden="1">{#N/A,#N/A,FALSE,"집계표"}</definedName>
    <definedName name="ㅌㅌ" hidden="1">{#N/A,#N/A,FALSE,"표지"}</definedName>
    <definedName name="ㅌㅍㅊㅇㅌㅎ" hidden="1">{#N/A,#N/A,FALSE,"도급대비시행율";#N/A,#N/A,FALSE,"결의서";#N/A,#N/A,FALSE,"내역서";#N/A,#N/A,FALSE,"도급예상"}</definedName>
    <definedName name="타이어로라">250000</definedName>
    <definedName name="타일" localSheetId="2">#REF!</definedName>
    <definedName name="타일" localSheetId="7">#REF!</definedName>
    <definedName name="타일" localSheetId="6">#REF!</definedName>
    <definedName name="타일" localSheetId="4">#REF!</definedName>
    <definedName name="타일">#REF!</definedName>
    <definedName name="타일지급" localSheetId="2">#REF!</definedName>
    <definedName name="타일지급" localSheetId="7">#REF!</definedName>
    <definedName name="타일지급" localSheetId="6">#REF!</definedName>
    <definedName name="타일지급" localSheetId="4">#REF!</definedName>
    <definedName name="타일지급">#REF!</definedName>
    <definedName name="타히ㅓㅇ" hidden="1">{#N/A,#N/A,FALSE,"집계표"}</definedName>
    <definedName name="터파기깊이" localSheetId="2">#REF!</definedName>
    <definedName name="터파기깊이" localSheetId="7">#REF!</definedName>
    <definedName name="터파기깊이" localSheetId="6">#REF!</definedName>
    <definedName name="터파기깊이" localSheetId="4">#REF!</definedName>
    <definedName name="터파기깊이">#REF!</definedName>
    <definedName name="터파기반경" localSheetId="2">#REF!</definedName>
    <definedName name="터파기반경" localSheetId="7">#REF!</definedName>
    <definedName name="터파기반경" localSheetId="6">#REF!</definedName>
    <definedName name="터파기반경" localSheetId="4">#REF!</definedName>
    <definedName name="터파기반경">#REF!</definedName>
    <definedName name="터파기체적" localSheetId="2">#REF!</definedName>
    <definedName name="터파기체적" localSheetId="7">#REF!</definedName>
    <definedName name="터파기체적" localSheetId="6">#REF!</definedName>
    <definedName name="터파기체적" localSheetId="4">#REF!</definedName>
    <definedName name="터파기체적">#REF!</definedName>
    <definedName name="템플리트모듈1" localSheetId="2">BlankMacro1</definedName>
    <definedName name="템플리트모듈1" localSheetId="7">BlankMacro1</definedName>
    <definedName name="템플리트모듈1" localSheetId="6">BlankMacro1</definedName>
    <definedName name="템플리트모듈1" localSheetId="4">BlankMacro1</definedName>
    <definedName name="템플리트모듈1">BlankMacro1</definedName>
    <definedName name="템플리트모듈2" localSheetId="2">BlankMacro1</definedName>
    <definedName name="템플리트모듈2" localSheetId="7">BlankMacro1</definedName>
    <definedName name="템플리트모듈2" localSheetId="6">BlankMacro1</definedName>
    <definedName name="템플리트모듈2" localSheetId="4">BlankMacro1</definedName>
    <definedName name="템플리트모듈2">BlankMacro1</definedName>
    <definedName name="템플리트모듈3" localSheetId="2">BlankMacro1</definedName>
    <definedName name="템플리트모듈3" localSheetId="7">BlankMacro1</definedName>
    <definedName name="템플리트모듈3" localSheetId="6">BlankMacro1</definedName>
    <definedName name="템플리트모듈3" localSheetId="4">BlankMacro1</definedName>
    <definedName name="템플리트모듈3">BlankMacro1</definedName>
    <definedName name="템플리트모듈4" localSheetId="2">BlankMacro1</definedName>
    <definedName name="템플리트모듈4" localSheetId="7">BlankMacro1</definedName>
    <definedName name="템플리트모듈4" localSheetId="6">BlankMacro1</definedName>
    <definedName name="템플리트모듈4" localSheetId="4">BlankMacro1</definedName>
    <definedName name="템플리트모듈4">BlankMacro1</definedName>
    <definedName name="템플리트모듈5" localSheetId="2">BlankMacro1</definedName>
    <definedName name="템플리트모듈5" localSheetId="7">BlankMacro1</definedName>
    <definedName name="템플리트모듈5" localSheetId="6">BlankMacro1</definedName>
    <definedName name="템플리트모듈5" localSheetId="4">BlankMacro1</definedName>
    <definedName name="템플리트모듈5">BlankMacro1</definedName>
    <definedName name="템플리트모듈6" localSheetId="2">BlankMacro1</definedName>
    <definedName name="템플리트모듈6" localSheetId="7">BlankMacro1</definedName>
    <definedName name="템플리트모듈6" localSheetId="6">BlankMacro1</definedName>
    <definedName name="템플리트모듈6" localSheetId="4">BlankMacro1</definedName>
    <definedName name="템플리트모듈6">BlankMacro1</definedName>
    <definedName name="텨러" hidden="1">{#N/A,#N/A,FALSE,"집계표"}</definedName>
    <definedName name="토" localSheetId="2">#REF!</definedName>
    <definedName name="토" localSheetId="7">#REF!</definedName>
    <definedName name="토" localSheetId="6">#REF!</definedName>
    <definedName name="토" localSheetId="4">#REF!</definedName>
    <definedName name="토">#REF!</definedName>
    <definedName name="토\40" hidden="1">{#N/A,#N/A,FALSE,"토공2"}</definedName>
    <definedName name="토1" hidden="1">{#N/A,#N/A,FALSE,"이정표"}</definedName>
    <definedName name="토2" hidden="1">{#N/A,#N/A,FALSE,"조골재"}</definedName>
    <definedName name="토3" hidden="1">{#N/A,#N/A,FALSE,"구조1"}</definedName>
    <definedName name="토간접" localSheetId="2">#REF!</definedName>
    <definedName name="토간접" localSheetId="7">#REF!</definedName>
    <definedName name="토간접" localSheetId="6">#REF!</definedName>
    <definedName name="토간접" localSheetId="4">#REF!</definedName>
    <definedName name="토간접">#REF!</definedName>
    <definedName name="토경비" localSheetId="2">#REF!</definedName>
    <definedName name="토경비" localSheetId="7">#REF!</definedName>
    <definedName name="토경비" localSheetId="6">#REF!</definedName>
    <definedName name="토경비" localSheetId="4">#REF!</definedName>
    <definedName name="토경비">#REF!</definedName>
    <definedName name="토공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토공2" hidden="1">{#N/A,#N/A,FALSE,"2~8번"}</definedName>
    <definedName name="토공전체" hidden="1">{#N/A,#N/A,FALSE,"운반시간"}</definedName>
    <definedName name="토관리" localSheetId="2">#REF!</definedName>
    <definedName name="토관리" localSheetId="7">#REF!</definedName>
    <definedName name="토관리" localSheetId="6">#REF!</definedName>
    <definedName name="토관리" localSheetId="4">#REF!</definedName>
    <definedName name="토관리">#REF!</definedName>
    <definedName name="토목" localSheetId="2">BlankMacro1</definedName>
    <definedName name="토목" localSheetId="7">BlankMacro1</definedName>
    <definedName name="토목" localSheetId="6">BlankMacro1</definedName>
    <definedName name="토목" localSheetId="4">BlankMacro1</definedName>
    <definedName name="토목">BlankMacro1</definedName>
    <definedName name="토목설계" hidden="1">{#N/A,#N/A,FALSE,"골재소요량";#N/A,#N/A,FALSE,"골재소요량"}</definedName>
    <definedName name="토목지입재료비" localSheetId="2">#REF!</definedName>
    <definedName name="토목지입재료비" localSheetId="7">#REF!</definedName>
    <definedName name="토목지입재료비" localSheetId="6">#REF!</definedName>
    <definedName name="토목지입재료비" localSheetId="4">#REF!</definedName>
    <definedName name="토목지입재료비">#REF!</definedName>
    <definedName name="토보험" localSheetId="2">#REF!</definedName>
    <definedName name="토보험" localSheetId="7">#REF!</definedName>
    <definedName name="토보험" localSheetId="6">#REF!</definedName>
    <definedName name="토보험" localSheetId="4">#REF!</definedName>
    <definedName name="토보험">#REF!</definedName>
    <definedName name="토부가" localSheetId="2">#REF!</definedName>
    <definedName name="토부가" localSheetId="7">#REF!</definedName>
    <definedName name="토부가" localSheetId="6">#REF!</definedName>
    <definedName name="토부가" localSheetId="4">#REF!</definedName>
    <definedName name="토부가">#REF!</definedName>
    <definedName name="토안전" localSheetId="2">#REF!</definedName>
    <definedName name="토안전" localSheetId="7">#REF!</definedName>
    <definedName name="토안전" localSheetId="6">#REF!</definedName>
    <definedName name="토안전" localSheetId="4">#REF!</definedName>
    <definedName name="토안전">#REF!</definedName>
    <definedName name="토이윤" localSheetId="2">#REF!</definedName>
    <definedName name="토이윤" localSheetId="7">#REF!</definedName>
    <definedName name="토이윤" localSheetId="6">#REF!</definedName>
    <definedName name="토이윤" localSheetId="4">#REF!</definedName>
    <definedName name="토이윤">#REF!</definedName>
    <definedName name="토적집계" localSheetId="2">#REF!</definedName>
    <definedName name="토적집계" localSheetId="7">#REF!</definedName>
    <definedName name="토적집계" localSheetId="6">#REF!</definedName>
    <definedName name="토적집계" localSheetId="4">#REF!</definedName>
    <definedName name="토적집계">#REF!</definedName>
    <definedName name="통1" localSheetId="2">#REF!</definedName>
    <definedName name="통1" localSheetId="7">#REF!</definedName>
    <definedName name="통1" localSheetId="6">#REF!</definedName>
    <definedName name="통1" localSheetId="4">#REF!</definedName>
    <definedName name="통1">#REF!</definedName>
    <definedName name="통2" localSheetId="2">#REF!</definedName>
    <definedName name="통2" localSheetId="7">#REF!</definedName>
    <definedName name="통2" localSheetId="6">#REF!</definedName>
    <definedName name="통2" localSheetId="4">#REF!</definedName>
    <definedName name="통2">#REF!</definedName>
    <definedName name="통신기사1급" localSheetId="2">#REF!</definedName>
    <definedName name="통신기사1급" localSheetId="7">#REF!</definedName>
    <definedName name="통신기사1급" localSheetId="6">#REF!</definedName>
    <definedName name="통신기사1급" localSheetId="4">#REF!</definedName>
    <definedName name="통신기사1급">#REF!</definedName>
    <definedName name="통신기사2급" localSheetId="2">#REF!</definedName>
    <definedName name="통신기사2급" localSheetId="7">#REF!</definedName>
    <definedName name="통신기사2급" localSheetId="6">#REF!</definedName>
    <definedName name="통신기사2급" localSheetId="4">#REF!</definedName>
    <definedName name="통신기사2급">#REF!</definedName>
    <definedName name="통신내선공" localSheetId="2">#REF!</definedName>
    <definedName name="통신내선공" localSheetId="7">#REF!</definedName>
    <definedName name="통신내선공" localSheetId="6">#REF!</definedName>
    <definedName name="통신내선공" localSheetId="4">#REF!</definedName>
    <definedName name="통신내선공">#REF!</definedName>
    <definedName name="통신설비공" localSheetId="2">#REF!</definedName>
    <definedName name="통신설비공" localSheetId="7">#REF!</definedName>
    <definedName name="통신설비공" localSheetId="6">#REF!</definedName>
    <definedName name="통신설비공" localSheetId="4">#REF!</definedName>
    <definedName name="통신설비공">#REF!</definedName>
    <definedName name="통신외선공" localSheetId="2">#REF!</definedName>
    <definedName name="통신외선공" localSheetId="7">#REF!</definedName>
    <definedName name="통신외선공" localSheetId="6">#REF!</definedName>
    <definedName name="통신외선공" localSheetId="4">#REF!</definedName>
    <definedName name="통신외선공">#REF!</definedName>
    <definedName name="통신케이블공" localSheetId="2">#REF!</definedName>
    <definedName name="통신케이블공" localSheetId="7">#REF!</definedName>
    <definedName name="통신케이블공" localSheetId="6">#REF!</definedName>
    <definedName name="통신케이블공" localSheetId="4">#REF!</definedName>
    <definedName name="통신케이블공">#REF!</definedName>
    <definedName name="통영수량" localSheetId="2">#REF!</definedName>
    <definedName name="통영수량" localSheetId="7">#REF!</definedName>
    <definedName name="통영수량" localSheetId="6">#REF!</definedName>
    <definedName name="통영수량" localSheetId="4">#REF!</definedName>
    <definedName name="통영수량">#REF!</definedName>
    <definedName name="퇴직" localSheetId="2">#REF!</definedName>
    <definedName name="퇴직" localSheetId="7">#REF!</definedName>
    <definedName name="퇴직" localSheetId="6">#REF!</definedName>
    <definedName name="퇴직" localSheetId="4">#REF!</definedName>
    <definedName name="퇴직">#REF!</definedName>
    <definedName name="투입대비표갑지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툿" hidden="1">{#N/A,#N/A,FALSE,"사업총괄";#N/A,#N/A,FALSE,"장비사업";#N/A,#N/A,FALSE,"철구사업";#N/A,#N/A,FALSE,"준설사업"}</definedName>
    <definedName name="특고" localSheetId="2">#REF!</definedName>
    <definedName name="특고" localSheetId="7">#REF!</definedName>
    <definedName name="특고" localSheetId="6">#REF!</definedName>
    <definedName name="특고" localSheetId="4">#REF!</definedName>
    <definedName name="특고">#REF!</definedName>
    <definedName name="특별" localSheetId="2">#REF!</definedName>
    <definedName name="특별" localSheetId="7">#REF!</definedName>
    <definedName name="특별" localSheetId="6">#REF!</definedName>
    <definedName name="특별" localSheetId="4">#REF!</definedName>
    <definedName name="특별">#REF!</definedName>
    <definedName name="특수조건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특케" localSheetId="2">#REF!</definedName>
    <definedName name="특케" localSheetId="7">#REF!</definedName>
    <definedName name="특케" localSheetId="6">#REF!</definedName>
    <definedName name="특케" localSheetId="4">#REF!</definedName>
    <definedName name="특케">#REF!</definedName>
    <definedName name="티" hidden="1">{#N/A,#N/A,FALSE,"예상손익";#N/A,#N/A,FALSE,"관리분석";#N/A,#N/A,FALSE,"장비분석";#N/A,#N/A,FALSE,"준설분석";#N/A,#N/A,FALSE,"철구분석"}</definedName>
    <definedName name="ㅍㄴㅇㄷ" hidden="1">{#N/A,#N/A,FALSE,"집계표"}</definedName>
    <definedName name="ㅍㅊㅇㅍㅊ" hidden="1">{#N/A,#N/A,FALSE,"집계표"}</definedName>
    <definedName name="ㅍ초ㅓㅓㅓㅓㅓㅓㅓ" hidden="1">{#N/A,#N/A,FALSE,"집계표"}</definedName>
    <definedName name="ㅍ츄ㅗ" hidden="1">{#N/A,#N/A,FALSE,"집계표"}</definedName>
    <definedName name="ㅍㅌㅋ이ㅏ" hidden="1">{#N/A,#N/A,FALSE,"집계표"}</definedName>
    <definedName name="ㅍ햐ㅐㅣㅏ" hidden="1">{#N/A,#N/A,FALSE,"집계표"}</definedName>
    <definedName name="ㅍ화ㅓ" hidden="1">{#N/A,#N/A,FALSE,"집계표"}</definedName>
    <definedName name="파" localSheetId="2">#REF!</definedName>
    <definedName name="파" localSheetId="7">#REF!</definedName>
    <definedName name="파" localSheetId="6">#REF!</definedName>
    <definedName name="파" localSheetId="4">#REF!</definedName>
    <definedName name="파">#REF!</definedName>
    <definedName name="파일산출3" localSheetId="2" hidden="1">#REF!</definedName>
    <definedName name="파일산출3" localSheetId="7" hidden="1">#REF!</definedName>
    <definedName name="파일산출3" localSheetId="6" hidden="1">#REF!</definedName>
    <definedName name="파일산출3" localSheetId="4" hidden="1">#REF!</definedName>
    <definedName name="파일산출3" hidden="1">#REF!</definedName>
    <definedName name="판관비" localSheetId="2">#REF!</definedName>
    <definedName name="판관비" localSheetId="7">#REF!</definedName>
    <definedName name="판관비" localSheetId="6">#REF!</definedName>
    <definedName name="판관비" localSheetId="4">#REF!</definedName>
    <definedName name="판관비">#REF!</definedName>
    <definedName name="판매" localSheetId="2">#REF!</definedName>
    <definedName name="판매" localSheetId="7">#REF!</definedName>
    <definedName name="판매" localSheetId="6">#REF!</definedName>
    <definedName name="판매" localSheetId="4">#REF!</definedName>
    <definedName name="판매">#REF!</definedName>
    <definedName name="팔" localSheetId="2" hidden="1">#REF!</definedName>
    <definedName name="팔" localSheetId="7" hidden="1">#REF!</definedName>
    <definedName name="팔" localSheetId="6" hidden="1">#REF!</definedName>
    <definedName name="팔" localSheetId="4" hidden="1">#REF!</definedName>
    <definedName name="팔" hidden="1">#REF!</definedName>
    <definedName name="팽창탱크" localSheetId="2">#REF!</definedName>
    <definedName name="팽창탱크" localSheetId="7">#REF!</definedName>
    <definedName name="팽창탱크" localSheetId="6">#REF!</definedName>
    <definedName name="팽창탱크" localSheetId="4">#REF!</definedName>
    <definedName name="팽창탱크">#REF!</definedName>
    <definedName name="펌프구경" localSheetId="2">#REF!</definedName>
    <definedName name="펌프구경" localSheetId="7">#REF!</definedName>
    <definedName name="펌프구경" localSheetId="6">#REF!</definedName>
    <definedName name="펌프구경" localSheetId="4">#REF!</definedName>
    <definedName name="펌프구경">#REF!</definedName>
    <definedName name="페기물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평당" localSheetId="2">#REF!</definedName>
    <definedName name="평당" localSheetId="7">#REF!</definedName>
    <definedName name="평당" localSheetId="6">#REF!</definedName>
    <definedName name="평당" localSheetId="4">#REF!</definedName>
    <definedName name="평당">#REF!</definedName>
    <definedName name="평화설비" localSheetId="2">#REF!</definedName>
    <definedName name="평화설비" localSheetId="7">#REF!</definedName>
    <definedName name="평화설비" localSheetId="6">#REF!</definedName>
    <definedName name="평화설비" localSheetId="4">#REF!</definedName>
    <definedName name="평화설비">#REF!</definedName>
    <definedName name="폐기물처리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포장2월ocf" hidden="1">{#N/A,#N/A,FALSE,"지침";#N/A,#N/A,FALSE,"환경분석";#N/A,#N/A,FALSE,"Sheet16"}</definedName>
    <definedName name="포장ocf" hidden="1">{#N/A,#N/A,FALSE,"지침";#N/A,#N/A,FALSE,"환경분석";#N/A,#N/A,FALSE,"Sheet16"}</definedName>
    <definedName name="포지머ㅗㄱㄷㅌ킹1" hidden="1">{#N/A,#N/A,FALSE,"표지목차"}</definedName>
    <definedName name="폽장2" hidden="1">{#N/A,#N/A,FALSE,"포장1";#N/A,#N/A,FALSE,"포장1"}</definedName>
    <definedName name="퐁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표지1" localSheetId="2">#REF!</definedName>
    <definedName name="표지1" localSheetId="7">#REF!</definedName>
    <definedName name="표지1" localSheetId="6">#REF!</definedName>
    <definedName name="표지1" localSheetId="4">#REF!</definedName>
    <definedName name="표지1">#REF!</definedName>
    <definedName name="표지2" localSheetId="2">#REF!</definedName>
    <definedName name="표지2" localSheetId="7">#REF!</definedName>
    <definedName name="표지2" localSheetId="6">#REF!</definedName>
    <definedName name="표지2" localSheetId="4">#REF!</definedName>
    <definedName name="표지2">#REF!</definedName>
    <definedName name="표품_통신_6_13" localSheetId="2">#REF!</definedName>
    <definedName name="표품_통신_6_13" localSheetId="7">#REF!</definedName>
    <definedName name="표품_통신_6_13" localSheetId="6">#REF!</definedName>
    <definedName name="표품_통신_6_13" localSheetId="4">#REF!</definedName>
    <definedName name="표품_통신_6_13">#REF!</definedName>
    <definedName name="품_______">#N/A</definedName>
    <definedName name="품_______명" localSheetId="2">#REF!</definedName>
    <definedName name="품_______명" localSheetId="7">#REF!</definedName>
    <definedName name="품_______명" localSheetId="6">#REF!</definedName>
    <definedName name="품_______명" localSheetId="4">#REF!</definedName>
    <definedName name="품_______명">#REF!</definedName>
    <definedName name="품명" localSheetId="2">#REF!</definedName>
    <definedName name="품명" localSheetId="7">#REF!</definedName>
    <definedName name="품명" localSheetId="6">#REF!</definedName>
    <definedName name="품명" localSheetId="4">#REF!</definedName>
    <definedName name="품명">#REF!</definedName>
    <definedName name="품의민원" hidden="1">{#N/A,#N/A,FALSE,"표지";#N/A,#N/A,FALSE,"조직표";#N/A,#N/A,FALSE,"정직원인원";#N/A,#N/A,FALSE,"사업계획";#N/A,#N/A,FALSE,"부동산";#N/A,#N/A,FALSE,"장비현황";#N/A,#N/A,FALSE,"장비가동";#N/A,#N/A,FALSE,"매각장비";#N/A,#N/A,FALSE,"철구제작";#N/A,#N/A,FALSE,"철구수주";#N/A,#N/A,FALSE,"철구시설";#N/A,#N/A,FALSE,"준설장비";#N/A,#N/A,FALSE,"준설수량";#N/A,#N/A,FALSE,"골재인원";#N/A,#N/A,FALSE,"골재손익";#N/A,#N/A,FALSE,"노조현황"}</definedName>
    <definedName name="퓨ㅗ허" hidden="1">{#N/A,#N/A,FALSE,"집계표"}</definedName>
    <definedName name="퓸" hidden="1">{#N/A,#N/A,FALSE,"사업총괄";#N/A,#N/A,FALSE,"장비사업";#N/A,#N/A,FALSE,"철구사업";#N/A,#N/A,FALSE,"준설사업"}</definedName>
    <definedName name="프린트" localSheetId="2">#REF!</definedName>
    <definedName name="프린트" localSheetId="7">#REF!</definedName>
    <definedName name="프린트" localSheetId="6">#REF!</definedName>
    <definedName name="프린트" localSheetId="4">#REF!</definedName>
    <definedName name="프린트">#REF!</definedName>
    <definedName name="플라타너스B8" localSheetId="2">#REF!</definedName>
    <definedName name="플라타너스B8" localSheetId="7">#REF!</definedName>
    <definedName name="플라타너스B8" localSheetId="6">#REF!</definedName>
    <definedName name="플라타너스B8" localSheetId="4">#REF!</definedName>
    <definedName name="플라타너스B8">#REF!</definedName>
    <definedName name="플랜트전공" localSheetId="2">#REF!</definedName>
    <definedName name="플랜트전공" localSheetId="7">#REF!</definedName>
    <definedName name="플랜트전공" localSheetId="6">#REF!</definedName>
    <definedName name="플랜트전공" localSheetId="4">#REF!</definedName>
    <definedName name="플랜트전공">#REF!</definedName>
    <definedName name="피간접" localSheetId="2">#REF!</definedName>
    <definedName name="피간접" localSheetId="7">#REF!</definedName>
    <definedName name="피간접" localSheetId="6">#REF!</definedName>
    <definedName name="피간접" localSheetId="4">#REF!</definedName>
    <definedName name="피간접">#REF!</definedName>
    <definedName name="피경비" localSheetId="2">#REF!</definedName>
    <definedName name="피경비" localSheetId="7">#REF!</definedName>
    <definedName name="피경비" localSheetId="6">#REF!</definedName>
    <definedName name="피경비" localSheetId="4">#REF!</definedName>
    <definedName name="피경비">#REF!</definedName>
    <definedName name="피관리" localSheetId="2">#REF!</definedName>
    <definedName name="피관리" localSheetId="7">#REF!</definedName>
    <definedName name="피관리" localSheetId="6">#REF!</definedName>
    <definedName name="피관리" localSheetId="4">#REF!</definedName>
    <definedName name="피관리">#REF!</definedName>
    <definedName name="피보험" localSheetId="2">#REF!</definedName>
    <definedName name="피보험" localSheetId="7">#REF!</definedName>
    <definedName name="피보험" localSheetId="6">#REF!</definedName>
    <definedName name="피보험" localSheetId="4">#REF!</definedName>
    <definedName name="피보험">#REF!</definedName>
    <definedName name="피부가" localSheetId="2">#REF!</definedName>
    <definedName name="피부가" localSheetId="7">#REF!</definedName>
    <definedName name="피부가" localSheetId="6">#REF!</definedName>
    <definedName name="피부가" localSheetId="4">#REF!</definedName>
    <definedName name="피부가">#REF!</definedName>
    <definedName name="피안전" localSheetId="2">#REF!</definedName>
    <definedName name="피안전" localSheetId="7">#REF!</definedName>
    <definedName name="피안전" localSheetId="6">#REF!</definedName>
    <definedName name="피안전" localSheetId="4">#REF!</definedName>
    <definedName name="피안전">#REF!</definedName>
    <definedName name="피이윤" localSheetId="2">#REF!</definedName>
    <definedName name="피이윤" localSheetId="7">#REF!</definedName>
    <definedName name="피이윤" localSheetId="6">#REF!</definedName>
    <definedName name="피이윤" localSheetId="4">#REF!</definedName>
    <definedName name="피이윤">#REF!</definedName>
    <definedName name="ㅎ23" localSheetId="2">#REF!</definedName>
    <definedName name="ㅎ23" localSheetId="7">#REF!</definedName>
    <definedName name="ㅎ23" localSheetId="6">#REF!</definedName>
    <definedName name="ㅎ23" localSheetId="4">#REF!</definedName>
    <definedName name="ㅎ23">#REF!</definedName>
    <definedName name="ㅎ314" localSheetId="2">#REF!</definedName>
    <definedName name="ㅎ314" localSheetId="7">#REF!</definedName>
    <definedName name="ㅎ314" localSheetId="6">#REF!</definedName>
    <definedName name="ㅎ314" localSheetId="4">#REF!</definedName>
    <definedName name="ㅎ314">#REF!</definedName>
    <definedName name="ㅎ434" localSheetId="2">#REF!</definedName>
    <definedName name="ㅎ434" localSheetId="7">#REF!</definedName>
    <definedName name="ㅎ434" localSheetId="6">#REF!</definedName>
    <definedName name="ㅎ434" localSheetId="4">#REF!</definedName>
    <definedName name="ㅎ434">#REF!</definedName>
    <definedName name="ㅎㄴㅇㅀㄴ" hidden="1">{#N/A,#N/A,FALSE,"집계표"}</definedName>
    <definedName name="ㅎㄹㅇㄴㅇ" hidden="1">{#N/A,#N/A,FALSE,"집계표"}</definedName>
    <definedName name="ㅎㄹㅇ솔요" hidden="1">{#N/A,#N/A,FALSE,"집계표"}</definedName>
    <definedName name="ㅎㄹ어" hidden="1">{#N/A,#N/A,FALSE,"집계표"}</definedName>
    <definedName name="ㅎㄹ오" hidden="1">{#N/A,#N/A,FALSE,"집계표"}</definedName>
    <definedName name="ㅎㄹ요서ㅗㅎㄹㅇ" hidden="1">{#N/A,#N/A,FALSE,"집계표"}</definedName>
    <definedName name="ㅎ러ㅗㅇ러" hidden="1">{#N/A,#N/A,FALSE,"집계표"}</definedName>
    <definedName name="ㅎ러ㅘㅍㅊ" hidden="1">{#N/A,#N/A,FALSE,"집계표"}</definedName>
    <definedName name="ㅎ려ㅑㅓㅏㄹ셔ㅛ" hidden="1">{#N/A,#N/A,FALSE,"집계표"}</definedName>
    <definedName name="ㅎ로" hidden="1">{#N/A,#N/A,FALSE,"집계표"}</definedName>
    <definedName name="ㅎ로낟안" hidden="1">{#N/A,#N/A,FALSE,"혼합골재"}</definedName>
    <definedName name="ㅎ로ㅓㅅㄱㄷ" hidden="1">{#N/A,#N/A,FALSE,"집계표"}</definedName>
    <definedName name="ㅎ로ㅓㅇ" hidden="1">{#N/A,#N/A,FALSE,"집계표"}</definedName>
    <definedName name="ㅎ로ㅓㅓㅓㅓㅓㅓㅓㅓㅓㅓ" hidden="1">{#N/A,#N/A,FALSE,"집계표"}</definedName>
    <definedName name="ㅎ롤ㅇㄴㄳㄱ" hidden="1">{#N/A,#N/A,FALSE,"집계표"}</definedName>
    <definedName name="ㅎ롯ㅅ" hidden="1">{#N/A,#N/A,FALSE,"집계표"}</definedName>
    <definedName name="ㅎㅀㅀ" localSheetId="2" hidden="1">#REF!</definedName>
    <definedName name="ㅎㅀㅀ" localSheetId="7" hidden="1">#REF!</definedName>
    <definedName name="ㅎㅀㅀ" localSheetId="6" hidden="1">#REF!</definedName>
    <definedName name="ㅎㅀㅀ" localSheetId="4" hidden="1">#REF!</definedName>
    <definedName name="ㅎㅀㅀ" hidden="1">#REF!</definedName>
    <definedName name="ㅎㅀㅇ" localSheetId="2" hidden="1">#REF!</definedName>
    <definedName name="ㅎㅀㅇ" localSheetId="7" hidden="1">#REF!</definedName>
    <definedName name="ㅎㅀㅇ" localSheetId="6" hidden="1">#REF!</definedName>
    <definedName name="ㅎㅀㅇ" localSheetId="4" hidden="1">#REF!</definedName>
    <definedName name="ㅎㅀㅇ" hidden="1">#REF!</definedName>
    <definedName name="ㅎㅁ" hidden="1">{#N/A,#N/A,FALSE,"집계표"}</definedName>
    <definedName name="ㅎㅁㄴ" localSheetId="2" hidden="1">#REF!</definedName>
    <definedName name="ㅎㅁㄴ" localSheetId="7" hidden="1">#REF!</definedName>
    <definedName name="ㅎㅁㄴ" localSheetId="6" hidden="1">#REF!</definedName>
    <definedName name="ㅎㅁㄴ" localSheetId="4" hidden="1">#REF!</definedName>
    <definedName name="ㅎㅁㄴ" hidden="1">#REF!</definedName>
    <definedName name="ㅎㅇㄴㄱㅎㄴㅁㄳㅎ" localSheetId="2">BlankMacro1</definedName>
    <definedName name="ㅎㅇㄴㄱㅎㄴㅁㄳㅎ" localSheetId="7">BlankMacro1</definedName>
    <definedName name="ㅎㅇㄴㄱㅎㄴㅁㄳㅎ" localSheetId="6">BlankMacro1</definedName>
    <definedName name="ㅎㅇㄴㄱㅎㄴㅁㄳㅎ" localSheetId="4">BlankMacro1</definedName>
    <definedName name="ㅎㅇㄴㄱㅎㄴㅁㄳㅎ">BlankMacro1</definedName>
    <definedName name="ㅎㅇㅎ" localSheetId="2">BlankMacro1</definedName>
    <definedName name="ㅎㅇㅎ" localSheetId="7">BlankMacro1</definedName>
    <definedName name="ㅎㅇㅎ" localSheetId="6">BlankMacro1</definedName>
    <definedName name="ㅎㅇㅎ" localSheetId="4">BlankMacro1</definedName>
    <definedName name="ㅎㅇㅎ">BlankMacro1</definedName>
    <definedName name="ㅎ처ㅗㅅㄹ요" hidden="1">{#N/A,#N/A,FALSE,"집계표"}</definedName>
    <definedName name="ㅎㅎㅎ" localSheetId="2">#REF!</definedName>
    <definedName name="ㅎㅎㅎ" localSheetId="7">#REF!</definedName>
    <definedName name="ㅎㅎㅎ" localSheetId="6">#REF!</definedName>
    <definedName name="ㅎㅎㅎ" localSheetId="4">#REF!</definedName>
    <definedName name="ㅎㅎㅎ">#REF!</definedName>
    <definedName name="ㅎㅎㅎㅎㅎㅎㅎ" hidden="1">{#N/A,#N/A,FALSE,"교리2"}</definedName>
    <definedName name="ㅎㅕㅓ" hidden="1">{#N/A,#N/A,FALSE,"집계표"}</definedName>
    <definedName name="하5" localSheetId="2">#REF!</definedName>
    <definedName name="하5" localSheetId="7">#REF!</definedName>
    <definedName name="하5" localSheetId="6">#REF!</definedName>
    <definedName name="하5" localSheetId="4">#REF!</definedName>
    <definedName name="하5">#REF!</definedName>
    <definedName name="하6" localSheetId="2">#REF!</definedName>
    <definedName name="하6" localSheetId="7">#REF!</definedName>
    <definedName name="하6" localSheetId="6">#REF!</definedName>
    <definedName name="하6" localSheetId="4">#REF!</definedName>
    <definedName name="하6">#REF!</definedName>
    <definedName name="하7" localSheetId="2">#REF!</definedName>
    <definedName name="하7" localSheetId="7">#REF!</definedName>
    <definedName name="하7" localSheetId="6">#REF!</definedName>
    <definedName name="하7" localSheetId="4">#REF!</definedName>
    <definedName name="하7">#REF!</definedName>
    <definedName name="하8" localSheetId="2">#REF!</definedName>
    <definedName name="하8" localSheetId="7">#REF!</definedName>
    <definedName name="하8" localSheetId="6">#REF!</definedName>
    <definedName name="하8" localSheetId="4">#REF!</definedName>
    <definedName name="하8">#REF!</definedName>
    <definedName name="하나" hidden="1">{#N/A,#N/A,FALSE,"Sheet1"}</definedName>
    <definedName name="하도급" hidden="1">{#N/A,#N/A,FALSE,"사업총괄";#N/A,#N/A,FALSE,"장비사업";#N/A,#N/A,FALSE,"철구사업";#N/A,#N/A,FALSE,"준설사업"}</definedName>
    <definedName name="하도급사항" localSheetId="2" hidden="1">#REF!</definedName>
    <definedName name="하도급사항" localSheetId="7" hidden="1">#REF!</definedName>
    <definedName name="하도급사항" localSheetId="6" hidden="1">#REF!</definedName>
    <definedName name="하도급사항" localSheetId="4" hidden="1">#REF!</definedName>
    <definedName name="하도급사항" hidden="1">#REF!</definedName>
    <definedName name="하도대상" hidden="1">{#N/A,#N/A,FALSE,"골재소요량";#N/A,#N/A,FALSE,"골재소요량"}</definedName>
    <definedName name="하도발주용공내역서" hidden="1">{#N/A,#N/A,FALSE,"사업총괄";#N/A,#N/A,FALSE,"장비사업";#N/A,#N/A,FALSE,"철구사업";#N/A,#N/A,FALSE,"준설사업"}</definedName>
    <definedName name="하도사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하도업체명">#N/A</definedName>
    <definedName name="하드웨어" localSheetId="2">#REF!</definedName>
    <definedName name="하드웨어" localSheetId="7">#REF!</definedName>
    <definedName name="하드웨어" localSheetId="6">#REF!</definedName>
    <definedName name="하드웨어" localSheetId="4">#REF!</definedName>
    <definedName name="하드웨어">#REF!</definedName>
    <definedName name="하수도2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하하" localSheetId="2">#REF!</definedName>
    <definedName name="하하" localSheetId="7">#REF!</definedName>
    <definedName name="하하" localSheetId="6">#REF!</definedName>
    <definedName name="하하" localSheetId="4">#REF!</definedName>
    <definedName name="하하">#REF!</definedName>
    <definedName name="학교" localSheetId="2">#REF!</definedName>
    <definedName name="학교" localSheetId="7">#REF!</definedName>
    <definedName name="학교" localSheetId="6">#REF!</definedName>
    <definedName name="학교" localSheetId="4">#REF!</definedName>
    <definedName name="학교">#REF!</definedName>
    <definedName name="학교2" localSheetId="2">#REF!</definedName>
    <definedName name="학교2" localSheetId="7">#REF!</definedName>
    <definedName name="학교2" localSheetId="6">#REF!</definedName>
    <definedName name="학교2" localSheetId="4">#REF!</definedName>
    <definedName name="학교2">#REF!</definedName>
    <definedName name="한" localSheetId="2" hidden="1">#REF!</definedName>
    <definedName name="한" localSheetId="7" hidden="1">#REF!</definedName>
    <definedName name="한" localSheetId="6" hidden="1">#REF!</definedName>
    <definedName name="한" localSheetId="4" hidden="1">#REF!</definedName>
    <definedName name="한" hidden="1">#REF!</definedName>
    <definedName name="한교1호" localSheetId="2">#REF!</definedName>
    <definedName name="한교1호" localSheetId="7">#REF!</definedName>
    <definedName name="한교1호" localSheetId="6">#REF!</definedName>
    <definedName name="한교1호" localSheetId="4">#REF!</definedName>
    <definedName name="한교1호">#REF!</definedName>
    <definedName name="한교2호" localSheetId="2">#REF!</definedName>
    <definedName name="한교2호" localSheetId="7">#REF!</definedName>
    <definedName name="한교2호" localSheetId="6">#REF!</definedName>
    <definedName name="한교2호" localSheetId="4">#REF!</definedName>
    <definedName name="한교2호">#REF!</definedName>
    <definedName name="한교3호" localSheetId="2">#REF!</definedName>
    <definedName name="한교3호" localSheetId="7">#REF!</definedName>
    <definedName name="한교3호" localSheetId="6">#REF!</definedName>
    <definedName name="한교3호" localSheetId="4">#REF!</definedName>
    <definedName name="한교3호">#REF!</definedName>
    <definedName name="한동" hidden="1">{#N/A,#N/A,FALSE,"단가표지"}</definedName>
    <definedName name="한동1" hidden="1">{#N/A,#N/A,FALSE,"단가표지"}</definedName>
    <definedName name="함석공계" localSheetId="2">#REF!</definedName>
    <definedName name="함석공계" localSheetId="7">#REF!</definedName>
    <definedName name="함석공계" localSheetId="6">#REF!</definedName>
    <definedName name="함석공계" localSheetId="4">#REF!</definedName>
    <definedName name="함석공계">#REF!</definedName>
    <definedName name="합_______계" localSheetId="2">#REF!</definedName>
    <definedName name="합_______계" localSheetId="7">#REF!</definedName>
    <definedName name="합_______계" localSheetId="6">#REF!</definedName>
    <definedName name="합_______계" localSheetId="4">#REF!</definedName>
    <definedName name="합_______계">#REF!</definedName>
    <definedName name="합6907001" localSheetId="2">#REF!</definedName>
    <definedName name="합6907001" localSheetId="7">#REF!</definedName>
    <definedName name="합6907001" localSheetId="6">#REF!</definedName>
    <definedName name="합6907001" localSheetId="4">#REF!</definedName>
    <definedName name="합6907001">#REF!</definedName>
    <definedName name="합6907003" localSheetId="2">#REF!</definedName>
    <definedName name="합6907003" localSheetId="7">#REF!</definedName>
    <definedName name="합6907003" localSheetId="6">#REF!</definedName>
    <definedName name="합6907003" localSheetId="4">#REF!</definedName>
    <definedName name="합6907003">#REF!</definedName>
    <definedName name="합6907004" localSheetId="2">#REF!</definedName>
    <definedName name="합6907004" localSheetId="7">#REF!</definedName>
    <definedName name="합6907004" localSheetId="6">#REF!</definedName>
    <definedName name="합6907004" localSheetId="4">#REF!</definedName>
    <definedName name="합6907004">#REF!</definedName>
    <definedName name="합6907005" localSheetId="2">#REF!</definedName>
    <definedName name="합6907005" localSheetId="7">#REF!</definedName>
    <definedName name="합6907005" localSheetId="6">#REF!</definedName>
    <definedName name="합6907005" localSheetId="4">#REF!</definedName>
    <definedName name="합6907005">#REF!</definedName>
    <definedName name="합6907006" localSheetId="2">#REF!</definedName>
    <definedName name="합6907006" localSheetId="7">#REF!</definedName>
    <definedName name="합6907006" localSheetId="6">#REF!</definedName>
    <definedName name="합6907006" localSheetId="4">#REF!</definedName>
    <definedName name="합6907006">#REF!</definedName>
    <definedName name="합6907007" localSheetId="2">#REF!</definedName>
    <definedName name="합6907007" localSheetId="7">#REF!</definedName>
    <definedName name="합6907007" localSheetId="6">#REF!</definedName>
    <definedName name="합6907007" localSheetId="4">#REF!</definedName>
    <definedName name="합6907007">#REF!</definedName>
    <definedName name="합6907008" localSheetId="2">#REF!</definedName>
    <definedName name="합6907008" localSheetId="7">#REF!</definedName>
    <definedName name="합6907008" localSheetId="6">#REF!</definedName>
    <definedName name="합6907008" localSheetId="4">#REF!</definedName>
    <definedName name="합6907008">#REF!</definedName>
    <definedName name="합6907009" localSheetId="2">#REF!</definedName>
    <definedName name="합6907009" localSheetId="7">#REF!</definedName>
    <definedName name="합6907009" localSheetId="6">#REF!</definedName>
    <definedName name="합6907009" localSheetId="4">#REF!</definedName>
    <definedName name="합6907009">#REF!</definedName>
    <definedName name="합6907010" localSheetId="2">#REF!</definedName>
    <definedName name="합6907010" localSheetId="7">#REF!</definedName>
    <definedName name="합6907010" localSheetId="6">#REF!</definedName>
    <definedName name="합6907010" localSheetId="4">#REF!</definedName>
    <definedName name="합6907010">#REF!</definedName>
    <definedName name="합6907011" localSheetId="2">#REF!</definedName>
    <definedName name="합6907011" localSheetId="7">#REF!</definedName>
    <definedName name="합6907011" localSheetId="6">#REF!</definedName>
    <definedName name="합6907011" localSheetId="4">#REF!</definedName>
    <definedName name="합6907011">#REF!</definedName>
    <definedName name="합6907012" localSheetId="2">#REF!</definedName>
    <definedName name="합6907012" localSheetId="7">#REF!</definedName>
    <definedName name="합6907012" localSheetId="6">#REF!</definedName>
    <definedName name="합6907012" localSheetId="4">#REF!</definedName>
    <definedName name="합6907012">#REF!</definedName>
    <definedName name="합6907013" localSheetId="2">#REF!</definedName>
    <definedName name="합6907013" localSheetId="7">#REF!</definedName>
    <definedName name="합6907013" localSheetId="6">#REF!</definedName>
    <definedName name="합6907013" localSheetId="4">#REF!</definedName>
    <definedName name="합6907013">#REF!</definedName>
    <definedName name="합6907014" localSheetId="2">#REF!</definedName>
    <definedName name="합6907014" localSheetId="7">#REF!</definedName>
    <definedName name="합6907014" localSheetId="6">#REF!</definedName>
    <definedName name="합6907014" localSheetId="4">#REF!</definedName>
    <definedName name="합6907014">#REF!</definedName>
    <definedName name="합6908002" localSheetId="2">#REF!</definedName>
    <definedName name="합6908002" localSheetId="7">#REF!</definedName>
    <definedName name="합6908002" localSheetId="6">#REF!</definedName>
    <definedName name="합6908002" localSheetId="4">#REF!</definedName>
    <definedName name="합6908002">#REF!</definedName>
    <definedName name="합6908003" localSheetId="2">#REF!</definedName>
    <definedName name="합6908003" localSheetId="7">#REF!</definedName>
    <definedName name="합6908003" localSheetId="6">#REF!</definedName>
    <definedName name="합6908003" localSheetId="4">#REF!</definedName>
    <definedName name="합6908003">#REF!</definedName>
    <definedName name="합6908004" localSheetId="2">#REF!</definedName>
    <definedName name="합6908004" localSheetId="7">#REF!</definedName>
    <definedName name="합6908004" localSheetId="6">#REF!</definedName>
    <definedName name="합6908004" localSheetId="4">#REF!</definedName>
    <definedName name="합6908004">#REF!</definedName>
    <definedName name="합6908005" localSheetId="2">#REF!</definedName>
    <definedName name="합6908005" localSheetId="7">#REF!</definedName>
    <definedName name="합6908005" localSheetId="6">#REF!</definedName>
    <definedName name="합6908005" localSheetId="4">#REF!</definedName>
    <definedName name="합6908005">#REF!</definedName>
    <definedName name="합6908006" localSheetId="2">#REF!</definedName>
    <definedName name="합6908006" localSheetId="7">#REF!</definedName>
    <definedName name="합6908006" localSheetId="6">#REF!</definedName>
    <definedName name="합6908006" localSheetId="4">#REF!</definedName>
    <definedName name="합6908006">#REF!</definedName>
    <definedName name="합6908007" localSheetId="2">#REF!</definedName>
    <definedName name="합6908007" localSheetId="7">#REF!</definedName>
    <definedName name="합6908007" localSheetId="6">#REF!</definedName>
    <definedName name="합6908007" localSheetId="4">#REF!</definedName>
    <definedName name="합6908007">#REF!</definedName>
    <definedName name="합6908008" localSheetId="2">#REF!</definedName>
    <definedName name="합6908008" localSheetId="7">#REF!</definedName>
    <definedName name="합6908008" localSheetId="6">#REF!</definedName>
    <definedName name="합6908008" localSheetId="4">#REF!</definedName>
    <definedName name="합6908008">#REF!</definedName>
    <definedName name="합6908009" localSheetId="2">#REF!</definedName>
    <definedName name="합6908009" localSheetId="7">#REF!</definedName>
    <definedName name="합6908009" localSheetId="6">#REF!</definedName>
    <definedName name="합6908009" localSheetId="4">#REF!</definedName>
    <definedName name="합6908009">#REF!</definedName>
    <definedName name="합6908031" localSheetId="2">#REF!</definedName>
    <definedName name="합6908031" localSheetId="7">#REF!</definedName>
    <definedName name="합6908031" localSheetId="6">#REF!</definedName>
    <definedName name="합6908031" localSheetId="4">#REF!</definedName>
    <definedName name="합6908031">#REF!</definedName>
    <definedName name="합6908032" localSheetId="2">#REF!</definedName>
    <definedName name="합6908032" localSheetId="7">#REF!</definedName>
    <definedName name="합6908032" localSheetId="6">#REF!</definedName>
    <definedName name="합6908032" localSheetId="4">#REF!</definedName>
    <definedName name="합6908032">#REF!</definedName>
    <definedName name="합6908033" localSheetId="2">#REF!</definedName>
    <definedName name="합6908033" localSheetId="7">#REF!</definedName>
    <definedName name="합6908033" localSheetId="6">#REF!</definedName>
    <definedName name="합6908033" localSheetId="4">#REF!</definedName>
    <definedName name="합6908033">#REF!</definedName>
    <definedName name="합6908034" localSheetId="2">#REF!</definedName>
    <definedName name="합6908034" localSheetId="7">#REF!</definedName>
    <definedName name="합6908034" localSheetId="6">#REF!</definedName>
    <definedName name="합6908034" localSheetId="4">#REF!</definedName>
    <definedName name="합6908034">#REF!</definedName>
    <definedName name="합6908035" localSheetId="2">#REF!</definedName>
    <definedName name="합6908035" localSheetId="7">#REF!</definedName>
    <definedName name="합6908035" localSheetId="6">#REF!</definedName>
    <definedName name="합6908035" localSheetId="4">#REF!</definedName>
    <definedName name="합6908035">#REF!</definedName>
    <definedName name="합6908036" localSheetId="2">#REF!</definedName>
    <definedName name="합6908036" localSheetId="7">#REF!</definedName>
    <definedName name="합6908036" localSheetId="6">#REF!</definedName>
    <definedName name="합6908036" localSheetId="4">#REF!</definedName>
    <definedName name="합6908036">#REF!</definedName>
    <definedName name="합6908037" localSheetId="2">#REF!</definedName>
    <definedName name="합6908037" localSheetId="7">#REF!</definedName>
    <definedName name="합6908037" localSheetId="6">#REF!</definedName>
    <definedName name="합6908037" localSheetId="4">#REF!</definedName>
    <definedName name="합6908037">#REF!</definedName>
    <definedName name="합6908038" localSheetId="2">#REF!</definedName>
    <definedName name="합6908038" localSheetId="7">#REF!</definedName>
    <definedName name="합6908038" localSheetId="6">#REF!</definedName>
    <definedName name="합6908038" localSheetId="4">#REF!</definedName>
    <definedName name="합6908038">#REF!</definedName>
    <definedName name="합6910002" localSheetId="2">#REF!</definedName>
    <definedName name="합6910002" localSheetId="7">#REF!</definedName>
    <definedName name="합6910002" localSheetId="6">#REF!</definedName>
    <definedName name="합6910002" localSheetId="4">#REF!</definedName>
    <definedName name="합6910002">#REF!</definedName>
    <definedName name="합6910004" localSheetId="2">#REF!</definedName>
    <definedName name="합6910004" localSheetId="7">#REF!</definedName>
    <definedName name="합6910004" localSheetId="6">#REF!</definedName>
    <definedName name="합6910004" localSheetId="4">#REF!</definedName>
    <definedName name="합6910004">#REF!</definedName>
    <definedName name="합6910006" localSheetId="2">#REF!</definedName>
    <definedName name="합6910006" localSheetId="7">#REF!</definedName>
    <definedName name="합6910006" localSheetId="6">#REF!</definedName>
    <definedName name="합6910006" localSheetId="4">#REF!</definedName>
    <definedName name="합6910006">#REF!</definedName>
    <definedName name="합6910007" localSheetId="2">#REF!</definedName>
    <definedName name="합6910007" localSheetId="7">#REF!</definedName>
    <definedName name="합6910007" localSheetId="6">#REF!</definedName>
    <definedName name="합6910007" localSheetId="4">#REF!</definedName>
    <definedName name="합6910007">#REF!</definedName>
    <definedName name="합6910008" localSheetId="2">#REF!</definedName>
    <definedName name="합6910008" localSheetId="7">#REF!</definedName>
    <definedName name="합6910008" localSheetId="6">#REF!</definedName>
    <definedName name="합6910008" localSheetId="4">#REF!</definedName>
    <definedName name="합6910008">#REF!</definedName>
    <definedName name="합6910009" localSheetId="2">#REF!</definedName>
    <definedName name="합6910009" localSheetId="7">#REF!</definedName>
    <definedName name="합6910009" localSheetId="6">#REF!</definedName>
    <definedName name="합6910009" localSheetId="4">#REF!</definedName>
    <definedName name="합6910009">#REF!</definedName>
    <definedName name="합6910010" localSheetId="2">#REF!</definedName>
    <definedName name="합6910010" localSheetId="7">#REF!</definedName>
    <definedName name="합6910010" localSheetId="6">#REF!</definedName>
    <definedName name="합6910010" localSheetId="4">#REF!</definedName>
    <definedName name="합6910010">#REF!</definedName>
    <definedName name="합6910011" localSheetId="2">#REF!</definedName>
    <definedName name="합6910011" localSheetId="7">#REF!</definedName>
    <definedName name="합6910011" localSheetId="6">#REF!</definedName>
    <definedName name="합6910011" localSheetId="4">#REF!</definedName>
    <definedName name="합6910011">#REF!</definedName>
    <definedName name="합6910012" localSheetId="2">#REF!</definedName>
    <definedName name="합6910012" localSheetId="7">#REF!</definedName>
    <definedName name="합6910012" localSheetId="6">#REF!</definedName>
    <definedName name="합6910012" localSheetId="4">#REF!</definedName>
    <definedName name="합6910012">#REF!</definedName>
    <definedName name="합6911002" localSheetId="2">#REF!</definedName>
    <definedName name="합6911002" localSheetId="7">#REF!</definedName>
    <definedName name="합6911002" localSheetId="6">#REF!</definedName>
    <definedName name="합6911002" localSheetId="4">#REF!</definedName>
    <definedName name="합6911002">#REF!</definedName>
    <definedName name="합6912008" localSheetId="2">#REF!</definedName>
    <definedName name="합6912008" localSheetId="7">#REF!</definedName>
    <definedName name="합6912008" localSheetId="6">#REF!</definedName>
    <definedName name="합6912008" localSheetId="4">#REF!</definedName>
    <definedName name="합6912008">#REF!</definedName>
    <definedName name="합6912009" localSheetId="2">#REF!</definedName>
    <definedName name="합6912009" localSheetId="7">#REF!</definedName>
    <definedName name="합6912009" localSheetId="6">#REF!</definedName>
    <definedName name="합6912009" localSheetId="4">#REF!</definedName>
    <definedName name="합6912009">#REF!</definedName>
    <definedName name="합6912010" localSheetId="2">#REF!</definedName>
    <definedName name="합6912010" localSheetId="7">#REF!</definedName>
    <definedName name="합6912010" localSheetId="6">#REF!</definedName>
    <definedName name="합6912010" localSheetId="4">#REF!</definedName>
    <definedName name="합6912010">#REF!</definedName>
    <definedName name="합6912011" localSheetId="2">#REF!</definedName>
    <definedName name="합6912011" localSheetId="7">#REF!</definedName>
    <definedName name="합6912011" localSheetId="6">#REF!</definedName>
    <definedName name="합6912011" localSheetId="4">#REF!</definedName>
    <definedName name="합6912011">#REF!</definedName>
    <definedName name="합6912012" localSheetId="2">#REF!</definedName>
    <definedName name="합6912012" localSheetId="7">#REF!</definedName>
    <definedName name="합6912012" localSheetId="6">#REF!</definedName>
    <definedName name="합6912012" localSheetId="4">#REF!</definedName>
    <definedName name="합6912012">#REF!</definedName>
    <definedName name="합6912013" localSheetId="2">#REF!</definedName>
    <definedName name="합6912013" localSheetId="7">#REF!</definedName>
    <definedName name="합6912013" localSheetId="6">#REF!</definedName>
    <definedName name="합6912013" localSheetId="4">#REF!</definedName>
    <definedName name="합6912013">#REF!</definedName>
    <definedName name="합6912014" localSheetId="2">#REF!</definedName>
    <definedName name="합6912014" localSheetId="7">#REF!</definedName>
    <definedName name="합6912014" localSheetId="6">#REF!</definedName>
    <definedName name="합6912014" localSheetId="4">#REF!</definedName>
    <definedName name="합6912014">#REF!</definedName>
    <definedName name="합6912016" localSheetId="2">#REF!</definedName>
    <definedName name="합6912016" localSheetId="7">#REF!</definedName>
    <definedName name="합6912016" localSheetId="6">#REF!</definedName>
    <definedName name="합6912016" localSheetId="4">#REF!</definedName>
    <definedName name="합6912016">#REF!</definedName>
    <definedName name="합6914001" localSheetId="2">#REF!</definedName>
    <definedName name="합6914001" localSheetId="7">#REF!</definedName>
    <definedName name="합6914001" localSheetId="6">#REF!</definedName>
    <definedName name="합6914001" localSheetId="4">#REF!</definedName>
    <definedName name="합6914001">#REF!</definedName>
    <definedName name="합6917001" localSheetId="2">#REF!</definedName>
    <definedName name="합6917001" localSheetId="7">#REF!</definedName>
    <definedName name="합6917001" localSheetId="6">#REF!</definedName>
    <definedName name="합6917001" localSheetId="4">#REF!</definedName>
    <definedName name="합6917001">#REF!</definedName>
    <definedName name="합6917002" localSheetId="2">#REF!</definedName>
    <definedName name="합6917002" localSheetId="7">#REF!</definedName>
    <definedName name="합6917002" localSheetId="6">#REF!</definedName>
    <definedName name="합6917002" localSheetId="4">#REF!</definedName>
    <definedName name="합6917002">#REF!</definedName>
    <definedName name="합6917003" localSheetId="2">#REF!</definedName>
    <definedName name="합6917003" localSheetId="7">#REF!</definedName>
    <definedName name="합6917003" localSheetId="6">#REF!</definedName>
    <definedName name="합6917003" localSheetId="4">#REF!</definedName>
    <definedName name="합6917003">#REF!</definedName>
    <definedName name="합6917004" localSheetId="2">#REF!</definedName>
    <definedName name="합6917004" localSheetId="7">#REF!</definedName>
    <definedName name="합6917004" localSheetId="6">#REF!</definedName>
    <definedName name="합6917004" localSheetId="4">#REF!</definedName>
    <definedName name="합6917004">#REF!</definedName>
    <definedName name="합6917005" localSheetId="2">#REF!</definedName>
    <definedName name="합6917005" localSheetId="7">#REF!</definedName>
    <definedName name="합6917005" localSheetId="6">#REF!</definedName>
    <definedName name="합6917005" localSheetId="4">#REF!</definedName>
    <definedName name="합6917005">#REF!</definedName>
    <definedName name="합6917308" localSheetId="2">#REF!</definedName>
    <definedName name="합6917308" localSheetId="7">#REF!</definedName>
    <definedName name="합6917308" localSheetId="6">#REF!</definedName>
    <definedName name="합6917308" localSheetId="4">#REF!</definedName>
    <definedName name="합6917308">#REF!</definedName>
    <definedName name="합6943101" localSheetId="2">#REF!</definedName>
    <definedName name="합6943101" localSheetId="7">#REF!</definedName>
    <definedName name="합6943101" localSheetId="6">#REF!</definedName>
    <definedName name="합6943101" localSheetId="4">#REF!</definedName>
    <definedName name="합6943101">#REF!</definedName>
    <definedName name="합6943102" localSheetId="2">#REF!</definedName>
    <definedName name="합6943102" localSheetId="7">#REF!</definedName>
    <definedName name="합6943102" localSheetId="6">#REF!</definedName>
    <definedName name="합6943102" localSheetId="4">#REF!</definedName>
    <definedName name="합6943102">#REF!</definedName>
    <definedName name="합6943103" localSheetId="2">#REF!</definedName>
    <definedName name="합6943103" localSheetId="7">#REF!</definedName>
    <definedName name="합6943103" localSheetId="6">#REF!</definedName>
    <definedName name="합6943103" localSheetId="4">#REF!</definedName>
    <definedName name="합6943103">#REF!</definedName>
    <definedName name="합6943104" localSheetId="2">#REF!</definedName>
    <definedName name="합6943104" localSheetId="7">#REF!</definedName>
    <definedName name="합6943104" localSheetId="6">#REF!</definedName>
    <definedName name="합6943104" localSheetId="4">#REF!</definedName>
    <definedName name="합6943104">#REF!</definedName>
    <definedName name="합6943105" localSheetId="2">#REF!</definedName>
    <definedName name="합6943105" localSheetId="7">#REF!</definedName>
    <definedName name="합6943105" localSheetId="6">#REF!</definedName>
    <definedName name="합6943105" localSheetId="4">#REF!</definedName>
    <definedName name="합6943105">#REF!</definedName>
    <definedName name="합6943106" localSheetId="2">#REF!</definedName>
    <definedName name="합6943106" localSheetId="7">#REF!</definedName>
    <definedName name="합6943106" localSheetId="6">#REF!</definedName>
    <definedName name="합6943106" localSheetId="4">#REF!</definedName>
    <definedName name="합6943106">#REF!</definedName>
    <definedName name="합6943107" localSheetId="2">#REF!</definedName>
    <definedName name="합6943107" localSheetId="7">#REF!</definedName>
    <definedName name="합6943107" localSheetId="6">#REF!</definedName>
    <definedName name="합6943107" localSheetId="4">#REF!</definedName>
    <definedName name="합6943107">#REF!</definedName>
    <definedName name="합6948001" localSheetId="2">#REF!</definedName>
    <definedName name="합6948001" localSheetId="7">#REF!</definedName>
    <definedName name="합6948001" localSheetId="6">#REF!</definedName>
    <definedName name="합6948001" localSheetId="4">#REF!</definedName>
    <definedName name="합6948001">#REF!</definedName>
    <definedName name="합6959002" localSheetId="2">#REF!</definedName>
    <definedName name="합6959002" localSheetId="7">#REF!</definedName>
    <definedName name="합6959002" localSheetId="6">#REF!</definedName>
    <definedName name="합6959002" localSheetId="4">#REF!</definedName>
    <definedName name="합6959002">#REF!</definedName>
    <definedName name="합6959003" localSheetId="2">#REF!</definedName>
    <definedName name="합6959003" localSheetId="7">#REF!</definedName>
    <definedName name="합6959003" localSheetId="6">#REF!</definedName>
    <definedName name="합6959003" localSheetId="4">#REF!</definedName>
    <definedName name="합6959003">#REF!</definedName>
    <definedName name="합6959004" localSheetId="2">#REF!</definedName>
    <definedName name="합6959004" localSheetId="7">#REF!</definedName>
    <definedName name="합6959004" localSheetId="6">#REF!</definedName>
    <definedName name="합6959004" localSheetId="4">#REF!</definedName>
    <definedName name="합6959004">#REF!</definedName>
    <definedName name="합6959005" localSheetId="2">#REF!</definedName>
    <definedName name="합6959005" localSheetId="7">#REF!</definedName>
    <definedName name="합6959005" localSheetId="6">#REF!</definedName>
    <definedName name="합6959005" localSheetId="4">#REF!</definedName>
    <definedName name="합6959005">#REF!</definedName>
    <definedName name="합6960203" localSheetId="2">#REF!</definedName>
    <definedName name="합6960203" localSheetId="7">#REF!</definedName>
    <definedName name="합6960203" localSheetId="6">#REF!</definedName>
    <definedName name="합6960203" localSheetId="4">#REF!</definedName>
    <definedName name="합6960203">#REF!</definedName>
    <definedName name="합6963001" localSheetId="2">#REF!</definedName>
    <definedName name="합6963001" localSheetId="7">#REF!</definedName>
    <definedName name="합6963001" localSheetId="6">#REF!</definedName>
    <definedName name="합6963001" localSheetId="4">#REF!</definedName>
    <definedName name="합6963001">#REF!</definedName>
    <definedName name="합6963004" localSheetId="2">#REF!</definedName>
    <definedName name="합6963004" localSheetId="7">#REF!</definedName>
    <definedName name="합6963004" localSheetId="6">#REF!</definedName>
    <definedName name="합6963004" localSheetId="4">#REF!</definedName>
    <definedName name="합6963004">#REF!</definedName>
    <definedName name="합6963011" localSheetId="2">#REF!</definedName>
    <definedName name="합6963011" localSheetId="7">#REF!</definedName>
    <definedName name="합6963011" localSheetId="6">#REF!</definedName>
    <definedName name="합6963011" localSheetId="4">#REF!</definedName>
    <definedName name="합6963011">#REF!</definedName>
    <definedName name="합6967001" localSheetId="2">#REF!</definedName>
    <definedName name="합6967001" localSheetId="7">#REF!</definedName>
    <definedName name="합6967001" localSheetId="6">#REF!</definedName>
    <definedName name="합6967001" localSheetId="4">#REF!</definedName>
    <definedName name="합6967001">#REF!</definedName>
    <definedName name="합6968002" localSheetId="2">#REF!</definedName>
    <definedName name="합6968002" localSheetId="7">#REF!</definedName>
    <definedName name="합6968002" localSheetId="6">#REF!</definedName>
    <definedName name="합6968002" localSheetId="4">#REF!</definedName>
    <definedName name="합6968002">#REF!</definedName>
    <definedName name="합6968004" localSheetId="2">#REF!</definedName>
    <definedName name="합6968004" localSheetId="7">#REF!</definedName>
    <definedName name="합6968004" localSheetId="6">#REF!</definedName>
    <definedName name="합6968004" localSheetId="4">#REF!</definedName>
    <definedName name="합6968004">#REF!</definedName>
    <definedName name="합6968020" localSheetId="2">#REF!</definedName>
    <definedName name="합6968020" localSheetId="7">#REF!</definedName>
    <definedName name="합6968020" localSheetId="6">#REF!</definedName>
    <definedName name="합6968020" localSheetId="4">#REF!</definedName>
    <definedName name="합6968020">#REF!</definedName>
    <definedName name="합6982087" localSheetId="2">#REF!</definedName>
    <definedName name="합6982087" localSheetId="7">#REF!</definedName>
    <definedName name="합6982087" localSheetId="6">#REF!</definedName>
    <definedName name="합6982087" localSheetId="4">#REF!</definedName>
    <definedName name="합6982087">#REF!</definedName>
    <definedName name="합6982089" localSheetId="2">#REF!</definedName>
    <definedName name="합6982089" localSheetId="7">#REF!</definedName>
    <definedName name="합6982089" localSheetId="6">#REF!</definedName>
    <definedName name="합6982089" localSheetId="4">#REF!</definedName>
    <definedName name="합6982089">#REF!</definedName>
    <definedName name="합6982090" localSheetId="2">#REF!</definedName>
    <definedName name="합6982090" localSheetId="7">#REF!</definedName>
    <definedName name="합6982090" localSheetId="6">#REF!</definedName>
    <definedName name="합6982090" localSheetId="4">#REF!</definedName>
    <definedName name="합6982090">#REF!</definedName>
    <definedName name="합6982091" localSheetId="2">#REF!</definedName>
    <definedName name="합6982091" localSheetId="7">#REF!</definedName>
    <definedName name="합6982091" localSheetId="6">#REF!</definedName>
    <definedName name="합6982091" localSheetId="4">#REF!</definedName>
    <definedName name="합6982091">#REF!</definedName>
    <definedName name="합6982092" localSheetId="2">#REF!</definedName>
    <definedName name="합6982092" localSheetId="7">#REF!</definedName>
    <definedName name="합6982092" localSheetId="6">#REF!</definedName>
    <definedName name="합6982092" localSheetId="4">#REF!</definedName>
    <definedName name="합6982092">#REF!</definedName>
    <definedName name="합6982320" localSheetId="2">#REF!</definedName>
    <definedName name="합6982320" localSheetId="7">#REF!</definedName>
    <definedName name="합6982320" localSheetId="6">#REF!</definedName>
    <definedName name="합6982320" localSheetId="4">#REF!</definedName>
    <definedName name="합6982320">#REF!</definedName>
    <definedName name="합6982321" localSheetId="2">#REF!</definedName>
    <definedName name="합6982321" localSheetId="7">#REF!</definedName>
    <definedName name="합6982321" localSheetId="6">#REF!</definedName>
    <definedName name="합6982321" localSheetId="4">#REF!</definedName>
    <definedName name="합6982321">#REF!</definedName>
    <definedName name="합6982322" localSheetId="2">#REF!</definedName>
    <definedName name="합6982322" localSheetId="7">#REF!</definedName>
    <definedName name="합6982322" localSheetId="6">#REF!</definedName>
    <definedName name="합6982322" localSheetId="4">#REF!</definedName>
    <definedName name="합6982322">#REF!</definedName>
    <definedName name="합6982323" localSheetId="2">#REF!</definedName>
    <definedName name="합6982323" localSheetId="7">#REF!</definedName>
    <definedName name="합6982323" localSheetId="6">#REF!</definedName>
    <definedName name="합6982323" localSheetId="4">#REF!</definedName>
    <definedName name="합6982323">#REF!</definedName>
    <definedName name="합6982324" localSheetId="2">#REF!</definedName>
    <definedName name="합6982324" localSheetId="7">#REF!</definedName>
    <definedName name="합6982324" localSheetId="6">#REF!</definedName>
    <definedName name="합6982324" localSheetId="4">#REF!</definedName>
    <definedName name="합6982324">#REF!</definedName>
    <definedName name="합6982325" localSheetId="2">#REF!</definedName>
    <definedName name="합6982325" localSheetId="7">#REF!</definedName>
    <definedName name="합6982325" localSheetId="6">#REF!</definedName>
    <definedName name="합6982325" localSheetId="4">#REF!</definedName>
    <definedName name="합6982325">#REF!</definedName>
    <definedName name="합6982326" localSheetId="2">#REF!</definedName>
    <definedName name="합6982326" localSheetId="7">#REF!</definedName>
    <definedName name="합6982326" localSheetId="6">#REF!</definedName>
    <definedName name="합6982326" localSheetId="4">#REF!</definedName>
    <definedName name="합6982326">#REF!</definedName>
    <definedName name="합판거푸집" localSheetId="2">#REF!</definedName>
    <definedName name="합판거푸집" localSheetId="7">#REF!</definedName>
    <definedName name="합판거푸집" localSheetId="6">#REF!</definedName>
    <definedName name="합판거푸집" localSheetId="4">#REF!</definedName>
    <definedName name="합판거푸집">#REF!</definedName>
    <definedName name="행선안내게시기설비" localSheetId="2">#REF!</definedName>
    <definedName name="행선안내게시기설비" localSheetId="7">#REF!</definedName>
    <definedName name="행선안내게시기설비" localSheetId="6">#REF!</definedName>
    <definedName name="행선안내게시기설비" localSheetId="4">#REF!</definedName>
    <definedName name="행선안내게시기설비">#REF!</definedName>
    <definedName name="햐" hidden="1">{#N/A,#N/A,FALSE,"사업총괄";#N/A,#N/A,FALSE,"장비사업";#N/A,#N/A,FALSE,"철구사업";#N/A,#N/A,FALSE,"준설사업"}</definedName>
    <definedName name="햐러" hidden="1">{#N/A,#N/A,FALSE,"변경관리예산";#N/A,#N/A,FALSE,"변경장비예산";#N/A,#N/A,FALSE,"변경준설예산";#N/A,#N/A,FALSE,"변경철구예산"}</definedName>
    <definedName name="허" hidden="1">{#N/A,#N/A,FALSE,"Sheet6"}</definedName>
    <definedName name="허아ㅏㅇ" hidden="1">{#N/A,#N/A,FALSE,"집계표"}</definedName>
    <definedName name="허저터" hidden="1">{#N/A,#N/A,FALSE,"집계표"}</definedName>
    <definedName name="허허헣ㅎ" hidden="1">{#N/A,#N/A,FALSE,"집계표"}</definedName>
    <definedName name="허헣" hidden="1">{#N/A,#N/A,FALSE,"집계표"}</definedName>
    <definedName name="허ㅗㅅ됴" hidden="1">{#N/A,#N/A,FALSE,"집계표"}</definedName>
    <definedName name="허ㅚㅎ" hidden="1">{#N/A,#N/A,FALSE,"집계표"}</definedName>
    <definedName name="현대" hidden="1">{#N/A,#N/A,FALSE,"물가변동";#N/A,#N/A,FALSE,"집계";#N/A,#N/A,FALSE,"도급집계";#N/A,#N/A,FALSE,"예산서";#N/A,#N/A,FALSE,"터빈";#N/A,#N/A,FALSE,"보일러";#N/A,#N/A,FALSE,"품셈";#N/A,#N/A,FALSE,"부표";#N/A,#N/A,FALSE,"적용노임";#N/A,#N/A,FALSE,"장비노임";#N/A,#N/A,FALSE,"정산품질";#N/A,#N/A,FALSE,"신규별표";#N/A,#N/A,FALSE,"정산신규품";#N/A,#N/A,FALSE,"ESC별표"}</definedName>
    <definedName name="현장" localSheetId="2">#REF!</definedName>
    <definedName name="현장" localSheetId="7">#REF!</definedName>
    <definedName name="현장" localSheetId="6">#REF!</definedName>
    <definedName name="현장" localSheetId="4">#REF!</definedName>
    <definedName name="현장">#REF!</definedName>
    <definedName name="현장명" localSheetId="2">#REF!</definedName>
    <definedName name="현장명" localSheetId="7">#REF!</definedName>
    <definedName name="현장명" localSheetId="6">#REF!</definedName>
    <definedName name="현장명" localSheetId="4">#REF!</definedName>
    <definedName name="현장명">#REF!</definedName>
    <definedName name="현찰계약금">#N/A</definedName>
    <definedName name="형틀" localSheetId="2">#REF!</definedName>
    <definedName name="형틀" localSheetId="7">#REF!</definedName>
    <definedName name="형틀" localSheetId="6">#REF!</definedName>
    <definedName name="형틀" localSheetId="4">#REF!</definedName>
    <definedName name="형틀">#REF!</definedName>
    <definedName name="호" localSheetId="2">#REF!</definedName>
    <definedName name="호" localSheetId="7">#REF!</definedName>
    <definedName name="호" localSheetId="6">#REF!</definedName>
    <definedName name="호" localSheetId="4">#REF!</definedName>
    <definedName name="호">#REF!</definedName>
    <definedName name="호러ㅓㅓㅓㅓㅓㅓㅓ" hidden="1">{#N/A,#N/A,FALSE,"집계표"}</definedName>
    <definedName name="호표" localSheetId="2">#REF!</definedName>
    <definedName name="호표" localSheetId="7">#REF!</definedName>
    <definedName name="호표" localSheetId="6">#REF!</definedName>
    <definedName name="호표" localSheetId="4">#REF!</definedName>
    <definedName name="호표">#REF!</definedName>
    <definedName name="호하ㅓ" hidden="1">{#N/A,#N/A,FALSE,"집계표"}</definedName>
    <definedName name="호호" hidden="1">{#N/A,#N/A,FALSE,"포장1";#N/A,#N/A,FALSE,"포장1"}</definedName>
    <definedName name="호ㅓ" hidden="1">{#N/A,#N/A,FALSE,"집계표"}</definedName>
    <definedName name="호ㅓㅏ" hidden="1">{#N/A,#N/A,FALSE,"집계표"}</definedName>
    <definedName name="홇" hidden="1">{#N/A,#N/A,FALSE,"Sheet6"}</definedName>
    <definedName name="홋ㄱ" hidden="1">{#N/A,#N/A,FALSE,"Sheet6"}</definedName>
    <definedName name="홍" localSheetId="2">#REF!</definedName>
    <definedName name="홍" localSheetId="7">#REF!</definedName>
    <definedName name="홍" localSheetId="6">#REF!</definedName>
    <definedName name="홍" localSheetId="4">#REF!</definedName>
    <definedName name="홍">#REF!</definedName>
    <definedName name="화신1호" localSheetId="2">#REF!</definedName>
    <definedName name="화신1호" localSheetId="7">#REF!</definedName>
    <definedName name="화신1호" localSheetId="6">#REF!</definedName>
    <definedName name="화신1호" localSheetId="4">#REF!</definedName>
    <definedName name="화신1호">#REF!</definedName>
    <definedName name="화신2호" localSheetId="2">#REF!</definedName>
    <definedName name="화신2호" localSheetId="7">#REF!</definedName>
    <definedName name="화신2호" localSheetId="6">#REF!</definedName>
    <definedName name="화신2호" localSheetId="4">#REF!</definedName>
    <definedName name="화신2호">#REF!</definedName>
    <definedName name="화신기존1" localSheetId="2">#REF!</definedName>
    <definedName name="화신기존1" localSheetId="7">#REF!</definedName>
    <definedName name="화신기존1" localSheetId="6">#REF!</definedName>
    <definedName name="화신기존1" localSheetId="4">#REF!</definedName>
    <definedName name="화신기존1">#REF!</definedName>
    <definedName name="화신기존2" localSheetId="2">#REF!</definedName>
    <definedName name="화신기존2" localSheetId="7">#REF!</definedName>
    <definedName name="화신기존2" localSheetId="6">#REF!</definedName>
    <definedName name="화신기존2" localSheetId="4">#REF!</definedName>
    <definedName name="화신기존2">#REF!</definedName>
    <definedName name="화장실" localSheetId="2">#REF!</definedName>
    <definedName name="화장실" localSheetId="7">#REF!</definedName>
    <definedName name="화장실" localSheetId="6">#REF!</definedName>
    <definedName name="화장실" localSheetId="4">#REF!</definedName>
    <definedName name="화장실">#REF!</definedName>
    <definedName name="회시1호" localSheetId="2">#REF!</definedName>
    <definedName name="회시1호" localSheetId="7">#REF!</definedName>
    <definedName name="회시1호" localSheetId="6">#REF!</definedName>
    <definedName name="회시1호" localSheetId="4">#REF!</definedName>
    <definedName name="회시1호">#REF!</definedName>
    <definedName name="회시2호" localSheetId="2">#REF!</definedName>
    <definedName name="회시2호" localSheetId="7">#REF!</definedName>
    <definedName name="회시2호" localSheetId="6">#REF!</definedName>
    <definedName name="회시2호" localSheetId="4">#REF!</definedName>
    <definedName name="회시2호">#REF!</definedName>
    <definedName name="회ㅓㅗ허" hidden="1">{#N/A,#N/A,FALSE,"집계표"}</definedName>
    <definedName name="효" hidden="1">{#N/A,#N/A,FALSE,"표지";#N/A,#N/A,FALSE,"조직표";#N/A,#N/A,FALSE,"정직원인원";#N/A,#N/A,FALSE,"사업계획";#N/A,#N/A,FALSE,"부동산";#N/A,#N/A,FALSE,"장비현황";#N/A,#N/A,FALSE,"장비가동";#N/A,#N/A,FALSE,"매각장비";#N/A,#N/A,FALSE,"철구제작";#N/A,#N/A,FALSE,"철구수주";#N/A,#N/A,FALSE,"철구시설";#N/A,#N/A,FALSE,"준설장비";#N/A,#N/A,FALSE,"준설수량";#N/A,#N/A,FALSE,"골재인원";#N/A,#N/A,FALSE,"골재손익";#N/A,#N/A,FALSE,"노조현황"}</definedName>
    <definedName name="훃" hidden="1">{#N/A,#N/A,FALSE,"예상손익";#N/A,#N/A,FALSE,"관리분석";#N/A,#N/A,FALSE,"장비분석";#N/A,#N/A,FALSE,"준설분석";#N/A,#N/A,FALSE,"철구분석"}</definedName>
    <definedName name="휘니셔">750000</definedName>
    <definedName name="히" hidden="1">{#N/A,#N/A,FALSE,"집계표"}</definedName>
    <definedName name="힙" hidden="1">{#N/A,#N/A,FALSE,"표지";#N/A,#N/A,FALSE,"조직표";#N/A,#N/A,FALSE,"정직원인원";#N/A,#N/A,FALSE,"사업계획";#N/A,#N/A,FALSE,"부동산";#N/A,#N/A,FALSE,"장비현황";#N/A,#N/A,FALSE,"장비가동";#N/A,#N/A,FALSE,"매각장비";#N/A,#N/A,FALSE,"철구제작";#N/A,#N/A,FALSE,"철구수주";#N/A,#N/A,FALSE,"철구시설";#N/A,#N/A,FALSE,"준설장비";#N/A,#N/A,FALSE,"준설수량";#N/A,#N/A,FALSE,"골재인원";#N/A,#N/A,FALSE,"골재손익";#N/A,#N/A,FALSE,"노조현황"}</definedName>
    <definedName name="ㅏ1" localSheetId="2" hidden="1">#REF!</definedName>
    <definedName name="ㅏ1" localSheetId="7" hidden="1">#REF!</definedName>
    <definedName name="ㅏ1" localSheetId="6" hidden="1">#REF!</definedName>
    <definedName name="ㅏ1" localSheetId="4" hidden="1">#REF!</definedName>
    <definedName name="ㅏ1" hidden="1">#REF!</definedName>
    <definedName name="ㅏ1150" localSheetId="2">#REF!</definedName>
    <definedName name="ㅏ1150" localSheetId="7">#REF!</definedName>
    <definedName name="ㅏ1150" localSheetId="6">#REF!</definedName>
    <definedName name="ㅏ1150" localSheetId="4">#REF!</definedName>
    <definedName name="ㅏ1150">#REF!</definedName>
    <definedName name="ㅏ271" localSheetId="2">#REF!</definedName>
    <definedName name="ㅏ271" localSheetId="7">#REF!</definedName>
    <definedName name="ㅏ271" localSheetId="6">#REF!</definedName>
    <definedName name="ㅏ271" localSheetId="4">#REF!</definedName>
    <definedName name="ㅏ271">#REF!</definedName>
    <definedName name="ㅏ89" localSheetId="2">#REF!</definedName>
    <definedName name="ㅏ89" localSheetId="7">#REF!</definedName>
    <definedName name="ㅏ89" localSheetId="6">#REF!</definedName>
    <definedName name="ㅏ89" localSheetId="4">#REF!</definedName>
    <definedName name="ㅏ89">#REF!</definedName>
    <definedName name="ㅏㄱㄷ" hidden="1">{#N/A,#N/A,FALSE,"집계표"}</definedName>
    <definedName name="ㅏ이이ㅏ리" hidden="1">{#N/A,#N/A,FALSE,"주간공정";#N/A,#N/A,FALSE,"주간보고";#N/A,#N/A,FALSE,"주간공정표"}</definedName>
    <definedName name="ㅏㅊ험ㅎ" localSheetId="2">#REF!</definedName>
    <definedName name="ㅏㅊ험ㅎ" localSheetId="7">#REF!</definedName>
    <definedName name="ㅏㅊ험ㅎ" localSheetId="6">#REF!</definedName>
    <definedName name="ㅏㅊ험ㅎ" localSheetId="4">#REF!</definedName>
    <definedName name="ㅏㅊ험ㅎ">#REF!</definedName>
    <definedName name="ㅏㅏㅏ" hidden="1">{#N/A,#N/A,FALSE,"주간공정";#N/A,#N/A,FALSE,"주간보고";#N/A,#N/A,FALSE,"주간공정표"}</definedName>
    <definedName name="ㅏㅓ" hidden="1">{#N/A,#N/A,FALSE,"집계표"}</definedName>
    <definedName name="ㅏㅓㅏ" hidden="1">{#N/A,#N/A,FALSE,"물가변동 (2)";#N/A,#N/A,FALSE,"공사비";#N/A,#N/A,FALSE,"사급";#N/A,#N/A,FALSE,"도급집계";#N/A,#N/A,FALSE,"재료비";#N/A,#N/A,FALSE,"노무비";#N/A,#N/A,FALSE,"경비"}</definedName>
    <definedName name="ㅏㅓㅏㅓㅏㅓ" hidden="1">{#N/A,#N/A,FALSE,"집계표"}</definedName>
    <definedName name="ㅏㅗ" hidden="1">{#N/A,#N/A,FALSE,"집계표"}</definedName>
    <definedName name="ㅐㅐㅐ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ㅐㅑㅛㅅ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ㅑㅑㅑㅑㅑㅑㅑ" hidden="1">{#N/A,#N/A,FALSE,"Sheet6"}</definedName>
    <definedName name="ㅑㅕㅛㅐ" hidden="1">{#N/A,#N/A,FALSE,"집계표"}</definedName>
    <definedName name="ㅓ454" localSheetId="2">#REF!</definedName>
    <definedName name="ㅓ454" localSheetId="7">#REF!</definedName>
    <definedName name="ㅓ454" localSheetId="6">#REF!</definedName>
    <definedName name="ㅓ454" localSheetId="4">#REF!</definedName>
    <definedName name="ㅓ454">#REF!</definedName>
    <definedName name="ㅓㅅㄱㄴㄹㅇㄴ" hidden="1">{#N/A,#N/A,FALSE,"집계표"}</definedName>
    <definedName name="ㅓㅇ" hidden="1">{#N/A,#N/A,FALSE,"집계표"}</definedName>
    <definedName name="ㅓㅇㄹ" hidden="1">{#N/A,#N/A,FALSE,"집계표"}</definedName>
    <definedName name="ㅓ치ㅏ헐ㅇ" hidden="1">{#N/A,#N/A,FALSE,"집계표"}</definedName>
    <definedName name="ㅓㅎㄹㅇ" hidden="1">{#N/A,#N/A,FALSE,"집계표"}</definedName>
    <definedName name="ㅓ호" hidden="1">{#N/A,#N/A,FALSE,"집계표"}</definedName>
    <definedName name="ㅓㅏㅏㅣ" localSheetId="2">BLCH</definedName>
    <definedName name="ㅓㅏㅏㅣ" localSheetId="7">BLCH</definedName>
    <definedName name="ㅓㅏㅏㅣ" localSheetId="6">BLCH</definedName>
    <definedName name="ㅓㅏㅏㅣ" localSheetId="4">BLCH</definedName>
    <definedName name="ㅓㅏㅏㅣ">BLCH</definedName>
    <definedName name="ㅓㅓㅓㅓㅓㅓㅓㅓㅓㅓ" localSheetId="2">#REF!</definedName>
    <definedName name="ㅓㅓㅓㅓㅓㅓㅓㅓㅓㅓ" localSheetId="7">#REF!</definedName>
    <definedName name="ㅓㅓㅓㅓㅓㅓㅓㅓㅓㅓ" localSheetId="6">#REF!</definedName>
    <definedName name="ㅓㅓㅓㅓㅓㅓㅓㅓㅓㅓ" localSheetId="4">#REF!</definedName>
    <definedName name="ㅓㅓㅓㅓㅓㅓㅓㅓㅓㅓ">#REF!</definedName>
    <definedName name="ㅓㅕㅏ" hidden="1">{#N/A,#N/A,FALSE,"Sheet6"}</definedName>
    <definedName name="ㅓㅗ" hidden="1">{#N/A,#N/A,FALSE,"집계표"}</definedName>
    <definedName name="ㅓㅗㄹ허" hidden="1">{#N/A,#N/A,FALSE,"집계표"}</definedName>
    <definedName name="ㅓㅗㅎㄹㅇㅇ" hidden="1">{#N/A,#N/A,FALSE,"집계표"}</definedName>
    <definedName name="ㅓㅗㅎㅍ" hidden="1">{#N/A,#N/A,FALSE,"집계표"}</definedName>
    <definedName name="ㅓㅗ하ㅗㅎ" hidden="1">{#N/A,#N/A,FALSE,"집계표"}</definedName>
    <definedName name="ㅓㅘㅎ" hidden="1">{#N/A,#N/A,FALSE,"집계표"}</definedName>
    <definedName name="ㅓㅣㅏㅗ" hidden="1">{#N/A,#N/A,FALSE,"집계표"}</definedName>
    <definedName name="ㅔㅐㄴ애ㅔㅐ" hidden="1">{#N/A,#N/A,FALSE,"집계표"}</definedName>
    <definedName name="ㅕ24" localSheetId="2">#REF!</definedName>
    <definedName name="ㅕ24" localSheetId="7">#REF!</definedName>
    <definedName name="ㅕ24" localSheetId="6">#REF!</definedName>
    <definedName name="ㅕ24" localSheetId="4">#REF!</definedName>
    <definedName name="ㅕ24">#REF!</definedName>
    <definedName name="ㅕ겨겨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ㅕㅏ쇼" hidden="1">{#N/A,#N/A,FALSE,"Sheet6"}</definedName>
    <definedName name="ㅕㅏㅛㅕㅏ" hidden="1">{#N/A,#N/A,FALSE,"Sheet6"}</definedName>
    <definedName name="ㅕㅑㅐ" hidden="1">{#N/A,#N/A,FALSE,"Sheet6"}</definedName>
    <definedName name="ㅗ1019" localSheetId="2">#REF!</definedName>
    <definedName name="ㅗ1019" localSheetId="7">#REF!</definedName>
    <definedName name="ㅗ1019" localSheetId="6">#REF!</definedName>
    <definedName name="ㅗ1019" localSheetId="4">#REF!</definedName>
    <definedName name="ㅗ1019">#REF!</definedName>
    <definedName name="ㅗ461" localSheetId="2">#REF!</definedName>
    <definedName name="ㅗ461" localSheetId="7">#REF!</definedName>
    <definedName name="ㅗ461" localSheetId="6">#REF!</definedName>
    <definedName name="ㅗ461" localSheetId="4">#REF!</definedName>
    <definedName name="ㅗ461">#REF!</definedName>
    <definedName name="ㅗ7254" localSheetId="2">#REF!</definedName>
    <definedName name="ㅗ7254" localSheetId="7">#REF!</definedName>
    <definedName name="ㅗ7254" localSheetId="6">#REF!</definedName>
    <definedName name="ㅗ7254" localSheetId="4">#REF!</definedName>
    <definedName name="ㅗ7254">#REF!</definedName>
    <definedName name="ㅗㄴㅇ" hidden="1">{#N/A,#N/A,FALSE,"집계표"}</definedName>
    <definedName name="ㅗㄹㅇ오" hidden="1">{#N/A,#N/A,FALSE,"집계표"}</definedName>
    <definedName name="ㅗㄹㅇㅎ" hidden="1">{#N/A,#N/A,FALSE,"집계표"}</definedName>
    <definedName name="ㅗㄹㅎ라ㅗ" hidden="1">{#N/A,#N/A,FALSE,"집계표"}</definedName>
    <definedName name="ㅗㅇㄴㄴ" hidden="1">{#N/A,#N/A,FALSE,"집계표"}</definedName>
    <definedName name="ㅗㅎㄹ" hidden="1">{#N/A,#N/A,FALSE,"집계표"}</definedName>
    <definedName name="ㅗㅎ렇ㄹㅊㅇㅇ" hidden="1">{#N/A,#N/A,FALSE,"집계표"}</definedName>
    <definedName name="ㅗㅎㅇㄹ" hidden="1">{#N/A,#N/A,FALSE,"집계표"}</definedName>
    <definedName name="ㅗㅎㅈ" hidden="1">{#N/A,#N/A,FALSE,"집계표"}</definedName>
    <definedName name="ㅗㅎㅊㅌㅎ" hidden="1">{#N/A,#N/A,FALSE,"집계표"}</definedName>
    <definedName name="ㅗ하ㅓ" hidden="1">{#N/A,#N/A,FALSE,"집계표"}</definedName>
    <definedName name="ㅗ허" hidden="1">{#N/A,#N/A,FALSE,"집계표"}</definedName>
    <definedName name="ㅗ혀ㅏㄹ" hidden="1">{#N/A,#N/A,FALSE,"집계표"}</definedName>
    <definedName name="ㅗㅓㅀㅅ" hidden="1">{#N/A,#N/A,FALSE,"집계표"}</definedName>
    <definedName name="ㅗㅓㅏ" localSheetId="2">#REF!</definedName>
    <definedName name="ㅗㅓㅏ" localSheetId="7">#REF!</definedName>
    <definedName name="ㅗㅓㅏ" localSheetId="6">#REF!</definedName>
    <definedName name="ㅗㅓㅏ" localSheetId="4">#REF!</definedName>
    <definedName name="ㅗㅓㅏ">#REF!</definedName>
    <definedName name="ㅗㅓㅕㅑㅕ" hidden="1">{#N/A,#N/A,FALSE,"Sheet6"}</definedName>
    <definedName name="ㅗㅓㅛㅎ" hidden="1">{#N/A,#N/A,FALSE,"Sheet6"}</definedName>
    <definedName name="ㅗㅗㅗ" localSheetId="2">#REF!</definedName>
    <definedName name="ㅗㅗㅗ" localSheetId="7">#REF!</definedName>
    <definedName name="ㅗㅗㅗ" localSheetId="6">#REF!</definedName>
    <definedName name="ㅗㅗㅗ" localSheetId="4">#REF!</definedName>
    <definedName name="ㅗㅗㅗ">#REF!</definedName>
    <definedName name="ㅗㅠ" hidden="1">{#N/A,#N/A,FALSE,"집계표"}</definedName>
    <definedName name="ㅛㅅ겨ㅑㅛㅅ" hidden="1">{#N/A,#N/A,FALSE,"집계표"}</definedName>
    <definedName name="ㅛ셔쇼ㅕ" hidden="1">{#N/A,#N/A,FALSE,"Sheet6"}</definedName>
    <definedName name="ㅛㅓ쇼" hidden="1">{#N/A,#N/A,FALSE,"Sheet6"}</definedName>
    <definedName name="ㅛㅛㅛ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ㅜㅠㅓ.허" localSheetId="2">#REF!</definedName>
    <definedName name="ㅜㅠㅓ.허" localSheetId="7">#REF!</definedName>
    <definedName name="ㅜㅠㅓ.허" localSheetId="6">#REF!</definedName>
    <definedName name="ㅜㅠㅓ.허" localSheetId="4">#REF!</definedName>
    <definedName name="ㅜㅠㅓ.허">#REF!</definedName>
    <definedName name="ㅜㅡㅡ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ㅠ1090" localSheetId="2">#REF!</definedName>
    <definedName name="ㅠ1090" localSheetId="7">#REF!</definedName>
    <definedName name="ㅠ1090" localSheetId="6">#REF!</definedName>
    <definedName name="ㅠ1090" localSheetId="4">#REF!</definedName>
    <definedName name="ㅠ1090">#REF!</definedName>
    <definedName name="ㅠ뮤ㅐ" localSheetId="2" hidden="1">#REF!</definedName>
    <definedName name="ㅠ뮤ㅐ" localSheetId="7" hidden="1">#REF!</definedName>
    <definedName name="ㅠ뮤ㅐ" localSheetId="6" hidden="1">#REF!</definedName>
    <definedName name="ㅠ뮤ㅐ" localSheetId="4" hidden="1">#REF!</definedName>
    <definedName name="ㅠ뮤ㅐ" hidden="1">#REF!</definedName>
    <definedName name="ㅠㅍㅎ" hidden="1">{#N/A,#N/A,FALSE,"집계표"}</definedName>
    <definedName name="ㅠ포ㅓㅓㅓㅓㅓㅓ" hidden="1">{#N/A,#N/A,FALSE,"집계표"}</definedName>
    <definedName name="ㅠㅎㅇㄴ" hidden="1">{#N/A,#N/A,FALSE,"지침";#N/A,#N/A,FALSE,"환경분석";#N/A,#N/A,FALSE,"Sheet16"}</definedName>
    <definedName name="ㅠㅜㅛ" hidden="1">{#N/A,#N/A,FALSE,"Sheet6"}</definedName>
    <definedName name="ㅠㅠㅠㅠㅠㅓㅐ" localSheetId="2">BlankMacro1</definedName>
    <definedName name="ㅠㅠㅠㅠㅠㅓㅐ" localSheetId="7">BlankMacro1</definedName>
    <definedName name="ㅠㅠㅠㅠㅠㅓㅐ" localSheetId="6">BlankMacro1</definedName>
    <definedName name="ㅠㅠㅠㅠㅠㅓㅐ" localSheetId="4">BlankMacro1</definedName>
    <definedName name="ㅠㅠㅠㅠㅠㅓㅐ">BlankMacro1</definedName>
    <definedName name="ㅡ" localSheetId="2" hidden="1">#REF!</definedName>
    <definedName name="ㅡ" localSheetId="7" hidden="1">#REF!</definedName>
    <definedName name="ㅡ" localSheetId="6" hidden="1">#REF!</definedName>
    <definedName name="ㅡ" localSheetId="4" hidden="1">#REF!</definedName>
    <definedName name="ㅡ" hidden="1">#REF!</definedName>
    <definedName name="ㅡ873" localSheetId="2">#REF!</definedName>
    <definedName name="ㅡ873" localSheetId="7">#REF!</definedName>
    <definedName name="ㅡ873" localSheetId="6">#REF!</definedName>
    <definedName name="ㅡ873" localSheetId="4">#REF!</definedName>
    <definedName name="ㅡ873">#REF!</definedName>
    <definedName name="ㅡ므" hidden="1">{#N/A,#N/A,FALSE,"집계표"}</definedName>
    <definedName name="ㅣㄴ아ㅓㄹ" hidden="1">{#N/A,#N/A,FALSE,"집계표"}</definedName>
    <definedName name="ㅣㅁㄴ" hidden="1">{#N/A,#N/A,FALSE,"집계표"}</definedName>
    <definedName name="ㅣㅁㄴ러ㅑㄱ" hidden="1">{#N/A,#N/A,FALSE,"집계표"}</definedName>
    <definedName name="ㅣㅏㄴ아ㅓ리ㅏ허" hidden="1">{#N/A,#N/A,FALSE,"집계표"}</definedName>
    <definedName name="ㅣㅏ넝리ㅏㅓㅎ" hidden="1">{#N/A,#N/A,FALSE,"집계표"}</definedName>
    <definedName name="ㅣㅏㅇ널" hidden="1">{#N/A,#N/A,FALSE,"집계표"}</definedName>
    <definedName name="ㅣㅏㅑㅓㄴ이ㅏㅎㄹ" hidden="1">{#N/A,#N/A,FALSE,"집계표"}</definedName>
    <definedName name="ㅣㅑㅑ" hidden="1">{#N/A,#N/A,FALSE,"단가표지"}</definedName>
    <definedName name="ㅣㅣ" hidden="1">{#N/A,#N/A,FALSE,"물가변동 (2)";#N/A,#N/A,FALSE,"공사비";#N/A,#N/A,FALSE,"사급";#N/A,#N/A,FALSE,"도급집계";#N/A,#N/A,FALSE,"재료비";#N/A,#N/A,FALSE,"노무비";#N/A,#N/A,FALSE,"경비"}</definedName>
    <definedName name="ㅣㅣㅣㅣ" localSheetId="2">#REF!</definedName>
    <definedName name="ㅣㅣㅣㅣ" localSheetId="7">#REF!</definedName>
    <definedName name="ㅣㅣㅣㅣ" localSheetId="6">#REF!</definedName>
    <definedName name="ㅣㅣㅣㅣ" localSheetId="4">#REF!</definedName>
    <definedName name="ㅣㅣㅣㅣ">#REF!</definedName>
    <definedName name="ㅣㅣㅣㅣㅣ" hidden="1">{#N/A,#N/A,FALSE,"주간공정";#N/A,#N/A,FALSE,"주간보고";#N/A,#N/A,FALSE,"주간공정표"}</definedName>
  </definedNames>
  <calcPr calcId="145621"/>
</workbook>
</file>

<file path=xl/calcChain.xml><?xml version="1.0" encoding="utf-8"?>
<calcChain xmlns="http://schemas.openxmlformats.org/spreadsheetml/2006/main">
  <c r="F65" i="67" l="1"/>
  <c r="F85" i="54"/>
  <c r="E335" i="48"/>
  <c r="L335" i="48" s="1"/>
  <c r="M335" i="48"/>
  <c r="E333" i="48"/>
  <c r="J333" i="48" s="1"/>
  <c r="M333" i="48"/>
  <c r="E336" i="48" l="1"/>
  <c r="E334" i="48"/>
  <c r="J335" i="48"/>
  <c r="L333" i="48"/>
  <c r="E161" i="48"/>
  <c r="E160" i="48"/>
  <c r="E308" i="48"/>
  <c r="E311" i="48" s="1"/>
  <c r="E348" i="48"/>
  <c r="E447" i="48"/>
  <c r="E485" i="48"/>
  <c r="F31" i="54"/>
  <c r="F38" i="54"/>
  <c r="L394" i="48"/>
  <c r="J394" i="48"/>
  <c r="H394" i="48"/>
  <c r="E393" i="48"/>
  <c r="H393" i="48" s="1"/>
  <c r="E392" i="48"/>
  <c r="H392" i="48" s="1"/>
  <c r="E391" i="48"/>
  <c r="L391" i="48" s="1"/>
  <c r="E390" i="48"/>
  <c r="L390" i="48" s="1"/>
  <c r="M393" i="48"/>
  <c r="M392" i="48"/>
  <c r="M391" i="48"/>
  <c r="M390" i="48"/>
  <c r="M389" i="48"/>
  <c r="E389" i="48"/>
  <c r="L389" i="48" s="1"/>
  <c r="M388" i="48"/>
  <c r="E388" i="48"/>
  <c r="L388" i="48" s="1"/>
  <c r="M387" i="48"/>
  <c r="L387" i="48"/>
  <c r="J387" i="48"/>
  <c r="M386" i="48"/>
  <c r="L386" i="48"/>
  <c r="J386" i="48"/>
  <c r="M385" i="48"/>
  <c r="L385" i="48"/>
  <c r="J385" i="48"/>
  <c r="M384" i="48"/>
  <c r="L384" i="48"/>
  <c r="J384" i="48"/>
  <c r="M383" i="48"/>
  <c r="L383" i="48"/>
  <c r="J383" i="48"/>
  <c r="F47" i="54"/>
  <c r="F29" i="54"/>
  <c r="F46" i="54"/>
  <c r="F37" i="54"/>
  <c r="F41" i="54"/>
  <c r="M32" i="54"/>
  <c r="L32" i="54"/>
  <c r="J32" i="54"/>
  <c r="H32" i="54"/>
  <c r="F28" i="54"/>
  <c r="F27" i="54"/>
  <c r="L393" i="48" l="1"/>
  <c r="J391" i="48"/>
  <c r="N32" i="54"/>
  <c r="E309" i="48"/>
  <c r="E310" i="48"/>
  <c r="L392" i="48"/>
  <c r="H388" i="48"/>
  <c r="H389" i="48"/>
  <c r="J390" i="48"/>
  <c r="L65" i="54" l="1"/>
  <c r="J65" i="54"/>
  <c r="M65" i="54"/>
  <c r="F64" i="54"/>
  <c r="E83" i="48"/>
  <c r="E84" i="48" s="1"/>
  <c r="M81" i="54"/>
  <c r="F81" i="54"/>
  <c r="J81" i="54" s="1"/>
  <c r="L81" i="54" l="1"/>
  <c r="H81" i="54"/>
  <c r="N81" i="54" s="1"/>
  <c r="H65" i="54"/>
  <c r="N65" i="54" s="1"/>
  <c r="M100" i="54"/>
  <c r="L100" i="54"/>
  <c r="J100" i="54"/>
  <c r="H100" i="54" l="1"/>
  <c r="N100" i="54" s="1"/>
  <c r="M34" i="47"/>
  <c r="F34" i="47"/>
  <c r="E34" i="47"/>
  <c r="D34" i="47"/>
  <c r="C34" i="47"/>
  <c r="M560" i="48"/>
  <c r="M559" i="48"/>
  <c r="M558" i="48"/>
  <c r="L559" i="48"/>
  <c r="J559" i="48"/>
  <c r="L558" i="48"/>
  <c r="J558" i="48"/>
  <c r="E561" i="48"/>
  <c r="L561" i="48" s="1"/>
  <c r="E560" i="48"/>
  <c r="H560" i="48" s="1"/>
  <c r="M561" i="48"/>
  <c r="E346" i="48"/>
  <c r="M21" i="47"/>
  <c r="F21" i="47"/>
  <c r="E21" i="47"/>
  <c r="D21" i="47"/>
  <c r="C21" i="47"/>
  <c r="M346" i="48"/>
  <c r="M28" i="47"/>
  <c r="F27" i="47"/>
  <c r="D27" i="47"/>
  <c r="C27" i="47"/>
  <c r="M27" i="47"/>
  <c r="M446" i="48"/>
  <c r="E446" i="48"/>
  <c r="L446" i="48" s="1"/>
  <c r="O52" i="50"/>
  <c r="M433" i="48"/>
  <c r="E433" i="48"/>
  <c r="M421" i="48"/>
  <c r="E421" i="48"/>
  <c r="S46" i="50"/>
  <c r="Q46" i="50"/>
  <c r="O46" i="50"/>
  <c r="M409" i="48"/>
  <c r="M408" i="48"/>
  <c r="E410" i="48"/>
  <c r="L410" i="48" s="1"/>
  <c r="M410" i="48"/>
  <c r="E409" i="48"/>
  <c r="L409" i="48" s="1"/>
  <c r="E408" i="48"/>
  <c r="E360" i="48"/>
  <c r="E358" i="48"/>
  <c r="M358" i="48"/>
  <c r="E283" i="48"/>
  <c r="L283" i="48" s="1"/>
  <c r="M283" i="48"/>
  <c r="Y29" i="50"/>
  <c r="N29" i="50"/>
  <c r="E133" i="48"/>
  <c r="M133" i="48"/>
  <c r="E120" i="48"/>
  <c r="E121" i="48" s="1"/>
  <c r="E108" i="48"/>
  <c r="E109" i="48" s="1"/>
  <c r="E96" i="48"/>
  <c r="E97" i="48" s="1"/>
  <c r="E520" i="48"/>
  <c r="S41" i="50"/>
  <c r="Q41" i="50"/>
  <c r="O41" i="50"/>
  <c r="S37" i="50"/>
  <c r="Q37" i="50"/>
  <c r="O37" i="50"/>
  <c r="L421" i="48" l="1"/>
  <c r="E422" i="48"/>
  <c r="L133" i="48"/>
  <c r="E134" i="48"/>
  <c r="J358" i="48"/>
  <c r="E359" i="48"/>
  <c r="L433" i="48"/>
  <c r="E434" i="48"/>
  <c r="L346" i="48"/>
  <c r="E347" i="48"/>
  <c r="H410" i="48"/>
  <c r="J409" i="48"/>
  <c r="L560" i="48"/>
  <c r="H561" i="48"/>
  <c r="L574" i="48"/>
  <c r="L555" i="48" s="1"/>
  <c r="K34" i="47" s="1"/>
  <c r="K89" i="54" s="1"/>
  <c r="J346" i="48"/>
  <c r="J446" i="48"/>
  <c r="J433" i="48"/>
  <c r="J421" i="48"/>
  <c r="L358" i="48"/>
  <c r="E284" i="48"/>
  <c r="J283" i="48"/>
  <c r="J133" i="48"/>
  <c r="M82" i="54" l="1"/>
  <c r="M60" i="54"/>
  <c r="M47" i="54"/>
  <c r="L89" i="54"/>
  <c r="A93" i="54" l="1"/>
  <c r="B93" i="54"/>
  <c r="A51" i="54"/>
  <c r="B51" i="54"/>
  <c r="B45" i="54"/>
  <c r="L30" i="54"/>
  <c r="J30" i="54"/>
  <c r="F39" i="54"/>
  <c r="L106" i="54"/>
  <c r="J106" i="54"/>
  <c r="L103" i="54"/>
  <c r="J103" i="54"/>
  <c r="L99" i="54"/>
  <c r="J99" i="54"/>
  <c r="L98" i="54"/>
  <c r="J98" i="54"/>
  <c r="L114" i="54"/>
  <c r="J114" i="54"/>
  <c r="H114" i="54"/>
  <c r="L113" i="54"/>
  <c r="J113" i="54"/>
  <c r="H113" i="54"/>
  <c r="L112" i="54"/>
  <c r="J112" i="54"/>
  <c r="H112" i="54"/>
  <c r="L111" i="54"/>
  <c r="J111" i="54"/>
  <c r="H111" i="54"/>
  <c r="L110" i="54"/>
  <c r="J110" i="54"/>
  <c r="H110" i="54"/>
  <c r="L109" i="54"/>
  <c r="J109" i="54"/>
  <c r="H109" i="54"/>
  <c r="L108" i="54"/>
  <c r="J108" i="54"/>
  <c r="H108" i="54"/>
  <c r="L107" i="54"/>
  <c r="J107" i="54"/>
  <c r="H107" i="54"/>
  <c r="L105" i="54"/>
  <c r="J105" i="54"/>
  <c r="H105" i="54"/>
  <c r="L104" i="54"/>
  <c r="J104" i="54"/>
  <c r="H104" i="54"/>
  <c r="L102" i="54"/>
  <c r="J102" i="54"/>
  <c r="H102" i="54"/>
  <c r="L101" i="54"/>
  <c r="J101" i="54"/>
  <c r="H101" i="54"/>
  <c r="L97" i="54"/>
  <c r="J97" i="54"/>
  <c r="H97" i="54"/>
  <c r="F54" i="54"/>
  <c r="F69" i="54"/>
  <c r="F74" i="54"/>
  <c r="F62" i="54"/>
  <c r="F76" i="54"/>
  <c r="F79" i="54"/>
  <c r="F78" i="54"/>
  <c r="F67" i="54"/>
  <c r="F73" i="54"/>
  <c r="F71" i="54"/>
  <c r="F70" i="54"/>
  <c r="F68" i="54"/>
  <c r="F60" i="54"/>
  <c r="F59" i="54"/>
  <c r="F58" i="54"/>
  <c r="F57" i="54"/>
  <c r="L52" i="54"/>
  <c r="N52" i="54" s="1"/>
  <c r="F82" i="54"/>
  <c r="J47" i="54" l="1"/>
  <c r="H47" i="54"/>
  <c r="L47" i="54"/>
  <c r="L60" i="54"/>
  <c r="H60" i="54"/>
  <c r="J60" i="54"/>
  <c r="L82" i="54"/>
  <c r="H82" i="54"/>
  <c r="J82" i="54"/>
  <c r="M106" i="54"/>
  <c r="M30" i="54"/>
  <c r="H30" i="54"/>
  <c r="N30" i="54" s="1"/>
  <c r="M99" i="54"/>
  <c r="M103" i="54"/>
  <c r="H106" i="54"/>
  <c r="N106" i="54" s="1"/>
  <c r="H103" i="54"/>
  <c r="N103" i="54" s="1"/>
  <c r="M98" i="54"/>
  <c r="H98" i="54"/>
  <c r="N98" i="54" s="1"/>
  <c r="N108" i="54"/>
  <c r="H99" i="54"/>
  <c r="N99" i="54" s="1"/>
  <c r="N102" i="54"/>
  <c r="N112" i="54"/>
  <c r="M97" i="54"/>
  <c r="M102" i="54"/>
  <c r="M110" i="54"/>
  <c r="M112" i="54"/>
  <c r="N97" i="54"/>
  <c r="N104" i="54"/>
  <c r="N110" i="54"/>
  <c r="N113" i="54"/>
  <c r="M105" i="54"/>
  <c r="M108" i="54"/>
  <c r="M114" i="54"/>
  <c r="N105" i="54"/>
  <c r="N109" i="54"/>
  <c r="N114" i="54"/>
  <c r="N101" i="54"/>
  <c r="N111" i="54"/>
  <c r="N107" i="54"/>
  <c r="M101" i="54"/>
  <c r="M107" i="54"/>
  <c r="M111" i="54"/>
  <c r="M104" i="54"/>
  <c r="M109" i="54"/>
  <c r="M113" i="54"/>
  <c r="S27" i="50"/>
  <c r="S31" i="50"/>
  <c r="S40" i="50"/>
  <c r="S24" i="50"/>
  <c r="O26" i="50"/>
  <c r="O25" i="50"/>
  <c r="O27" i="50"/>
  <c r="O36" i="50"/>
  <c r="O24" i="50"/>
  <c r="O40" i="50"/>
  <c r="O18" i="50"/>
  <c r="Q26" i="50"/>
  <c r="Q20" i="50"/>
  <c r="Q35" i="50"/>
  <c r="Q36" i="50"/>
  <c r="Q31" i="50"/>
  <c r="Q30" i="50"/>
  <c r="N47" i="54" l="1"/>
  <c r="N60" i="54"/>
  <c r="N82" i="54"/>
  <c r="Q27" i="50"/>
  <c r="L96" i="48" l="1"/>
  <c r="M9" i="47"/>
  <c r="F9" i="47"/>
  <c r="D9" i="47"/>
  <c r="C9" i="47"/>
  <c r="M96" i="48"/>
  <c r="L520" i="48"/>
  <c r="H533" i="48"/>
  <c r="M533" i="48"/>
  <c r="M520" i="48"/>
  <c r="E486" i="48"/>
  <c r="Y16" i="50"/>
  <c r="N16" i="50"/>
  <c r="Y15" i="50"/>
  <c r="N15" i="50"/>
  <c r="M311" i="48"/>
  <c r="L311" i="48"/>
  <c r="H311" i="48"/>
  <c r="M310" i="48"/>
  <c r="L310" i="48"/>
  <c r="H310" i="48"/>
  <c r="E65" i="48"/>
  <c r="E64" i="48"/>
  <c r="E63" i="48"/>
  <c r="J96" i="48" l="1"/>
  <c r="H520" i="48"/>
  <c r="L533" i="48"/>
  <c r="C23" i="47"/>
  <c r="D23" i="47"/>
  <c r="L96" i="54"/>
  <c r="M120" i="48"/>
  <c r="M108" i="48"/>
  <c r="L108" i="48"/>
  <c r="M83" i="48"/>
  <c r="J120" i="48" l="1"/>
  <c r="J83" i="48"/>
  <c r="J108" i="48"/>
  <c r="L120" i="48"/>
  <c r="L83" i="48"/>
  <c r="M33" i="47" l="1"/>
  <c r="F33" i="47"/>
  <c r="E33" i="47"/>
  <c r="D33" i="47"/>
  <c r="C33" i="47"/>
  <c r="M31" i="47"/>
  <c r="F31" i="47"/>
  <c r="E31" i="47"/>
  <c r="D31" i="47"/>
  <c r="C31" i="47"/>
  <c r="M546" i="48"/>
  <c r="L546" i="48"/>
  <c r="L549" i="48" s="1"/>
  <c r="M521" i="48"/>
  <c r="L521" i="48"/>
  <c r="L524" i="48" s="1"/>
  <c r="H546" i="48" l="1"/>
  <c r="H549" i="48" s="1"/>
  <c r="H521" i="48"/>
  <c r="H524" i="48" s="1"/>
  <c r="Y49" i="50" l="1"/>
  <c r="G559" i="48" s="1"/>
  <c r="H559" i="48" s="1"/>
  <c r="N49" i="50"/>
  <c r="Q40" i="50"/>
  <c r="L399" i="48"/>
  <c r="Y50" i="50"/>
  <c r="N50" i="50"/>
  <c r="S32" i="50"/>
  <c r="S30" i="50"/>
  <c r="S36" i="50"/>
  <c r="O35" i="50"/>
  <c r="O31" i="50"/>
  <c r="M508" i="48"/>
  <c r="L508" i="48"/>
  <c r="L511" i="48" s="1"/>
  <c r="Y45" i="50"/>
  <c r="G386" i="48" s="1"/>
  <c r="H386" i="48" s="1"/>
  <c r="N45" i="50"/>
  <c r="Y44" i="50"/>
  <c r="G385" i="48" s="1"/>
  <c r="H385" i="48" s="1"/>
  <c r="N44" i="50"/>
  <c r="Y43" i="50"/>
  <c r="G384" i="48" s="1"/>
  <c r="H384" i="48" s="1"/>
  <c r="N43" i="50"/>
  <c r="Y42" i="50"/>
  <c r="G383" i="48" s="1"/>
  <c r="H383" i="48" s="1"/>
  <c r="N42" i="50"/>
  <c r="G421" i="48" l="1"/>
  <c r="H421" i="48" s="1"/>
  <c r="G333" i="48"/>
  <c r="H333" i="48" s="1"/>
  <c r="H508" i="48"/>
  <c r="H511" i="48" s="1"/>
  <c r="M484" i="48" l="1"/>
  <c r="H485" i="48"/>
  <c r="M485" i="48"/>
  <c r="L485" i="48" l="1"/>
  <c r="M483" i="48"/>
  <c r="L486" i="48"/>
  <c r="J484" i="48"/>
  <c r="E483" i="48"/>
  <c r="J483" i="48" s="1"/>
  <c r="M486" i="48"/>
  <c r="L484" i="48"/>
  <c r="F12" i="47"/>
  <c r="M12" i="47"/>
  <c r="D12" i="47"/>
  <c r="C12" i="47"/>
  <c r="M11" i="47"/>
  <c r="F11" i="47"/>
  <c r="D11" i="47"/>
  <c r="C11" i="47"/>
  <c r="D18" i="47"/>
  <c r="C20" i="47"/>
  <c r="D20" i="47"/>
  <c r="H486" i="48" l="1"/>
  <c r="L483" i="48"/>
  <c r="L499" i="48" s="1"/>
  <c r="A45" i="54"/>
  <c r="B36" i="54"/>
  <c r="A36" i="54"/>
  <c r="L187" i="48" l="1"/>
  <c r="J187" i="48"/>
  <c r="J188" i="48"/>
  <c r="Y51" i="50" l="1"/>
  <c r="N51" i="50"/>
  <c r="Y52" i="50"/>
  <c r="G446" i="48" s="1"/>
  <c r="H446" i="48" s="1"/>
  <c r="N52" i="50"/>
  <c r="G433" i="48" l="1"/>
  <c r="H433" i="48" s="1"/>
  <c r="G335" i="48"/>
  <c r="H335" i="48" s="1"/>
  <c r="L95" i="54"/>
  <c r="M30" i="47"/>
  <c r="F30" i="47"/>
  <c r="E30" i="47"/>
  <c r="D30" i="47"/>
  <c r="C30" i="47"/>
  <c r="Y41" i="50"/>
  <c r="N41" i="50"/>
  <c r="M308" i="48"/>
  <c r="Y38" i="50"/>
  <c r="G308" i="48" s="1"/>
  <c r="N38" i="50"/>
  <c r="M309" i="48"/>
  <c r="L309" i="48"/>
  <c r="J309" i="48"/>
  <c r="L308" i="48"/>
  <c r="J308" i="48"/>
  <c r="E210" i="48" l="1"/>
  <c r="E209" i="48"/>
  <c r="E208" i="48"/>
  <c r="L258" i="48"/>
  <c r="M258" i="48"/>
  <c r="J259" i="48"/>
  <c r="L259" i="48"/>
  <c r="M259" i="48"/>
  <c r="H260" i="48"/>
  <c r="L260" i="48"/>
  <c r="M260" i="48"/>
  <c r="H261" i="48"/>
  <c r="L261" i="48"/>
  <c r="M261" i="48"/>
  <c r="J258" i="48" l="1"/>
  <c r="Y46" i="50" l="1"/>
  <c r="G408" i="48" s="1"/>
  <c r="N46" i="50"/>
  <c r="L116" i="54"/>
  <c r="L9" i="54" s="1"/>
  <c r="J119" i="54" l="1"/>
  <c r="L119" i="54" l="1"/>
  <c r="J121" i="54"/>
  <c r="H119" i="54"/>
  <c r="M119" i="54" l="1"/>
  <c r="N119" i="54"/>
  <c r="H121" i="54"/>
  <c r="M158" i="48"/>
  <c r="Y14" i="50"/>
  <c r="I560" i="48" s="1"/>
  <c r="J560" i="48" s="1"/>
  <c r="N14" i="50"/>
  <c r="O30" i="50"/>
  <c r="J96" i="54"/>
  <c r="N48" i="50"/>
  <c r="N47" i="50"/>
  <c r="N40" i="50"/>
  <c r="N39" i="50"/>
  <c r="N26" i="50"/>
  <c r="N25" i="50"/>
  <c r="N37" i="50"/>
  <c r="N36" i="50"/>
  <c r="N35" i="50"/>
  <c r="N34" i="50"/>
  <c r="N33" i="50"/>
  <c r="N32" i="50"/>
  <c r="N31" i="50"/>
  <c r="N30" i="50"/>
  <c r="N28" i="50"/>
  <c r="N27" i="50"/>
  <c r="N24" i="50"/>
  <c r="N23" i="50"/>
  <c r="N22" i="50"/>
  <c r="N21" i="50"/>
  <c r="N20" i="50"/>
  <c r="N19" i="50"/>
  <c r="N18" i="50"/>
  <c r="N8" i="50"/>
  <c r="N9" i="50"/>
  <c r="N10" i="50"/>
  <c r="N11" i="50"/>
  <c r="N12" i="50"/>
  <c r="N13" i="50"/>
  <c r="N7" i="50"/>
  <c r="H96" i="54" l="1"/>
  <c r="N96" i="54" s="1"/>
  <c r="M96" i="54"/>
  <c r="AC27" i="54"/>
  <c r="N121" i="54"/>
  <c r="D27" i="62" s="1"/>
  <c r="L121" i="54"/>
  <c r="E158" i="48"/>
  <c r="H160" i="48"/>
  <c r="H210" i="48"/>
  <c r="M210" i="48"/>
  <c r="E19" i="47"/>
  <c r="D32" i="47"/>
  <c r="D29" i="47"/>
  <c r="D28" i="47"/>
  <c r="D26" i="47"/>
  <c r="D25" i="47"/>
  <c r="D24" i="47"/>
  <c r="D22" i="47"/>
  <c r="D19" i="47"/>
  <c r="D17" i="47"/>
  <c r="D16" i="47"/>
  <c r="D15" i="47"/>
  <c r="D14" i="47"/>
  <c r="D13" i="47"/>
  <c r="D10" i="47"/>
  <c r="D8" i="47"/>
  <c r="D7" i="47"/>
  <c r="D6" i="47"/>
  <c r="D5" i="47"/>
  <c r="D4" i="47"/>
  <c r="E20" i="47"/>
  <c r="E22" i="47"/>
  <c r="E32" i="47"/>
  <c r="M32" i="47"/>
  <c r="F32" i="47"/>
  <c r="C32" i="47"/>
  <c r="H186" i="48"/>
  <c r="L185" i="48"/>
  <c r="M161" i="48"/>
  <c r="J95" i="54" l="1"/>
  <c r="J116" i="54" s="1"/>
  <c r="J9" i="54" s="1"/>
  <c r="H161" i="48"/>
  <c r="L161" i="48"/>
  <c r="H308" i="48"/>
  <c r="L158" i="48"/>
  <c r="J158" i="48"/>
  <c r="H185" i="48"/>
  <c r="L210" i="48"/>
  <c r="L186" i="48"/>
  <c r="Q25" i="50" l="1"/>
  <c r="Q18" i="50"/>
  <c r="C8" i="47" l="1"/>
  <c r="Y48" i="50" l="1"/>
  <c r="G558" i="48" s="1"/>
  <c r="H558" i="48" s="1"/>
  <c r="H574" i="48" s="1"/>
  <c r="H555" i="48" s="1"/>
  <c r="G34" i="47" s="1"/>
  <c r="G89" i="54" s="1"/>
  <c r="Y47" i="50"/>
  <c r="Y40" i="50"/>
  <c r="G390" i="48" s="1"/>
  <c r="H390" i="48" s="1"/>
  <c r="Y39" i="50"/>
  <c r="Y36" i="50"/>
  <c r="Y34" i="50"/>
  <c r="Y33" i="50"/>
  <c r="Y32" i="50"/>
  <c r="Y28" i="50"/>
  <c r="Y21" i="50"/>
  <c r="Y19" i="50"/>
  <c r="Y8" i="50"/>
  <c r="Y9" i="50"/>
  <c r="Y10" i="50"/>
  <c r="Y11" i="50"/>
  <c r="Y12" i="50"/>
  <c r="Y13" i="50"/>
  <c r="Y7" i="50"/>
  <c r="S18" i="50"/>
  <c r="Y30" i="50"/>
  <c r="I393" i="48" l="1"/>
  <c r="J393" i="48" s="1"/>
  <c r="I389" i="48"/>
  <c r="J389" i="48" s="1"/>
  <c r="I388" i="48"/>
  <c r="J388" i="48" s="1"/>
  <c r="I392" i="48"/>
  <c r="J392" i="48" s="1"/>
  <c r="I561" i="48"/>
  <c r="J561" i="48" s="1"/>
  <c r="J574" i="48" s="1"/>
  <c r="J555" i="48" s="1"/>
  <c r="I410" i="48"/>
  <c r="J410" i="48" s="1"/>
  <c r="G409" i="48"/>
  <c r="H409" i="48" s="1"/>
  <c r="G96" i="48"/>
  <c r="H96" i="48" s="1"/>
  <c r="G108" i="48"/>
  <c r="H108" i="48" s="1"/>
  <c r="I310" i="48"/>
  <c r="J310" i="48" s="1"/>
  <c r="I520" i="48"/>
  <c r="J520" i="48" s="1"/>
  <c r="I533" i="48"/>
  <c r="J533" i="48" s="1"/>
  <c r="I311" i="48"/>
  <c r="J311" i="48" s="1"/>
  <c r="I546" i="48"/>
  <c r="J546" i="48" s="1"/>
  <c r="J549" i="48" s="1"/>
  <c r="I521" i="48"/>
  <c r="J521" i="48" s="1"/>
  <c r="G483" i="48"/>
  <c r="H483" i="48" s="1"/>
  <c r="I508" i="48"/>
  <c r="J508" i="48" s="1"/>
  <c r="J511" i="48" s="1"/>
  <c r="I485" i="48"/>
  <c r="J485" i="48" s="1"/>
  <c r="I486" i="48"/>
  <c r="J486" i="48" s="1"/>
  <c r="I260" i="48"/>
  <c r="J260" i="48" s="1"/>
  <c r="I261" i="48"/>
  <c r="J261" i="48" s="1"/>
  <c r="I210" i="48"/>
  <c r="J210" i="48" s="1"/>
  <c r="J186" i="48"/>
  <c r="I161" i="48"/>
  <c r="J161" i="48" s="1"/>
  <c r="J185" i="48"/>
  <c r="Y18" i="50"/>
  <c r="J399" i="48" l="1"/>
  <c r="I34" i="47"/>
  <c r="M555" i="48"/>
  <c r="H89" i="54"/>
  <c r="J524" i="48"/>
  <c r="J537" i="48"/>
  <c r="J274" i="48"/>
  <c r="J255" i="48" s="1"/>
  <c r="J499" i="48"/>
  <c r="L537" i="48"/>
  <c r="L530" i="48" s="1"/>
  <c r="K32" i="47" s="1"/>
  <c r="K41" i="54" s="1"/>
  <c r="L41" i="54" s="1"/>
  <c r="L34" i="47" l="1"/>
  <c r="I89" i="54"/>
  <c r="K39" i="54"/>
  <c r="K38" i="54"/>
  <c r="H95" i="54"/>
  <c r="H116" i="54" s="1"/>
  <c r="M95" i="54"/>
  <c r="L274" i="48"/>
  <c r="L255" i="48" s="1"/>
  <c r="H9" i="54" l="1"/>
  <c r="J89" i="54"/>
  <c r="N89" i="54" s="1"/>
  <c r="M89" i="54"/>
  <c r="N95" i="54"/>
  <c r="N116" i="54" s="1"/>
  <c r="N9" i="54" s="1"/>
  <c r="M29" i="47"/>
  <c r="F29" i="47"/>
  <c r="C29" i="47"/>
  <c r="L480" i="48"/>
  <c r="K29" i="47" s="1"/>
  <c r="K68" i="54" s="1"/>
  <c r="L68" i="54" s="1"/>
  <c r="J480" i="48"/>
  <c r="I29" i="47" s="1"/>
  <c r="I68" i="54" s="1"/>
  <c r="J68" i="54" s="1"/>
  <c r="L543" i="48" l="1"/>
  <c r="K33" i="47" s="1"/>
  <c r="L517" i="48"/>
  <c r="K31" i="47" s="1"/>
  <c r="L505" i="48"/>
  <c r="K40" i="54" l="1"/>
  <c r="K30" i="47"/>
  <c r="L38" i="54" l="1"/>
  <c r="K37" i="54"/>
  <c r="F16" i="47"/>
  <c r="C16" i="47"/>
  <c r="F13" i="47"/>
  <c r="C13" i="47"/>
  <c r="M16" i="47"/>
  <c r="M13" i="47"/>
  <c r="M233" i="48"/>
  <c r="L234" i="48"/>
  <c r="J234" i="48"/>
  <c r="L233" i="48"/>
  <c r="J233" i="48"/>
  <c r="M160" i="48"/>
  <c r="M159" i="48"/>
  <c r="L159" i="48"/>
  <c r="J159" i="48"/>
  <c r="L249" i="48" l="1"/>
  <c r="L230" i="48" s="1"/>
  <c r="K16" i="47" s="1"/>
  <c r="J249" i="48"/>
  <c r="J230" i="48" s="1"/>
  <c r="I16" i="47" s="1"/>
  <c r="L160" i="48"/>
  <c r="F25" i="47" l="1"/>
  <c r="M25" i="47"/>
  <c r="C25" i="47"/>
  <c r="F24" i="47"/>
  <c r="M24" i="47"/>
  <c r="C24" i="47"/>
  <c r="F28" i="47"/>
  <c r="F23" i="47"/>
  <c r="M23" i="47"/>
  <c r="F22" i="47"/>
  <c r="M22" i="47"/>
  <c r="C22" i="47"/>
  <c r="C28" i="47"/>
  <c r="F20" i="47"/>
  <c r="M20" i="47"/>
  <c r="F19" i="47"/>
  <c r="M19" i="47"/>
  <c r="C19" i="47"/>
  <c r="M6" i="47"/>
  <c r="F6" i="47"/>
  <c r="C6" i="47"/>
  <c r="M459" i="48"/>
  <c r="L459" i="48"/>
  <c r="H459" i="48"/>
  <c r="M458" i="48"/>
  <c r="L458" i="48"/>
  <c r="J458" i="48"/>
  <c r="L408" i="48"/>
  <c r="L412" i="48" s="1"/>
  <c r="J408" i="48"/>
  <c r="J412" i="48" s="1"/>
  <c r="L324" i="48"/>
  <c r="L208" i="48"/>
  <c r="M208" i="48"/>
  <c r="H209" i="48"/>
  <c r="M209" i="48"/>
  <c r="E211" i="48"/>
  <c r="L211" i="48" s="1"/>
  <c r="M33" i="48"/>
  <c r="L33" i="48"/>
  <c r="H33" i="48"/>
  <c r="D13" i="48"/>
  <c r="D27" i="48" s="1"/>
  <c r="D52" i="48" s="1"/>
  <c r="D77" i="48" l="1"/>
  <c r="M336" i="48"/>
  <c r="M334" i="48"/>
  <c r="M434" i="48"/>
  <c r="M347" i="48"/>
  <c r="M447" i="48"/>
  <c r="H49" i="48"/>
  <c r="H30" i="48" s="1"/>
  <c r="G6" i="47" s="1"/>
  <c r="G29" i="54" s="1"/>
  <c r="H29" i="54" s="1"/>
  <c r="L49" i="48"/>
  <c r="L30" i="48" s="1"/>
  <c r="K6" i="47" s="1"/>
  <c r="K29" i="54" s="1"/>
  <c r="L29" i="54" s="1"/>
  <c r="M359" i="48"/>
  <c r="M422" i="48"/>
  <c r="M284" i="48"/>
  <c r="M134" i="48"/>
  <c r="M97" i="48"/>
  <c r="M121" i="48"/>
  <c r="M109" i="48"/>
  <c r="M84" i="48"/>
  <c r="I33" i="48"/>
  <c r="J33" i="48" s="1"/>
  <c r="J324" i="48"/>
  <c r="L209" i="48"/>
  <c r="J208" i="48"/>
  <c r="L380" i="48"/>
  <c r="K23" i="47" s="1"/>
  <c r="K31" i="54" s="1"/>
  <c r="L31" i="54" s="1"/>
  <c r="L305" i="48"/>
  <c r="K19" i="47" s="1"/>
  <c r="B26" i="54"/>
  <c r="A26" i="54"/>
  <c r="J49" i="48" l="1"/>
  <c r="J30" i="48" s="1"/>
  <c r="K58" i="54"/>
  <c r="L58" i="54" s="1"/>
  <c r="I6" i="47" l="1"/>
  <c r="M30" i="48"/>
  <c r="I29" i="54" l="1"/>
  <c r="L6" i="47"/>
  <c r="Y31" i="50"/>
  <c r="Y35" i="50"/>
  <c r="Y26" i="50"/>
  <c r="Y37" i="50"/>
  <c r="Y27" i="50"/>
  <c r="S23" i="50"/>
  <c r="Y20" i="50"/>
  <c r="G387" i="48" s="1"/>
  <c r="H387" i="48" s="1"/>
  <c r="M29" i="54" l="1"/>
  <c r="J29" i="54"/>
  <c r="N29" i="54" s="1"/>
  <c r="G346" i="48"/>
  <c r="H346" i="48" s="1"/>
  <c r="G358" i="48"/>
  <c r="H358" i="48" s="1"/>
  <c r="G133" i="48"/>
  <c r="H133" i="48" s="1"/>
  <c r="G283" i="48"/>
  <c r="H283" i="48" s="1"/>
  <c r="G120" i="48"/>
  <c r="H120" i="48" s="1"/>
  <c r="G83" i="48"/>
  <c r="H83" i="48" s="1"/>
  <c r="G258" i="48"/>
  <c r="H258" i="48" s="1"/>
  <c r="G309" i="48"/>
  <c r="H309" i="48" s="1"/>
  <c r="G158" i="48"/>
  <c r="H158" i="48" s="1"/>
  <c r="Y23" i="50"/>
  <c r="Y25" i="50"/>
  <c r="Y22" i="50"/>
  <c r="G259" i="48" l="1"/>
  <c r="H259" i="48" s="1"/>
  <c r="H324" i="48"/>
  <c r="H305" i="48" s="1"/>
  <c r="H274" i="48" l="1"/>
  <c r="H255" i="48" s="1"/>
  <c r="M255" i="48" s="1"/>
  <c r="Y24" i="50"/>
  <c r="G391" i="48" s="1"/>
  <c r="H391" i="48" s="1"/>
  <c r="H399" i="48" s="1"/>
  <c r="M10" i="47"/>
  <c r="F10" i="47"/>
  <c r="C10" i="47"/>
  <c r="G484" i="48" l="1"/>
  <c r="H484" i="48" s="1"/>
  <c r="M17" i="47"/>
  <c r="F17" i="47"/>
  <c r="C17" i="47"/>
  <c r="H499" i="48" l="1"/>
  <c r="H480" i="48" s="1"/>
  <c r="G29" i="47" l="1"/>
  <c r="G68" i="54" s="1"/>
  <c r="M480" i="48"/>
  <c r="K17" i="47"/>
  <c r="M68" i="54" l="1"/>
  <c r="H68" i="54"/>
  <c r="N68" i="54" s="1"/>
  <c r="K59" i="54"/>
  <c r="L59" i="54" s="1"/>
  <c r="H543" i="48"/>
  <c r="G33" i="47" s="1"/>
  <c r="H517" i="48"/>
  <c r="G31" i="47" s="1"/>
  <c r="G38" i="54" s="1"/>
  <c r="M5" i="47"/>
  <c r="F5" i="47"/>
  <c r="C5" i="47"/>
  <c r="M20" i="48"/>
  <c r="M19" i="48"/>
  <c r="M21" i="48"/>
  <c r="L21" i="48"/>
  <c r="H21" i="48"/>
  <c r="M4" i="47"/>
  <c r="F4" i="47"/>
  <c r="C4" i="47"/>
  <c r="B4" i="47"/>
  <c r="O27" i="54" s="1"/>
  <c r="M8" i="48"/>
  <c r="L20" i="48"/>
  <c r="J20" i="48"/>
  <c r="L19" i="48"/>
  <c r="J19" i="48"/>
  <c r="H8" i="48"/>
  <c r="L8" i="48"/>
  <c r="G40" i="54" l="1"/>
  <c r="G19" i="48"/>
  <c r="H19" i="48" s="1"/>
  <c r="G20" i="48"/>
  <c r="H20" i="48" s="1"/>
  <c r="L24" i="48"/>
  <c r="L16" i="48" s="1"/>
  <c r="K5" i="47" s="1"/>
  <c r="L10" i="48"/>
  <c r="L5" i="48" s="1"/>
  <c r="K4" i="47" s="1"/>
  <c r="H10" i="48"/>
  <c r="H5" i="48" s="1"/>
  <c r="G4" i="47" s="1"/>
  <c r="K27" i="54" l="1"/>
  <c r="L27" i="54" s="1"/>
  <c r="K28" i="54"/>
  <c r="L28" i="54" s="1"/>
  <c r="G27" i="54"/>
  <c r="H27" i="54" s="1"/>
  <c r="B6" i="47"/>
  <c r="H24" i="48"/>
  <c r="H16" i="48" s="1"/>
  <c r="G5" i="47" s="1"/>
  <c r="G28" i="54" s="1"/>
  <c r="B5" i="47"/>
  <c r="O28" i="54" s="1"/>
  <c r="O29" i="54" l="1"/>
  <c r="H28" i="54"/>
  <c r="H505" i="48" l="1"/>
  <c r="H537" i="48"/>
  <c r="H530" i="48" s="1"/>
  <c r="G32" i="47" s="1"/>
  <c r="G458" i="48"/>
  <c r="H458" i="48" s="1"/>
  <c r="G208" i="48"/>
  <c r="H208" i="48" s="1"/>
  <c r="G233" i="48"/>
  <c r="H233" i="48" s="1"/>
  <c r="L184" i="48"/>
  <c r="J184" i="48"/>
  <c r="L183" i="48"/>
  <c r="J183" i="48"/>
  <c r="J67" i="48"/>
  <c r="M66" i="48"/>
  <c r="E66" i="48"/>
  <c r="H66" i="48" s="1"/>
  <c r="M65" i="48"/>
  <c r="M64" i="48"/>
  <c r="H64" i="48"/>
  <c r="M63" i="48"/>
  <c r="E62" i="48"/>
  <c r="E61" i="48"/>
  <c r="M60" i="48"/>
  <c r="E60" i="48"/>
  <c r="L60" i="48" s="1"/>
  <c r="M59" i="48"/>
  <c r="E59" i="48"/>
  <c r="L59" i="48" s="1"/>
  <c r="M58" i="48"/>
  <c r="E58" i="48"/>
  <c r="L58" i="48" s="1"/>
  <c r="M55" i="48"/>
  <c r="M26" i="47"/>
  <c r="F26" i="47"/>
  <c r="C26" i="47"/>
  <c r="M5109" i="47"/>
  <c r="M18" i="47"/>
  <c r="F18" i="47"/>
  <c r="C18" i="47"/>
  <c r="M15" i="47"/>
  <c r="F15" i="47"/>
  <c r="C15" i="47"/>
  <c r="M14" i="47"/>
  <c r="F14" i="47"/>
  <c r="C14" i="47"/>
  <c r="M8" i="47"/>
  <c r="F8" i="47"/>
  <c r="M7" i="47"/>
  <c r="L7" i="47"/>
  <c r="F7" i="47"/>
  <c r="C7" i="47"/>
  <c r="G39" i="54" l="1"/>
  <c r="G41" i="54"/>
  <c r="G234" i="48"/>
  <c r="H234" i="48" s="1"/>
  <c r="H249" i="48" s="1"/>
  <c r="H474" i="48"/>
  <c r="G30" i="47"/>
  <c r="G37" i="54" s="1"/>
  <c r="J199" i="48"/>
  <c r="G19" i="47"/>
  <c r="H408" i="48"/>
  <c r="H412" i="48" s="1"/>
  <c r="I160" i="48"/>
  <c r="J160" i="48" s="1"/>
  <c r="I209" i="48"/>
  <c r="J209" i="48" s="1"/>
  <c r="J380" i="48"/>
  <c r="J305" i="48"/>
  <c r="I459" i="48"/>
  <c r="J459" i="48" s="1"/>
  <c r="I66" i="48"/>
  <c r="J66" i="48" s="1"/>
  <c r="I21" i="48"/>
  <c r="J21" i="48" s="1"/>
  <c r="J24" i="48" s="1"/>
  <c r="J16" i="48" s="1"/>
  <c r="I8" i="48"/>
  <c r="J8" i="48" s="1"/>
  <c r="J10" i="48" s="1"/>
  <c r="J5" i="48" s="1"/>
  <c r="H184" i="48"/>
  <c r="I63" i="48"/>
  <c r="J63" i="48" s="1"/>
  <c r="I64" i="48"/>
  <c r="J64" i="48" s="1"/>
  <c r="G60" i="48"/>
  <c r="H60" i="48" s="1"/>
  <c r="G159" i="48"/>
  <c r="H159" i="48" s="1"/>
  <c r="G58" i="48"/>
  <c r="H58" i="48" s="1"/>
  <c r="I65" i="48"/>
  <c r="J65" i="48" s="1"/>
  <c r="B7" i="47"/>
  <c r="J211" i="48"/>
  <c r="M4151" i="47"/>
  <c r="H65" i="48"/>
  <c r="M7172" i="47"/>
  <c r="M6108" i="47"/>
  <c r="M6444" i="47"/>
  <c r="M5436" i="47"/>
  <c r="M6808" i="47"/>
  <c r="L62" i="48"/>
  <c r="J62" i="48"/>
  <c r="H62" i="48"/>
  <c r="L65" i="48"/>
  <c r="M5772" i="47"/>
  <c r="H63" i="48"/>
  <c r="J59" i="48"/>
  <c r="L61" i="48"/>
  <c r="J61" i="48"/>
  <c r="H61" i="48"/>
  <c r="L63" i="48"/>
  <c r="J58" i="48"/>
  <c r="J60" i="48"/>
  <c r="L64" i="48"/>
  <c r="L66" i="48"/>
  <c r="H41" i="54" l="1"/>
  <c r="G58" i="54"/>
  <c r="L40" i="54"/>
  <c r="L39" i="54"/>
  <c r="H230" i="48"/>
  <c r="J474" i="48"/>
  <c r="J455" i="48" s="1"/>
  <c r="H455" i="48"/>
  <c r="G28" i="47" s="1"/>
  <c r="G69" i="54" s="1"/>
  <c r="H38" i="54"/>
  <c r="L224" i="48"/>
  <c r="L205" i="48" s="1"/>
  <c r="K15" i="47" s="1"/>
  <c r="J224" i="48"/>
  <c r="J205" i="48" s="1"/>
  <c r="I15" i="47" s="1"/>
  <c r="G17" i="47"/>
  <c r="H380" i="48"/>
  <c r="G23" i="47" s="1"/>
  <c r="G31" i="54" s="1"/>
  <c r="H31" i="54" s="1"/>
  <c r="J405" i="48"/>
  <c r="L405" i="48"/>
  <c r="K24" i="47" s="1"/>
  <c r="K46" i="54" s="1"/>
  <c r="L46" i="54" s="1"/>
  <c r="L49" i="54" s="1"/>
  <c r="L7" i="54" s="1"/>
  <c r="I23" i="47"/>
  <c r="I31" i="54" s="1"/>
  <c r="H405" i="48"/>
  <c r="G24" i="47" s="1"/>
  <c r="G46" i="54" s="1"/>
  <c r="I19" i="47"/>
  <c r="M305" i="48"/>
  <c r="M5" i="48"/>
  <c r="I4" i="47"/>
  <c r="I5" i="47"/>
  <c r="M16" i="48"/>
  <c r="L199" i="48"/>
  <c r="H183" i="48"/>
  <c r="G59" i="48"/>
  <c r="H59" i="48" s="1"/>
  <c r="K67" i="48"/>
  <c r="L67" i="48" s="1"/>
  <c r="L70" i="48" s="1"/>
  <c r="J70" i="48"/>
  <c r="J180" i="48"/>
  <c r="I162" i="48" s="1"/>
  <c r="H67" i="48"/>
  <c r="K336" i="48" l="1"/>
  <c r="L336" i="48" s="1"/>
  <c r="K334" i="48"/>
  <c r="L334" i="48" s="1"/>
  <c r="L337" i="48" s="1"/>
  <c r="L330" i="48" s="1"/>
  <c r="K20" i="47" s="1"/>
  <c r="K84" i="54" s="1"/>
  <c r="I334" i="48"/>
  <c r="J334" i="48" s="1"/>
  <c r="I336" i="48"/>
  <c r="J336" i="48" s="1"/>
  <c r="K347" i="48"/>
  <c r="L347" i="48" s="1"/>
  <c r="H34" i="54"/>
  <c r="I347" i="48"/>
  <c r="J347" i="48" s="1"/>
  <c r="M31" i="54"/>
  <c r="J31" i="54"/>
  <c r="N31" i="54" s="1"/>
  <c r="I434" i="48"/>
  <c r="J434" i="48" s="1"/>
  <c r="J437" i="48" s="1"/>
  <c r="I447" i="48"/>
  <c r="J447" i="48" s="1"/>
  <c r="J449" i="48" s="1"/>
  <c r="J443" i="48" s="1"/>
  <c r="I27" i="47" s="1"/>
  <c r="K434" i="48"/>
  <c r="L434" i="48" s="1"/>
  <c r="L437" i="48" s="1"/>
  <c r="K447" i="48"/>
  <c r="L447" i="48" s="1"/>
  <c r="L449" i="48" s="1"/>
  <c r="L443" i="48" s="1"/>
  <c r="K27" i="47" s="1"/>
  <c r="K57" i="54" s="1"/>
  <c r="I359" i="48"/>
  <c r="J359" i="48" s="1"/>
  <c r="I422" i="48"/>
  <c r="J422" i="48" s="1"/>
  <c r="J424" i="48" s="1"/>
  <c r="J418" i="48" s="1"/>
  <c r="I25" i="47" s="1"/>
  <c r="I54" i="54" s="1"/>
  <c r="K359" i="48"/>
  <c r="L359" i="48" s="1"/>
  <c r="K422" i="48"/>
  <c r="L422" i="48" s="1"/>
  <c r="L424" i="48" s="1"/>
  <c r="L418" i="48" s="1"/>
  <c r="K25" i="47" s="1"/>
  <c r="K54" i="54" s="1"/>
  <c r="I284" i="48"/>
  <c r="J284" i="48" s="1"/>
  <c r="J299" i="48" s="1"/>
  <c r="J280" i="48" s="1"/>
  <c r="K284" i="48"/>
  <c r="L284" i="48" s="1"/>
  <c r="L299" i="48" s="1"/>
  <c r="L280" i="48" s="1"/>
  <c r="K18" i="47" s="1"/>
  <c r="K78" i="54" s="1"/>
  <c r="I134" i="48"/>
  <c r="J134" i="48" s="1"/>
  <c r="J149" i="48" s="1"/>
  <c r="J130" i="48" s="1"/>
  <c r="I12" i="47" s="1"/>
  <c r="I73" i="54" s="1"/>
  <c r="K134" i="48"/>
  <c r="L134" i="48" s="1"/>
  <c r="L149" i="48" s="1"/>
  <c r="L130" i="48" s="1"/>
  <c r="K12" i="47" s="1"/>
  <c r="K73" i="54" s="1"/>
  <c r="I58" i="54"/>
  <c r="J58" i="54" s="1"/>
  <c r="K88" i="54"/>
  <c r="L88" i="54" s="1"/>
  <c r="K71" i="54"/>
  <c r="L71" i="54" s="1"/>
  <c r="H39" i="54"/>
  <c r="H69" i="54"/>
  <c r="I88" i="54"/>
  <c r="J88" i="54" s="1"/>
  <c r="I71" i="54"/>
  <c r="J71" i="54" s="1"/>
  <c r="G59" i="54"/>
  <c r="G16" i="47"/>
  <c r="M230" i="48"/>
  <c r="K97" i="48"/>
  <c r="L97" i="48" s="1"/>
  <c r="L99" i="48" s="1"/>
  <c r="L93" i="48" s="1"/>
  <c r="K9" i="47" s="1"/>
  <c r="I97" i="48"/>
  <c r="J97" i="48" s="1"/>
  <c r="J99" i="48" s="1"/>
  <c r="J93" i="48" s="1"/>
  <c r="I9" i="47" s="1"/>
  <c r="L474" i="48"/>
  <c r="L455" i="48" s="1"/>
  <c r="K84" i="48"/>
  <c r="L84" i="48" s="1"/>
  <c r="K121" i="48"/>
  <c r="L121" i="48" s="1"/>
  <c r="L124" i="48" s="1"/>
  <c r="L117" i="48" s="1"/>
  <c r="K11" i="47" s="1"/>
  <c r="K72" i="54" s="1"/>
  <c r="K109" i="48"/>
  <c r="L109" i="48" s="1"/>
  <c r="I84" i="48"/>
  <c r="J84" i="48" s="1"/>
  <c r="I121" i="48"/>
  <c r="J121" i="48" s="1"/>
  <c r="J124" i="48" s="1"/>
  <c r="J117" i="48" s="1"/>
  <c r="I11" i="47" s="1"/>
  <c r="I72" i="54" s="1"/>
  <c r="I109" i="48"/>
  <c r="J109" i="48" s="1"/>
  <c r="H40" i="54"/>
  <c r="J517" i="48"/>
  <c r="J543" i="48"/>
  <c r="J530" i="48"/>
  <c r="J505" i="48"/>
  <c r="H46" i="54"/>
  <c r="H49" i="54" s="1"/>
  <c r="H7" i="54" s="1"/>
  <c r="J162" i="48"/>
  <c r="J174" i="48" s="1"/>
  <c r="I348" i="48" s="1"/>
  <c r="J348" i="48" s="1"/>
  <c r="J349" i="48" s="1"/>
  <c r="J343" i="48" s="1"/>
  <c r="I21" i="47" s="1"/>
  <c r="I27" i="54"/>
  <c r="M27" i="54" s="1"/>
  <c r="I28" i="54"/>
  <c r="M28" i="54" s="1"/>
  <c r="H199" i="48"/>
  <c r="H180" i="48" s="1"/>
  <c r="L180" i="48"/>
  <c r="H70" i="48"/>
  <c r="M380" i="48"/>
  <c r="I24" i="47"/>
  <c r="I46" i="54" s="1"/>
  <c r="J46" i="54" s="1"/>
  <c r="J49" i="54" s="1"/>
  <c r="J7" i="54" s="1"/>
  <c r="M405" i="48"/>
  <c r="I28" i="47"/>
  <c r="I69" i="54" s="1"/>
  <c r="J69" i="54" s="1"/>
  <c r="I17" i="47"/>
  <c r="L5" i="47"/>
  <c r="L4" i="47"/>
  <c r="J74" i="48"/>
  <c r="L74" i="48"/>
  <c r="J72" i="48"/>
  <c r="L72" i="48"/>
  <c r="O4152" i="47"/>
  <c r="O6809" i="47"/>
  <c r="O6109" i="47"/>
  <c r="O5437" i="47"/>
  <c r="O5773" i="47"/>
  <c r="O5110" i="47"/>
  <c r="O7173" i="47"/>
  <c r="O6445" i="47"/>
  <c r="I14" i="47"/>
  <c r="J337" i="48" l="1"/>
  <c r="J330" i="48" s="1"/>
  <c r="I20" i="47" s="1"/>
  <c r="I84" i="54" s="1"/>
  <c r="G334" i="48"/>
  <c r="H334" i="48" s="1"/>
  <c r="G336" i="48"/>
  <c r="H336" i="48" s="1"/>
  <c r="H337" i="48" s="1"/>
  <c r="H330" i="48" s="1"/>
  <c r="G347" i="48"/>
  <c r="H347" i="48" s="1"/>
  <c r="I57" i="54"/>
  <c r="J57" i="54" s="1"/>
  <c r="G434" i="48"/>
  <c r="H434" i="48" s="1"/>
  <c r="H437" i="48" s="1"/>
  <c r="G447" i="48"/>
  <c r="H447" i="48" s="1"/>
  <c r="H449" i="48" s="1"/>
  <c r="H443" i="48" s="1"/>
  <c r="G359" i="48"/>
  <c r="H359" i="48" s="1"/>
  <c r="G422" i="48"/>
  <c r="H422" i="48" s="1"/>
  <c r="H424" i="48" s="1"/>
  <c r="H418" i="48" s="1"/>
  <c r="J155" i="48"/>
  <c r="I13" i="47" s="1"/>
  <c r="I360" i="48"/>
  <c r="J360" i="48" s="1"/>
  <c r="J374" i="48" s="1"/>
  <c r="J355" i="48" s="1"/>
  <c r="G284" i="48"/>
  <c r="H284" i="48" s="1"/>
  <c r="H299" i="48" s="1"/>
  <c r="H280" i="48" s="1"/>
  <c r="M280" i="48" s="1"/>
  <c r="G134" i="48"/>
  <c r="H134" i="48" s="1"/>
  <c r="H149" i="48" s="1"/>
  <c r="H130" i="48" s="1"/>
  <c r="I87" i="54"/>
  <c r="J87" i="54" s="1"/>
  <c r="I70" i="54"/>
  <c r="J70" i="54" s="1"/>
  <c r="L54" i="54"/>
  <c r="L72" i="54"/>
  <c r="L73" i="54"/>
  <c r="K62" i="54"/>
  <c r="L62" i="54" s="1"/>
  <c r="L57" i="54"/>
  <c r="H58" i="54"/>
  <c r="N58" i="54" s="1"/>
  <c r="M58" i="54"/>
  <c r="J54" i="54"/>
  <c r="J72" i="54"/>
  <c r="J73" i="54"/>
  <c r="I62" i="54"/>
  <c r="J62" i="54" s="1"/>
  <c r="I59" i="54"/>
  <c r="J59" i="54" s="1"/>
  <c r="H59" i="54"/>
  <c r="G211" i="48"/>
  <c r="H211" i="48" s="1"/>
  <c r="H224" i="48" s="1"/>
  <c r="H205" i="48" s="1"/>
  <c r="M205" i="48" s="1"/>
  <c r="L16" i="47"/>
  <c r="G97" i="48"/>
  <c r="H97" i="48" s="1"/>
  <c r="H99" i="48" s="1"/>
  <c r="H93" i="48" s="1"/>
  <c r="K28" i="47"/>
  <c r="M455" i="48"/>
  <c r="G84" i="48"/>
  <c r="H84" i="48" s="1"/>
  <c r="H87" i="48" s="1"/>
  <c r="G121" i="48"/>
  <c r="H121" i="48" s="1"/>
  <c r="H124" i="48" s="1"/>
  <c r="H117" i="48" s="1"/>
  <c r="G109" i="48"/>
  <c r="H109" i="48" s="1"/>
  <c r="M517" i="48"/>
  <c r="I31" i="47"/>
  <c r="I38" i="54" s="1"/>
  <c r="M543" i="48"/>
  <c r="I33" i="47"/>
  <c r="I32" i="47"/>
  <c r="M530" i="48"/>
  <c r="I30" i="47"/>
  <c r="I37" i="54" s="1"/>
  <c r="M505" i="48"/>
  <c r="N46" i="54"/>
  <c r="N49" i="54" s="1"/>
  <c r="N7" i="54" s="1"/>
  <c r="M46" i="54"/>
  <c r="G14" i="47"/>
  <c r="G162" i="48"/>
  <c r="H162" i="48" s="1"/>
  <c r="H174" i="48" s="1"/>
  <c r="G348" i="48" s="1"/>
  <c r="H348" i="48" s="1"/>
  <c r="H349" i="48" s="1"/>
  <c r="H343" i="48" s="1"/>
  <c r="K14" i="47"/>
  <c r="K162" i="48"/>
  <c r="L162" i="48" s="1"/>
  <c r="L174" i="48" s="1"/>
  <c r="K348" i="48" s="1"/>
  <c r="L348" i="48" s="1"/>
  <c r="L349" i="48" s="1"/>
  <c r="L343" i="48" s="1"/>
  <c r="K21" i="47" s="1"/>
  <c r="I18" i="47"/>
  <c r="I78" i="54" s="1"/>
  <c r="J27" i="54"/>
  <c r="N27" i="54" s="1"/>
  <c r="J28" i="54"/>
  <c r="N28" i="54" s="1"/>
  <c r="L87" i="48"/>
  <c r="L80" i="48" s="1"/>
  <c r="K8" i="47" s="1"/>
  <c r="J87" i="48"/>
  <c r="J80" i="48" s="1"/>
  <c r="I8" i="47" s="1"/>
  <c r="L111" i="48"/>
  <c r="L105" i="48" s="1"/>
  <c r="K10" i="47" s="1"/>
  <c r="K67" i="54" s="1"/>
  <c r="L67" i="54" s="1"/>
  <c r="J111" i="48"/>
  <c r="J105" i="48" s="1"/>
  <c r="I10" i="47" s="1"/>
  <c r="I67" i="54" s="1"/>
  <c r="J67" i="54" s="1"/>
  <c r="L29" i="47"/>
  <c r="L23" i="47"/>
  <c r="L24" i="47"/>
  <c r="L19" i="47"/>
  <c r="L17" i="47"/>
  <c r="M180" i="48"/>
  <c r="H74" i="48"/>
  <c r="H72" i="48"/>
  <c r="I39" i="54" l="1"/>
  <c r="M39" i="54" s="1"/>
  <c r="I41" i="54"/>
  <c r="I64" i="54"/>
  <c r="J64" i="54" s="1"/>
  <c r="I85" i="54"/>
  <c r="J85" i="54" s="1"/>
  <c r="I74" i="54"/>
  <c r="J74" i="54" s="1"/>
  <c r="I79" i="54"/>
  <c r="J79" i="54" s="1"/>
  <c r="M343" i="48"/>
  <c r="G21" i="47"/>
  <c r="I76" i="54"/>
  <c r="J76" i="54" s="1"/>
  <c r="M443" i="48"/>
  <c r="G27" i="47"/>
  <c r="G25" i="47"/>
  <c r="M418" i="48"/>
  <c r="G18" i="47"/>
  <c r="G78" i="54" s="1"/>
  <c r="I22" i="47"/>
  <c r="L155" i="48"/>
  <c r="K13" i="47" s="1"/>
  <c r="K64" i="54" s="1"/>
  <c r="L64" i="54" s="1"/>
  <c r="K360" i="48"/>
  <c r="L360" i="48" s="1"/>
  <c r="L374" i="48" s="1"/>
  <c r="L355" i="48" s="1"/>
  <c r="H155" i="48"/>
  <c r="G13" i="47" s="1"/>
  <c r="G360" i="48"/>
  <c r="H360" i="48" s="1"/>
  <c r="H374" i="48" s="1"/>
  <c r="H355" i="48" s="1"/>
  <c r="G20" i="47"/>
  <c r="M330" i="48"/>
  <c r="I40" i="54"/>
  <c r="I63" i="54"/>
  <c r="J63" i="54" s="1"/>
  <c r="L78" i="54"/>
  <c r="K63" i="54"/>
  <c r="L63" i="54" s="1"/>
  <c r="K87" i="54"/>
  <c r="L87" i="54" s="1"/>
  <c r="K70" i="54"/>
  <c r="L70" i="54" s="1"/>
  <c r="L28" i="47"/>
  <c r="K69" i="54"/>
  <c r="J84" i="54"/>
  <c r="L84" i="54"/>
  <c r="G87" i="54"/>
  <c r="G70" i="54"/>
  <c r="M59" i="54"/>
  <c r="N59" i="54"/>
  <c r="J78" i="54"/>
  <c r="M93" i="48"/>
  <c r="G9" i="47"/>
  <c r="L33" i="47"/>
  <c r="J38" i="54"/>
  <c r="N38" i="54" s="1"/>
  <c r="M38" i="54"/>
  <c r="L31" i="47"/>
  <c r="L30" i="47"/>
  <c r="L32" i="47"/>
  <c r="M130" i="48"/>
  <c r="G12" i="47"/>
  <c r="G73" i="54" s="1"/>
  <c r="M117" i="48"/>
  <c r="G11" i="47"/>
  <c r="G72" i="54" s="1"/>
  <c r="L14" i="47"/>
  <c r="H80" i="48"/>
  <c r="M80" i="48" s="1"/>
  <c r="H111" i="48"/>
  <c r="H105" i="48" s="1"/>
  <c r="M105" i="48" s="1"/>
  <c r="G15" i="47"/>
  <c r="J39" i="54" l="1"/>
  <c r="N39" i="54" s="1"/>
  <c r="J41" i="54"/>
  <c r="N41" i="54" s="1"/>
  <c r="M41" i="54"/>
  <c r="M155" i="48"/>
  <c r="K74" i="54"/>
  <c r="L74" i="54" s="1"/>
  <c r="K79" i="54"/>
  <c r="L79" i="54" s="1"/>
  <c r="L18" i="47"/>
  <c r="G22" i="47"/>
  <c r="G77" i="54" s="1"/>
  <c r="H77" i="54" s="1"/>
  <c r="G57" i="54"/>
  <c r="L27" i="47"/>
  <c r="K22" i="47"/>
  <c r="K77" i="54" s="1"/>
  <c r="L77" i="54" s="1"/>
  <c r="K76" i="54"/>
  <c r="L76" i="54" s="1"/>
  <c r="L25" i="47"/>
  <c r="G54" i="54"/>
  <c r="K85" i="54"/>
  <c r="L85" i="54" s="1"/>
  <c r="I77" i="54"/>
  <c r="J77" i="54" s="1"/>
  <c r="M355" i="48"/>
  <c r="G84" i="54"/>
  <c r="L20" i="47"/>
  <c r="G74" i="54"/>
  <c r="G64" i="54"/>
  <c r="G79" i="54"/>
  <c r="G85" i="54"/>
  <c r="L69" i="54"/>
  <c r="M69" i="54"/>
  <c r="G62" i="54"/>
  <c r="H70" i="54"/>
  <c r="N70" i="54" s="1"/>
  <c r="M70" i="54"/>
  <c r="G88" i="54"/>
  <c r="G71" i="54"/>
  <c r="M87" i="54"/>
  <c r="H87" i="54"/>
  <c r="N87" i="54" s="1"/>
  <c r="L9" i="47"/>
  <c r="J40" i="54"/>
  <c r="N40" i="54" s="1"/>
  <c r="M40" i="54"/>
  <c r="L12" i="47"/>
  <c r="L11" i="47"/>
  <c r="L13" i="47"/>
  <c r="L15" i="47"/>
  <c r="G10" i="47"/>
  <c r="G67" i="54" s="1"/>
  <c r="G8" i="47"/>
  <c r="L22" i="47" l="1"/>
  <c r="G76" i="54"/>
  <c r="M76" i="54" s="1"/>
  <c r="L21" i="47"/>
  <c r="M77" i="54"/>
  <c r="N77" i="54"/>
  <c r="M73" i="54"/>
  <c r="H73" i="54"/>
  <c r="N73" i="54" s="1"/>
  <c r="M54" i="54"/>
  <c r="H54" i="54"/>
  <c r="H79" i="54"/>
  <c r="N79" i="54" s="1"/>
  <c r="M79" i="54"/>
  <c r="G63" i="54"/>
  <c r="H71" i="54"/>
  <c r="N71" i="54" s="1"/>
  <c r="M71" i="54"/>
  <c r="H72" i="54"/>
  <c r="N72" i="54" s="1"/>
  <c r="M72" i="54"/>
  <c r="H85" i="54"/>
  <c r="N85" i="54" s="1"/>
  <c r="M85" i="54"/>
  <c r="H64" i="54"/>
  <c r="N64" i="54" s="1"/>
  <c r="M64" i="54"/>
  <c r="M84" i="54"/>
  <c r="H84" i="54"/>
  <c r="N84" i="54" s="1"/>
  <c r="M88" i="54"/>
  <c r="H88" i="54"/>
  <c r="N88" i="54" s="1"/>
  <c r="M62" i="54"/>
  <c r="H62" i="54"/>
  <c r="N62" i="54" s="1"/>
  <c r="H74" i="54"/>
  <c r="N74" i="54" s="1"/>
  <c r="M74" i="54"/>
  <c r="M67" i="54"/>
  <c r="H67" i="54"/>
  <c r="N67" i="54" s="1"/>
  <c r="M57" i="54"/>
  <c r="H57" i="54"/>
  <c r="N57" i="54" s="1"/>
  <c r="N69" i="54"/>
  <c r="H78" i="54"/>
  <c r="N78" i="54" s="1"/>
  <c r="M78" i="54"/>
  <c r="L10" i="47"/>
  <c r="L8" i="47"/>
  <c r="H76" i="54" l="1"/>
  <c r="N76" i="54" s="1"/>
  <c r="H63" i="54"/>
  <c r="N63" i="54" s="1"/>
  <c r="M63" i="54"/>
  <c r="N54" i="54"/>
  <c r="D90" i="48" l="1"/>
  <c r="B8" i="47"/>
  <c r="O63" i="54" l="1"/>
  <c r="D102" i="48"/>
  <c r="D114" i="48" s="1"/>
  <c r="D127" i="48" s="1"/>
  <c r="D152" i="48" s="1"/>
  <c r="B9" i="47"/>
  <c r="M360" i="48" l="1"/>
  <c r="M348" i="48"/>
  <c r="O62" i="54"/>
  <c r="B10" i="47"/>
  <c r="O67" i="54" s="1"/>
  <c r="B11" i="47"/>
  <c r="O72" i="54" s="1"/>
  <c r="B12" i="47"/>
  <c r="O73" i="54" s="1"/>
  <c r="S4152" i="47"/>
  <c r="S4151" i="47"/>
  <c r="S7172" i="47" l="1"/>
  <c r="S7169" i="47"/>
  <c r="S7165" i="47"/>
  <c r="S7161" i="47"/>
  <c r="S7157" i="47"/>
  <c r="S7153" i="47"/>
  <c r="S7149" i="47"/>
  <c r="S7145" i="47"/>
  <c r="S7141" i="47"/>
  <c r="S7137" i="47"/>
  <c r="S7133" i="47"/>
  <c r="S7129" i="47"/>
  <c r="S7125" i="47"/>
  <c r="S7121" i="47"/>
  <c r="S7117" i="47"/>
  <c r="S7113" i="47"/>
  <c r="S7109" i="47"/>
  <c r="S7105" i="47"/>
  <c r="S7101" i="47"/>
  <c r="S7097" i="47"/>
  <c r="S7093" i="47"/>
  <c r="S7089" i="47"/>
  <c r="S7085" i="47"/>
  <c r="S7081" i="47"/>
  <c r="S7077" i="47"/>
  <c r="S7073" i="47"/>
  <c r="S7069" i="47"/>
  <c r="S7065" i="47"/>
  <c r="S7061" i="47"/>
  <c r="S7057" i="47"/>
  <c r="S7053" i="47"/>
  <c r="S7049" i="47"/>
  <c r="S7045" i="47"/>
  <c r="S7041" i="47"/>
  <c r="S7037" i="47"/>
  <c r="S7033" i="47"/>
  <c r="S7029" i="47"/>
  <c r="S7025" i="47"/>
  <c r="S7021" i="47"/>
  <c r="S7017" i="47"/>
  <c r="S7013" i="47"/>
  <c r="S7009" i="47"/>
  <c r="S7005" i="47"/>
  <c r="S7001" i="47"/>
  <c r="S6997" i="47"/>
  <c r="S6993" i="47"/>
  <c r="S6989" i="47"/>
  <c r="S6985" i="47"/>
  <c r="S6981" i="47"/>
  <c r="S6977" i="47"/>
  <c r="S6973" i="47"/>
  <c r="S6969" i="47"/>
  <c r="S6965" i="47"/>
  <c r="S6961" i="47"/>
  <c r="S6957" i="47"/>
  <c r="S6953" i="47"/>
  <c r="S6949" i="47"/>
  <c r="S6945" i="47"/>
  <c r="S6941" i="47"/>
  <c r="S6937" i="47"/>
  <c r="S6933" i="47"/>
  <c r="S6929" i="47"/>
  <c r="S6925" i="47"/>
  <c r="S6921" i="47"/>
  <c r="S6917" i="47"/>
  <c r="S6913" i="47"/>
  <c r="S6909" i="47"/>
  <c r="S6905" i="47"/>
  <c r="S6901" i="47"/>
  <c r="S6897" i="47"/>
  <c r="S6893" i="47"/>
  <c r="S6889" i="47"/>
  <c r="S6885" i="47"/>
  <c r="S6881" i="47"/>
  <c r="S6877" i="47"/>
  <c r="S6873" i="47"/>
  <c r="S6869" i="47"/>
  <c r="S6865" i="47"/>
  <c r="S6861" i="47"/>
  <c r="S6857" i="47"/>
  <c r="S6853" i="47"/>
  <c r="S6849" i="47"/>
  <c r="S6845" i="47"/>
  <c r="S6841" i="47"/>
  <c r="S6837" i="47"/>
  <c r="S6833" i="47"/>
  <c r="S6829" i="47"/>
  <c r="S6825" i="47"/>
  <c r="S6821" i="47"/>
  <c r="S6817" i="47"/>
  <c r="S6813" i="47"/>
  <c r="S6809" i="47"/>
  <c r="S6807" i="47"/>
  <c r="S6803" i="47"/>
  <c r="S6799" i="47"/>
  <c r="S6795" i="47"/>
  <c r="S6791" i="47"/>
  <c r="S6787" i="47"/>
  <c r="S6783" i="47"/>
  <c r="S6779" i="47"/>
  <c r="S6775" i="47"/>
  <c r="S6771" i="47"/>
  <c r="S6767" i="47"/>
  <c r="S6763" i="47"/>
  <c r="S6759" i="47"/>
  <c r="S6755" i="47"/>
  <c r="S7168" i="47"/>
  <c r="S7164" i="47"/>
  <c r="S7160" i="47"/>
  <c r="S7156" i="47"/>
  <c r="S7152" i="47"/>
  <c r="S7148" i="47"/>
  <c r="S7144" i="47"/>
  <c r="S7140" i="47"/>
  <c r="S7136" i="47"/>
  <c r="S7132" i="47"/>
  <c r="S7128" i="47"/>
  <c r="S7124" i="47"/>
  <c r="S7120" i="47"/>
  <c r="S7116" i="47"/>
  <c r="S7112" i="47"/>
  <c r="S7108" i="47"/>
  <c r="S7104" i="47"/>
  <c r="S7100" i="47"/>
  <c r="S7096" i="47"/>
  <c r="S7092" i="47"/>
  <c r="S7088" i="47"/>
  <c r="S7084" i="47"/>
  <c r="S7080" i="47"/>
  <c r="S7076" i="47"/>
  <c r="S7072" i="47"/>
  <c r="S7068" i="47"/>
  <c r="S7064" i="47"/>
  <c r="S7060" i="47"/>
  <c r="S7056" i="47"/>
  <c r="S7052" i="47"/>
  <c r="S7048" i="47"/>
  <c r="S7044" i="47"/>
  <c r="S7040" i="47"/>
  <c r="S7036" i="47"/>
  <c r="S7032" i="47"/>
  <c r="S7028" i="47"/>
  <c r="S7024" i="47"/>
  <c r="S7020" i="47"/>
  <c r="S7016" i="47"/>
  <c r="S7012" i="47"/>
  <c r="S7008" i="47"/>
  <c r="S7004" i="47"/>
  <c r="S7000" i="47"/>
  <c r="S6996" i="47"/>
  <c r="S6992" i="47"/>
  <c r="S6988" i="47"/>
  <c r="S6984" i="47"/>
  <c r="S6980" i="47"/>
  <c r="S6976" i="47"/>
  <c r="S6972" i="47"/>
  <c r="S6968" i="47"/>
  <c r="S6964" i="47"/>
  <c r="S6960" i="47"/>
  <c r="S6956" i="47"/>
  <c r="S6952" i="47"/>
  <c r="S6948" i="47"/>
  <c r="S6944" i="47"/>
  <c r="S6940" i="47"/>
  <c r="S6936" i="47"/>
  <c r="S6932" i="47"/>
  <c r="S6928" i="47"/>
  <c r="S6924" i="47"/>
  <c r="S6920" i="47"/>
  <c r="S6916" i="47"/>
  <c r="S6912" i="47"/>
  <c r="S6908" i="47"/>
  <c r="S6904" i="47"/>
  <c r="S6900" i="47"/>
  <c r="S6896" i="47"/>
  <c r="S6892" i="47"/>
  <c r="S6888" i="47"/>
  <c r="S6884" i="47"/>
  <c r="S6880" i="47"/>
  <c r="S6876" i="47"/>
  <c r="S6872" i="47"/>
  <c r="S6868" i="47"/>
  <c r="S6864" i="47"/>
  <c r="S6860" i="47"/>
  <c r="S6856" i="47"/>
  <c r="S6852" i="47"/>
  <c r="S6848" i="47"/>
  <c r="S6844" i="47"/>
  <c r="S6840" i="47"/>
  <c r="S7173" i="47"/>
  <c r="S7171" i="47"/>
  <c r="S7167" i="47"/>
  <c r="S7163" i="47"/>
  <c r="S7159" i="47"/>
  <c r="S7155" i="47"/>
  <c r="S7151" i="47"/>
  <c r="S7147" i="47"/>
  <c r="S7143" i="47"/>
  <c r="S7139" i="47"/>
  <c r="S7135" i="47"/>
  <c r="S7131" i="47"/>
  <c r="S7127" i="47"/>
  <c r="S7123" i="47"/>
  <c r="S7119" i="47"/>
  <c r="S7115" i="47"/>
  <c r="S7111" i="47"/>
  <c r="S7107" i="47"/>
  <c r="S7103" i="47"/>
  <c r="S7099" i="47"/>
  <c r="S7095" i="47"/>
  <c r="S7091" i="47"/>
  <c r="S7087" i="47"/>
  <c r="S7083" i="47"/>
  <c r="S7079" i="47"/>
  <c r="S7075" i="47"/>
  <c r="S7071" i="47"/>
  <c r="S7067" i="47"/>
  <c r="S7063" i="47"/>
  <c r="S7059" i="47"/>
  <c r="S7055" i="47"/>
  <c r="S7051" i="47"/>
  <c r="S7047" i="47"/>
  <c r="S7043" i="47"/>
  <c r="S7039" i="47"/>
  <c r="S7035" i="47"/>
  <c r="S7031" i="47"/>
  <c r="S7027" i="47"/>
  <c r="S7023" i="47"/>
  <c r="S7019" i="47"/>
  <c r="S7015" i="47"/>
  <c r="S7011" i="47"/>
  <c r="S7007" i="47"/>
  <c r="S7003" i="47"/>
  <c r="S6999" i="47"/>
  <c r="S6995" i="47"/>
  <c r="S6991" i="47"/>
  <c r="S6987" i="47"/>
  <c r="S6983" i="47"/>
  <c r="S6979" i="47"/>
  <c r="S6975" i="47"/>
  <c r="S6971" i="47"/>
  <c r="S6967" i="47"/>
  <c r="S6963" i="47"/>
  <c r="S6959" i="47"/>
  <c r="S6955" i="47"/>
  <c r="S6951" i="47"/>
  <c r="S6947" i="47"/>
  <c r="S6943" i="47"/>
  <c r="S6939" i="47"/>
  <c r="S6935" i="47"/>
  <c r="S6931" i="47"/>
  <c r="S6927" i="47"/>
  <c r="S6923" i="47"/>
  <c r="S6919" i="47"/>
  <c r="S6915" i="47"/>
  <c r="S6911" i="47"/>
  <c r="S6907" i="47"/>
  <c r="S6903" i="47"/>
  <c r="S6899" i="47"/>
  <c r="S6895" i="47"/>
  <c r="S6891" i="47"/>
  <c r="S6887" i="47"/>
  <c r="S6883" i="47"/>
  <c r="S6879" i="47"/>
  <c r="S6875" i="47"/>
  <c r="S6871" i="47"/>
  <c r="S6867" i="47"/>
  <c r="S6863" i="47"/>
  <c r="S6859" i="47"/>
  <c r="S6855" i="47"/>
  <c r="S6851" i="47"/>
  <c r="S6847" i="47"/>
  <c r="S6843" i="47"/>
  <c r="S6839" i="47"/>
  <c r="S6835" i="47"/>
  <c r="S6831" i="47"/>
  <c r="S6827" i="47"/>
  <c r="S6823" i="47"/>
  <c r="S6819" i="47"/>
  <c r="S6815" i="47"/>
  <c r="S6811" i="47"/>
  <c r="S6808" i="47"/>
  <c r="S6805" i="47"/>
  <c r="S6801" i="47"/>
  <c r="S6797" i="47"/>
  <c r="S6793" i="47"/>
  <c r="S6789" i="47"/>
  <c r="S6785" i="47"/>
  <c r="S6781" i="47"/>
  <c r="S6777" i="47"/>
  <c r="S6773" i="47"/>
  <c r="S6769" i="47"/>
  <c r="S6765" i="47"/>
  <c r="S6761" i="47"/>
  <c r="S6757" i="47"/>
  <c r="S7170" i="47"/>
  <c r="S7154" i="47"/>
  <c r="S7138" i="47"/>
  <c r="S7122" i="47"/>
  <c r="S7106" i="47"/>
  <c r="S7090" i="47"/>
  <c r="S7074" i="47"/>
  <c r="S7058" i="47"/>
  <c r="S7042" i="47"/>
  <c r="S7026" i="47"/>
  <c r="S7010" i="47"/>
  <c r="S6994" i="47"/>
  <c r="S6978" i="47"/>
  <c r="S6962" i="47"/>
  <c r="S6946" i="47"/>
  <c r="S6930" i="47"/>
  <c r="S6914" i="47"/>
  <c r="S6898" i="47"/>
  <c r="S6882" i="47"/>
  <c r="S6866" i="47"/>
  <c r="S6850" i="47"/>
  <c r="S6836" i="47"/>
  <c r="S6828" i="47"/>
  <c r="S6820" i="47"/>
  <c r="S6812" i="47"/>
  <c r="S6806" i="47"/>
  <c r="S6798" i="47"/>
  <c r="S6790" i="47"/>
  <c r="S6782" i="47"/>
  <c r="S6774" i="47"/>
  <c r="S6766" i="47"/>
  <c r="S6758" i="47"/>
  <c r="S6752" i="47"/>
  <c r="S6748" i="47"/>
  <c r="S6744" i="47"/>
  <c r="S6740" i="47"/>
  <c r="S6736" i="47"/>
  <c r="S6732" i="47"/>
  <c r="S6728" i="47"/>
  <c r="S6724" i="47"/>
  <c r="S6720" i="47"/>
  <c r="S6716" i="47"/>
  <c r="S6712" i="47"/>
  <c r="S6708" i="47"/>
  <c r="S6704" i="47"/>
  <c r="S6700" i="47"/>
  <c r="S6696" i="47"/>
  <c r="S6692" i="47"/>
  <c r="S6688" i="47"/>
  <c r="S6684" i="47"/>
  <c r="S6680" i="47"/>
  <c r="S6676" i="47"/>
  <c r="S6672" i="47"/>
  <c r="S6668" i="47"/>
  <c r="S6664" i="47"/>
  <c r="S6660" i="47"/>
  <c r="S6656" i="47"/>
  <c r="S6652" i="47"/>
  <c r="S6648" i="47"/>
  <c r="S6644" i="47"/>
  <c r="S6640" i="47"/>
  <c r="S6636" i="47"/>
  <c r="S6632" i="47"/>
  <c r="S6628" i="47"/>
  <c r="S6624" i="47"/>
  <c r="S6620" i="47"/>
  <c r="S6616" i="47"/>
  <c r="S6612" i="47"/>
  <c r="S6608" i="47"/>
  <c r="S6604" i="47"/>
  <c r="S6600" i="47"/>
  <c r="S6596" i="47"/>
  <c r="S6592" i="47"/>
  <c r="S6588" i="47"/>
  <c r="S6584" i="47"/>
  <c r="S6580" i="47"/>
  <c r="S6576" i="47"/>
  <c r="S6572" i="47"/>
  <c r="S6568" i="47"/>
  <c r="S6564" i="47"/>
  <c r="S6560" i="47"/>
  <c r="S6556" i="47"/>
  <c r="S6552" i="47"/>
  <c r="S6548" i="47"/>
  <c r="S6544" i="47"/>
  <c r="S6540" i="47"/>
  <c r="S6536" i="47"/>
  <c r="S6532" i="47"/>
  <c r="S6528" i="47"/>
  <c r="S6524" i="47"/>
  <c r="S6520" i="47"/>
  <c r="S6516" i="47"/>
  <c r="S6512" i="47"/>
  <c r="S6508" i="47"/>
  <c r="S6504" i="47"/>
  <c r="S6500" i="47"/>
  <c r="S6496" i="47"/>
  <c r="S6492" i="47"/>
  <c r="S6488" i="47"/>
  <c r="S6484" i="47"/>
  <c r="S6480" i="47"/>
  <c r="S6476" i="47"/>
  <c r="S6472" i="47"/>
  <c r="S6468" i="47"/>
  <c r="S6464" i="47"/>
  <c r="S6460" i="47"/>
  <c r="S6456" i="47"/>
  <c r="S6452" i="47"/>
  <c r="S6448" i="47"/>
  <c r="S6442" i="47"/>
  <c r="S6438" i="47"/>
  <c r="S6434" i="47"/>
  <c r="S6430" i="47"/>
  <c r="S6426" i="47"/>
  <c r="S6422" i="47"/>
  <c r="S6418" i="47"/>
  <c r="S6414" i="47"/>
  <c r="S6410" i="47"/>
  <c r="S6406" i="47"/>
  <c r="S6402" i="47"/>
  <c r="S6398" i="47"/>
  <c r="S6394" i="47"/>
  <c r="S6390" i="47"/>
  <c r="S6386" i="47"/>
  <c r="S6382" i="47"/>
  <c r="S6378" i="47"/>
  <c r="S6374" i="47"/>
  <c r="S6370" i="47"/>
  <c r="S6366" i="47"/>
  <c r="S6362" i="47"/>
  <c r="S6358" i="47"/>
  <c r="S6354" i="47"/>
  <c r="S6350" i="47"/>
  <c r="S6346" i="47"/>
  <c r="S6342" i="47"/>
  <c r="S6338" i="47"/>
  <c r="S6334" i="47"/>
  <c r="S6330" i="47"/>
  <c r="S6326" i="47"/>
  <c r="S6322" i="47"/>
  <c r="S6318" i="47"/>
  <c r="S6314" i="47"/>
  <c r="S6310" i="47"/>
  <c r="S6306" i="47"/>
  <c r="S6302" i="47"/>
  <c r="S6298" i="47"/>
  <c r="S6294" i="47"/>
  <c r="S6290" i="47"/>
  <c r="S6286" i="47"/>
  <c r="S6282" i="47"/>
  <c r="S6278" i="47"/>
  <c r="S6274" i="47"/>
  <c r="S6270" i="47"/>
  <c r="S6266" i="47"/>
  <c r="S6262" i="47"/>
  <c r="S6258" i="47"/>
  <c r="S6254" i="47"/>
  <c r="S6250" i="47"/>
  <c r="S6246" i="47"/>
  <c r="S6242" i="47"/>
  <c r="S6238" i="47"/>
  <c r="S6234" i="47"/>
  <c r="S6230" i="47"/>
  <c r="S6226" i="47"/>
  <c r="S6222" i="47"/>
  <c r="S6218" i="47"/>
  <c r="S6214" i="47"/>
  <c r="S6210" i="47"/>
  <c r="S6206" i="47"/>
  <c r="S6202" i="47"/>
  <c r="S6198" i="47"/>
  <c r="S6194" i="47"/>
  <c r="S6190" i="47"/>
  <c r="S6186" i="47"/>
  <c r="S6182" i="47"/>
  <c r="S6178" i="47"/>
  <c r="S6174" i="47"/>
  <c r="S6170" i="47"/>
  <c r="S6166" i="47"/>
  <c r="S6162" i="47"/>
  <c r="S6158" i="47"/>
  <c r="S6154" i="47"/>
  <c r="S6150" i="47"/>
  <c r="S6146" i="47"/>
  <c r="S6142" i="47"/>
  <c r="S6138" i="47"/>
  <c r="S6134" i="47"/>
  <c r="S6130" i="47"/>
  <c r="S6126" i="47"/>
  <c r="S6122" i="47"/>
  <c r="S6118" i="47"/>
  <c r="S6114" i="47"/>
  <c r="S6110" i="47"/>
  <c r="S6104" i="47"/>
  <c r="S6100" i="47"/>
  <c r="S6096" i="47"/>
  <c r="S6092" i="47"/>
  <c r="S6088" i="47"/>
  <c r="S6084" i="47"/>
  <c r="S6080" i="47"/>
  <c r="S6076" i="47"/>
  <c r="S6072" i="47"/>
  <c r="S6068" i="47"/>
  <c r="S6064" i="47"/>
  <c r="S6060" i="47"/>
  <c r="S6056" i="47"/>
  <c r="S6052" i="47"/>
  <c r="S6048" i="47"/>
  <c r="S6044" i="47"/>
  <c r="S6040" i="47"/>
  <c r="S6036" i="47"/>
  <c r="S6032" i="47"/>
  <c r="S6028" i="47"/>
  <c r="S6024" i="47"/>
  <c r="S6020" i="47"/>
  <c r="S6016" i="47"/>
  <c r="S6012" i="47"/>
  <c r="S6008" i="47"/>
  <c r="S6004" i="47"/>
  <c r="S6000" i="47"/>
  <c r="S5996" i="47"/>
  <c r="S5992" i="47"/>
  <c r="S5988" i="47"/>
  <c r="S5984" i="47"/>
  <c r="S5980" i="47"/>
  <c r="S5976" i="47"/>
  <c r="S5972" i="47"/>
  <c r="S5968" i="47"/>
  <c r="S5964" i="47"/>
  <c r="S5960" i="47"/>
  <c r="S5956" i="47"/>
  <c r="S5952" i="47"/>
  <c r="S5948" i="47"/>
  <c r="S5944" i="47"/>
  <c r="S5940" i="47"/>
  <c r="S5936" i="47"/>
  <c r="S5932" i="47"/>
  <c r="S5928" i="47"/>
  <c r="S5924" i="47"/>
  <c r="S5920" i="47"/>
  <c r="S5916" i="47"/>
  <c r="S5912" i="47"/>
  <c r="S5908" i="47"/>
  <c r="S5904" i="47"/>
  <c r="S5900" i="47"/>
  <c r="S5896" i="47"/>
  <c r="S5892" i="47"/>
  <c r="S5888" i="47"/>
  <c r="S5884" i="47"/>
  <c r="S5880" i="47"/>
  <c r="S5876" i="47"/>
  <c r="S5872" i="47"/>
  <c r="S5868" i="47"/>
  <c r="S5864" i="47"/>
  <c r="S5860" i="47"/>
  <c r="S5856" i="47"/>
  <c r="S5852" i="47"/>
  <c r="S5848" i="47"/>
  <c r="S5844" i="47"/>
  <c r="S5840" i="47"/>
  <c r="S5836" i="47"/>
  <c r="S5832" i="47"/>
  <c r="S5828" i="47"/>
  <c r="S5824" i="47"/>
  <c r="S5820" i="47"/>
  <c r="S5816" i="47"/>
  <c r="S5812" i="47"/>
  <c r="S5808" i="47"/>
  <c r="S5804" i="47"/>
  <c r="S5800" i="47"/>
  <c r="S5796" i="47"/>
  <c r="S5792" i="47"/>
  <c r="S5788" i="47"/>
  <c r="S5784" i="47"/>
  <c r="S5780" i="47"/>
  <c r="S5776" i="47"/>
  <c r="S7162" i="47"/>
  <c r="S7146" i="47"/>
  <c r="S7130" i="47"/>
  <c r="S7114" i="47"/>
  <c r="S7098" i="47"/>
  <c r="S7082" i="47"/>
  <c r="S7066" i="47"/>
  <c r="S7050" i="47"/>
  <c r="S7034" i="47"/>
  <c r="S7018" i="47"/>
  <c r="S7002" i="47"/>
  <c r="S6986" i="47"/>
  <c r="S6970" i="47"/>
  <c r="S6954" i="47"/>
  <c r="S6938" i="47"/>
  <c r="S6922" i="47"/>
  <c r="S6906" i="47"/>
  <c r="S6890" i="47"/>
  <c r="S6874" i="47"/>
  <c r="S6858" i="47"/>
  <c r="S6842" i="47"/>
  <c r="S6832" i="47"/>
  <c r="S6824" i="47"/>
  <c r="S6816" i="47"/>
  <c r="S6802" i="47"/>
  <c r="S6794" i="47"/>
  <c r="S6786" i="47"/>
  <c r="S6778" i="47"/>
  <c r="S6770" i="47"/>
  <c r="S6762" i="47"/>
  <c r="S6754" i="47"/>
  <c r="S6750" i="47"/>
  <c r="S6746" i="47"/>
  <c r="S6742" i="47"/>
  <c r="S6738" i="47"/>
  <c r="S6734" i="47"/>
  <c r="S6730" i="47"/>
  <c r="S6726" i="47"/>
  <c r="S6722" i="47"/>
  <c r="S6718" i="47"/>
  <c r="S6714" i="47"/>
  <c r="S6710" i="47"/>
  <c r="S6706" i="47"/>
  <c r="S6702" i="47"/>
  <c r="S6698" i="47"/>
  <c r="S6694" i="47"/>
  <c r="S6690" i="47"/>
  <c r="S6686" i="47"/>
  <c r="S6682" i="47"/>
  <c r="S6678" i="47"/>
  <c r="S6674" i="47"/>
  <c r="S6670" i="47"/>
  <c r="S6666" i="47"/>
  <c r="S6662" i="47"/>
  <c r="S6658" i="47"/>
  <c r="S6654" i="47"/>
  <c r="S6650" i="47"/>
  <c r="S6646" i="47"/>
  <c r="S6642" i="47"/>
  <c r="S6638" i="47"/>
  <c r="S6634" i="47"/>
  <c r="S6630" i="47"/>
  <c r="S6626" i="47"/>
  <c r="S6622" i="47"/>
  <c r="S6618" i="47"/>
  <c r="S6614" i="47"/>
  <c r="S6610" i="47"/>
  <c r="S6606" i="47"/>
  <c r="S6602" i="47"/>
  <c r="S6598" i="47"/>
  <c r="S6594" i="47"/>
  <c r="S6590" i="47"/>
  <c r="S6586" i="47"/>
  <c r="S6582" i="47"/>
  <c r="S6578" i="47"/>
  <c r="S6574" i="47"/>
  <c r="S6570" i="47"/>
  <c r="S6566" i="47"/>
  <c r="S6562" i="47"/>
  <c r="S6558" i="47"/>
  <c r="S6554" i="47"/>
  <c r="S6550" i="47"/>
  <c r="S6546" i="47"/>
  <c r="S6542" i="47"/>
  <c r="S6538" i="47"/>
  <c r="S6534" i="47"/>
  <c r="S6530" i="47"/>
  <c r="S6526" i="47"/>
  <c r="S6522" i="47"/>
  <c r="S6518" i="47"/>
  <c r="S6514" i="47"/>
  <c r="S6510" i="47"/>
  <c r="S6506" i="47"/>
  <c r="S6502" i="47"/>
  <c r="S6498" i="47"/>
  <c r="S6494" i="47"/>
  <c r="S6490" i="47"/>
  <c r="S6486" i="47"/>
  <c r="S6482" i="47"/>
  <c r="S6478" i="47"/>
  <c r="S6474" i="47"/>
  <c r="S6470" i="47"/>
  <c r="S6466" i="47"/>
  <c r="S6462" i="47"/>
  <c r="S6458" i="47"/>
  <c r="S6454" i="47"/>
  <c r="S6450" i="47"/>
  <c r="S6446" i="47"/>
  <c r="S6440" i="47"/>
  <c r="S6436" i="47"/>
  <c r="S6432" i="47"/>
  <c r="S6428" i="47"/>
  <c r="S6424" i="47"/>
  <c r="S6420" i="47"/>
  <c r="S6416" i="47"/>
  <c r="S6412" i="47"/>
  <c r="S6408" i="47"/>
  <c r="S6404" i="47"/>
  <c r="S6400" i="47"/>
  <c r="S6396" i="47"/>
  <c r="S6392" i="47"/>
  <c r="S6388" i="47"/>
  <c r="S6384" i="47"/>
  <c r="S6380" i="47"/>
  <c r="S6376" i="47"/>
  <c r="S6372" i="47"/>
  <c r="S6368" i="47"/>
  <c r="S6364" i="47"/>
  <c r="S6360" i="47"/>
  <c r="S6356" i="47"/>
  <c r="S6352" i="47"/>
  <c r="S6348" i="47"/>
  <c r="S6344" i="47"/>
  <c r="S6340" i="47"/>
  <c r="S6336" i="47"/>
  <c r="S6332" i="47"/>
  <c r="S6328" i="47"/>
  <c r="S6324" i="47"/>
  <c r="S6320" i="47"/>
  <c r="S6316" i="47"/>
  <c r="S6312" i="47"/>
  <c r="S6308" i="47"/>
  <c r="S6304" i="47"/>
  <c r="S6300" i="47"/>
  <c r="S6296" i="47"/>
  <c r="S6292" i="47"/>
  <c r="S6288" i="47"/>
  <c r="S6284" i="47"/>
  <c r="S6280" i="47"/>
  <c r="S6276" i="47"/>
  <c r="S6272" i="47"/>
  <c r="S6268" i="47"/>
  <c r="S6264" i="47"/>
  <c r="S6260" i="47"/>
  <c r="S6256" i="47"/>
  <c r="S6252" i="47"/>
  <c r="S6248" i="47"/>
  <c r="S6244" i="47"/>
  <c r="S6240" i="47"/>
  <c r="S6236" i="47"/>
  <c r="S6232" i="47"/>
  <c r="S6228" i="47"/>
  <c r="S6224" i="47"/>
  <c r="S6220" i="47"/>
  <c r="S6216" i="47"/>
  <c r="S6212" i="47"/>
  <c r="S6208" i="47"/>
  <c r="S6204" i="47"/>
  <c r="S6200" i="47"/>
  <c r="S6196" i="47"/>
  <c r="S6192" i="47"/>
  <c r="S6188" i="47"/>
  <c r="S6184" i="47"/>
  <c r="S6180" i="47"/>
  <c r="S6176" i="47"/>
  <c r="S6172" i="47"/>
  <c r="S6168" i="47"/>
  <c r="S6164" i="47"/>
  <c r="S6160" i="47"/>
  <c r="S6156" i="47"/>
  <c r="S6152" i="47"/>
  <c r="S6148" i="47"/>
  <c r="S6144" i="47"/>
  <c r="S6140" i="47"/>
  <c r="S6136" i="47"/>
  <c r="S6132" i="47"/>
  <c r="S6128" i="47"/>
  <c r="S6124" i="47"/>
  <c r="S6120" i="47"/>
  <c r="S6116" i="47"/>
  <c r="S6112" i="47"/>
  <c r="S6106" i="47"/>
  <c r="S6102" i="47"/>
  <c r="S6098" i="47"/>
  <c r="S6094" i="47"/>
  <c r="S6090" i="47"/>
  <c r="S6086" i="47"/>
  <c r="S6082" i="47"/>
  <c r="S6078" i="47"/>
  <c r="S6074" i="47"/>
  <c r="S6070" i="47"/>
  <c r="S6066" i="47"/>
  <c r="S6062" i="47"/>
  <c r="S6058" i="47"/>
  <c r="S6054" i="47"/>
  <c r="S6050" i="47"/>
  <c r="S6046" i="47"/>
  <c r="S6042" i="47"/>
  <c r="S6038" i="47"/>
  <c r="S6034" i="47"/>
  <c r="S6030" i="47"/>
  <c r="S6026" i="47"/>
  <c r="S6022" i="47"/>
  <c r="S6018" i="47"/>
  <c r="S6014" i="47"/>
  <c r="S6010" i="47"/>
  <c r="S6006" i="47"/>
  <c r="S6002" i="47"/>
  <c r="S5998" i="47"/>
  <c r="S5994" i="47"/>
  <c r="S5990" i="47"/>
  <c r="S7142" i="47"/>
  <c r="S7110" i="47"/>
  <c r="S7078" i="47"/>
  <c r="S7046" i="47"/>
  <c r="S7014" i="47"/>
  <c r="S6982" i="47"/>
  <c r="S6950" i="47"/>
  <c r="S6918" i="47"/>
  <c r="S6886" i="47"/>
  <c r="S6854" i="47"/>
  <c r="S6830" i="47"/>
  <c r="S6814" i="47"/>
  <c r="S6800" i="47"/>
  <c r="S6784" i="47"/>
  <c r="S6768" i="47"/>
  <c r="S6753" i="47"/>
  <c r="S6745" i="47"/>
  <c r="S6737" i="47"/>
  <c r="S6729" i="47"/>
  <c r="S6721" i="47"/>
  <c r="S6713" i="47"/>
  <c r="S6705" i="47"/>
  <c r="S6697" i="47"/>
  <c r="S6689" i="47"/>
  <c r="S6681" i="47"/>
  <c r="S6673" i="47"/>
  <c r="S6665" i="47"/>
  <c r="S6657" i="47"/>
  <c r="S6649" i="47"/>
  <c r="S6641" i="47"/>
  <c r="S6633" i="47"/>
  <c r="S6625" i="47"/>
  <c r="S6617" i="47"/>
  <c r="S6609" i="47"/>
  <c r="S6601" i="47"/>
  <c r="S6593" i="47"/>
  <c r="S6585" i="47"/>
  <c r="S6577" i="47"/>
  <c r="S6569" i="47"/>
  <c r="S6561" i="47"/>
  <c r="S6553" i="47"/>
  <c r="S6545" i="47"/>
  <c r="S6537" i="47"/>
  <c r="S6529" i="47"/>
  <c r="S6521" i="47"/>
  <c r="S6513" i="47"/>
  <c r="S6505" i="47"/>
  <c r="S6497" i="47"/>
  <c r="S6489" i="47"/>
  <c r="S6481" i="47"/>
  <c r="S6473" i="47"/>
  <c r="S6465" i="47"/>
  <c r="S6457" i="47"/>
  <c r="S6449" i="47"/>
  <c r="S6443" i="47"/>
  <c r="S6435" i="47"/>
  <c r="S6427" i="47"/>
  <c r="S6419" i="47"/>
  <c r="S6411" i="47"/>
  <c r="S6403" i="47"/>
  <c r="S6395" i="47"/>
  <c r="S6387" i="47"/>
  <c r="S6379" i="47"/>
  <c r="S6371" i="47"/>
  <c r="S6363" i="47"/>
  <c r="S6355" i="47"/>
  <c r="S6347" i="47"/>
  <c r="S6339" i="47"/>
  <c r="S6331" i="47"/>
  <c r="S6323" i="47"/>
  <c r="S6315" i="47"/>
  <c r="S6307" i="47"/>
  <c r="S6299" i="47"/>
  <c r="S6291" i="47"/>
  <c r="S6283" i="47"/>
  <c r="S6275" i="47"/>
  <c r="S6267" i="47"/>
  <c r="S6259" i="47"/>
  <c r="S6251" i="47"/>
  <c r="S6243" i="47"/>
  <c r="S6235" i="47"/>
  <c r="S6227" i="47"/>
  <c r="S6219" i="47"/>
  <c r="S6211" i="47"/>
  <c r="S6203" i="47"/>
  <c r="S6195" i="47"/>
  <c r="S6187" i="47"/>
  <c r="S6179" i="47"/>
  <c r="S6171" i="47"/>
  <c r="S6163" i="47"/>
  <c r="S6155" i="47"/>
  <c r="S6147" i="47"/>
  <c r="S6139" i="47"/>
  <c r="S6131" i="47"/>
  <c r="S6123" i="47"/>
  <c r="S6115" i="47"/>
  <c r="S6108" i="47"/>
  <c r="S6101" i="47"/>
  <c r="S6093" i="47"/>
  <c r="S6085" i="47"/>
  <c r="S6077" i="47"/>
  <c r="S6069" i="47"/>
  <c r="S6061" i="47"/>
  <c r="S6053" i="47"/>
  <c r="S6045" i="47"/>
  <c r="S6037" i="47"/>
  <c r="S6029" i="47"/>
  <c r="S6021" i="47"/>
  <c r="S6013" i="47"/>
  <c r="S6005" i="47"/>
  <c r="S5997" i="47"/>
  <c r="S5989" i="47"/>
  <c r="S5983" i="47"/>
  <c r="S5978" i="47"/>
  <c r="S5973" i="47"/>
  <c r="S5967" i="47"/>
  <c r="S5962" i="47"/>
  <c r="S5957" i="47"/>
  <c r="S5951" i="47"/>
  <c r="S5946" i="47"/>
  <c r="S5941" i="47"/>
  <c r="S5935" i="47"/>
  <c r="S5930" i="47"/>
  <c r="S5925" i="47"/>
  <c r="S5919" i="47"/>
  <c r="S5914" i="47"/>
  <c r="S5909" i="47"/>
  <c r="S5903" i="47"/>
  <c r="S5898" i="47"/>
  <c r="S5893" i="47"/>
  <c r="S5887" i="47"/>
  <c r="S5882" i="47"/>
  <c r="S5877" i="47"/>
  <c r="S5871" i="47"/>
  <c r="S5866" i="47"/>
  <c r="S5861" i="47"/>
  <c r="S5855" i="47"/>
  <c r="S5850" i="47"/>
  <c r="S5845" i="47"/>
  <c r="S5839" i="47"/>
  <c r="S5834" i="47"/>
  <c r="S5829" i="47"/>
  <c r="S5823" i="47"/>
  <c r="S5818" i="47"/>
  <c r="S5813" i="47"/>
  <c r="S5807" i="47"/>
  <c r="S5802" i="47"/>
  <c r="S5797" i="47"/>
  <c r="S5791" i="47"/>
  <c r="S5786" i="47"/>
  <c r="S5781" i="47"/>
  <c r="S5775" i="47"/>
  <c r="S5768" i="47"/>
  <c r="S5764" i="47"/>
  <c r="S5760" i="47"/>
  <c r="S5756" i="47"/>
  <c r="S5752" i="47"/>
  <c r="S5748" i="47"/>
  <c r="S5744" i="47"/>
  <c r="S5740" i="47"/>
  <c r="S5736" i="47"/>
  <c r="S5732" i="47"/>
  <c r="S5728" i="47"/>
  <c r="S5724" i="47"/>
  <c r="S5720" i="47"/>
  <c r="S5716" i="47"/>
  <c r="S5712" i="47"/>
  <c r="S5708" i="47"/>
  <c r="S5704" i="47"/>
  <c r="S5700" i="47"/>
  <c r="S5696" i="47"/>
  <c r="S5692" i="47"/>
  <c r="S5688" i="47"/>
  <c r="S5684" i="47"/>
  <c r="S5680" i="47"/>
  <c r="S5676" i="47"/>
  <c r="S5672" i="47"/>
  <c r="S5668" i="47"/>
  <c r="S5664" i="47"/>
  <c r="S5660" i="47"/>
  <c r="S5656" i="47"/>
  <c r="S5652" i="47"/>
  <c r="S5648" i="47"/>
  <c r="S5644" i="47"/>
  <c r="S5640" i="47"/>
  <c r="S5636" i="47"/>
  <c r="S5632" i="47"/>
  <c r="S5628" i="47"/>
  <c r="S5624" i="47"/>
  <c r="S5620" i="47"/>
  <c r="S5616" i="47"/>
  <c r="S5612" i="47"/>
  <c r="S5608" i="47"/>
  <c r="S5604" i="47"/>
  <c r="S5600" i="47"/>
  <c r="S5596" i="47"/>
  <c r="S5592" i="47"/>
  <c r="S5588" i="47"/>
  <c r="S5584" i="47"/>
  <c r="S5580" i="47"/>
  <c r="S5576" i="47"/>
  <c r="S5572" i="47"/>
  <c r="S5568" i="47"/>
  <c r="S5564" i="47"/>
  <c r="S5560" i="47"/>
  <c r="S5556" i="47"/>
  <c r="S5552" i="47"/>
  <c r="S5548" i="47"/>
  <c r="S5544" i="47"/>
  <c r="S5540" i="47"/>
  <c r="S5536" i="47"/>
  <c r="S5532" i="47"/>
  <c r="S5528" i="47"/>
  <c r="S5524" i="47"/>
  <c r="S5520" i="47"/>
  <c r="S5516" i="47"/>
  <c r="S5512" i="47"/>
  <c r="S5508" i="47"/>
  <c r="S5504" i="47"/>
  <c r="S5500" i="47"/>
  <c r="S5496" i="47"/>
  <c r="S5492" i="47"/>
  <c r="S5488" i="47"/>
  <c r="S5484" i="47"/>
  <c r="S5480" i="47"/>
  <c r="S5476" i="47"/>
  <c r="S5472" i="47"/>
  <c r="S5468" i="47"/>
  <c r="S5464" i="47"/>
  <c r="S5460" i="47"/>
  <c r="S5456" i="47"/>
  <c r="S5452" i="47"/>
  <c r="S5448" i="47"/>
  <c r="S5444" i="47"/>
  <c r="S5440" i="47"/>
  <c r="S5434" i="47"/>
  <c r="S5430" i="47"/>
  <c r="S5426" i="47"/>
  <c r="S5422" i="47"/>
  <c r="S5418" i="47"/>
  <c r="S5414" i="47"/>
  <c r="S5410" i="47"/>
  <c r="S5406" i="47"/>
  <c r="S5402" i="47"/>
  <c r="S5398" i="47"/>
  <c r="S5394" i="47"/>
  <c r="S5390" i="47"/>
  <c r="S5386" i="47"/>
  <c r="S5382" i="47"/>
  <c r="S5378" i="47"/>
  <c r="S5374" i="47"/>
  <c r="S5370" i="47"/>
  <c r="S5366" i="47"/>
  <c r="S5362" i="47"/>
  <c r="S5358" i="47"/>
  <c r="S5354" i="47"/>
  <c r="S5350" i="47"/>
  <c r="S5346" i="47"/>
  <c r="S5342" i="47"/>
  <c r="S5338" i="47"/>
  <c r="S5334" i="47"/>
  <c r="S5330" i="47"/>
  <c r="S5326" i="47"/>
  <c r="S5322" i="47"/>
  <c r="S5318" i="47"/>
  <c r="S5314" i="47"/>
  <c r="S5310" i="47"/>
  <c r="S5306" i="47"/>
  <c r="S5302" i="47"/>
  <c r="S5298" i="47"/>
  <c r="S5294" i="47"/>
  <c r="S5290" i="47"/>
  <c r="S5286" i="47"/>
  <c r="S5282" i="47"/>
  <c r="S5278" i="47"/>
  <c r="S5274" i="47"/>
  <c r="S5270" i="47"/>
  <c r="S5266" i="47"/>
  <c r="S5262" i="47"/>
  <c r="S5258" i="47"/>
  <c r="S5254" i="47"/>
  <c r="S5250" i="47"/>
  <c r="S5246" i="47"/>
  <c r="S5242" i="47"/>
  <c r="S5238" i="47"/>
  <c r="S5234" i="47"/>
  <c r="S5230" i="47"/>
  <c r="S5226" i="47"/>
  <c r="S5222" i="47"/>
  <c r="S5218" i="47"/>
  <c r="S5214" i="47"/>
  <c r="S5210" i="47"/>
  <c r="S5206" i="47"/>
  <c r="S5202" i="47"/>
  <c r="S5198" i="47"/>
  <c r="S5194" i="47"/>
  <c r="S5190" i="47"/>
  <c r="S5186" i="47"/>
  <c r="S5182" i="47"/>
  <c r="S5178" i="47"/>
  <c r="S5174" i="47"/>
  <c r="S5170" i="47"/>
  <c r="S5166" i="47"/>
  <c r="S5162" i="47"/>
  <c r="S5158" i="47"/>
  <c r="S5154" i="47"/>
  <c r="S5150" i="47"/>
  <c r="S5146" i="47"/>
  <c r="S5142" i="47"/>
  <c r="S5138" i="47"/>
  <c r="S5134" i="47"/>
  <c r="S5130" i="47"/>
  <c r="S5126" i="47"/>
  <c r="S5122" i="47"/>
  <c r="S5118" i="47"/>
  <c r="S5114" i="47"/>
  <c r="S5110" i="47"/>
  <c r="S7166" i="47"/>
  <c r="S7134" i="47"/>
  <c r="S7102" i="47"/>
  <c r="S7070" i="47"/>
  <c r="S7038" i="47"/>
  <c r="S7006" i="47"/>
  <c r="S6974" i="47"/>
  <c r="S6942" i="47"/>
  <c r="S6910" i="47"/>
  <c r="S6878" i="47"/>
  <c r="S6846" i="47"/>
  <c r="S6826" i="47"/>
  <c r="S6810" i="47"/>
  <c r="S6796" i="47"/>
  <c r="S6780" i="47"/>
  <c r="S6764" i="47"/>
  <c r="S6751" i="47"/>
  <c r="S6743" i="47"/>
  <c r="S6735" i="47"/>
  <c r="S6727" i="47"/>
  <c r="S6719" i="47"/>
  <c r="S6711" i="47"/>
  <c r="S6703" i="47"/>
  <c r="S6695" i="47"/>
  <c r="S6687" i="47"/>
  <c r="S6679" i="47"/>
  <c r="S6671" i="47"/>
  <c r="S6663" i="47"/>
  <c r="S6655" i="47"/>
  <c r="S6647" i="47"/>
  <c r="S6639" i="47"/>
  <c r="S6631" i="47"/>
  <c r="S6623" i="47"/>
  <c r="S6615" i="47"/>
  <c r="S6607" i="47"/>
  <c r="S6599" i="47"/>
  <c r="S6591" i="47"/>
  <c r="S6583" i="47"/>
  <c r="S6575" i="47"/>
  <c r="S6567" i="47"/>
  <c r="S6559" i="47"/>
  <c r="S6551" i="47"/>
  <c r="S6543" i="47"/>
  <c r="S6535" i="47"/>
  <c r="S6527" i="47"/>
  <c r="S6519" i="47"/>
  <c r="S6511" i="47"/>
  <c r="S6503" i="47"/>
  <c r="S6495" i="47"/>
  <c r="S6487" i="47"/>
  <c r="S6479" i="47"/>
  <c r="S6471" i="47"/>
  <c r="S6463" i="47"/>
  <c r="S6455" i="47"/>
  <c r="S6447" i="47"/>
  <c r="S6441" i="47"/>
  <c r="S6433" i="47"/>
  <c r="S6425" i="47"/>
  <c r="S6417" i="47"/>
  <c r="S6409" i="47"/>
  <c r="S6401" i="47"/>
  <c r="S6393" i="47"/>
  <c r="S6385" i="47"/>
  <c r="S6377" i="47"/>
  <c r="S6369" i="47"/>
  <c r="S6361" i="47"/>
  <c r="S6353" i="47"/>
  <c r="S6345" i="47"/>
  <c r="S6337" i="47"/>
  <c r="S6329" i="47"/>
  <c r="S6321" i="47"/>
  <c r="S6313" i="47"/>
  <c r="S6305" i="47"/>
  <c r="S6297" i="47"/>
  <c r="S6289" i="47"/>
  <c r="S6281" i="47"/>
  <c r="S6273" i="47"/>
  <c r="S6265" i="47"/>
  <c r="S6257" i="47"/>
  <c r="S6249" i="47"/>
  <c r="S6241" i="47"/>
  <c r="S6233" i="47"/>
  <c r="S6225" i="47"/>
  <c r="S6217" i="47"/>
  <c r="S6209" i="47"/>
  <c r="S6201" i="47"/>
  <c r="S6193" i="47"/>
  <c r="S6185" i="47"/>
  <c r="S6177" i="47"/>
  <c r="S6169" i="47"/>
  <c r="S6161" i="47"/>
  <c r="S6153" i="47"/>
  <c r="S6145" i="47"/>
  <c r="S6137" i="47"/>
  <c r="S6129" i="47"/>
  <c r="S6121" i="47"/>
  <c r="S6113" i="47"/>
  <c r="S6107" i="47"/>
  <c r="S6099" i="47"/>
  <c r="S6091" i="47"/>
  <c r="S6083" i="47"/>
  <c r="S6075" i="47"/>
  <c r="S6067" i="47"/>
  <c r="S6059" i="47"/>
  <c r="S6051" i="47"/>
  <c r="S6043" i="47"/>
  <c r="S6035" i="47"/>
  <c r="S6027" i="47"/>
  <c r="S6019" i="47"/>
  <c r="S6011" i="47"/>
  <c r="S6003" i="47"/>
  <c r="S5995" i="47"/>
  <c r="S5987" i="47"/>
  <c r="S5982" i="47"/>
  <c r="S5977" i="47"/>
  <c r="S5971" i="47"/>
  <c r="S5966" i="47"/>
  <c r="S5961" i="47"/>
  <c r="S5955" i="47"/>
  <c r="S5950" i="47"/>
  <c r="S5945" i="47"/>
  <c r="S5939" i="47"/>
  <c r="S5934" i="47"/>
  <c r="S5929" i="47"/>
  <c r="S5923" i="47"/>
  <c r="S5918" i="47"/>
  <c r="S5913" i="47"/>
  <c r="S5907" i="47"/>
  <c r="S5902" i="47"/>
  <c r="S5897" i="47"/>
  <c r="S5891" i="47"/>
  <c r="S5886" i="47"/>
  <c r="S5881" i="47"/>
  <c r="S5875" i="47"/>
  <c r="S5870" i="47"/>
  <c r="S5865" i="47"/>
  <c r="S5859" i="47"/>
  <c r="S5854" i="47"/>
  <c r="S5849" i="47"/>
  <c r="S5843" i="47"/>
  <c r="S5838" i="47"/>
  <c r="S5833" i="47"/>
  <c r="S5827" i="47"/>
  <c r="S5822" i="47"/>
  <c r="S5817" i="47"/>
  <c r="S5811" i="47"/>
  <c r="S5806" i="47"/>
  <c r="S5801" i="47"/>
  <c r="S5795" i="47"/>
  <c r="S5790" i="47"/>
  <c r="S5785" i="47"/>
  <c r="S5779" i="47"/>
  <c r="S5774" i="47"/>
  <c r="S5771" i="47"/>
  <c r="S5767" i="47"/>
  <c r="S5763" i="47"/>
  <c r="S5759" i="47"/>
  <c r="S5755" i="47"/>
  <c r="S5751" i="47"/>
  <c r="S5747" i="47"/>
  <c r="S5743" i="47"/>
  <c r="S5739" i="47"/>
  <c r="S5735" i="47"/>
  <c r="S5731" i="47"/>
  <c r="S5727" i="47"/>
  <c r="S5723" i="47"/>
  <c r="S5719" i="47"/>
  <c r="S5715" i="47"/>
  <c r="S5711" i="47"/>
  <c r="S5707" i="47"/>
  <c r="S5703" i="47"/>
  <c r="S5699" i="47"/>
  <c r="S5695" i="47"/>
  <c r="S5691" i="47"/>
  <c r="S5687" i="47"/>
  <c r="S5683" i="47"/>
  <c r="S5679" i="47"/>
  <c r="S5675" i="47"/>
  <c r="S5671" i="47"/>
  <c r="S5667" i="47"/>
  <c r="S5663" i="47"/>
  <c r="S5659" i="47"/>
  <c r="S5655" i="47"/>
  <c r="S5651" i="47"/>
  <c r="S5647" i="47"/>
  <c r="S5643" i="47"/>
  <c r="S5639" i="47"/>
  <c r="S5635" i="47"/>
  <c r="S5631" i="47"/>
  <c r="S5627" i="47"/>
  <c r="S5623" i="47"/>
  <c r="S5619" i="47"/>
  <c r="S5615" i="47"/>
  <c r="S5611" i="47"/>
  <c r="S5607" i="47"/>
  <c r="S5603" i="47"/>
  <c r="S5599" i="47"/>
  <c r="S5595" i="47"/>
  <c r="S5591" i="47"/>
  <c r="S5587" i="47"/>
  <c r="S5583" i="47"/>
  <c r="S5579" i="47"/>
  <c r="S5575" i="47"/>
  <c r="S5571" i="47"/>
  <c r="S5567" i="47"/>
  <c r="S5563" i="47"/>
  <c r="S5559" i="47"/>
  <c r="S5555" i="47"/>
  <c r="S5551" i="47"/>
  <c r="S5547" i="47"/>
  <c r="S5543" i="47"/>
  <c r="S5539" i="47"/>
  <c r="S5535" i="47"/>
  <c r="S5531" i="47"/>
  <c r="S5527" i="47"/>
  <c r="S5523" i="47"/>
  <c r="S5519" i="47"/>
  <c r="S5515" i="47"/>
  <c r="S5511" i="47"/>
  <c r="S5507" i="47"/>
  <c r="S5503" i="47"/>
  <c r="S5499" i="47"/>
  <c r="S5495" i="47"/>
  <c r="S5491" i="47"/>
  <c r="S5487" i="47"/>
  <c r="S5483" i="47"/>
  <c r="S5479" i="47"/>
  <c r="S5475" i="47"/>
  <c r="S5471" i="47"/>
  <c r="S5467" i="47"/>
  <c r="S5463" i="47"/>
  <c r="S5459" i="47"/>
  <c r="S5455" i="47"/>
  <c r="S5451" i="47"/>
  <c r="S5447" i="47"/>
  <c r="S5443" i="47"/>
  <c r="S5439" i="47"/>
  <c r="S5436" i="47"/>
  <c r="S5433" i="47"/>
  <c r="S5429" i="47"/>
  <c r="S5425" i="47"/>
  <c r="S5421" i="47"/>
  <c r="S5417" i="47"/>
  <c r="S5413" i="47"/>
  <c r="S5409" i="47"/>
  <c r="S5405" i="47"/>
  <c r="S5401" i="47"/>
  <c r="S5397" i="47"/>
  <c r="S5393" i="47"/>
  <c r="S5389" i="47"/>
  <c r="S5385" i="47"/>
  <c r="S5381" i="47"/>
  <c r="S5377" i="47"/>
  <c r="S5373" i="47"/>
  <c r="S5369" i="47"/>
  <c r="S5365" i="47"/>
  <c r="S5361" i="47"/>
  <c r="S5357" i="47"/>
  <c r="S5353" i="47"/>
  <c r="S5349" i="47"/>
  <c r="S5345" i="47"/>
  <c r="S5341" i="47"/>
  <c r="S5337" i="47"/>
  <c r="S5333" i="47"/>
  <c r="S5329" i="47"/>
  <c r="S5325" i="47"/>
  <c r="S5321" i="47"/>
  <c r="S5317" i="47"/>
  <c r="S5313" i="47"/>
  <c r="S5309" i="47"/>
  <c r="S5305" i="47"/>
  <c r="S5301" i="47"/>
  <c r="S5297" i="47"/>
  <c r="S5293" i="47"/>
  <c r="S5289" i="47"/>
  <c r="S5285" i="47"/>
  <c r="S5281" i="47"/>
  <c r="S5277" i="47"/>
  <c r="S5273" i="47"/>
  <c r="S5269" i="47"/>
  <c r="S5265" i="47"/>
  <c r="S5261" i="47"/>
  <c r="S5257" i="47"/>
  <c r="S5253" i="47"/>
  <c r="S5249" i="47"/>
  <c r="S5245" i="47"/>
  <c r="S5241" i="47"/>
  <c r="S5237" i="47"/>
  <c r="S5233" i="47"/>
  <c r="S5229" i="47"/>
  <c r="S5225" i="47"/>
  <c r="S5221" i="47"/>
  <c r="S5217" i="47"/>
  <c r="S5213" i="47"/>
  <c r="S5209" i="47"/>
  <c r="S5205" i="47"/>
  <c r="S5201" i="47"/>
  <c r="S5197" i="47"/>
  <c r="S5193" i="47"/>
  <c r="S5189" i="47"/>
  <c r="S5185" i="47"/>
  <c r="S5181" i="47"/>
  <c r="S5177" i="47"/>
  <c r="S5173" i="47"/>
  <c r="S5169" i="47"/>
  <c r="S5165" i="47"/>
  <c r="S5161" i="47"/>
  <c r="S5157" i="47"/>
  <c r="S5153" i="47"/>
  <c r="S5149" i="47"/>
  <c r="S5145" i="47"/>
  <c r="S5141" i="47"/>
  <c r="S5137" i="47"/>
  <c r="S5133" i="47"/>
  <c r="S5129" i="47"/>
  <c r="S5125" i="47"/>
  <c r="S5121" i="47"/>
  <c r="S5117" i="47"/>
  <c r="S5113" i="47"/>
  <c r="S7158" i="47"/>
  <c r="S7126" i="47"/>
  <c r="S7094" i="47"/>
  <c r="S7062" i="47"/>
  <c r="S7030" i="47"/>
  <c r="S6998" i="47"/>
  <c r="S6966" i="47"/>
  <c r="S6934" i="47"/>
  <c r="S6902" i="47"/>
  <c r="S6870" i="47"/>
  <c r="S6838" i="47"/>
  <c r="S6822" i="47"/>
  <c r="S6792" i="47"/>
  <c r="S6776" i="47"/>
  <c r="S6760" i="47"/>
  <c r="S6749" i="47"/>
  <c r="S6741" i="47"/>
  <c r="S6733" i="47"/>
  <c r="S6725" i="47"/>
  <c r="S6717" i="47"/>
  <c r="S6709" i="47"/>
  <c r="S6701" i="47"/>
  <c r="S6693" i="47"/>
  <c r="S6685" i="47"/>
  <c r="S6677" i="47"/>
  <c r="S6669" i="47"/>
  <c r="S6661" i="47"/>
  <c r="S6653" i="47"/>
  <c r="S6645" i="47"/>
  <c r="S6637" i="47"/>
  <c r="S6629" i="47"/>
  <c r="S6621" i="47"/>
  <c r="S6613" i="47"/>
  <c r="S6605" i="47"/>
  <c r="S6597" i="47"/>
  <c r="S6589" i="47"/>
  <c r="S6581" i="47"/>
  <c r="S6573" i="47"/>
  <c r="S6565" i="47"/>
  <c r="S6557" i="47"/>
  <c r="S6549" i="47"/>
  <c r="S6541" i="47"/>
  <c r="S6533" i="47"/>
  <c r="S6525" i="47"/>
  <c r="S6517" i="47"/>
  <c r="S6509" i="47"/>
  <c r="S6501" i="47"/>
  <c r="S6493" i="47"/>
  <c r="S6485" i="47"/>
  <c r="S6477" i="47"/>
  <c r="S6469" i="47"/>
  <c r="S6461" i="47"/>
  <c r="S6453" i="47"/>
  <c r="S6445" i="47"/>
  <c r="S6439" i="47"/>
  <c r="S6431" i="47"/>
  <c r="S6423" i="47"/>
  <c r="S6415" i="47"/>
  <c r="S6407" i="47"/>
  <c r="S6399" i="47"/>
  <c r="S6391" i="47"/>
  <c r="S6383" i="47"/>
  <c r="S6375" i="47"/>
  <c r="S6367" i="47"/>
  <c r="S6359" i="47"/>
  <c r="S6351" i="47"/>
  <c r="S6343" i="47"/>
  <c r="S6335" i="47"/>
  <c r="S6327" i="47"/>
  <c r="S6319" i="47"/>
  <c r="S6311" i="47"/>
  <c r="S6303" i="47"/>
  <c r="S6295" i="47"/>
  <c r="S6287" i="47"/>
  <c r="S6279" i="47"/>
  <c r="S6271" i="47"/>
  <c r="S6263" i="47"/>
  <c r="S6255" i="47"/>
  <c r="S6247" i="47"/>
  <c r="S6239" i="47"/>
  <c r="S6231" i="47"/>
  <c r="S6223" i="47"/>
  <c r="S6215" i="47"/>
  <c r="S6207" i="47"/>
  <c r="S6199" i="47"/>
  <c r="S6191" i="47"/>
  <c r="S6183" i="47"/>
  <c r="S6175" i="47"/>
  <c r="S6167" i="47"/>
  <c r="S6159" i="47"/>
  <c r="S6151" i="47"/>
  <c r="S6143" i="47"/>
  <c r="S6135" i="47"/>
  <c r="S6127" i="47"/>
  <c r="S6119" i="47"/>
  <c r="S6111" i="47"/>
  <c r="S6105" i="47"/>
  <c r="S6097" i="47"/>
  <c r="S6089" i="47"/>
  <c r="S6081" i="47"/>
  <c r="S6073" i="47"/>
  <c r="S6065" i="47"/>
  <c r="S6057" i="47"/>
  <c r="S6049" i="47"/>
  <c r="S6041" i="47"/>
  <c r="S6033" i="47"/>
  <c r="S6025" i="47"/>
  <c r="S6017" i="47"/>
  <c r="S6009" i="47"/>
  <c r="S6001" i="47"/>
  <c r="S5993" i="47"/>
  <c r="S5986" i="47"/>
  <c r="S5981" i="47"/>
  <c r="S5975" i="47"/>
  <c r="S5970" i="47"/>
  <c r="S5965" i="47"/>
  <c r="S5959" i="47"/>
  <c r="S5954" i="47"/>
  <c r="S5949" i="47"/>
  <c r="S5943" i="47"/>
  <c r="S5938" i="47"/>
  <c r="S5933" i="47"/>
  <c r="S5927" i="47"/>
  <c r="S5922" i="47"/>
  <c r="S5917" i="47"/>
  <c r="S5911" i="47"/>
  <c r="S5906" i="47"/>
  <c r="S5901" i="47"/>
  <c r="S5895" i="47"/>
  <c r="S5890" i="47"/>
  <c r="S5885" i="47"/>
  <c r="S5879" i="47"/>
  <c r="S5874" i="47"/>
  <c r="S5869" i="47"/>
  <c r="S5863" i="47"/>
  <c r="S5858" i="47"/>
  <c r="S5853" i="47"/>
  <c r="S5847" i="47"/>
  <c r="S5842" i="47"/>
  <c r="S5837" i="47"/>
  <c r="S5831" i="47"/>
  <c r="S5826" i="47"/>
  <c r="S5821" i="47"/>
  <c r="S5815" i="47"/>
  <c r="S5810" i="47"/>
  <c r="S5805" i="47"/>
  <c r="S5799" i="47"/>
  <c r="S5794" i="47"/>
  <c r="S5789" i="47"/>
  <c r="S5783" i="47"/>
  <c r="S5778" i="47"/>
  <c r="S5773" i="47"/>
  <c r="S5770" i="47"/>
  <c r="S5766" i="47"/>
  <c r="S5762" i="47"/>
  <c r="S5758" i="47"/>
  <c r="S5754" i="47"/>
  <c r="S5750" i="47"/>
  <c r="S5746" i="47"/>
  <c r="S5742" i="47"/>
  <c r="S5738" i="47"/>
  <c r="S5734" i="47"/>
  <c r="S5730" i="47"/>
  <c r="S5726" i="47"/>
  <c r="S5722" i="47"/>
  <c r="S5718" i="47"/>
  <c r="S5714" i="47"/>
  <c r="S5710" i="47"/>
  <c r="S5706" i="47"/>
  <c r="S5702" i="47"/>
  <c r="S5698" i="47"/>
  <c r="S5694" i="47"/>
  <c r="S5690" i="47"/>
  <c r="S5686" i="47"/>
  <c r="S5682" i="47"/>
  <c r="S5678" i="47"/>
  <c r="S5674" i="47"/>
  <c r="S5670" i="47"/>
  <c r="S5666" i="47"/>
  <c r="S5662" i="47"/>
  <c r="S5658" i="47"/>
  <c r="S5654" i="47"/>
  <c r="S5650" i="47"/>
  <c r="S5646" i="47"/>
  <c r="S5642" i="47"/>
  <c r="S5638" i="47"/>
  <c r="S5634" i="47"/>
  <c r="S5630" i="47"/>
  <c r="S5626" i="47"/>
  <c r="S5622" i="47"/>
  <c r="S5618" i="47"/>
  <c r="S5614" i="47"/>
  <c r="S5610" i="47"/>
  <c r="S5606" i="47"/>
  <c r="S5602" i="47"/>
  <c r="S5598" i="47"/>
  <c r="S5594" i="47"/>
  <c r="S5590" i="47"/>
  <c r="S5586" i="47"/>
  <c r="S5582" i="47"/>
  <c r="S5578" i="47"/>
  <c r="S5574" i="47"/>
  <c r="S5570" i="47"/>
  <c r="S5566" i="47"/>
  <c r="S5562" i="47"/>
  <c r="S5558" i="47"/>
  <c r="S5554" i="47"/>
  <c r="S5550" i="47"/>
  <c r="S5546" i="47"/>
  <c r="S5542" i="47"/>
  <c r="S5538" i="47"/>
  <c r="S5534" i="47"/>
  <c r="S5530" i="47"/>
  <c r="S5526" i="47"/>
  <c r="S5522" i="47"/>
  <c r="S5518" i="47"/>
  <c r="S5514" i="47"/>
  <c r="S5510" i="47"/>
  <c r="S5506" i="47"/>
  <c r="S5502" i="47"/>
  <c r="S5498" i="47"/>
  <c r="S5494" i="47"/>
  <c r="S5490" i="47"/>
  <c r="S5486" i="47"/>
  <c r="S5482" i="47"/>
  <c r="S5478" i="47"/>
  <c r="S5474" i="47"/>
  <c r="S5470" i="47"/>
  <c r="S5466" i="47"/>
  <c r="S5462" i="47"/>
  <c r="S5458" i="47"/>
  <c r="S5454" i="47"/>
  <c r="S5450" i="47"/>
  <c r="S5446" i="47"/>
  <c r="S5442" i="47"/>
  <c r="S5438" i="47"/>
  <c r="S5432" i="47"/>
  <c r="S5428" i="47"/>
  <c r="S5424" i="47"/>
  <c r="S5420" i="47"/>
  <c r="S5416" i="47"/>
  <c r="S5412" i="47"/>
  <c r="S5408" i="47"/>
  <c r="S5404" i="47"/>
  <c r="S5400" i="47"/>
  <c r="S5396" i="47"/>
  <c r="S5392" i="47"/>
  <c r="S5388" i="47"/>
  <c r="S5384" i="47"/>
  <c r="S5380" i="47"/>
  <c r="S5376" i="47"/>
  <c r="S5372" i="47"/>
  <c r="S5368" i="47"/>
  <c r="S5364" i="47"/>
  <c r="S5360" i="47"/>
  <c r="S5356" i="47"/>
  <c r="S5352" i="47"/>
  <c r="S5348" i="47"/>
  <c r="S5344" i="47"/>
  <c r="S5340" i="47"/>
  <c r="S5336" i="47"/>
  <c r="S5332" i="47"/>
  <c r="S5328" i="47"/>
  <c r="S5324" i="47"/>
  <c r="S5320" i="47"/>
  <c r="S5316" i="47"/>
  <c r="S5312" i="47"/>
  <c r="S5308" i="47"/>
  <c r="S5304" i="47"/>
  <c r="S5300" i="47"/>
  <c r="S5296" i="47"/>
  <c r="S5292" i="47"/>
  <c r="S5288" i="47"/>
  <c r="S5284" i="47"/>
  <c r="S5280" i="47"/>
  <c r="S5276" i="47"/>
  <c r="S5272" i="47"/>
  <c r="S5268" i="47"/>
  <c r="S5264" i="47"/>
  <c r="S5260" i="47"/>
  <c r="S5256" i="47"/>
  <c r="S5252" i="47"/>
  <c r="S5248" i="47"/>
  <c r="S5244" i="47"/>
  <c r="S5240" i="47"/>
  <c r="S5236" i="47"/>
  <c r="S5232" i="47"/>
  <c r="S5228" i="47"/>
  <c r="S5224" i="47"/>
  <c r="S5220" i="47"/>
  <c r="S5216" i="47"/>
  <c r="S5212" i="47"/>
  <c r="S5208" i="47"/>
  <c r="S5204" i="47"/>
  <c r="S5200" i="47"/>
  <c r="S5196" i="47"/>
  <c r="S5192" i="47"/>
  <c r="S5188" i="47"/>
  <c r="S5184" i="47"/>
  <c r="S5180" i="47"/>
  <c r="S5176" i="47"/>
  <c r="S5172" i="47"/>
  <c r="S5168" i="47"/>
  <c r="S5164" i="47"/>
  <c r="S5160" i="47"/>
  <c r="S5156" i="47"/>
  <c r="S5152" i="47"/>
  <c r="S5148" i="47"/>
  <c r="S5144" i="47"/>
  <c r="S5140" i="47"/>
  <c r="S5136" i="47"/>
  <c r="S5132" i="47"/>
  <c r="S5128" i="47"/>
  <c r="S5124" i="47"/>
  <c r="S5120" i="47"/>
  <c r="S5116" i="47"/>
  <c r="S5112" i="47"/>
  <c r="S5109" i="47"/>
  <c r="S7150" i="47"/>
  <c r="S7118" i="47"/>
  <c r="S7086" i="47"/>
  <c r="S7054" i="47"/>
  <c r="S7022" i="47"/>
  <c r="S6990" i="47"/>
  <c r="S6958" i="47"/>
  <c r="S6926" i="47"/>
  <c r="S6894" i="47"/>
  <c r="S6862" i="47"/>
  <c r="S6834" i="47"/>
  <c r="S6818" i="47"/>
  <c r="S6804" i="47"/>
  <c r="S6788" i="47"/>
  <c r="S6772" i="47"/>
  <c r="S6756" i="47"/>
  <c r="S6747" i="47"/>
  <c r="S6739" i="47"/>
  <c r="S6731" i="47"/>
  <c r="S6723" i="47"/>
  <c r="S6715" i="47"/>
  <c r="S6707" i="47"/>
  <c r="S6699" i="47"/>
  <c r="S6691" i="47"/>
  <c r="S6683" i="47"/>
  <c r="S6675" i="47"/>
  <c r="S6667" i="47"/>
  <c r="S6659" i="47"/>
  <c r="S6651" i="47"/>
  <c r="S6643" i="47"/>
  <c r="S6635" i="47"/>
  <c r="S6627" i="47"/>
  <c r="S6619" i="47"/>
  <c r="S6611" i="47"/>
  <c r="S6603" i="47"/>
  <c r="S6595" i="47"/>
  <c r="S6587" i="47"/>
  <c r="S6579" i="47"/>
  <c r="S6571" i="47"/>
  <c r="S6563" i="47"/>
  <c r="S6555" i="47"/>
  <c r="S6547" i="47"/>
  <c r="S6539" i="47"/>
  <c r="S6531" i="47"/>
  <c r="S6523" i="47"/>
  <c r="S6515" i="47"/>
  <c r="S6507" i="47"/>
  <c r="S6499" i="47"/>
  <c r="S6491" i="47"/>
  <c r="S6483" i="47"/>
  <c r="S6475" i="47"/>
  <c r="S6467" i="47"/>
  <c r="S6459" i="47"/>
  <c r="S6451" i="47"/>
  <c r="S6444" i="47"/>
  <c r="S6437" i="47"/>
  <c r="S6429" i="47"/>
  <c r="S6421" i="47"/>
  <c r="S6413" i="47"/>
  <c r="S6405" i="47"/>
  <c r="S6397" i="47"/>
  <c r="S6389" i="47"/>
  <c r="S6381" i="47"/>
  <c r="S6373" i="47"/>
  <c r="S6365" i="47"/>
  <c r="S6357" i="47"/>
  <c r="S6349" i="47"/>
  <c r="S6341" i="47"/>
  <c r="S6333" i="47"/>
  <c r="S6325" i="47"/>
  <c r="S6317" i="47"/>
  <c r="S6309" i="47"/>
  <c r="S6301" i="47"/>
  <c r="S6293" i="47"/>
  <c r="S6285" i="47"/>
  <c r="S6277" i="47"/>
  <c r="S6269" i="47"/>
  <c r="S6261" i="47"/>
  <c r="S6253" i="47"/>
  <c r="S6245" i="47"/>
  <c r="S6237" i="47"/>
  <c r="S6229" i="47"/>
  <c r="S6221" i="47"/>
  <c r="S6213" i="47"/>
  <c r="S6205" i="47"/>
  <c r="S6197" i="47"/>
  <c r="S6189" i="47"/>
  <c r="S6181" i="47"/>
  <c r="S6173" i="47"/>
  <c r="S6165" i="47"/>
  <c r="S6157" i="47"/>
  <c r="S6149" i="47"/>
  <c r="S6141" i="47"/>
  <c r="S6133" i="47"/>
  <c r="S6125" i="47"/>
  <c r="S6117" i="47"/>
  <c r="S6109" i="47"/>
  <c r="S6103" i="47"/>
  <c r="S6095" i="47"/>
  <c r="S6087" i="47"/>
  <c r="S6079" i="47"/>
  <c r="S6071" i="47"/>
  <c r="S6063" i="47"/>
  <c r="S6055" i="47"/>
  <c r="S6047" i="47"/>
  <c r="S6039" i="47"/>
  <c r="S6031" i="47"/>
  <c r="S6023" i="47"/>
  <c r="S6015" i="47"/>
  <c r="S6007" i="47"/>
  <c r="S5999" i="47"/>
  <c r="S5991" i="47"/>
  <c r="S5985" i="47"/>
  <c r="S5979" i="47"/>
  <c r="S5974" i="47"/>
  <c r="S5969" i="47"/>
  <c r="S5963" i="47"/>
  <c r="S5958" i="47"/>
  <c r="S5953" i="47"/>
  <c r="S5947" i="47"/>
  <c r="S5942" i="47"/>
  <c r="S5937" i="47"/>
  <c r="S5931" i="47"/>
  <c r="S5926" i="47"/>
  <c r="S5921" i="47"/>
  <c r="S5915" i="47"/>
  <c r="S5910" i="47"/>
  <c r="S5905" i="47"/>
  <c r="S5899" i="47"/>
  <c r="S5894" i="47"/>
  <c r="S5889" i="47"/>
  <c r="S5883" i="47"/>
  <c r="S5878" i="47"/>
  <c r="S5873" i="47"/>
  <c r="S5867" i="47"/>
  <c r="S5862" i="47"/>
  <c r="S5857" i="47"/>
  <c r="S5851" i="47"/>
  <c r="S5846" i="47"/>
  <c r="S5841" i="47"/>
  <c r="S5835" i="47"/>
  <c r="S5830" i="47"/>
  <c r="S5825" i="47"/>
  <c r="S5819" i="47"/>
  <c r="S5814" i="47"/>
  <c r="S5809" i="47"/>
  <c r="S5803" i="47"/>
  <c r="S5798" i="47"/>
  <c r="S5793" i="47"/>
  <c r="S5787" i="47"/>
  <c r="S5782" i="47"/>
  <c r="S5777" i="47"/>
  <c r="S5772" i="47"/>
  <c r="S5769" i="47"/>
  <c r="S5765" i="47"/>
  <c r="S5761" i="47"/>
  <c r="S5757" i="47"/>
  <c r="S5753" i="47"/>
  <c r="S5749" i="47"/>
  <c r="S5745" i="47"/>
  <c r="S5741" i="47"/>
  <c r="S5737" i="47"/>
  <c r="S5733" i="47"/>
  <c r="S5729" i="47"/>
  <c r="S5725" i="47"/>
  <c r="S5721" i="47"/>
  <c r="S5717" i="47"/>
  <c r="S5713" i="47"/>
  <c r="S5709" i="47"/>
  <c r="S5705" i="47"/>
  <c r="S5701" i="47"/>
  <c r="S5697" i="47"/>
  <c r="S5693" i="47"/>
  <c r="S5689" i="47"/>
  <c r="S5685" i="47"/>
  <c r="S5681" i="47"/>
  <c r="S5677" i="47"/>
  <c r="S5673" i="47"/>
  <c r="S5669" i="47"/>
  <c r="S5665" i="47"/>
  <c r="S5661" i="47"/>
  <c r="S5657" i="47"/>
  <c r="S5653" i="47"/>
  <c r="S5649" i="47"/>
  <c r="S5645" i="47"/>
  <c r="S5641" i="47"/>
  <c r="S5637" i="47"/>
  <c r="S5633" i="47"/>
  <c r="S5629" i="47"/>
  <c r="S5625" i="47"/>
  <c r="S5621" i="47"/>
  <c r="S5617" i="47"/>
  <c r="S5613" i="47"/>
  <c r="S5609" i="47"/>
  <c r="S5605" i="47"/>
  <c r="S5601" i="47"/>
  <c r="S5597" i="47"/>
  <c r="S5593" i="47"/>
  <c r="S5589" i="47"/>
  <c r="S5585" i="47"/>
  <c r="S5581" i="47"/>
  <c r="S5577" i="47"/>
  <c r="S5573" i="47"/>
  <c r="S5569" i="47"/>
  <c r="S5565" i="47"/>
  <c r="S5561" i="47"/>
  <c r="S5557" i="47"/>
  <c r="S5553" i="47"/>
  <c r="S5549" i="47"/>
  <c r="S5545" i="47"/>
  <c r="S5541" i="47"/>
  <c r="S5537" i="47"/>
  <c r="S5533" i="47"/>
  <c r="S5529" i="47"/>
  <c r="S5525" i="47"/>
  <c r="S5521" i="47"/>
  <c r="S5517" i="47"/>
  <c r="S5513" i="47"/>
  <c r="S5509" i="47"/>
  <c r="S5505" i="47"/>
  <c r="S5501" i="47"/>
  <c r="S5497" i="47"/>
  <c r="S5493" i="47"/>
  <c r="S5489" i="47"/>
  <c r="S5485" i="47"/>
  <c r="S5481" i="47"/>
  <c r="S5477" i="47"/>
  <c r="S5473" i="47"/>
  <c r="S5469" i="47"/>
  <c r="S5465" i="47"/>
  <c r="S5461" i="47"/>
  <c r="S5457" i="47"/>
  <c r="S5453" i="47"/>
  <c r="S5449" i="47"/>
  <c r="S5445" i="47"/>
  <c r="S5441" i="47"/>
  <c r="S5437" i="47"/>
  <c r="S5435" i="47"/>
  <c r="S5431" i="47"/>
  <c r="S5427" i="47"/>
  <c r="S5423" i="47"/>
  <c r="S5419" i="47"/>
  <c r="S5415" i="47"/>
  <c r="S5411" i="47"/>
  <c r="S5407" i="47"/>
  <c r="S5403" i="47"/>
  <c r="S5399" i="47"/>
  <c r="S5395" i="47"/>
  <c r="S5391" i="47"/>
  <c r="S5387" i="47"/>
  <c r="S5383" i="47"/>
  <c r="S5379" i="47"/>
  <c r="S5375" i="47"/>
  <c r="S5371" i="47"/>
  <c r="S5367" i="47"/>
  <c r="S5363" i="47"/>
  <c r="S5359" i="47"/>
  <c r="S5355" i="47"/>
  <c r="S5351" i="47"/>
  <c r="S5347" i="47"/>
  <c r="S5343" i="47"/>
  <c r="S5339" i="47"/>
  <c r="S5335" i="47"/>
  <c r="S5331" i="47"/>
  <c r="S5327" i="47"/>
  <c r="S5323" i="47"/>
  <c r="S5319" i="47"/>
  <c r="S5315" i="47"/>
  <c r="S5311" i="47"/>
  <c r="S5307" i="47"/>
  <c r="S5303" i="47"/>
  <c r="S5299" i="47"/>
  <c r="S5295" i="47"/>
  <c r="S5291" i="47"/>
  <c r="S5287" i="47"/>
  <c r="S5283" i="47"/>
  <c r="S5279" i="47"/>
  <c r="S5275" i="47"/>
  <c r="S5271" i="47"/>
  <c r="S5267" i="47"/>
  <c r="S5263" i="47"/>
  <c r="S5259" i="47"/>
  <c r="S5255" i="47"/>
  <c r="S5251" i="47"/>
  <c r="S5247" i="47"/>
  <c r="S5243" i="47"/>
  <c r="S5239" i="47"/>
  <c r="S5235" i="47"/>
  <c r="S5231" i="47"/>
  <c r="S5227" i="47"/>
  <c r="S5223" i="47"/>
  <c r="S5219" i="47"/>
  <c r="S5215" i="47"/>
  <c r="S5211" i="47"/>
  <c r="S5207" i="47"/>
  <c r="S5203" i="47"/>
  <c r="S5199" i="47"/>
  <c r="S5195" i="47"/>
  <c r="S5191" i="47"/>
  <c r="S5187" i="47"/>
  <c r="S5183" i="47"/>
  <c r="S5179" i="47"/>
  <c r="S5175" i="47"/>
  <c r="S5171" i="47"/>
  <c r="S5167" i="47"/>
  <c r="S5163" i="47"/>
  <c r="S5159" i="47"/>
  <c r="S5155" i="47"/>
  <c r="S5151" i="47"/>
  <c r="S5147" i="47"/>
  <c r="S5143" i="47"/>
  <c r="S5139" i="47"/>
  <c r="S5135" i="47"/>
  <c r="S5131" i="47"/>
  <c r="S5127" i="47"/>
  <c r="S5123" i="47"/>
  <c r="S5119" i="47"/>
  <c r="S5115" i="47"/>
  <c r="S5111" i="47"/>
  <c r="H430" i="48" l="1"/>
  <c r="G26" i="47" s="1"/>
  <c r="G55" i="54" s="1"/>
  <c r="J430" i="48"/>
  <c r="I26" i="47" s="1"/>
  <c r="I55" i="54" s="1"/>
  <c r="J55" i="54" s="1"/>
  <c r="J91" i="54" s="1"/>
  <c r="J8" i="54" s="1"/>
  <c r="L430" i="48"/>
  <c r="H55" i="54" l="1"/>
  <c r="J37" i="54"/>
  <c r="M430" i="48"/>
  <c r="K26" i="47"/>
  <c r="K55" i="54" s="1"/>
  <c r="L55" i="54" s="1"/>
  <c r="L91" i="54" s="1"/>
  <c r="L8" i="54" s="1"/>
  <c r="M55" i="54" l="1"/>
  <c r="N55" i="54"/>
  <c r="N91" i="54" s="1"/>
  <c r="N8" i="54" s="1"/>
  <c r="H91" i="54"/>
  <c r="H8" i="54" s="1"/>
  <c r="L37" i="54"/>
  <c r="H37" i="54"/>
  <c r="H43" i="54" s="1"/>
  <c r="J43" i="54"/>
  <c r="J6" i="54" s="1"/>
  <c r="L26" i="47"/>
  <c r="M37" i="54" l="1"/>
  <c r="L43" i="54"/>
  <c r="L6" i="54" s="1"/>
  <c r="N37" i="54"/>
  <c r="N43" i="54" s="1"/>
  <c r="N6" i="54" s="1"/>
  <c r="H6" i="54"/>
  <c r="D177" i="48" l="1"/>
  <c r="B13" i="47"/>
  <c r="O79" i="54" l="1"/>
  <c r="O74" i="54"/>
  <c r="O64" i="54"/>
  <c r="O85" i="54"/>
  <c r="B14" i="47"/>
  <c r="D202" i="48"/>
  <c r="O87" i="54" l="1"/>
  <c r="O70" i="54"/>
  <c r="D227" i="48"/>
  <c r="D252" i="48" s="1"/>
  <c r="D277" i="48" s="1"/>
  <c r="B15" i="47"/>
  <c r="O88" i="54" l="1"/>
  <c r="O71" i="54"/>
  <c r="B16" i="47"/>
  <c r="M211" i="48" l="1"/>
  <c r="B17" i="47" l="1"/>
  <c r="O59" i="54" l="1"/>
  <c r="D302" i="48" l="1"/>
  <c r="B18" i="47"/>
  <c r="O78" i="54" s="1"/>
  <c r="D327" i="48" l="1"/>
  <c r="D340" i="48" s="1"/>
  <c r="B19" i="47"/>
  <c r="D352" i="48" l="1"/>
  <c r="D377" i="48" s="1"/>
  <c r="D402" i="48" s="1"/>
  <c r="B21" i="47"/>
  <c r="O76" i="54" s="1"/>
  <c r="O58" i="54"/>
  <c r="B20" i="47"/>
  <c r="O84" i="54" s="1"/>
  <c r="B22" i="47" l="1"/>
  <c r="O77" i="54" s="1"/>
  <c r="B23" i="47" l="1"/>
  <c r="O31" i="54" s="1"/>
  <c r="D415" i="48" l="1"/>
  <c r="D427" i="48" s="1"/>
  <c r="D440" i="48" s="1"/>
  <c r="B27" i="47" l="1"/>
  <c r="O57" i="54" s="1"/>
  <c r="D452" i="48"/>
  <c r="B24" i="47"/>
  <c r="O46" i="54" s="1"/>
  <c r="B25" i="47" l="1"/>
  <c r="O54" i="54" s="1"/>
  <c r="B26" i="47" l="1"/>
  <c r="O55" i="54" s="1"/>
  <c r="D477" i="48" l="1"/>
  <c r="D502" i="48" s="1"/>
  <c r="B28" i="47" l="1"/>
  <c r="O69" i="54" s="1"/>
  <c r="B29" i="47" l="1"/>
  <c r="O68" i="54" s="1"/>
  <c r="D514" i="48" l="1"/>
  <c r="D527" i="48" l="1"/>
  <c r="B31" i="47"/>
  <c r="O38" i="54" s="1"/>
  <c r="B30" i="47"/>
  <c r="O37" i="54" s="1"/>
  <c r="B32" i="47" l="1"/>
  <c r="O39" i="54" s="1"/>
  <c r="D540" i="48"/>
  <c r="O41" i="54" l="1"/>
  <c r="D552" i="48"/>
  <c r="B34" i="47" s="1"/>
  <c r="O89" i="54" s="1"/>
  <c r="B33" i="47" l="1"/>
  <c r="O40" i="54" l="1"/>
  <c r="L34" i="54" l="1"/>
  <c r="L5" i="54" s="1"/>
  <c r="L11" i="54" s="1"/>
  <c r="L5" i="63" s="1"/>
  <c r="J34" i="54" l="1"/>
  <c r="J5" i="54" s="1"/>
  <c r="J11" i="54" s="1"/>
  <c r="J5" i="63" s="1"/>
  <c r="J8" i="63" s="1"/>
  <c r="D8" i="62" s="1"/>
  <c r="L8" i="63"/>
  <c r="D11" i="62" s="1"/>
  <c r="D9" i="62" l="1"/>
  <c r="D10" i="62" s="1"/>
  <c r="D13" i="62" l="1"/>
  <c r="D12" i="62"/>
  <c r="N34" i="54" l="1"/>
  <c r="N5" i="54" s="1"/>
  <c r="N11" i="54" s="1"/>
  <c r="H5" i="54"/>
  <c r="H11" i="54" s="1"/>
  <c r="H5" i="63" s="1"/>
  <c r="H8" i="63" l="1"/>
  <c r="D4" i="62" s="1"/>
  <c r="D7" i="62" s="1"/>
  <c r="N5" i="63"/>
  <c r="N8" i="63" s="1"/>
  <c r="D21" i="62" l="1"/>
  <c r="D18" i="62"/>
  <c r="D20" i="62"/>
  <c r="D19" i="62"/>
  <c r="D22" i="62"/>
  <c r="D23" i="62" l="1"/>
  <c r="D24" i="62" l="1"/>
  <c r="D25" i="62" s="1"/>
  <c r="D26" i="62" s="1"/>
  <c r="D28" i="62" l="1"/>
  <c r="D29" i="62" s="1"/>
  <c r="D30" i="62" s="1"/>
  <c r="D32" i="62" s="1"/>
</calcChain>
</file>

<file path=xl/sharedStrings.xml><?xml version="1.0" encoding="utf-8"?>
<sst xmlns="http://schemas.openxmlformats.org/spreadsheetml/2006/main" count="2101" uniqueCount="805">
  <si>
    <t>단위</t>
  </si>
  <si>
    <t>수량</t>
  </si>
  <si>
    <t>비  고</t>
  </si>
  <si>
    <t>공사비  집계표</t>
    <phoneticPr fontId="24" type="noConversion"/>
  </si>
  <si>
    <t>NO</t>
    <phoneticPr fontId="26" type="noConversion"/>
  </si>
  <si>
    <t>명      칭</t>
    <phoneticPr fontId="26" type="noConversion"/>
  </si>
  <si>
    <t>구      분</t>
    <phoneticPr fontId="26" type="noConversion"/>
  </si>
  <si>
    <t>재료비</t>
    <phoneticPr fontId="26" type="noConversion"/>
  </si>
  <si>
    <t>노무비</t>
    <phoneticPr fontId="26" type="noConversion"/>
  </si>
  <si>
    <t>경비</t>
    <phoneticPr fontId="26" type="noConversion"/>
  </si>
  <si>
    <t>합계</t>
    <phoneticPr fontId="26" type="noConversion"/>
  </si>
  <si>
    <t>식</t>
    <phoneticPr fontId="26" type="noConversion"/>
  </si>
  <si>
    <t>건축공사</t>
    <phoneticPr fontId="26" type="noConversion"/>
  </si>
  <si>
    <t>기계설비공사</t>
    <phoneticPr fontId="26" type="noConversion"/>
  </si>
  <si>
    <t>전기설비공사</t>
    <phoneticPr fontId="26" type="noConversion"/>
  </si>
  <si>
    <t>통신설비공사</t>
    <phoneticPr fontId="26" type="noConversion"/>
  </si>
  <si>
    <t>소방공사</t>
    <phoneticPr fontId="26" type="noConversion"/>
  </si>
  <si>
    <t>[ 소     계 ]</t>
    <phoneticPr fontId="26" type="noConversion"/>
  </si>
  <si>
    <t>산재보험료</t>
    <phoneticPr fontId="24" type="noConversion"/>
  </si>
  <si>
    <t>노무비 *</t>
    <phoneticPr fontId="24" type="noConversion"/>
  </si>
  <si>
    <t>고용보험료</t>
    <phoneticPr fontId="24" type="noConversion"/>
  </si>
  <si>
    <t>건강보험료</t>
    <phoneticPr fontId="24" type="noConversion"/>
  </si>
  <si>
    <t>(직접)노무비 *</t>
    <phoneticPr fontId="24" type="noConversion"/>
  </si>
  <si>
    <t>요양보험료</t>
    <phoneticPr fontId="24" type="noConversion"/>
  </si>
  <si>
    <t>건강보험료 *</t>
    <phoneticPr fontId="24" type="noConversion"/>
  </si>
  <si>
    <t>연금보험료</t>
    <phoneticPr fontId="24" type="noConversion"/>
  </si>
  <si>
    <t>퇴직공제부금</t>
    <phoneticPr fontId="24" type="noConversion"/>
  </si>
  <si>
    <t>안전관리비</t>
    <phoneticPr fontId="24" type="noConversion"/>
  </si>
  <si>
    <t>(재료+(직접)노무) *</t>
    <phoneticPr fontId="24" type="noConversion"/>
  </si>
  <si>
    <t>환경보존비</t>
    <phoneticPr fontId="24" type="noConversion"/>
  </si>
  <si>
    <t>(재료+직노+경비) *</t>
    <phoneticPr fontId="24" type="noConversion"/>
  </si>
  <si>
    <t>[ 총   공   사   비 ]</t>
    <phoneticPr fontId="26" type="noConversion"/>
  </si>
  <si>
    <t>[ 공   사   비  계 ]</t>
    <phoneticPr fontId="26" type="noConversion"/>
  </si>
  <si>
    <t>부가가치세</t>
    <phoneticPr fontId="26" type="noConversion"/>
  </si>
  <si>
    <t>간접노무비</t>
    <phoneticPr fontId="24" type="noConversion"/>
  </si>
  <si>
    <t>VAT포함</t>
    <phoneticPr fontId="26" type="noConversion"/>
  </si>
  <si>
    <t>(직접)노무비 *</t>
    <phoneticPr fontId="24" type="noConversion"/>
  </si>
  <si>
    <t>토목공사</t>
    <phoneticPr fontId="26" type="noConversion"/>
  </si>
  <si>
    <t>조경공사</t>
    <phoneticPr fontId="26" type="noConversion"/>
  </si>
  <si>
    <t>일반관리비</t>
    <phoneticPr fontId="26" type="noConversion"/>
  </si>
  <si>
    <t>이윤</t>
    <phoneticPr fontId="26" type="noConversion"/>
  </si>
  <si>
    <t>(재료+노무+경비) *</t>
    <phoneticPr fontId="24" type="noConversion"/>
  </si>
  <si>
    <t>(노무+경비+일반관리비) *</t>
    <phoneticPr fontId="24" type="noConversion"/>
  </si>
  <si>
    <t>1.</t>
    <phoneticPr fontId="28" type="noConversion"/>
  </si>
  <si>
    <t>공사명</t>
    <phoneticPr fontId="28" type="noConversion"/>
  </si>
  <si>
    <t>:</t>
    <phoneticPr fontId="28" type="noConversion"/>
  </si>
  <si>
    <t>2.</t>
    <phoneticPr fontId="28" type="noConversion"/>
  </si>
  <si>
    <t>공사기간</t>
    <phoneticPr fontId="28" type="noConversion"/>
  </si>
  <si>
    <t>3.</t>
    <phoneticPr fontId="28" type="noConversion"/>
  </si>
  <si>
    <t>총액</t>
    <phoneticPr fontId="28" type="noConversion"/>
  </si>
  <si>
    <t>4.</t>
    <phoneticPr fontId="28" type="noConversion"/>
  </si>
  <si>
    <t>내역별첨</t>
    <phoneticPr fontId="28" type="noConversion"/>
  </si>
  <si>
    <t>공사비 내역서</t>
    <phoneticPr fontId="28" type="noConversion"/>
  </si>
  <si>
    <t>위와 같이  공사비 내역서를  제출하나이다.</t>
    <phoneticPr fontId="28" type="noConversion"/>
  </si>
  <si>
    <t>"을"</t>
    <phoneticPr fontId="28" type="noConversion"/>
  </si>
  <si>
    <t>대표이사 : 서 종 욱  (인)</t>
    <phoneticPr fontId="28" type="noConversion"/>
  </si>
  <si>
    <t>"갑"</t>
    <phoneticPr fontId="28" type="noConversion"/>
  </si>
  <si>
    <t>상호  :  (주) 대우건설</t>
    <phoneticPr fontId="28" type="noConversion"/>
  </si>
  <si>
    <t>도  급  내  역  서</t>
    <phoneticPr fontId="28" type="noConversion"/>
  </si>
  <si>
    <t>서울특별시 종로구 신문로1가 57</t>
    <phoneticPr fontId="28" type="noConversion"/>
  </si>
  <si>
    <t>自  2011년     08월        일       착공 후</t>
    <phoneticPr fontId="28" type="noConversion"/>
  </si>
  <si>
    <t>연세대학교 국제캠퍼스 1-2단계 건립공사</t>
    <phoneticPr fontId="28" type="noConversion"/>
  </si>
  <si>
    <t>至  2013년     02월     28일    ( 19 개월간 )</t>
    <phoneticPr fontId="28" type="noConversion"/>
  </si>
  <si>
    <t>인천광역시 연수구 송도동 162-1</t>
    <phoneticPr fontId="28" type="noConversion"/>
  </si>
  <si>
    <t>송도국제화복합단지개발㈜</t>
    <phoneticPr fontId="28" type="noConversion"/>
  </si>
  <si>
    <t>대표이사 :   (인)</t>
    <phoneticPr fontId="28" type="noConversion"/>
  </si>
  <si>
    <t>송도국제화복합단지개발(주) 귀중</t>
    <phoneticPr fontId="28" type="noConversion"/>
  </si>
  <si>
    <t>공사명 : 연세대학교 국제캠퍼스 1-2단계 건립공사</t>
    <phoneticPr fontId="26" type="noConversion"/>
  </si>
  <si>
    <t>M2</t>
  </si>
  <si>
    <t>일금  일천이백이십일억삼천삼백구십오만이천오백육십이 원정(VAT 포함)</t>
  </si>
  <si>
    <t>M</t>
  </si>
  <si>
    <t>EA</t>
  </si>
  <si>
    <t>일위대가 집계표</t>
    <phoneticPr fontId="15" type="noConversion"/>
  </si>
  <si>
    <t>코   드</t>
    <phoneticPr fontId="15" type="noConversion"/>
  </si>
  <si>
    <t>품   명</t>
    <phoneticPr fontId="15" type="noConversion"/>
  </si>
  <si>
    <t>규     격</t>
    <phoneticPr fontId="15" type="noConversion"/>
  </si>
  <si>
    <t>단 위</t>
    <phoneticPr fontId="15" type="noConversion"/>
  </si>
  <si>
    <t>재 료 비</t>
    <phoneticPr fontId="15" type="noConversion"/>
  </si>
  <si>
    <t>노 무 비</t>
    <phoneticPr fontId="15" type="noConversion"/>
  </si>
  <si>
    <t>경  비</t>
    <phoneticPr fontId="15" type="noConversion"/>
  </si>
  <si>
    <t>합   계</t>
    <phoneticPr fontId="15" type="noConversion"/>
  </si>
  <si>
    <t>비 고</t>
    <phoneticPr fontId="15" type="noConversion"/>
  </si>
  <si>
    <t xml:space="preserve">     일    위    대   가   표</t>
    <phoneticPr fontId="15" type="noConversion"/>
  </si>
  <si>
    <t>항    목    번    호      :</t>
    <phoneticPr fontId="24" type="noConversion"/>
  </si>
  <si>
    <t>공                   종      ;</t>
    <phoneticPr fontId="15" type="noConversion"/>
  </si>
  <si>
    <t>단                   위      ;</t>
    <phoneticPr fontId="15" type="noConversion"/>
  </si>
  <si>
    <t>M2</t>
    <phoneticPr fontId="15" type="noConversion"/>
  </si>
  <si>
    <t>경   비</t>
  </si>
  <si>
    <t>합    계</t>
  </si>
  <si>
    <t>종    별</t>
    <phoneticPr fontId="206" type="noConversion"/>
  </si>
  <si>
    <t>규   격</t>
  </si>
  <si>
    <t>자 재 비</t>
    <phoneticPr fontId="206" type="noConversion"/>
  </si>
  <si>
    <t>노 무 비</t>
  </si>
  <si>
    <t>경     비</t>
  </si>
  <si>
    <t>단가</t>
  </si>
  <si>
    <t>합계</t>
  </si>
  <si>
    <t>소   계</t>
    <phoneticPr fontId="15" type="noConversion"/>
  </si>
  <si>
    <t>보통인부</t>
    <phoneticPr fontId="24" type="noConversion"/>
  </si>
  <si>
    <t>인</t>
    <phoneticPr fontId="24" type="noConversion"/>
  </si>
  <si>
    <t xml:space="preserve">     일    위    대   가   표</t>
    <phoneticPr fontId="15" type="noConversion"/>
  </si>
  <si>
    <t>항    목    번    호      :</t>
    <phoneticPr fontId="24" type="noConversion"/>
  </si>
  <si>
    <t>공                   종      ;</t>
    <phoneticPr fontId="15" type="noConversion"/>
  </si>
  <si>
    <t>잡철물제작설치</t>
    <phoneticPr fontId="15" type="noConversion"/>
  </si>
  <si>
    <t>단                   위      ;</t>
    <phoneticPr fontId="15" type="noConversion"/>
  </si>
  <si>
    <t>KG</t>
    <phoneticPr fontId="15" type="noConversion"/>
  </si>
  <si>
    <t>재 료 비</t>
    <phoneticPr fontId="15" type="noConversion"/>
  </si>
  <si>
    <t>노 무 비</t>
    <phoneticPr fontId="15" type="noConversion"/>
  </si>
  <si>
    <t>종    별</t>
    <phoneticPr fontId="206" type="noConversion"/>
  </si>
  <si>
    <t>자 재 비</t>
    <phoneticPr fontId="206" type="noConversion"/>
  </si>
  <si>
    <t>용접봉</t>
    <phoneticPr fontId="15" type="noConversion"/>
  </si>
  <si>
    <t>산소KSE 4301 3.2mm</t>
    <phoneticPr fontId="15" type="noConversion"/>
  </si>
  <si>
    <t>KG</t>
    <phoneticPr fontId="15" type="noConversion"/>
  </si>
  <si>
    <t>산소</t>
    <phoneticPr fontId="15" type="noConversion"/>
  </si>
  <si>
    <t>ℓ</t>
    <phoneticPr fontId="15" type="noConversion"/>
  </si>
  <si>
    <t>아세틸렌</t>
    <phoneticPr fontId="15" type="noConversion"/>
  </si>
  <si>
    <t>㎏</t>
  </si>
  <si>
    <t>용접기손료</t>
    <phoneticPr fontId="15" type="noConversion"/>
  </si>
  <si>
    <t>AMP-500교류</t>
    <phoneticPr fontId="15" type="noConversion"/>
  </si>
  <si>
    <t>HR</t>
    <phoneticPr fontId="15" type="noConversion"/>
  </si>
  <si>
    <t>전력량</t>
    <phoneticPr fontId="15" type="noConversion"/>
  </si>
  <si>
    <t>KWH</t>
    <phoneticPr fontId="15" type="noConversion"/>
  </si>
  <si>
    <t>철공</t>
    <phoneticPr fontId="15" type="noConversion"/>
  </si>
  <si>
    <t>인</t>
    <phoneticPr fontId="15" type="noConversion"/>
  </si>
  <si>
    <t>보통인부</t>
    <phoneticPr fontId="15" type="noConversion"/>
  </si>
  <si>
    <t>인</t>
    <phoneticPr fontId="15" type="noConversion"/>
  </si>
  <si>
    <t>용접공</t>
    <phoneticPr fontId="15" type="noConversion"/>
  </si>
  <si>
    <t>인</t>
    <phoneticPr fontId="15" type="noConversion"/>
  </si>
  <si>
    <t>특별인부</t>
    <phoneticPr fontId="15" type="noConversion"/>
  </si>
  <si>
    <t>인</t>
    <phoneticPr fontId="15" type="noConversion"/>
  </si>
  <si>
    <t>공구손료</t>
    <phoneticPr fontId="15" type="noConversion"/>
  </si>
  <si>
    <t>노무비의3%</t>
    <phoneticPr fontId="15" type="noConversion"/>
  </si>
  <si>
    <t>식</t>
    <phoneticPr fontId="15" type="noConversion"/>
  </si>
  <si>
    <t>소     계</t>
    <phoneticPr fontId="15" type="noConversion"/>
  </si>
  <si>
    <t>간단</t>
    <phoneticPr fontId="15" type="noConversion"/>
  </si>
  <si>
    <t>보통</t>
    <phoneticPr fontId="15" type="noConversion"/>
  </si>
  <si>
    <t>복잡</t>
    <phoneticPr fontId="15" type="noConversion"/>
  </si>
  <si>
    <t>잡철물 제작 설치</t>
  </si>
  <si>
    <t>KG</t>
  </si>
  <si>
    <t>M</t>
    <phoneticPr fontId="15" type="noConversion"/>
  </si>
  <si>
    <t xml:space="preserve">     일    위    대   가   표</t>
    <phoneticPr fontId="15" type="noConversion"/>
  </si>
  <si>
    <t>항    목    번    호      :</t>
    <phoneticPr fontId="24" type="noConversion"/>
  </si>
  <si>
    <t>M</t>
    <phoneticPr fontId="24" type="noConversion"/>
  </si>
  <si>
    <t>간단</t>
    <phoneticPr fontId="24" type="noConversion"/>
  </si>
  <si>
    <t>ST'L PLATE</t>
    <phoneticPr fontId="24" type="noConversion"/>
  </si>
  <si>
    <t>1.6T</t>
    <phoneticPr fontId="24" type="noConversion"/>
  </si>
  <si>
    <t xml:space="preserve">     일    위    대   가   표</t>
    <phoneticPr fontId="15" type="noConversion"/>
  </si>
  <si>
    <t>항    목    번    호      :</t>
    <phoneticPr fontId="24" type="noConversion"/>
  </si>
  <si>
    <t>ST'L PLATE</t>
  </si>
  <si>
    <t>각파이프</t>
    <phoneticPr fontId="24" type="noConversion"/>
  </si>
  <si>
    <t>M2</t>
    <phoneticPr fontId="206" type="noConversion"/>
  </si>
  <si>
    <t>식</t>
    <phoneticPr fontId="206" type="noConversion"/>
  </si>
  <si>
    <t>철재면</t>
    <phoneticPr fontId="24" type="noConversion"/>
  </si>
  <si>
    <t>도장공</t>
    <phoneticPr fontId="15" type="noConversion"/>
  </si>
  <si>
    <t xml:space="preserve">     일    위    대   가   표</t>
    <phoneticPr fontId="15" type="noConversion"/>
  </si>
  <si>
    <t>항    목    번    호      :</t>
    <phoneticPr fontId="24" type="noConversion"/>
  </si>
  <si>
    <t>공                   종      ;</t>
    <phoneticPr fontId="15" type="noConversion"/>
  </si>
  <si>
    <t>ALL PUTTY</t>
    <phoneticPr fontId="24" type="noConversion"/>
  </si>
  <si>
    <t>단                   위      ;</t>
    <phoneticPr fontId="15" type="noConversion"/>
  </si>
  <si>
    <t>M2</t>
    <phoneticPr fontId="15" type="noConversion"/>
  </si>
  <si>
    <t>재 료 비</t>
    <phoneticPr fontId="15" type="noConversion"/>
  </si>
  <si>
    <t>노 무 비</t>
    <phoneticPr fontId="15" type="noConversion"/>
  </si>
  <si>
    <t>종    별</t>
    <phoneticPr fontId="206" type="noConversion"/>
  </si>
  <si>
    <t>자 재 비</t>
    <phoneticPr fontId="206" type="noConversion"/>
  </si>
  <si>
    <t>소   계</t>
    <phoneticPr fontId="15" type="noConversion"/>
  </si>
  <si>
    <t xml:space="preserve">     일    위    대   가   표</t>
    <phoneticPr fontId="15" type="noConversion"/>
  </si>
  <si>
    <t>항    목    번    호      :</t>
    <phoneticPr fontId="24" type="noConversion"/>
  </si>
  <si>
    <t>공                   종      ;</t>
    <phoneticPr fontId="15" type="noConversion"/>
  </si>
  <si>
    <t>단                   위      ;</t>
    <phoneticPr fontId="15" type="noConversion"/>
  </si>
  <si>
    <t>재 료 비</t>
  </si>
  <si>
    <t>종    별</t>
    <phoneticPr fontId="206" type="noConversion"/>
  </si>
  <si>
    <t>자 재 비</t>
    <phoneticPr fontId="206" type="noConversion"/>
  </si>
  <si>
    <t>ℓ</t>
  </si>
  <si>
    <t>연마지</t>
  </si>
  <si>
    <t>매</t>
  </si>
  <si>
    <t>도장공</t>
  </si>
  <si>
    <t>인</t>
  </si>
  <si>
    <t>엔진식도장기</t>
  </si>
  <si>
    <t>4.7ℓ/MIN</t>
  </si>
  <si>
    <t>시간</t>
  </si>
  <si>
    <t>소   계</t>
    <phoneticPr fontId="15" type="noConversion"/>
  </si>
  <si>
    <t>엔진식도장기의 운전경비</t>
  </si>
  <si>
    <t>시간(ℓ/MIN)</t>
  </si>
  <si>
    <t>휘발유</t>
  </si>
  <si>
    <t>잡품</t>
  </si>
  <si>
    <t>주연료비의20%</t>
  </si>
  <si>
    <t>식</t>
  </si>
  <si>
    <t>건축목공</t>
    <phoneticPr fontId="15" type="noConversion"/>
  </si>
  <si>
    <t xml:space="preserve">     일    위    대   가   표</t>
    <phoneticPr fontId="15" type="noConversion"/>
  </si>
  <si>
    <t>항    목    번    호      :</t>
    <phoneticPr fontId="24" type="noConversion"/>
  </si>
  <si>
    <t>접착제</t>
    <phoneticPr fontId="15" type="noConversion"/>
  </si>
  <si>
    <t>소   계</t>
    <phoneticPr fontId="15" type="noConversion"/>
  </si>
  <si>
    <t>공                   종      ;</t>
    <phoneticPr fontId="15" type="noConversion"/>
  </si>
  <si>
    <t>단                   위      ;</t>
    <phoneticPr fontId="15" type="noConversion"/>
  </si>
  <si>
    <t>건축목공</t>
    <phoneticPr fontId="15" type="noConversion"/>
  </si>
  <si>
    <t>접착제</t>
    <phoneticPr fontId="15" type="noConversion"/>
  </si>
  <si>
    <t>보통인부</t>
    <phoneticPr fontId="15" type="noConversion"/>
  </si>
  <si>
    <t>KG</t>
    <phoneticPr fontId="206" type="noConversion"/>
  </si>
  <si>
    <t>접착제</t>
    <phoneticPr fontId="206" type="noConversion"/>
  </si>
  <si>
    <t>인</t>
    <phoneticPr fontId="206" type="noConversion"/>
  </si>
  <si>
    <t>종    별</t>
    <phoneticPr fontId="206" type="noConversion"/>
  </si>
  <si>
    <t>자 재 비</t>
    <phoneticPr fontId="206" type="noConversion"/>
  </si>
  <si>
    <t>M</t>
    <phoneticPr fontId="24" type="noConversion"/>
  </si>
  <si>
    <t>내장공</t>
    <phoneticPr fontId="206" type="noConversion"/>
  </si>
  <si>
    <t xml:space="preserve">     일    위    대   가   표</t>
    <phoneticPr fontId="15" type="noConversion"/>
  </si>
  <si>
    <t>항    목    번    호      :</t>
    <phoneticPr fontId="24" type="noConversion"/>
  </si>
  <si>
    <t>AL 몰딩</t>
    <phoneticPr fontId="24" type="noConversion"/>
  </si>
  <si>
    <t>내장공</t>
    <phoneticPr fontId="24" type="noConversion"/>
  </si>
  <si>
    <t>용접봉</t>
  </si>
  <si>
    <t>조사-002</t>
  </si>
  <si>
    <t>코   드</t>
    <phoneticPr fontId="15" type="noConversion"/>
  </si>
  <si>
    <t>품   명</t>
    <phoneticPr fontId="15" type="noConversion"/>
  </si>
  <si>
    <t>규격</t>
    <phoneticPr fontId="15" type="noConversion"/>
  </si>
  <si>
    <t>SPEC</t>
    <phoneticPr fontId="15" type="noConversion"/>
  </si>
  <si>
    <t>단위</t>
    <phoneticPr fontId="15" type="noConversion"/>
  </si>
  <si>
    <t>조사가격</t>
    <phoneticPr fontId="206" type="noConversion"/>
  </si>
  <si>
    <t>적용단가</t>
    <phoneticPr fontId="15" type="noConversion"/>
  </si>
  <si>
    <t>비   고</t>
    <phoneticPr fontId="15" type="noConversion"/>
  </si>
  <si>
    <t>단 가</t>
    <phoneticPr fontId="15" type="noConversion"/>
  </si>
  <si>
    <t>PAGE</t>
    <phoneticPr fontId="15" type="noConversion"/>
  </si>
  <si>
    <t>A 업체</t>
    <phoneticPr fontId="15" type="noConversion"/>
  </si>
  <si>
    <t>[노무비]</t>
    <phoneticPr fontId="15" type="noConversion"/>
  </si>
  <si>
    <t>조사-001</t>
    <phoneticPr fontId="24" type="noConversion"/>
  </si>
  <si>
    <t>인</t>
    <phoneticPr fontId="15" type="noConversion"/>
  </si>
  <si>
    <t>특별인부</t>
    <phoneticPr fontId="15" type="noConversion"/>
  </si>
  <si>
    <t>조사-003</t>
  </si>
  <si>
    <t>조사-004</t>
  </si>
  <si>
    <t>용접공</t>
    <phoneticPr fontId="15" type="noConversion"/>
  </si>
  <si>
    <t>조사-005</t>
  </si>
  <si>
    <t>철공</t>
    <phoneticPr fontId="15" type="noConversion"/>
  </si>
  <si>
    <t>조사-006</t>
  </si>
  <si>
    <t>도장공</t>
    <phoneticPr fontId="15" type="noConversion"/>
  </si>
  <si>
    <t>조사-007</t>
  </si>
  <si>
    <t>조사-008</t>
  </si>
  <si>
    <t>조사-009</t>
  </si>
  <si>
    <t>조사-010</t>
  </si>
  <si>
    <t>조사-012</t>
  </si>
  <si>
    <t>조사-018</t>
  </si>
  <si>
    <t>조사-021</t>
  </si>
  <si>
    <t>조사-025</t>
  </si>
  <si>
    <t>산소</t>
  </si>
  <si>
    <t>아세틸렌</t>
  </si>
  <si>
    <t>조사-027</t>
  </si>
  <si>
    <t>3.2M/M</t>
    <phoneticPr fontId="24" type="noConversion"/>
  </si>
  <si>
    <t>조사-028</t>
  </si>
  <si>
    <t>공업용</t>
    <phoneticPr fontId="206" type="noConversion"/>
  </si>
  <si>
    <t>1.6T</t>
  </si>
  <si>
    <t>각파이프</t>
    <phoneticPr fontId="24" type="noConversion"/>
  </si>
  <si>
    <t>F-TAPE</t>
    <phoneticPr fontId="15" type="noConversion"/>
  </si>
  <si>
    <t>힐러</t>
    <phoneticPr fontId="15" type="noConversion"/>
  </si>
  <si>
    <t>KG</t>
    <phoneticPr fontId="15" type="noConversion"/>
  </si>
  <si>
    <t>퍼티</t>
  </si>
  <si>
    <t>합판</t>
  </si>
  <si>
    <t>목재용</t>
    <phoneticPr fontId="15" type="noConversion"/>
  </si>
  <si>
    <t>비닐타일용</t>
    <phoneticPr fontId="206" type="noConversion"/>
  </si>
  <si>
    <t>조사-024</t>
  </si>
  <si>
    <t>조사-042</t>
  </si>
  <si>
    <t>M2</t>
    <phoneticPr fontId="15" type="noConversion"/>
  </si>
  <si>
    <t>먹메김</t>
  </si>
  <si>
    <t>건축목공</t>
    <phoneticPr fontId="15" type="noConversion"/>
  </si>
  <si>
    <t>인</t>
    <phoneticPr fontId="15" type="noConversion"/>
  </si>
  <si>
    <t>표준품셈 건축 11-1</t>
    <phoneticPr fontId="15" type="noConversion"/>
  </si>
  <si>
    <t>현장정리정돈</t>
  </si>
  <si>
    <t>표준품셈 토목 2-10</t>
    <phoneticPr fontId="15" type="noConversion"/>
  </si>
  <si>
    <t>보통인부</t>
    <phoneticPr fontId="15" type="noConversion"/>
  </si>
  <si>
    <t>표준품셈 토목 2-9</t>
    <phoneticPr fontId="15" type="noConversion"/>
  </si>
  <si>
    <t>하드롱지</t>
  </si>
  <si>
    <t>하드롱지</t>
    <phoneticPr fontId="15" type="noConversion"/>
  </si>
  <si>
    <t>풀</t>
    <phoneticPr fontId="15" type="noConversion"/>
  </si>
  <si>
    <t>M2</t>
    <phoneticPr fontId="15" type="noConversion"/>
  </si>
  <si>
    <t>KG</t>
    <phoneticPr fontId="15" type="noConversion"/>
  </si>
  <si>
    <t>AL 몰딩</t>
    <phoneticPr fontId="15" type="noConversion"/>
  </si>
  <si>
    <t>내장공</t>
    <phoneticPr fontId="15" type="noConversion"/>
  </si>
  <si>
    <t>조사-031</t>
  </si>
  <si>
    <t>30*30 1.6T</t>
    <phoneticPr fontId="24" type="noConversion"/>
  </si>
  <si>
    <t>KG</t>
    <phoneticPr fontId="15" type="noConversion"/>
  </si>
  <si>
    <t>M</t>
    <phoneticPr fontId="206" type="noConversion"/>
  </si>
  <si>
    <t>EA</t>
    <phoneticPr fontId="206" type="noConversion"/>
  </si>
  <si>
    <t>조사-035</t>
  </si>
  <si>
    <t>품명</t>
  </si>
  <si>
    <t>규격</t>
  </si>
  <si>
    <t>스펙</t>
    <phoneticPr fontId="206" type="noConversion"/>
  </si>
  <si>
    <t>재료비</t>
  </si>
  <si>
    <t>비고</t>
  </si>
  <si>
    <t>DESCRIPTION</t>
  </si>
  <si>
    <t>SIZE</t>
  </si>
  <si>
    <t>SPEC</t>
    <phoneticPr fontId="206" type="noConversion"/>
  </si>
  <si>
    <t>UNIT</t>
  </si>
  <si>
    <t>Q'TY</t>
  </si>
  <si>
    <t>금액</t>
  </si>
  <si>
    <t>NOTE</t>
  </si>
  <si>
    <t>**</t>
    <phoneticPr fontId="206" type="noConversion"/>
  </si>
  <si>
    <t>직접공사비</t>
    <phoneticPr fontId="206" type="noConversion"/>
  </si>
  <si>
    <t>식</t>
    <phoneticPr fontId="206" type="noConversion"/>
  </si>
  <si>
    <t>2.</t>
  </si>
  <si>
    <t>3.</t>
  </si>
  <si>
    <t>직접공사비 계</t>
    <phoneticPr fontId="206" type="noConversion"/>
  </si>
  <si>
    <t>견적조건</t>
    <phoneticPr fontId="206" type="noConversion"/>
  </si>
  <si>
    <t>-</t>
    <phoneticPr fontId="206" type="noConversion"/>
  </si>
  <si>
    <t>견적외사항 별도</t>
    <phoneticPr fontId="206" type="noConversion"/>
  </si>
  <si>
    <t>먹매김</t>
    <phoneticPr fontId="206" type="noConversion"/>
  </si>
  <si>
    <t>현장보양</t>
    <phoneticPr fontId="206" type="noConversion"/>
  </si>
  <si>
    <t>플라베니어/골판지/비닐</t>
    <phoneticPr fontId="206" type="noConversion"/>
  </si>
  <si>
    <t>현장정리정돈</t>
    <phoneticPr fontId="206" type="noConversion"/>
  </si>
  <si>
    <t>*</t>
    <phoneticPr fontId="206" type="noConversion"/>
  </si>
  <si>
    <t>벽체공사</t>
    <phoneticPr fontId="206" type="noConversion"/>
  </si>
  <si>
    <t>천정공사</t>
    <phoneticPr fontId="206" type="noConversion"/>
  </si>
  <si>
    <t>ALL PUTTY</t>
    <phoneticPr fontId="206" type="noConversion"/>
  </si>
  <si>
    <t>PAINT</t>
    <phoneticPr fontId="206" type="noConversion"/>
  </si>
  <si>
    <t>플라베니어/골판지/비닐</t>
  </si>
  <si>
    <t>현장보양</t>
    <phoneticPr fontId="15" type="noConversion"/>
  </si>
  <si>
    <t>천정몰딩</t>
    <phoneticPr fontId="15" type="noConversion"/>
  </si>
  <si>
    <t>AL</t>
    <phoneticPr fontId="15" type="noConversion"/>
  </si>
  <si>
    <t>준공청소포함</t>
    <phoneticPr fontId="15" type="noConversion"/>
  </si>
  <si>
    <t>경비</t>
    <phoneticPr fontId="15" type="noConversion"/>
  </si>
  <si>
    <t>조사-022</t>
  </si>
  <si>
    <t>33(하)</t>
    <phoneticPr fontId="15" type="noConversion"/>
  </si>
  <si>
    <t>32(하)</t>
    <phoneticPr fontId="15" type="noConversion"/>
  </si>
  <si>
    <t>물가자료</t>
    <phoneticPr fontId="24" type="noConversion"/>
  </si>
  <si>
    <t>거래가격</t>
    <phoneticPr fontId="24" type="noConversion"/>
  </si>
  <si>
    <t>B 업체</t>
    <phoneticPr fontId="15" type="noConversion"/>
  </si>
  <si>
    <t>물가정보</t>
    <phoneticPr fontId="24" type="noConversion"/>
  </si>
  <si>
    <t>구분</t>
    <phoneticPr fontId="206" type="noConversion"/>
  </si>
  <si>
    <t>No</t>
    <phoneticPr fontId="206" type="noConversion"/>
  </si>
  <si>
    <t>PAINT</t>
    <phoneticPr fontId="15" type="noConversion"/>
  </si>
  <si>
    <t>거래가격-1498P</t>
    <phoneticPr fontId="15" type="noConversion"/>
  </si>
  <si>
    <t>거래가격-1468P</t>
    <phoneticPr fontId="15" type="noConversion"/>
  </si>
  <si>
    <t>조합페인트</t>
    <phoneticPr fontId="15" type="noConversion"/>
  </si>
  <si>
    <t>3회</t>
    <phoneticPr fontId="15" type="noConversion"/>
  </si>
  <si>
    <t>표준품셈 건축 17-2-3</t>
    <phoneticPr fontId="24" type="noConversion"/>
  </si>
  <si>
    <t>조합페인트</t>
    <phoneticPr fontId="15" type="noConversion"/>
  </si>
  <si>
    <t>노무비</t>
    <phoneticPr fontId="15" type="noConversion"/>
  </si>
  <si>
    <t>자재비</t>
    <phoneticPr fontId="15" type="noConversion"/>
  </si>
  <si>
    <t>#120</t>
    <phoneticPr fontId="15" type="noConversion"/>
  </si>
  <si>
    <t>시너</t>
    <phoneticPr fontId="15" type="noConversion"/>
  </si>
  <si>
    <t>시너</t>
    <phoneticPr fontId="15" type="noConversion"/>
  </si>
  <si>
    <t>합성수지에멀션페인트</t>
    <phoneticPr fontId="24" type="noConversion"/>
  </si>
  <si>
    <t>EA</t>
    <phoneticPr fontId="24" type="noConversion"/>
  </si>
  <si>
    <t>단가조사표</t>
    <phoneticPr fontId="15" type="noConversion"/>
  </si>
  <si>
    <t>조사-015</t>
  </si>
  <si>
    <t>조사-017</t>
  </si>
  <si>
    <t>[자재비]</t>
    <phoneticPr fontId="15" type="noConversion"/>
  </si>
  <si>
    <t>노무비</t>
    <phoneticPr fontId="206" type="noConversion"/>
  </si>
  <si>
    <t>SPEC</t>
    <phoneticPr fontId="15" type="noConversion"/>
  </si>
  <si>
    <t>조사-037</t>
  </si>
  <si>
    <t>조사-039</t>
  </si>
  <si>
    <t>조사-016</t>
  </si>
  <si>
    <t>조사-032</t>
  </si>
  <si>
    <t>대</t>
    <phoneticPr fontId="206" type="noConversion"/>
  </si>
  <si>
    <t>B</t>
    <phoneticPr fontId="206" type="noConversion"/>
  </si>
  <si>
    <t>A</t>
    <phoneticPr fontId="206" type="noConversion"/>
  </si>
  <si>
    <t>공 사 원 가 계 산 서</t>
  </si>
  <si>
    <t>비        목</t>
  </si>
  <si>
    <t>금      액</t>
  </si>
  <si>
    <t>구        성        비</t>
  </si>
  <si>
    <t>비      고</t>
  </si>
  <si>
    <t>순   공   사   원   가</t>
  </si>
  <si>
    <t>재   료   비</t>
  </si>
  <si>
    <t>직  접  재  료  비</t>
  </si>
  <si>
    <t/>
  </si>
  <si>
    <t>간  접  재  료  비</t>
  </si>
  <si>
    <t>작업설, 부산물(△)</t>
  </si>
  <si>
    <t>[ 소          계 ]</t>
  </si>
  <si>
    <t>노   무   비</t>
  </si>
  <si>
    <t>직  접  노  무  비</t>
  </si>
  <si>
    <t>간  접  노  무  비</t>
  </si>
  <si>
    <t>경        비</t>
  </si>
  <si>
    <t>기   계    경   비</t>
  </si>
  <si>
    <t>산  재  보  험  료</t>
  </si>
  <si>
    <t>고  용  보  험  료</t>
  </si>
  <si>
    <t>노무비 * 0.87%</t>
  </si>
  <si>
    <t>국민  건강  보험료</t>
  </si>
  <si>
    <t>직접노무비 * 1.7%</t>
  </si>
  <si>
    <t>국민  연금  보험료</t>
  </si>
  <si>
    <t>직접노무비 * 2.49%</t>
  </si>
  <si>
    <t>노인장기요양보험료</t>
  </si>
  <si>
    <t>퇴직  공제  부금비</t>
  </si>
  <si>
    <t>산업안전보건관리비</t>
  </si>
  <si>
    <t>환  경  보  전  비</t>
  </si>
  <si>
    <t>(재료비+직노+기계경비) * 0.5%</t>
  </si>
  <si>
    <t>기   타    경   비</t>
  </si>
  <si>
    <t>하도급지급보증수수료</t>
  </si>
  <si>
    <t>건설기계대여금지급보증서발급수수료</t>
  </si>
  <si>
    <t>(재료비+직노+기계경비) * 0.07%</t>
  </si>
  <si>
    <t xml:space="preserve">        계</t>
  </si>
  <si>
    <t>일  반  관  리  비</t>
  </si>
  <si>
    <t>이              윤</t>
  </si>
  <si>
    <t>폐기물  처리비</t>
  </si>
  <si>
    <t>공   급    가   액</t>
  </si>
  <si>
    <t>부  가  가  치  세</t>
  </si>
  <si>
    <t>공급가액 * 10%</t>
  </si>
  <si>
    <t>도      급      액</t>
  </si>
  <si>
    <t>총   공   사    비</t>
  </si>
  <si>
    <t>50억 미만</t>
    <phoneticPr fontId="15" type="noConversion"/>
  </si>
  <si>
    <t>1.</t>
    <phoneticPr fontId="206" type="noConversion"/>
  </si>
  <si>
    <t>4.</t>
  </si>
  <si>
    <t>5.</t>
  </si>
  <si>
    <t>계</t>
    <phoneticPr fontId="206" type="noConversion"/>
  </si>
  <si>
    <t>풀</t>
    <phoneticPr fontId="15" type="noConversion"/>
  </si>
  <si>
    <t>조사-014</t>
  </si>
  <si>
    <t>(재료비+직노) * 2.93%</t>
    <phoneticPr fontId="15" type="noConversion"/>
  </si>
  <si>
    <t>(재료비+직노+기계경비) * 0.081%</t>
    <phoneticPr fontId="15" type="noConversion"/>
  </si>
  <si>
    <t>1.</t>
  </si>
  <si>
    <t>ALL PUTTY</t>
  </si>
  <si>
    <t>M2</t>
    <phoneticPr fontId="15" type="noConversion"/>
  </si>
  <si>
    <t>일위-15</t>
    <phoneticPr fontId="15" type="noConversion"/>
  </si>
  <si>
    <t>조사-045</t>
  </si>
  <si>
    <t>인테리어공사</t>
    <phoneticPr fontId="206" type="noConversion"/>
  </si>
  <si>
    <t>수      량      산      출     서</t>
    <phoneticPr fontId="24" type="noConversion"/>
  </si>
  <si>
    <t>일      위      대      가     표</t>
    <phoneticPr fontId="24" type="noConversion"/>
  </si>
  <si>
    <t>단      가      조     사      표</t>
    <phoneticPr fontId="24" type="noConversion"/>
  </si>
  <si>
    <t>품명</t>
    <phoneticPr fontId="206" type="noConversion"/>
  </si>
  <si>
    <t>수량</t>
    <phoneticPr fontId="206" type="noConversion"/>
  </si>
  <si>
    <t>단가</t>
    <phoneticPr fontId="206" type="noConversion"/>
  </si>
  <si>
    <t>먹메김</t>
    <phoneticPr fontId="206" type="noConversion"/>
  </si>
  <si>
    <t>플라베니아</t>
    <phoneticPr fontId="206" type="noConversion"/>
  </si>
  <si>
    <t>0.9*1.8</t>
    <phoneticPr fontId="206" type="noConversion"/>
  </si>
  <si>
    <t>1800/m2</t>
    <phoneticPr fontId="206" type="noConversion"/>
  </si>
  <si>
    <t>재료비 금액 하드롱지로 되어있음</t>
    <phoneticPr fontId="206" type="noConversion"/>
  </si>
  <si>
    <t>퍼티,PUTTY</t>
  </si>
  <si>
    <t>319퍼티, 백색</t>
  </si>
  <si>
    <t>연마지, #120~180, 230*280</t>
  </si>
  <si>
    <t>노무비</t>
  </si>
  <si>
    <t>보통인부</t>
  </si>
  <si>
    <t>319퍼티 배색</t>
    <phoneticPr fontId="24" type="noConversion"/>
  </si>
  <si>
    <t>F-Tape</t>
  </si>
  <si>
    <t>35~100mm</t>
  </si>
  <si>
    <t>휠러</t>
  </si>
  <si>
    <t>철부도장</t>
    <phoneticPr fontId="206" type="noConversion"/>
  </si>
  <si>
    <t>일반합판</t>
    <phoneticPr fontId="15" type="noConversion"/>
  </si>
  <si>
    <t>일반석고보드취부</t>
  </si>
  <si>
    <t>9.5T*2PLY</t>
  </si>
  <si>
    <t>일반석고보드</t>
  </si>
  <si>
    <t>일반석고보드</t>
    <phoneticPr fontId="15" type="noConversion"/>
  </si>
  <si>
    <t>9.5T</t>
  </si>
  <si>
    <t>9.5T</t>
    <phoneticPr fontId="15" type="noConversion"/>
  </si>
  <si>
    <t>표준품셈 건축 11-1-3-3</t>
    <phoneticPr fontId="15" type="noConversion"/>
  </si>
  <si>
    <t>표준품셈 건축 11-2-1</t>
    <phoneticPr fontId="206" type="noConversion"/>
  </si>
  <si>
    <t>표준품셈 건축 11-3-1-2</t>
    <phoneticPr fontId="15" type="noConversion"/>
  </si>
  <si>
    <t>석고본드</t>
    <phoneticPr fontId="15" type="noConversion"/>
  </si>
  <si>
    <t>석고본드</t>
    <phoneticPr fontId="15" type="noConversion"/>
  </si>
  <si>
    <t>표준품셈 건축 14-7</t>
    <phoneticPr fontId="15" type="noConversion"/>
  </si>
  <si>
    <t>표준품셈 건축 14-5</t>
    <phoneticPr fontId="15" type="noConversion"/>
  </si>
  <si>
    <t>표준품셈 건축 17-3-1</t>
    <phoneticPr fontId="24" type="noConversion"/>
  </si>
  <si>
    <t>인</t>
    <phoneticPr fontId="15" type="noConversion"/>
  </si>
  <si>
    <t>m</t>
    <phoneticPr fontId="15" type="noConversion"/>
  </si>
  <si>
    <t>kg</t>
    <phoneticPr fontId="15" type="noConversion"/>
  </si>
  <si>
    <t>매</t>
    <phoneticPr fontId="15" type="noConversion"/>
  </si>
  <si>
    <t>표준품셈 건축 17-1-2</t>
    <phoneticPr fontId="24" type="noConversion"/>
  </si>
  <si>
    <t>메탈스터드</t>
  </si>
  <si>
    <t>65*45*0.8</t>
    <phoneticPr fontId="15" type="noConversion"/>
  </si>
  <si>
    <t>메탈러너</t>
  </si>
  <si>
    <t>67*40*0.8</t>
    <phoneticPr fontId="15" type="noConversion"/>
  </si>
  <si>
    <t>나사</t>
  </si>
  <si>
    <t>65MM</t>
    <phoneticPr fontId="15" type="noConversion"/>
  </si>
  <si>
    <t>HILTI PIN</t>
  </si>
  <si>
    <t>DN-350</t>
  </si>
  <si>
    <t>SET</t>
  </si>
  <si>
    <t>3.2M/M</t>
  </si>
  <si>
    <t>65*45*0.8</t>
  </si>
  <si>
    <t>67*40*0.8</t>
  </si>
  <si>
    <t>NK 32S12</t>
  </si>
  <si>
    <t>발</t>
  </si>
  <si>
    <t>조사-019</t>
  </si>
  <si>
    <t>조사-041</t>
  </si>
  <si>
    <t>조사-013</t>
  </si>
  <si>
    <t>조사-033</t>
  </si>
  <si>
    <t>조사-043</t>
  </si>
  <si>
    <t>B</t>
  </si>
  <si>
    <t>대</t>
  </si>
  <si>
    <t>EA</t>
    <phoneticPr fontId="206" type="noConversion"/>
  </si>
  <si>
    <t>가설공사</t>
    <phoneticPr fontId="206" type="noConversion"/>
  </si>
  <si>
    <t>철거공사</t>
    <phoneticPr fontId="206" type="noConversion"/>
  </si>
  <si>
    <t>폐기물처리비</t>
    <phoneticPr fontId="206" type="noConversion"/>
  </si>
  <si>
    <t>1 ton</t>
    <phoneticPr fontId="206" type="noConversion"/>
  </si>
  <si>
    <t>폐기물처리비 계</t>
    <phoneticPr fontId="206" type="noConversion"/>
  </si>
  <si>
    <t>2018년 상반기</t>
    <phoneticPr fontId="15" type="noConversion"/>
  </si>
  <si>
    <t>2018년 상반기</t>
    <phoneticPr fontId="24" type="noConversion"/>
  </si>
  <si>
    <t>M2</t>
    <phoneticPr fontId="24" type="noConversion"/>
  </si>
  <si>
    <t>유리공</t>
  </si>
  <si>
    <t>코킹공</t>
  </si>
  <si>
    <t>표준품셈 건축 18-1-1</t>
    <phoneticPr fontId="15" type="noConversion"/>
  </si>
  <si>
    <t>각파이프구조틀조성</t>
  </si>
  <si>
    <t>각파이프구조틀조성</t>
    <phoneticPr fontId="206" type="noConversion"/>
  </si>
  <si>
    <t>조사-011</t>
    <phoneticPr fontId="24" type="noConversion"/>
  </si>
  <si>
    <t>조사-026</t>
  </si>
  <si>
    <t>조사-029</t>
  </si>
  <si>
    <t>조사-036</t>
  </si>
  <si>
    <t>조사-040</t>
  </si>
  <si>
    <t>조사-044</t>
  </si>
  <si>
    <t>인테리어공사</t>
    <phoneticPr fontId="206" type="noConversion"/>
  </si>
  <si>
    <t>85(Ⅱ)</t>
    <phoneticPr fontId="15" type="noConversion"/>
  </si>
  <si>
    <t>353(Ⅱ)</t>
    <phoneticPr fontId="15" type="noConversion"/>
  </si>
  <si>
    <t>418(Ⅱ)</t>
    <phoneticPr fontId="15" type="noConversion"/>
  </si>
  <si>
    <t>254(Ⅱ)</t>
    <phoneticPr fontId="15" type="noConversion"/>
  </si>
  <si>
    <t>259(Ⅱ)</t>
    <phoneticPr fontId="15" type="noConversion"/>
  </si>
  <si>
    <t>605(Ⅰ)</t>
    <phoneticPr fontId="15" type="noConversion"/>
  </si>
  <si>
    <t>570(Ⅰ)</t>
    <phoneticPr fontId="15" type="noConversion"/>
  </si>
  <si>
    <t>885(Ⅱ)</t>
    <phoneticPr fontId="15" type="noConversion"/>
  </si>
  <si>
    <t>884(Ⅱ)</t>
    <phoneticPr fontId="15" type="noConversion"/>
  </si>
  <si>
    <t>135(Ⅱ)</t>
    <phoneticPr fontId="15" type="noConversion"/>
  </si>
  <si>
    <t>112(Ⅱ)</t>
    <phoneticPr fontId="15" type="noConversion"/>
  </si>
  <si>
    <t>10T</t>
    <phoneticPr fontId="15" type="noConversion"/>
  </si>
  <si>
    <t>노무비 * 4.05%</t>
    <phoneticPr fontId="15" type="noConversion"/>
  </si>
  <si>
    <t>건강보험료 * 7.38%</t>
    <phoneticPr fontId="15" type="noConversion"/>
  </si>
  <si>
    <t>(재료비+노무비) * 5.5%</t>
    <phoneticPr fontId="15" type="noConversion"/>
  </si>
  <si>
    <t>가설공사</t>
  </si>
  <si>
    <t>철거공사</t>
  </si>
  <si>
    <t>기존바닥면부분철거</t>
  </si>
  <si>
    <t>기존바닥면부분철거</t>
    <phoneticPr fontId="206" type="noConversion"/>
  </si>
  <si>
    <t>FCU철거</t>
  </si>
  <si>
    <t>FCU철거</t>
    <phoneticPr fontId="206" type="noConversion"/>
  </si>
  <si>
    <t>M</t>
    <phoneticPr fontId="206" type="noConversion"/>
  </si>
  <si>
    <t>몰탈철거</t>
  </si>
  <si>
    <t>몰탈철거</t>
    <phoneticPr fontId="206" type="noConversion"/>
  </si>
  <si>
    <t>혼합폐기물처리비</t>
    <phoneticPr fontId="206" type="noConversion"/>
  </si>
  <si>
    <t>EA</t>
    <phoneticPr fontId="206" type="noConversion"/>
  </si>
  <si>
    <t>바닥공사</t>
  </si>
  <si>
    <t>바닥공사</t>
    <phoneticPr fontId="206" type="noConversion"/>
  </si>
  <si>
    <t>5.5T</t>
    <phoneticPr fontId="15" type="noConversion"/>
  </si>
  <si>
    <t>LVT-01</t>
    <phoneticPr fontId="206" type="noConversion"/>
  </si>
  <si>
    <t>방진고무깔기</t>
  </si>
  <si>
    <t>방진고무깔기</t>
    <phoneticPr fontId="206" type="noConversion"/>
  </si>
  <si>
    <t>바닥미장</t>
  </si>
  <si>
    <t>바닥미장</t>
    <phoneticPr fontId="206" type="noConversion"/>
  </si>
  <si>
    <t>기존바닥면 경계구간</t>
  </si>
  <si>
    <t>기존바닥면 경계구간</t>
    <phoneticPr fontId="206" type="noConversion"/>
  </si>
  <si>
    <t>계단챌판컬러시트철거</t>
  </si>
  <si>
    <t>계단챌판컬러시트철거</t>
    <phoneticPr fontId="206" type="noConversion"/>
  </si>
  <si>
    <t>1.6T ㅁ30*30</t>
    <phoneticPr fontId="206" type="noConversion"/>
  </si>
  <si>
    <t>가구공사</t>
  </si>
  <si>
    <t>안내데스크</t>
    <phoneticPr fontId="206" type="noConversion"/>
  </si>
  <si>
    <t>뮤지엄 SHOP</t>
  </si>
  <si>
    <t>FU-015</t>
  </si>
  <si>
    <t>FU-014</t>
  </si>
  <si>
    <t>METAL FABRIC</t>
    <phoneticPr fontId="206" type="noConversion"/>
  </si>
  <si>
    <t>LVT 타일깔기</t>
    <phoneticPr fontId="206" type="noConversion"/>
  </si>
  <si>
    <t>ST'L PLATE</t>
    <phoneticPr fontId="206" type="noConversion"/>
  </si>
  <si>
    <t>ST'L 난간대조성</t>
  </si>
  <si>
    <t>ST'L 난간대조성</t>
    <phoneticPr fontId="206" type="noConversion"/>
  </si>
  <si>
    <t>1.6T ㅁ30*30 H:550</t>
    <phoneticPr fontId="206" type="noConversion"/>
  </si>
  <si>
    <t>일반석고보드취부</t>
    <phoneticPr fontId="206" type="noConversion"/>
  </si>
  <si>
    <t>9.5T*2PLY</t>
    <phoneticPr fontId="206" type="noConversion"/>
  </si>
  <si>
    <t>ST'L 단조성</t>
  </si>
  <si>
    <t>ST'L 단조성</t>
    <phoneticPr fontId="206" type="noConversion"/>
  </si>
  <si>
    <t>1.6T 40*70*R-794*70*40</t>
  </si>
  <si>
    <t>1.6T 40*70*R-794*70*40</t>
    <phoneticPr fontId="206" type="noConversion"/>
  </si>
  <si>
    <t>1.6T 40*70*550*70*40</t>
  </si>
  <si>
    <t>1.6T 40*70*550*70*40</t>
    <phoneticPr fontId="206" type="noConversion"/>
  </si>
  <si>
    <t>ㄷ 형 앵글부속</t>
  </si>
  <si>
    <t>ㄷ 형 앵글부속</t>
    <phoneticPr fontId="206" type="noConversion"/>
  </si>
  <si>
    <t>3*55</t>
  </si>
  <si>
    <t>1.6T ㅁ50*120</t>
  </si>
  <si>
    <t>1.6T ㅁ50*120</t>
    <phoneticPr fontId="206" type="noConversion"/>
  </si>
  <si>
    <t>ST'L 루버 - R</t>
  </si>
  <si>
    <t>ST'L 루버 - R</t>
    <phoneticPr fontId="206" type="noConversion"/>
  </si>
  <si>
    <t>1.6T 240*200*100, W:50, 도장포함</t>
  </si>
  <si>
    <t>1.6T 240*200*100, W:50, 도장포함</t>
    <phoneticPr fontId="206" type="noConversion"/>
  </si>
  <si>
    <t>메자닌공간</t>
    <phoneticPr fontId="206" type="noConversion"/>
  </si>
  <si>
    <t>- 2층 바닥</t>
    <phoneticPr fontId="206" type="noConversion"/>
  </si>
  <si>
    <t>- 2층 바닥하부</t>
    <phoneticPr fontId="206" type="noConversion"/>
  </si>
  <si>
    <t>- 2층 난간대</t>
    <phoneticPr fontId="206" type="noConversion"/>
  </si>
  <si>
    <t>- 멘자닌 루버</t>
    <phoneticPr fontId="206" type="noConversion"/>
  </si>
  <si>
    <t>- 구조보강</t>
    <phoneticPr fontId="206" type="noConversion"/>
  </si>
  <si>
    <t>B-150*150*4.5T</t>
  </si>
  <si>
    <t>B-150*150*4.5T</t>
    <phoneticPr fontId="206" type="noConversion"/>
  </si>
  <si>
    <t>B-125*75*4.5T</t>
  </si>
  <si>
    <t>B-125*75*4.5T</t>
    <phoneticPr fontId="206" type="noConversion"/>
  </si>
  <si>
    <t>체크플레이트</t>
  </si>
  <si>
    <t>보강구조틀설치</t>
  </si>
  <si>
    <t>보강구조틀설치</t>
    <phoneticPr fontId="206" type="noConversion"/>
  </si>
  <si>
    <t>- 안내데스크상부</t>
    <phoneticPr fontId="206" type="noConversion"/>
  </si>
  <si>
    <t>스프링쿨러높이변경</t>
  </si>
  <si>
    <t>스프링쿨러높이변경</t>
    <phoneticPr fontId="206" type="noConversion"/>
  </si>
  <si>
    <t>FU-001</t>
    <phoneticPr fontId="206" type="noConversion"/>
  </si>
  <si>
    <t>FU-002</t>
  </si>
  <si>
    <t>FU-003</t>
  </si>
  <si>
    <t>FU-004</t>
  </si>
  <si>
    <t>FU-005</t>
  </si>
  <si>
    <t>FU-006</t>
  </si>
  <si>
    <t>FU-007</t>
  </si>
  <si>
    <t>FU-008</t>
  </si>
  <si>
    <t>FU-009</t>
  </si>
  <si>
    <t>FU-010</t>
  </si>
  <si>
    <t>FU-011</t>
  </si>
  <si>
    <t>FU-012</t>
  </si>
  <si>
    <t>FU-013</t>
  </si>
  <si>
    <t>책장</t>
    <phoneticPr fontId="206" type="noConversion"/>
  </si>
  <si>
    <t>테이블</t>
    <phoneticPr fontId="206" type="noConversion"/>
  </si>
  <si>
    <t>원형테이블</t>
    <phoneticPr fontId="206" type="noConversion"/>
  </si>
  <si>
    <t>사각테이블</t>
    <phoneticPr fontId="206" type="noConversion"/>
  </si>
  <si>
    <t>D/P 판넬</t>
    <phoneticPr fontId="206" type="noConversion"/>
  </si>
  <si>
    <t>W:600*H:300, SUS H/L</t>
    <phoneticPr fontId="206" type="noConversion"/>
  </si>
  <si>
    <t>곡선테이블</t>
    <phoneticPr fontId="206" type="noConversion"/>
  </si>
  <si>
    <t>카운터 &amp; 쇼케이스</t>
    <phoneticPr fontId="206" type="noConversion"/>
  </si>
  <si>
    <t>타공테이블</t>
    <phoneticPr fontId="206" type="noConversion"/>
  </si>
  <si>
    <t>타공 D/P 판넬</t>
    <phoneticPr fontId="206" type="noConversion"/>
  </si>
  <si>
    <t>W:250*H:600, SUS H/L</t>
    <phoneticPr fontId="206" type="noConversion"/>
  </si>
  <si>
    <t>하부장</t>
    <phoneticPr fontId="206" type="noConversion"/>
  </si>
  <si>
    <t>타공박스</t>
    <phoneticPr fontId="206" type="noConversion"/>
  </si>
  <si>
    <t>테이블-1</t>
    <phoneticPr fontId="206" type="noConversion"/>
  </si>
  <si>
    <t>테이블-2</t>
  </si>
  <si>
    <t>사각부스</t>
    <phoneticPr fontId="206" type="noConversion"/>
  </si>
  <si>
    <t>1200*1200*1200, SUS H/L</t>
    <phoneticPr fontId="206" type="noConversion"/>
  </si>
  <si>
    <t>1200*400*1600, 하이그로시도장</t>
    <phoneticPr fontId="206" type="noConversion"/>
  </si>
  <si>
    <t xml:space="preserve"> 1200*1000*500, 하이그로시도장</t>
    <phoneticPr fontId="206" type="noConversion"/>
  </si>
  <si>
    <t>Φ800*H:400, 하이그로시도장</t>
    <phoneticPr fontId="206" type="noConversion"/>
  </si>
  <si>
    <t>Φ1200*H:400, 하이그로시도장</t>
    <phoneticPr fontId="206" type="noConversion"/>
  </si>
  <si>
    <t>Φ1600*H:300, 하이그로시도장</t>
    <phoneticPr fontId="206" type="noConversion"/>
  </si>
  <si>
    <t>1500*600*900, 하이그로시도장</t>
    <phoneticPr fontId="206" type="noConversion"/>
  </si>
  <si>
    <t>1500*600*770, 하이그로시도장</t>
    <phoneticPr fontId="206" type="noConversion"/>
  </si>
  <si>
    <t>1440*600*400, 하이그로시도장</t>
    <phoneticPr fontId="206" type="noConversion"/>
  </si>
  <si>
    <t>1200*1000*450, 하이그로시도장</t>
    <phoneticPr fontId="206" type="noConversion"/>
  </si>
  <si>
    <t>2000*600*1200, 하이그로시도장+타공판넬</t>
    <phoneticPr fontId="206" type="noConversion"/>
  </si>
  <si>
    <t>800*600*250, 하이그로시도장</t>
    <phoneticPr fontId="206" type="noConversion"/>
  </si>
  <si>
    <t>1200*1200*300, 하이그로시도장</t>
    <phoneticPr fontId="206" type="noConversion"/>
  </si>
  <si>
    <t xml:space="preserve"> 4200*634*900, 하이그로시도장+유리+SUS H/L</t>
    <phoneticPr fontId="206" type="noConversion"/>
  </si>
  <si>
    <t>벽체철거</t>
  </si>
  <si>
    <t>벽체철거</t>
    <phoneticPr fontId="206" type="noConversion"/>
  </si>
  <si>
    <t>전시부스 및 뮤지엄샵 등</t>
  </si>
  <si>
    <t>준공청소포함</t>
    <phoneticPr fontId="206" type="noConversion"/>
  </si>
  <si>
    <t>뮤지엄샵가구</t>
    <phoneticPr fontId="206" type="noConversion"/>
  </si>
  <si>
    <t>쌍줄비계설치</t>
    <phoneticPr fontId="206" type="noConversion"/>
  </si>
  <si>
    <t>실거래단가</t>
    <phoneticPr fontId="206" type="noConversion"/>
  </si>
  <si>
    <t>일반합판깔기</t>
  </si>
  <si>
    <t>일반합판깔기</t>
    <phoneticPr fontId="206" type="noConversion"/>
  </si>
  <si>
    <t>12T*2PLY</t>
  </si>
  <si>
    <t>12T*2PLY</t>
    <phoneticPr fontId="206" type="noConversion"/>
  </si>
  <si>
    <t>12MM</t>
    <phoneticPr fontId="24" type="noConversion"/>
  </si>
  <si>
    <t>12MM 4"*8"</t>
    <phoneticPr fontId="24" type="noConversion"/>
  </si>
  <si>
    <t>352(Ⅱ)</t>
    <phoneticPr fontId="15" type="noConversion"/>
  </si>
  <si>
    <t>천정몰딩</t>
  </si>
  <si>
    <t>AL</t>
  </si>
  <si>
    <t>12.5T</t>
    <phoneticPr fontId="24" type="noConversion"/>
  </si>
  <si>
    <t>1.6T ㅁ30*30 H:550</t>
    <phoneticPr fontId="15" type="noConversion"/>
  </si>
  <si>
    <t>M2</t>
    <phoneticPr fontId="15" type="noConversion"/>
  </si>
  <si>
    <t>10T</t>
  </si>
  <si>
    <t>10T</t>
    <phoneticPr fontId="15" type="noConversion"/>
  </si>
  <si>
    <t>방진고무</t>
  </si>
  <si>
    <t>방진고무</t>
    <phoneticPr fontId="15" type="noConversion"/>
  </si>
  <si>
    <t>EA</t>
    <phoneticPr fontId="15" type="noConversion"/>
  </si>
  <si>
    <t>1.6T ㅁ30*30</t>
    <phoneticPr fontId="15" type="noConversion"/>
  </si>
  <si>
    <t>2.3T ㅁ50*50</t>
    <phoneticPr fontId="206" type="noConversion"/>
  </si>
  <si>
    <t>M</t>
    <phoneticPr fontId="15" type="noConversion"/>
  </si>
  <si>
    <t>철부도장</t>
    <phoneticPr fontId="15" type="noConversion"/>
  </si>
  <si>
    <t>시멘트</t>
    <phoneticPr fontId="15" type="noConversion"/>
  </si>
  <si>
    <t>모래</t>
    <phoneticPr fontId="15" type="noConversion"/>
  </si>
  <si>
    <t>KG</t>
    <phoneticPr fontId="15" type="noConversion"/>
  </si>
  <si>
    <t>M3</t>
    <phoneticPr fontId="15" type="noConversion"/>
  </si>
  <si>
    <t>시멘트</t>
    <phoneticPr fontId="15" type="noConversion"/>
  </si>
  <si>
    <t>모래</t>
    <phoneticPr fontId="24" type="noConversion"/>
  </si>
  <si>
    <t>M3</t>
    <phoneticPr fontId="24" type="noConversion"/>
  </si>
  <si>
    <t>130(Ⅱ)</t>
    <phoneticPr fontId="15" type="noConversion"/>
  </si>
  <si>
    <t>134(Ⅱ)</t>
    <phoneticPr fontId="15" type="noConversion"/>
  </si>
  <si>
    <t>구조용각관</t>
  </si>
  <si>
    <t>구조용각관</t>
    <phoneticPr fontId="24" type="noConversion"/>
  </si>
  <si>
    <t>M</t>
    <phoneticPr fontId="24" type="noConversion"/>
  </si>
  <si>
    <t>M</t>
    <phoneticPr fontId="15" type="noConversion"/>
  </si>
  <si>
    <t>체크플레이트</t>
    <phoneticPr fontId="24" type="noConversion"/>
  </si>
  <si>
    <t>3.2T</t>
  </si>
  <si>
    <t>3.2T</t>
    <phoneticPr fontId="24" type="noConversion"/>
  </si>
  <si>
    <t>3.2T</t>
    <phoneticPr fontId="206" type="noConversion"/>
  </si>
  <si>
    <t>M2</t>
    <phoneticPr fontId="15" type="noConversion"/>
  </si>
  <si>
    <t>KG</t>
    <phoneticPr fontId="24" type="noConversion"/>
  </si>
  <si>
    <t>1.6T 100*200*100, W:50, 도장포함</t>
  </si>
  <si>
    <t>1.6T 100*200*100, W:50, 도장포함</t>
    <phoneticPr fontId="206" type="noConversion"/>
  </si>
  <si>
    <t>배관공</t>
    <phoneticPr fontId="15" type="noConversion"/>
  </si>
  <si>
    <t>스프링클러헤드</t>
  </si>
  <si>
    <t>스프링클러헤드</t>
    <phoneticPr fontId="15" type="noConversion"/>
  </si>
  <si>
    <t>스프링클러헤드 조인트배관</t>
  </si>
  <si>
    <t>스프링클러헤드 조인트배관</t>
    <phoneticPr fontId="15" type="noConversion"/>
  </si>
  <si>
    <t>72C, 플러쉬형</t>
  </si>
  <si>
    <t>72C, 플러쉬형</t>
    <phoneticPr fontId="15" type="noConversion"/>
  </si>
  <si>
    <t>배관공</t>
    <phoneticPr fontId="15" type="noConversion"/>
  </si>
  <si>
    <t>적용단가</t>
    <phoneticPr fontId="15" type="noConversion"/>
  </si>
  <si>
    <t>조사-020</t>
  </si>
  <si>
    <t>조사-023</t>
  </si>
  <si>
    <t>조사-030</t>
  </si>
  <si>
    <t>조사-034</t>
  </si>
  <si>
    <t>조사-038</t>
  </si>
  <si>
    <t>2.08*28*0.2</t>
  </si>
  <si>
    <t>2.55*15</t>
  </si>
  <si>
    <t>13.8*2.7</t>
  </si>
  <si>
    <t>13.8*(0.682+0.1+0.682+0.1)</t>
  </si>
  <si>
    <t>13.8*2.327</t>
  </si>
  <si>
    <t>13.8+2.7*2</t>
  </si>
  <si>
    <t>13.8*(0.04+0.07+0.794+0.07+0.04)+2.7*(0.04+0.07+0.55+0.07+0.04)</t>
  </si>
  <si>
    <t>(0.926+0.87+3.247+0.824+2.043)*55</t>
  </si>
  <si>
    <t>(0.926+0.87+3.247+0.824+2.043)*(0.05+0.12)*2*55</t>
  </si>
  <si>
    <t>5.4*8+2.8*4.27+(2.8+13.8)*3</t>
  </si>
  <si>
    <t>수량산출서</t>
    <phoneticPr fontId="15" type="noConversion"/>
  </si>
  <si>
    <t>직접노무비 * 7.9%</t>
    <phoneticPr fontId="15" type="noConversion"/>
  </si>
  <si>
    <t>박스테이블</t>
  </si>
  <si>
    <t>박스테이블</t>
    <phoneticPr fontId="206" type="noConversion"/>
  </si>
  <si>
    <t>1800*600*500, 하이그로시도장</t>
  </si>
  <si>
    <t>1800*600*500, 하이그로시도장</t>
    <phoneticPr fontId="206" type="noConversion"/>
  </si>
  <si>
    <t>미니테이블</t>
  </si>
  <si>
    <t>미니테이블</t>
    <phoneticPr fontId="206" type="noConversion"/>
  </si>
  <si>
    <t>340*340*340, 하이그로시도장</t>
  </si>
  <si>
    <t>340*340*340, 하이그로시도장</t>
    <phoneticPr fontId="206" type="noConversion"/>
  </si>
  <si>
    <t>6730*2200*830, 하이그로시도장</t>
  </si>
  <si>
    <t>6730*2200*830, 하이그로시도장</t>
    <phoneticPr fontId="206" type="noConversion"/>
  </si>
  <si>
    <t>책장</t>
  </si>
  <si>
    <t>1200*400*1600, 하이그로시도장</t>
  </si>
  <si>
    <t>FU-001</t>
  </si>
  <si>
    <t>테이블</t>
  </si>
  <si>
    <t xml:space="preserve"> 1200*1000*500, 하이그로시도장</t>
  </si>
  <si>
    <t>원형테이블</t>
  </si>
  <si>
    <t>Φ800*H:400, 하이그로시도장</t>
  </si>
  <si>
    <t>Φ1200*H:400, 하이그로시도장</t>
  </si>
  <si>
    <t>Φ1600*H:300, 하이그로시도장</t>
  </si>
  <si>
    <t>사각테이블</t>
  </si>
  <si>
    <t>1500*600*900, 하이그로시도장</t>
  </si>
  <si>
    <t>D/P 판넬</t>
  </si>
  <si>
    <t>W:600*H:300, SUS H/L</t>
  </si>
  <si>
    <t>곡선테이블</t>
  </si>
  <si>
    <t>타공테이블</t>
  </si>
  <si>
    <t>1500*600*770, 하이그로시도장</t>
  </si>
  <si>
    <t>타공 D/P 판넬</t>
  </si>
  <si>
    <t>W:250*H:600, SUS H/L</t>
  </si>
  <si>
    <t>하부장</t>
  </si>
  <si>
    <t>1440*600*400, 하이그로시도장</t>
  </si>
  <si>
    <t>타공박스</t>
  </si>
  <si>
    <t>2000*600*1200, 하이그로시도장+타공판넬</t>
  </si>
  <si>
    <t>테이블-1</t>
  </si>
  <si>
    <t>1200*1000*450, 하이그로시도장</t>
  </si>
  <si>
    <t>800*600*250, 하이그로시도장</t>
  </si>
  <si>
    <t>사각부스</t>
  </si>
  <si>
    <t>1200*1200*1200, SUS H/L</t>
  </si>
  <si>
    <t>1200*1200*300, 하이그로시도장</t>
  </si>
  <si>
    <t>카운터 &amp; 쇼케이스</t>
  </si>
  <si>
    <t xml:space="preserve"> 4200*634*900, 하이그로시도장+유리+SUS H/L</t>
  </si>
  <si>
    <t>안내데스크</t>
  </si>
  <si>
    <t>*</t>
  </si>
  <si>
    <t>내   역   서</t>
    <phoneticPr fontId="24" type="noConversion"/>
  </si>
  <si>
    <t>시트철거</t>
  </si>
  <si>
    <t>시트철거</t>
    <phoneticPr fontId="206" type="noConversion"/>
  </si>
  <si>
    <t>메쉬커튼</t>
  </si>
  <si>
    <t>메쉬커튼</t>
    <phoneticPr fontId="206" type="noConversion"/>
  </si>
  <si>
    <t>1.6T 60*10*300*100*502*40</t>
  </si>
  <si>
    <t>1.6T 60*10*300*100*502*40</t>
    <phoneticPr fontId="206" type="noConversion"/>
  </si>
  <si>
    <t>유리난간대</t>
  </si>
  <si>
    <t>유리난간대</t>
    <phoneticPr fontId="206" type="noConversion"/>
  </si>
  <si>
    <t>12T강화 H:600</t>
  </si>
  <si>
    <t>12T강화 H:600</t>
    <phoneticPr fontId="206" type="noConversion"/>
  </si>
  <si>
    <t>실거래단가</t>
    <phoneticPr fontId="206" type="noConversion"/>
  </si>
  <si>
    <t>13.8*(0.06+0.01+0.3+0.1+0.502+0.04)+0.1*0.5*2</t>
  </si>
  <si>
    <t>먹매김</t>
  </si>
  <si>
    <t>현장보양</t>
  </si>
  <si>
    <t>준공청소포함</t>
  </si>
  <si>
    <t>쌍줄비계설치</t>
  </si>
  <si>
    <t>계</t>
  </si>
  <si>
    <t>LVT 타일깔기</t>
  </si>
  <si>
    <t>5.5T</t>
  </si>
  <si>
    <t>LVT-01</t>
  </si>
  <si>
    <t>철부도장</t>
  </si>
  <si>
    <t>벽체공사</t>
  </si>
  <si>
    <t>PAINT</t>
  </si>
  <si>
    <t>1.6T ㅁ30*30</t>
  </si>
  <si>
    <t>천정공사</t>
  </si>
  <si>
    <t>메자닌공간</t>
  </si>
  <si>
    <t>- 구조보강</t>
  </si>
  <si>
    <t>- 2층 바닥</t>
  </si>
  <si>
    <t>- 2층 난간대</t>
  </si>
  <si>
    <t>- 2층 바닥하부</t>
  </si>
  <si>
    <t>1.6T ㅁ30*30 H:550</t>
  </si>
  <si>
    <t>- 멘자닌 루버</t>
  </si>
  <si>
    <t>METAL FABRIC</t>
  </si>
  <si>
    <t>- 안내데스크상부</t>
  </si>
  <si>
    <t>뮤지엄샵가구</t>
  </si>
  <si>
    <t>폐기물처리비</t>
  </si>
  <si>
    <t>혼합폐기물처리비</t>
  </si>
  <si>
    <t>1 ton</t>
  </si>
  <si>
    <t>가설칸막이</t>
    <phoneticPr fontId="206" type="noConversion"/>
  </si>
  <si>
    <t>가설도어</t>
    <phoneticPr fontId="206" type="noConversion"/>
  </si>
  <si>
    <t>1800*2100</t>
    <phoneticPr fontId="206" type="noConversion"/>
  </si>
  <si>
    <t>EA</t>
    <phoneticPr fontId="206" type="noConversion"/>
  </si>
  <si>
    <t>실거래단가</t>
    <phoneticPr fontId="206" type="noConversion"/>
  </si>
  <si>
    <t>M2</t>
    <phoneticPr fontId="15" type="noConversion"/>
  </si>
  <si>
    <t>가설칸막이</t>
  </si>
  <si>
    <t>표준품셈 건축 14-5</t>
    <phoneticPr fontId="15" type="noConversion"/>
  </si>
  <si>
    <t>1개월미만 공사기준</t>
    <phoneticPr fontId="15" type="noConversion"/>
  </si>
  <si>
    <t>도배공사</t>
    <phoneticPr fontId="15" type="noConversion"/>
  </si>
  <si>
    <t>STUD 65T+GB 9.5T*1P+도배</t>
  </si>
  <si>
    <t>STUD 65T+GB 9.5T*1P+도배</t>
    <phoneticPr fontId="206" type="noConversion"/>
  </si>
  <si>
    <t>STUD 65T+GB 9.5T*1P+도배</t>
    <phoneticPr fontId="15" type="noConversion"/>
  </si>
  <si>
    <t>계단하부포함</t>
  </si>
  <si>
    <t>계단하부포함</t>
    <phoneticPr fontId="206" type="noConversion"/>
  </si>
  <si>
    <t>가설도어</t>
  </si>
  <si>
    <t>1800*2100</t>
  </si>
  <si>
    <t>폐기물처리비 계</t>
  </si>
  <si>
    <t>38.64+222.74</t>
  </si>
  <si>
    <t>(3.787+1.36)*3.6+19.2*3</t>
  </si>
  <si>
    <t>(3.787+19.2+1.36)*1</t>
  </si>
  <si>
    <t>(19.2+9+12)*3.6+(1.8+3.9)*2.28</t>
  </si>
  <si>
    <t>19.2*3.95</t>
  </si>
  <si>
    <t>ST'L 상부구조물</t>
    <phoneticPr fontId="206" type="noConversion"/>
  </si>
  <si>
    <t>SET</t>
    <phoneticPr fontId="206" type="noConversion"/>
  </si>
  <si>
    <t>ST'L 상부구조물</t>
    <phoneticPr fontId="15" type="noConversion"/>
  </si>
  <si>
    <t>SET</t>
    <phoneticPr fontId="15" type="noConversion"/>
  </si>
  <si>
    <t>(5.4+1.3+1.675+1.49+1.696+4.294+2.375)*(0.125+0.075)*2+(2.27*2*0.15*4)</t>
    <phoneticPr fontId="15" type="noConversion"/>
  </si>
  <si>
    <t>GMoMA 경기도미술관 뮤지엄샵 리노베이션공사</t>
  </si>
  <si>
    <t>GMoMA 경기도미술관 뮤지엄샵 리노베이션공사</t>
    <phoneticPr fontId="206" type="noConversion"/>
  </si>
  <si>
    <t>공사명 : GMoMA 경기도미술관 뮤지엄샵 리노베이션공사</t>
  </si>
  <si>
    <t>계 * 5%</t>
    <phoneticPr fontId="15" type="noConversion"/>
  </si>
  <si>
    <t>(노무비+경비+일반관리비) * 10%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</si>
</sst>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7">
    <numFmt numFmtId="5" formatCode="&quot;₩&quot;#,##0;\-&quot;₩&quot;#,##0"/>
    <numFmt numFmtId="6" formatCode="&quot;₩&quot;#,##0;[Red]\-&quot;₩&quot;#,##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_ * #,##0_ ;_ * \-#,##0_ ;_ * &quot;-&quot;_ ;_ @_ "/>
    <numFmt numFmtId="177" formatCode="_ * #,##0.00_ ;_ * \-#,##0.00_ ;_ * &quot;-&quot;??_ ;_ @_ "/>
    <numFmt numFmtId="178" formatCode="_-* #,##0_-;\-* #,##0_-;_-* &quot;-&quot;??_-;_-@_-"/>
    <numFmt numFmtId="179" formatCode="0.00_);\(0.00\)"/>
    <numFmt numFmtId="180" formatCode="_(* #,##0.0_);_(* \(#,##0.0\);_(* &quot;-&quot;??_);_(@_)"/>
    <numFmt numFmtId="181" formatCode="_(* #,##0.0000_);_(* \(#,##0.0000\);_(* &quot;-&quot;??_);_(@_)"/>
    <numFmt numFmtId="182" formatCode="0.0%"/>
    <numFmt numFmtId="183" formatCode="&quot;( \ &quot;\ #,##0\ &quot;, VAT 포함)&quot;"/>
    <numFmt numFmtId="184" formatCode="_ &quot;₩&quot;* #,##0_ ;_ &quot;₩&quot;* \-#,##0_ ;_ &quot;₩&quot;* &quot;-&quot;_ ;_ @_ "/>
    <numFmt numFmtId="185" formatCode="#."/>
    <numFmt numFmtId="186" formatCode="&quot;₩&quot;\!\ "/>
    <numFmt numFmtId="187" formatCode="#,##0.0"/>
    <numFmt numFmtId="188" formatCode="#,##0.000"/>
    <numFmt numFmtId="189" formatCode="yy&quot;₩&quot;/mm&quot;₩&quot;/dd"/>
    <numFmt numFmtId="190" formatCode="_-* #,##0.0_-;\-* #,##0.0_-;_-* &quot;-&quot;_-;_-@_-"/>
    <numFmt numFmtId="191" formatCode="0.0"/>
    <numFmt numFmtId="192" formatCode=";;;"/>
    <numFmt numFmtId="193" formatCode="#"/>
    <numFmt numFmtId="194" formatCode="_ &quot;₩&quot;* #,##0.00_ ;_ &quot;₩&quot;* \-#,##0.00_ ;_ &quot;₩&quot;* &quot;-&quot;??_ ;_ @_ "/>
    <numFmt numFmtId="195" formatCode="[Red]&quot;@ &quot;#,##0_ ;[Red]&quot;@ &quot;\-#,##0\ "/>
    <numFmt numFmtId="196" formatCode="_(&quot;$&quot;* #,##0_);_(&quot;$&quot;* \(#,##0\);_(&quot;$&quot;* &quot;-&quot;_);_(@_)"/>
    <numFmt numFmtId="197" formatCode="_ * #,##0.000_ ;_ * \-#,##0.000_ ;_ * &quot;-&quot;_ ;_ @_ "/>
    <numFmt numFmtId="198" formatCode="mm&quot;월&quot;\ dd&quot;일&quot;"/>
    <numFmt numFmtId="199" formatCode="_-* #,##0.0_-;\-* #,##0.0_-;_-* &quot;-&quot;??_-;_-@_-"/>
    <numFmt numFmtId="200" formatCode="&quot;₩&quot;#,##0;&quot;₩&quot;&quot;₩&quot;&quot;₩&quot;&quot;₩&quot;&quot;₩&quot;\-#,##0"/>
    <numFmt numFmtId="201" formatCode="_ * #,##0.00\ _\_ ;_ * #,##0.00\ _\_ ;_ * &quot;-&quot;??\ _\_ ;_ @_ "/>
    <numFmt numFmtId="202" formatCode="&quot;$&quot;#,##0_);[Red]\(&quot;$&quot;#,##0\)"/>
    <numFmt numFmtId="203" formatCode="#,##0.00;[Red]#,##0.00;&quot; &quot;"/>
    <numFmt numFmtId="204" formatCode="#,##0;[Red]&quot;-&quot;#,##0"/>
    <numFmt numFmtId="205" formatCode="#,##0.0;[Red]#,##0.0;&quot; &quot;"/>
    <numFmt numFmtId="206" formatCode="&quot;$&quot;#,##0.00_);\(&quot;$&quot;#,##0.00\)"/>
    <numFmt numFmtId="207" formatCode="yyyy&quot;年&quot;m&quot;月&quot;d&quot;日&quot;"/>
    <numFmt numFmtId="208" formatCode="_-* #,##0.0;\-* #,##0.0;_-* &quot;-&quot;.0;_-@"/>
    <numFmt numFmtId="209" formatCode="0.0000%"/>
    <numFmt numFmtId="210" formatCode="#,##0.0000"/>
    <numFmt numFmtId="211" formatCode="0.0%;[Red]\(0.0%\)"/>
    <numFmt numFmtId="212" formatCode="#,##0&quot; 원&quot;"/>
    <numFmt numFmtId="213" formatCode="#,##0.00000"/>
    <numFmt numFmtId="214" formatCode="&quot;직&quot;&quot;원&quot;\ ##\ &quot;인&quot;"/>
    <numFmt numFmtId="215" formatCode="#,##0.000\ &quot;10공/㎥ &quot;"/>
    <numFmt numFmtId="216" formatCode="#,##0.00_);[Red]\(#,##0.00\)"/>
    <numFmt numFmtId="217" formatCode="[&lt;=9999999]###\-####;\(0###\)\ ###\-####"/>
    <numFmt numFmtId="218" formatCode="#,##0.00\ &quot;개 &quot;"/>
    <numFmt numFmtId="219" formatCode="#,###\ &quot;개&quot;"/>
    <numFmt numFmtId="220" formatCode="#,##0.0\ &quot;개소 &quot;"/>
    <numFmt numFmtId="221" formatCode="General_)"/>
    <numFmt numFmtId="222" formatCode="#,###.00\ &quot;매 &quot;"/>
    <numFmt numFmtId="223" formatCode="#,##0&quot;칸&quot;"/>
    <numFmt numFmtId="224" formatCode="_-* #,##0;\-* #,##0;_-* &quot;-&quot;;_-@"/>
    <numFmt numFmtId="225" formatCode="_(* #,##0_);_(* \(#,##0\);_(* &quot;-&quot;_);_(@_)"/>
    <numFmt numFmtId="226" formatCode="_(* #,##0.00_);_(* \(#,##0.00\);_(* &quot;-&quot;??_);_(@_)"/>
    <numFmt numFmtId="227" formatCode="&quot;,&quot;###0"/>
    <numFmt numFmtId="228" formatCode="&quot;~&quot;#0"/>
    <numFmt numFmtId="229" formatCode="[&lt;=999999]&quot;,&quot;##\-####;\(0###\)\ ##\-####"/>
    <numFmt numFmtId="230" formatCode="[&lt;=9999999]&quot;,&quot;###\-####;\(0###\)\ ###\-####"/>
    <numFmt numFmtId="231" formatCode="&quot;  &quot;@"/>
    <numFmt numFmtId="232" formatCode="&quot;     &quot;@"/>
    <numFmt numFmtId="233" formatCode="0.00\ &quot;)&quot;"/>
    <numFmt numFmtId="234" formatCode="0.00\ &quot;)]&quot;"/>
    <numFmt numFmtId="235" formatCode="[&lt;=999999]##\-####;\(0###\)\ ##\-####"/>
    <numFmt numFmtId="236" formatCode="[&lt;=99999999]####\-####;\(0###\)\ ####\-####"/>
    <numFmt numFmtId="237" formatCode="0.000\ &quot;²&quot;"/>
    <numFmt numFmtId="238" formatCode="&quot;(&quot;\ 0.00"/>
    <numFmt numFmtId="239" formatCode="&quot;[(&quot;\ 0.00"/>
    <numFmt numFmtId="240" formatCode="_-* #,##0.0000000_-;\-* #,##0.0000000_-;_-* &quot;-&quot;_-;_-@_-"/>
    <numFmt numFmtId="241" formatCode="_-* #,##0.000_-;\-* #,##0.000_-;_-* &quot;-&quot;_-;_-@_-"/>
    <numFmt numFmtId="242" formatCode="_-* #,##0.000000_-;\-* #,##0.000000_-;_-* &quot;-&quot;??_-;_-@_-"/>
    <numFmt numFmtId="243" formatCode="#,##0\ \ "/>
    <numFmt numFmtId="244" formatCode="#,##0&quot;월 생산계획&quot;"/>
    <numFmt numFmtId="245" formatCode="&quot;₩&quot;#,##0.00\ ;\(&quot;₩&quot;#,##0.00\)"/>
    <numFmt numFmtId="246" formatCode="&quot;₩&quot;#,##0;&quot;₩&quot;\-#,##0"/>
    <numFmt numFmtId="247" formatCode="0%\ "/>
    <numFmt numFmtId="248" formatCode="0.000"/>
    <numFmt numFmtId="249" formatCode="_(&quot;$&quot;* #,##0.00_);_(&quot;$&quot;* \(#,##0.00\);_(&quot;$&quot;* &quot;-&quot;??_);_(@_)"/>
    <numFmt numFmtId="250" formatCode="&quot;$&quot;#,##0.00_);[Red]\(&quot;$&quot;#,##0.00\)"/>
    <numFmt numFmtId="251" formatCode="#,##0&quot;?_);\(#,##0&quot;&quot;?&quot;\)"/>
    <numFmt numFmtId="252" formatCode="#,##0.0000;[Red]\(#,##0.0000\)"/>
    <numFmt numFmtId="253" formatCode="mmmm\-yy"/>
    <numFmt numFmtId="254" formatCode="#,##0.000_);\(#,##0.000\)"/>
    <numFmt numFmtId="255" formatCode="#,##0.0000_);\(#,##0.0000\)"/>
    <numFmt numFmtId="256" formatCode="_-* #,##0_-;&quot;₩&quot;&quot;₩&quot;\-* #,##0_-;_-* &quot;-&quot;_-;_-@_-"/>
    <numFmt numFmtId="257" formatCode="0.0000"/>
    <numFmt numFmtId="258" formatCode="_-* #,##0_)_-;* \(#,##0\)_-;_-* &quot;-&quot;??_-;_-@_-"/>
    <numFmt numFmtId="259" formatCode="&quot;?#,##0;\-&quot;&quot;?&quot;#,##0"/>
    <numFmt numFmtId="260" formatCode="&quot;S&quot;\ #,##0.00;\-&quot;S&quot;\ #,##0.00"/>
    <numFmt numFmtId="261" formatCode="_-[$€-2]* #,##0.00_-;\-[$€-2]* #,##0.00_-;_-[$€-2]* &quot;-&quot;??_-"/>
    <numFmt numFmtId="262" formatCode="#,##0.000\ &quot;㎏ &quot;"/>
    <numFmt numFmtId="263" formatCode="#,##0.000\ &quot;m  &quot;"/>
    <numFmt numFmtId="264" formatCode="#,##0.000\ &quot;㎡ &quot;"/>
    <numFmt numFmtId="265" formatCode="#,##0.000\ &quot;㎥ &quot;"/>
    <numFmt numFmtId="266" formatCode="0.00_);[Red]\(0.00\)"/>
    <numFmt numFmtId="267" formatCode="&quot;₩&quot;#,##0;[Red]&quot;₩&quot;\-#,##0"/>
    <numFmt numFmtId="268" formatCode="&quot;₩&quot;\ #,##0.00;[Red]&quot;₩&quot;\ \-#,##0.00"/>
    <numFmt numFmtId="269" formatCode="\$#,##0\ ;\(\$#,##0\)"/>
    <numFmt numFmtId="270" formatCode="_-&quot;$&quot;* #,##0.00_-;\-&quot;$&quot;* #,##0.00_-;_-&quot;$&quot;* &quot;-&quot;??_-;_-@_-"/>
    <numFmt numFmtId="271" formatCode="_-&quot;$&quot;* #,##0_-;\-&quot;$&quot;* #,##0_-;_-&quot;$&quot;* &quot;-&quot;_-;_-@_-"/>
    <numFmt numFmtId="272" formatCode="#,##0.0_);\(#,##0.0\)"/>
    <numFmt numFmtId="273" formatCode="&quot;$&quot;#,##0;\-&quot;$&quot;#,##0"/>
    <numFmt numFmtId="274" formatCode="#,##0_ "/>
    <numFmt numFmtId="275" formatCode="#,##0;&quot;₩&quot;&quot;₩&quot;&quot;₩&quot;&quot;₩&quot;&quot;₩&quot;&quot;₩&quot;\(#,##0&quot;₩&quot;&quot;₩&quot;&quot;₩&quot;&quot;₩&quot;&quot;₩&quot;&quot;₩&quot;\)"/>
    <numFmt numFmtId="276" formatCode="0_ "/>
    <numFmt numFmtId="277" formatCode="_-&quot;₩&quot;* #,##0.00_-;&quot;₩&quot;&quot;₩&quot;\-&quot;₩&quot;* #,##0.00_-;_-&quot;₩&quot;* &quot;-&quot;??_-;_-@_-"/>
    <numFmt numFmtId="278" formatCode="_-* #,##0.00_-;&quot;₩&quot;&quot;₩&quot;\-* #,##0.00_-;_-* &quot;-&quot;??_-;_-@_-"/>
    <numFmt numFmtId="279" formatCode="&quot;₩&quot;#,##0;&quot;₩&quot;&quot;₩&quot;&quot;₩&quot;&quot;₩&quot;\-#,##0"/>
    <numFmt numFmtId="280" formatCode="&quot;₩&quot;#,##0;[Red]&quot;₩&quot;&quot;₩&quot;&quot;₩&quot;&quot;₩&quot;\-#,##0"/>
    <numFmt numFmtId="281" formatCode="&quot;₩&quot;#,##0.00;&quot;₩&quot;&quot;₩&quot;&quot;₩&quot;&quot;₩&quot;\-#,##0.00"/>
    <numFmt numFmtId="282" formatCode="_ * #,##0_ ;_ * &quot;₩&quot;\-#,##0_ ;_ * &quot;-&quot;_ ;_ @_ "/>
    <numFmt numFmtId="283" formatCode="mm/dd/yyyy"/>
    <numFmt numFmtId="284" formatCode="&quot;$&quot;#,##0.000"/>
    <numFmt numFmtId="285" formatCode="##\-##"/>
    <numFmt numFmtId="286" formatCode="_ &quot;₩&quot;* #,##0.00_ ;_ &quot;₩&quot;* &quot;₩&quot;&quot;₩&quot;&quot;₩&quot;&quot;₩&quot;&quot;₩&quot;\-#,##0.00_ ;_ &quot;₩&quot;* &quot;-&quot;??_ ;_ @_ "/>
    <numFmt numFmtId="287" formatCode="\$#,##0.00"/>
    <numFmt numFmtId="288" formatCode="[Red]#,##0"/>
    <numFmt numFmtId="289" formatCode="_-* #,##0.00_-;\-* #,##0.00_-;_-* &quot;-&quot;_-;_-@_-"/>
    <numFmt numFmtId="290" formatCode="0.0000000"/>
    <numFmt numFmtId="291" formatCode="* #,##0.00;* \-#,##0.00;* &quot;-&quot;??;@"/>
    <numFmt numFmtId="292" formatCode="_-#,##0.0000;* \-#,##0.00;* _-&quot;&quot;;@"/>
    <numFmt numFmtId="293" formatCode="\(&quot;₩&quot;#,##0\);[Red]\(\-&quot;₩&quot;#,##0\)"/>
    <numFmt numFmtId="294" formatCode="\(&quot;₩&quot;#,##0\);[Red]\(&quot;△&quot;&quot;₩&quot;#,##0\)"/>
    <numFmt numFmtId="295" formatCode="[Red]#,##0\ &quot;TON&quot;;[Red]\-#,##0\ &quot;TON&quot;\ "/>
    <numFmt numFmtId="296" formatCode="m\o\n\th\ d\,\ yyyy"/>
    <numFmt numFmtId="297" formatCode="#\!\,##0_ "/>
    <numFmt numFmtId="298" formatCode="&quot;PG1130&quot;@&quot;01&quot;"/>
    <numFmt numFmtId="299" formatCode="&quot;113-&quot;@"/>
    <numFmt numFmtId="300" formatCode="yyyy/m/d"/>
    <numFmt numFmtId="301" formatCode="&quot;₩&quot;#,##0;[Red]&quot;₩&quot;\!\-&quot;₩&quot;#,##0"/>
    <numFmt numFmtId="302" formatCode="#,##0&quot;  &quot;"/>
    <numFmt numFmtId="303" formatCode="\-\2\2\4&quot; &quot;"/>
    <numFmt numFmtId="304" formatCode="\-\1&quot; &quot;"/>
    <numFmt numFmtId="305" formatCode="\-\1\4\4&quot; &quot;"/>
    <numFmt numFmtId="306" formatCode="\-\2\2\5&quot; &quot;"/>
    <numFmt numFmtId="307" formatCode="\1\4\4&quot; &quot;"/>
    <numFmt numFmtId="308" formatCode="#,##0.0&quot;     &quot;"/>
    <numFmt numFmtId="309" formatCode="&quot; &quot;@"/>
    <numFmt numFmtId="310" formatCode="&quot;₩&quot;#,##0;&quot;₩&quot;&quot;₩&quot;&quot;₩&quot;\-#,##0"/>
    <numFmt numFmtId="311" formatCode="\_x0000_\_x0000__ * #,##0.00_ ;_ * \-#,##0.00_ ;_ * &quot;-&quot;??_ ;_ @"/>
    <numFmt numFmtId="312" formatCode="_ * #,##0_ ;_ * &quot;₩&quot;&quot;₩&quot;&quot;₩&quot;&quot;₩&quot;\-#,##0_ ;_ * &quot;-&quot;_ ;_ @_ "/>
    <numFmt numFmtId="313" formatCode="0\ &quot;EA&quot;"/>
    <numFmt numFmtId="314" formatCode="_ * #,##0_ ;_ * &quot;₩&quot;\!\-#,##0_ ;_ * &quot;-&quot;_ ;_ @_ "/>
    <numFmt numFmtId="315" formatCode="&quot;Fr.&quot;\ #,##0;[Red]&quot;Fr.&quot;\ \-#,##0"/>
    <numFmt numFmtId="316" formatCode="&quot;Fr.&quot;\ #,##0.00;[Red]&quot;Fr.&quot;\ \-#,##0.00"/>
    <numFmt numFmtId="317" formatCode="&quot;₩&quot;#,##0;&quot;₩&quot;&quot;₩&quot;\-#,##0"/>
    <numFmt numFmtId="318" formatCode="_ &quot;₩&quot;* #,##0.00_ ;_ &quot;₩&quot;* &quot;₩&quot;\!\-#,##0.00_ ;_ &quot;₩&quot;* &quot;-&quot;??_ ;_ @_ "/>
    <numFmt numFmtId="319" formatCode="\ "/>
    <numFmt numFmtId="320" formatCode="&quot;D&quot;###&quot; X &quot;##&quot;m&quot;"/>
    <numFmt numFmtId="321" formatCode="&quot;일&quot;&quot;위&quot;\-#"/>
    <numFmt numFmtId="322" formatCode="_-* #,##0.0000_-;\-* #,##0.0000_-;_-* &quot;-&quot;_-;_-@_-"/>
    <numFmt numFmtId="323" formatCode="#,##0;\(#,##0\)"/>
    <numFmt numFmtId="324" formatCode="#,##0.00000;[Red]#,##0.00000"/>
    <numFmt numFmtId="325" formatCode="#,##0.000000;[Red]#,##0.000000"/>
    <numFmt numFmtId="326" formatCode="#,##0.00\ &quot;kr&quot;;[Red]\-#,##0.00\ &quot;kr&quot;"/>
    <numFmt numFmtId="327" formatCode="_-* #,##0\ _k_r_-;\-* #,##0\ _k_r_-;_-* &quot;-&quot;\ _k_r_-;_-@_-"/>
    <numFmt numFmtId="328" formatCode="#.00"/>
    <numFmt numFmtId="329" formatCode="###,###,"/>
    <numFmt numFmtId="330" formatCode="0.00000"/>
    <numFmt numFmtId="331" formatCode="_ * #,##0.000000_ ;_ * &quot;₩&quot;\-#,##0.000000_ ;_ * &quot;-&quot;??_ ;_ @_ "/>
    <numFmt numFmtId="332" formatCode="#,##0_);[Red]\(#,##0\)"/>
    <numFmt numFmtId="333" formatCode="#,##0;[Red]&quot;△&quot;#,##0"/>
    <numFmt numFmtId="334" formatCode="0.00000000"/>
    <numFmt numFmtId="335" formatCode="0.000000000"/>
    <numFmt numFmtId="336" formatCode="m/dd"/>
    <numFmt numFmtId="337" formatCode="_-* #,##0.00\ _F_B_-;\-* #,##0.00\ _F_B_-;_-* &quot;-&quot;??\ _F_B_-;_-@_-"/>
    <numFmt numFmtId="338" formatCode="&quot;₩&quot;#,##0.00;[Red]&quot;₩&quot;\-#,##0.00"/>
    <numFmt numFmtId="339" formatCode="_ &quot;₩&quot;* #,##0_ ;_ &quot;₩&quot;* &quot;₩&quot;&quot;₩&quot;&quot;₩&quot;&quot;₩&quot;&quot;₩&quot;&quot;₩&quot;&quot;₩&quot;&quot;₩&quot;&quot;₩&quot;\-#,##0_ ;_ &quot;₩&quot;* &quot;-&quot;_ ;_ @_ "/>
    <numFmt numFmtId="340" formatCode="&quot;₩&quot;#,##0.00;[Red]&quot;₩&quot;&quot;₩&quot;\-#,##0.00"/>
    <numFmt numFmtId="341" formatCode="&quot;₩&quot;#,##0.00;[Red]&quot;₩&quot;\-&quot;₩&quot;#,##0.00"/>
    <numFmt numFmtId="342" formatCode="&quot;₩&quot;#,##0.00;&quot;₩&quot;\-&quot;₩&quot;#,##0.00"/>
    <numFmt numFmtId="343" formatCode="_-* #,##0_-;&quot;₩&quot;\-* #,##0_-;_-* &quot;-&quot;_-;_-@_-"/>
    <numFmt numFmtId="344" formatCode="0.0000000000"/>
    <numFmt numFmtId="345" formatCode="0.000\ &quot;KW&quot;"/>
    <numFmt numFmtId="346" formatCode="#,##0;[Red]#,##0"/>
    <numFmt numFmtId="347" formatCode="00000000"/>
    <numFmt numFmtId="348" formatCode="0.0\ &quot;KW&quot;"/>
    <numFmt numFmtId="349" formatCode="_(* #,##0.000_);_(* \(#,##0.000\);_(* &quot;-&quot;??_);_(@_)"/>
    <numFmt numFmtId="350" formatCode="_ * #,##0.00_ ;_ * &quot;₩&quot;\!\-#,##0.00_ ;_ * &quot;-&quot;??_ ;_ @_ "/>
    <numFmt numFmtId="351" formatCode="#,##0.00_ "/>
    <numFmt numFmtId="352" formatCode="&quot;₩&quot;\!\$#,##0.00_);&quot;₩&quot;\!\(&quot;₩&quot;\!\$#,##0.00&quot;₩&quot;\!\)"/>
    <numFmt numFmtId="353" formatCode="&quot;RM&quot;#,##0.00_);\(&quot;RM&quot;#,##0.00\)"/>
    <numFmt numFmtId="354" formatCode="_-* #,##0.00\ &quot;Kc&quot;_-;\-* #,##0.00\ &quot;Kc&quot;_-;_-* &quot;-&quot;??\ &quot;Kc&quot;_-;_-@_-"/>
    <numFmt numFmtId="355" formatCode="#,##0.00;&quot;-&quot;#,##0.00"/>
    <numFmt numFmtId="356" formatCode="_ * #,##0_ ;_ * &quot;₩&quot;&quot;₩&quot;&quot;₩&quot;&quot;₩&quot;&quot;₩&quot;&quot;₩&quot;&quot;₩&quot;\-#,##0_ ;_ * &quot;-&quot;_ ;_ @_ "/>
    <numFmt numFmtId="357" formatCode="#0\!.0%"/>
    <numFmt numFmtId="358" formatCode="#,##0.00\ \ "/>
    <numFmt numFmtId="359" formatCode="#,##0.00\ "/>
    <numFmt numFmtId="360" formatCode="0\ \ \ \ "/>
    <numFmt numFmtId="361" formatCode="#,##0.00\ \ \ "/>
    <numFmt numFmtId="362" formatCode="&quot;$&quot;#,##0_);[Red]&quot;₩&quot;&quot;₩&quot;&quot;₩&quot;&quot;₩&quot;&quot;₩&quot;&quot;₩&quot;&quot;₩&quot;&quot;₩&quot;&quot;₩&quot;&quot;₩&quot;&quot;₩&quot;&quot;₩&quot;&quot;₩&quot;\(&quot;$&quot;#,##0&quot;₩&quot;&quot;₩&quot;&quot;₩&quot;&quot;₩&quot;&quot;₩&quot;&quot;₩&quot;&quot;₩&quot;&quot;₩&quot;&quot;₩&quot;&quot;₩&quot;&quot;₩&quot;&quot;₩&quot;&quot;₩&quot;\)"/>
    <numFmt numFmtId="363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364" formatCode="\(#,##0.000\)"/>
    <numFmt numFmtId="365" formatCode="_-&quot;₩&quot;* #,##0_-;&quot;₩&quot;&quot;₩&quot;&quot;₩&quot;\-&quot;₩&quot;* #,##0_-;_-&quot;₩&quot;* &quot;-&quot;_-;_-@_-"/>
    <numFmt numFmtId="366" formatCode="#,##0.0_);[Red]&quot;₩&quot;&quot;₩&quot;&quot;₩&quot;&quot;₩&quot;&quot;₩&quot;&quot;₩&quot;&quot;₩&quot;&quot;₩&quot;&quot;₩&quot;&quot;₩&quot;&quot;₩&quot;&quot;₩&quot;&quot;₩&quot;\(#,##0.0&quot;₩&quot;&quot;₩&quot;&quot;₩&quot;&quot;₩&quot;&quot;₩&quot;&quot;₩&quot;&quot;₩&quot;&quot;₩&quot;&quot;₩&quot;&quot;₩&quot;&quot;₩&quot;&quot;₩&quot;&quot;₩&quot;\)"/>
    <numFmt numFmtId="367" formatCode="yy\.mm\.dd"/>
    <numFmt numFmtId="368" formatCode="_-* #,##0.00000_-;\-* #,##0.00000_-;_-* &quot;-&quot;_-;_-@_-"/>
    <numFmt numFmtId="369" formatCode="#,##0.0_);[Red]\(#,##0.0\)"/>
    <numFmt numFmtId="370" formatCode="&quot;$&quot;#,##0;[Red]&quot;$&quot;#,##0"/>
    <numFmt numFmtId="371" formatCode="#,###"/>
    <numFmt numFmtId="372" formatCode="#,##0.00;[Red]&quot;-&quot;#,##0.00"/>
    <numFmt numFmtId="373" formatCode="_ * #,##0.00_ ;_ * &quot;₩&quot;&quot;₩&quot;&quot;₩&quot;&quot;₩&quot;&quot;₩&quot;&quot;₩&quot;&quot;₩&quot;\-#,##0.00_ ;_ * &quot;-&quot;??_ ;_ @_ "/>
    <numFmt numFmtId="374" formatCode="&quot;₩&quot;#,##0;[Red]&quot;₩&quot;&quot;₩&quot;&quot;₩&quot;&quot;₩&quot;&quot;₩&quot;&quot;₩&quot;&quot;₩&quot;&quot;₩&quot;&quot;₩&quot;\-#,##0"/>
    <numFmt numFmtId="375" formatCode="_-[$€-2]* #,##0_-;\-[$€-2]* #,##0_-;_-[$€-2]* &quot;-&quot;??_-"/>
  </numFmts>
  <fonts count="302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Arial"/>
      <family val="2"/>
    </font>
    <font>
      <sz val="10"/>
      <name val="MS Sans Serif"/>
      <family val="2"/>
    </font>
    <font>
      <sz val="12"/>
      <name val="바탕체"/>
      <family val="1"/>
      <charset val="129"/>
    </font>
    <font>
      <sz val="1"/>
      <color indexed="8"/>
      <name val="Courier"/>
      <family val="3"/>
    </font>
    <font>
      <sz val="10"/>
      <name val="굴림체"/>
      <family val="3"/>
      <charset val="129"/>
    </font>
    <font>
      <sz val="8"/>
      <name val="Arial"/>
      <family val="2"/>
    </font>
    <font>
      <sz val="9"/>
      <color indexed="8"/>
      <name val="Arial"/>
      <family val="2"/>
    </font>
    <font>
      <b/>
      <u/>
      <sz val="20"/>
      <name val="굴림"/>
      <family val="3"/>
      <charset val="129"/>
    </font>
    <font>
      <sz val="8"/>
      <name val="맑은 고딕"/>
      <family val="3"/>
      <charset val="129"/>
    </font>
    <font>
      <sz val="11"/>
      <name val="굴림"/>
      <family val="3"/>
      <charset val="129"/>
    </font>
    <font>
      <sz val="8"/>
      <name val="맑은 고딕"/>
      <family val="3"/>
      <charset val="129"/>
    </font>
    <font>
      <sz val="10"/>
      <name val="굴림"/>
      <family val="3"/>
      <charset val="129"/>
    </font>
    <font>
      <sz val="8"/>
      <name val="굴림"/>
      <family val="3"/>
      <charset val="129"/>
    </font>
    <font>
      <sz val="9"/>
      <name val="굴림"/>
      <family val="3"/>
      <charset val="129"/>
    </font>
    <font>
      <b/>
      <sz val="10"/>
      <name val="굴림"/>
      <family val="3"/>
      <charset val="129"/>
    </font>
    <font>
      <b/>
      <sz val="14"/>
      <name val="굴림"/>
      <family val="3"/>
      <charset val="129"/>
    </font>
    <font>
      <sz val="30"/>
      <name val="굴림"/>
      <family val="3"/>
      <charset val="129"/>
    </font>
    <font>
      <b/>
      <sz val="11"/>
      <name val="굴림"/>
      <family val="3"/>
      <charset val="129"/>
    </font>
    <font>
      <b/>
      <sz val="10.5"/>
      <name val="굴림"/>
      <family val="3"/>
      <charset val="129"/>
    </font>
    <font>
      <b/>
      <sz val="22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9"/>
      <name val="돋움"/>
      <family val="3"/>
      <charset val="129"/>
    </font>
    <font>
      <sz val="1"/>
      <color indexed="16"/>
      <name val="Courier"/>
      <family val="3"/>
    </font>
    <font>
      <sz val="10"/>
      <name val="바탕체"/>
      <family val="1"/>
      <charset val="129"/>
    </font>
    <font>
      <sz val="12"/>
      <name val="돋움체"/>
      <family val="3"/>
      <charset val="129"/>
    </font>
    <font>
      <sz val="12"/>
      <name val="Arial"/>
      <family val="2"/>
    </font>
    <font>
      <sz val="12"/>
      <name val="굴림체"/>
      <family val="3"/>
      <charset val="129"/>
    </font>
    <font>
      <i/>
      <sz val="12"/>
      <name val="굴림체"/>
      <family val="3"/>
      <charset val="129"/>
    </font>
    <font>
      <sz val="11"/>
      <color indexed="16"/>
      <name val="Courier"/>
      <family val="3"/>
    </font>
    <font>
      <i/>
      <u/>
      <sz val="1"/>
      <color indexed="16"/>
      <name val="Courier"/>
      <family val="3"/>
    </font>
    <font>
      <sz val="10"/>
      <name val="명조"/>
      <family val="3"/>
      <charset val="129"/>
    </font>
    <font>
      <sz val="8"/>
      <color indexed="8"/>
      <name val="Arial"/>
      <family val="2"/>
    </font>
    <font>
      <sz val="9"/>
      <color indexed="19"/>
      <name val="Courier"/>
      <family val="3"/>
    </font>
    <font>
      <sz val="1"/>
      <color indexed="0"/>
      <name val="Courier"/>
      <family val="3"/>
    </font>
    <font>
      <u/>
      <sz val="12"/>
      <color indexed="19"/>
      <name val="Courier"/>
      <family val="3"/>
    </font>
    <font>
      <sz val="12"/>
      <name val="¹????¼"/>
      <family val="1"/>
      <charset val="129"/>
    </font>
    <font>
      <sz val="11"/>
      <color indexed="19"/>
      <name val="Courier"/>
      <family val="3"/>
    </font>
    <font>
      <sz val="10"/>
      <name val="Times New Roman"/>
      <family val="1"/>
    </font>
    <font>
      <sz val="10"/>
      <color indexed="22"/>
      <name val="Modern"/>
      <family val="3"/>
      <charset val="255"/>
    </font>
    <font>
      <sz val="10"/>
      <name val="Geneva"/>
      <family val="2"/>
    </font>
    <font>
      <sz val="11"/>
      <name val="ⓒoUAAA¨u"/>
      <family val="1"/>
      <charset val="129"/>
    </font>
    <font>
      <sz val="8"/>
      <color indexed="8"/>
      <name val="Gulim"/>
      <family val="3"/>
    </font>
    <font>
      <sz val="10"/>
      <name val="Helv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0"/>
      <name val="Arial Narrow"/>
      <family val="2"/>
    </font>
    <font>
      <sz val="11"/>
      <name val="￥i￠￢￠?o"/>
      <family val="3"/>
      <charset val="129"/>
    </font>
    <font>
      <sz val="10"/>
      <color indexed="19"/>
      <name val="Courier"/>
      <family val="3"/>
    </font>
    <font>
      <sz val="12"/>
      <color indexed="19"/>
      <name val="Courier"/>
      <family val="3"/>
    </font>
    <font>
      <sz val="12"/>
      <name val="Times New Roman"/>
      <family val="1"/>
    </font>
    <font>
      <sz val="12"/>
      <name val="¹UAAA¼"/>
      <family val="1"/>
      <charset val="129"/>
    </font>
    <font>
      <b/>
      <sz val="1"/>
      <color indexed="8"/>
      <name val="Courier"/>
      <family val="3"/>
    </font>
    <font>
      <sz val="11"/>
      <name val="바탕체"/>
      <family val="1"/>
      <charset val="129"/>
    </font>
    <font>
      <sz val="9"/>
      <name val="돋움체"/>
      <family val="3"/>
      <charset val="129"/>
    </font>
    <font>
      <b/>
      <sz val="12"/>
      <color indexed="16"/>
      <name val="±¼¸²A¼"/>
      <family val="1"/>
      <charset val="129"/>
    </font>
    <font>
      <sz val="10"/>
      <color indexed="11"/>
      <name val="Courier"/>
      <family val="3"/>
    </font>
    <font>
      <sz val="12"/>
      <name val="돋움"/>
      <family val="3"/>
      <charset val="129"/>
    </font>
    <font>
      <sz val="10"/>
      <name val="Courier New"/>
      <family val="3"/>
    </font>
    <font>
      <sz val="9"/>
      <name val="굴림체"/>
      <family val="3"/>
      <charset val="129"/>
    </font>
    <font>
      <sz val="11"/>
      <name val="굴림체"/>
      <family val="3"/>
      <charset val="129"/>
    </font>
    <font>
      <sz val="10"/>
      <name val="옛체"/>
      <family val="1"/>
      <charset val="129"/>
    </font>
    <font>
      <sz val="10"/>
      <name val="돋움체"/>
      <family val="3"/>
      <charset val="129"/>
    </font>
    <font>
      <b/>
      <sz val="12"/>
      <name val="바탕체"/>
      <family val="1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0"/>
      <name val="돋움"/>
      <family val="3"/>
      <charset val="129"/>
    </font>
    <font>
      <sz val="12"/>
      <name val="명조"/>
      <family val="3"/>
      <charset val="129"/>
    </font>
    <font>
      <sz val="12"/>
      <name val="Courier"/>
      <family val="3"/>
    </font>
    <font>
      <b/>
      <sz val="12"/>
      <name val="굴림"/>
      <family val="3"/>
      <charset val="129"/>
    </font>
    <font>
      <b/>
      <sz val="11"/>
      <name val="돋움"/>
      <family val="3"/>
      <charset val="129"/>
    </font>
    <font>
      <u/>
      <sz val="12"/>
      <color indexed="36"/>
      <name val="바탕체"/>
      <family val="1"/>
      <charset val="129"/>
    </font>
    <font>
      <b/>
      <sz val="12"/>
      <name val="돋움"/>
      <family val="3"/>
      <charset val="129"/>
    </font>
    <font>
      <sz val="11"/>
      <color indexed="11"/>
      <name val="Courier"/>
      <family val="3"/>
    </font>
    <font>
      <sz val="10"/>
      <color theme="1"/>
      <name val="맑은 고딕"/>
      <family val="2"/>
      <charset val="129"/>
      <scheme val="minor"/>
    </font>
    <font>
      <sz val="14"/>
      <name val="뼻뮝"/>
      <family val="3"/>
      <charset val="129"/>
    </font>
    <font>
      <sz val="10"/>
      <color indexed="10"/>
      <name val="돋움체"/>
      <family val="3"/>
      <charset val="129"/>
    </font>
    <font>
      <sz val="14"/>
      <name val="돋움"/>
      <family val="3"/>
      <charset val="129"/>
    </font>
    <font>
      <b/>
      <sz val="12"/>
      <color indexed="16"/>
      <name val="굴림체"/>
      <family val="3"/>
      <charset val="129"/>
    </font>
    <font>
      <sz val="11"/>
      <color theme="1"/>
      <name val="가을체"/>
      <family val="1"/>
      <charset val="129"/>
    </font>
    <font>
      <sz val="10"/>
      <color indexed="12"/>
      <name val="굴림체"/>
      <family val="3"/>
      <charset val="129"/>
    </font>
    <font>
      <sz val="12"/>
      <name val="견고딕"/>
      <family val="1"/>
      <charset val="129"/>
    </font>
    <font>
      <sz val="12"/>
      <color indexed="24"/>
      <name val="Helv"/>
      <family val="2"/>
    </font>
    <font>
      <sz val="9"/>
      <name val="Arial"/>
      <family val="2"/>
    </font>
    <font>
      <b/>
      <sz val="16"/>
      <name val="돋움체"/>
      <family val="3"/>
      <charset val="129"/>
    </font>
    <font>
      <sz val="17"/>
      <name val="바탕체"/>
      <family val="1"/>
      <charset val="129"/>
    </font>
    <font>
      <sz val="11"/>
      <name val="돋움체"/>
      <family val="3"/>
      <charset val="129"/>
    </font>
    <font>
      <sz val="9.5"/>
      <name val="굴림"/>
      <family val="3"/>
      <charset val="129"/>
    </font>
    <font>
      <sz val="12"/>
      <color indexed="11"/>
      <name val="Courier"/>
      <family val="3"/>
    </font>
    <font>
      <sz val="9"/>
      <color indexed="8"/>
      <name val="돋움"/>
      <family val="3"/>
      <charset val="129"/>
    </font>
    <font>
      <sz val="10"/>
      <color theme="1"/>
      <name val="굴림"/>
      <family val="2"/>
      <charset val="129"/>
    </font>
    <font>
      <i/>
      <outline/>
      <shadow/>
      <u/>
      <sz val="1"/>
      <color indexed="24"/>
      <name val="Courier"/>
      <family val="3"/>
    </font>
    <font>
      <sz val="12"/>
      <name val="ⓒoUAAA¨u"/>
      <family val="1"/>
      <charset val="129"/>
    </font>
    <font>
      <sz val="11"/>
      <color indexed="9"/>
      <name val="돋움"/>
      <family val="3"/>
      <charset val="129"/>
    </font>
    <font>
      <sz val="11"/>
      <color indexed="8"/>
      <name val="돋움"/>
      <family val="3"/>
      <charset val="129"/>
    </font>
    <font>
      <sz val="11"/>
      <name val="μ¸¿o"/>
      <family val="3"/>
      <charset val="129"/>
    </font>
    <font>
      <sz val="12"/>
      <name val="¹ÙÅÁÃ¼"/>
      <family val="1"/>
      <charset val="129"/>
    </font>
    <font>
      <sz val="12"/>
      <name val="¹UAAA¼"/>
      <family val="3"/>
      <charset val="129"/>
    </font>
    <font>
      <sz val="11"/>
      <name val="µ¸¿ò"/>
      <family val="3"/>
      <charset val="129"/>
    </font>
    <font>
      <sz val="11"/>
      <color indexed="16"/>
      <name val="돋움"/>
      <family val="3"/>
      <charset val="129"/>
    </font>
    <font>
      <sz val="12"/>
      <name val="System"/>
      <family val="2"/>
      <charset val="129"/>
    </font>
    <font>
      <sz val="10"/>
      <name val="¹ÙÅÁÃ¼"/>
      <family val="3"/>
      <charset val="129"/>
    </font>
    <font>
      <sz val="10"/>
      <name val="¹UAAA¼"/>
      <family val="3"/>
      <charset val="129"/>
    </font>
    <font>
      <sz val="10"/>
      <name val="¹ÙÅÁÃ¼"/>
      <family val="1"/>
      <charset val="129"/>
    </font>
    <font>
      <sz val="12"/>
      <name val="¹ÙÅÁÃ¼"/>
      <family val="3"/>
      <charset val="129"/>
    </font>
    <font>
      <b/>
      <sz val="11"/>
      <color indexed="52"/>
      <name val="맑은 고딕"/>
      <family val="3"/>
      <charset val="129"/>
    </font>
    <font>
      <b/>
      <sz val="10"/>
      <name val="Helv"/>
      <family val="2"/>
    </font>
    <font>
      <b/>
      <sz val="11"/>
      <color indexed="9"/>
      <name val="맑은 고딕"/>
      <family val="3"/>
      <charset val="129"/>
    </font>
    <font>
      <sz val="10"/>
      <name val="MS Serif"/>
      <family val="1"/>
    </font>
    <font>
      <sz val="10"/>
      <name val="Palatino"/>
      <family val="1"/>
    </font>
    <font>
      <sz val="10"/>
      <color indexed="16"/>
      <name val="MS Serif"/>
      <family val="1"/>
    </font>
    <font>
      <i/>
      <sz val="11"/>
      <color indexed="23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1"/>
      <color indexed="62"/>
      <name val="맑은 고딕"/>
      <family val="3"/>
      <charset val="129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52"/>
      <name val="맑은 고딕"/>
      <family val="3"/>
      <charset val="129"/>
    </font>
    <font>
      <b/>
      <sz val="10"/>
      <name val="굴림체"/>
      <family val="3"/>
      <charset val="129"/>
    </font>
    <font>
      <b/>
      <sz val="11"/>
      <name val="Helv"/>
      <family val="2"/>
    </font>
    <font>
      <sz val="11"/>
      <color indexed="60"/>
      <name val="맑은 고딕"/>
      <family val="3"/>
      <charset val="129"/>
    </font>
    <font>
      <sz val="7"/>
      <name val="Small Fonts"/>
      <family val="2"/>
    </font>
    <font>
      <sz val="12"/>
      <name val="Helv"/>
      <family val="2"/>
    </font>
    <font>
      <b/>
      <sz val="11"/>
      <color indexed="63"/>
      <name val="맑은 고딕"/>
      <family val="3"/>
      <charset val="129"/>
    </font>
    <font>
      <sz val="8"/>
      <name val="Helv"/>
      <family val="2"/>
    </font>
    <font>
      <b/>
      <sz val="20"/>
      <color indexed="10"/>
      <name val="Arial"/>
      <family val="2"/>
    </font>
    <font>
      <i/>
      <sz val="10"/>
      <name val="Arial"/>
      <family val="2"/>
    </font>
    <font>
      <b/>
      <sz val="8"/>
      <color indexed="8"/>
      <name val="Helv"/>
      <family val="2"/>
    </font>
    <font>
      <b/>
      <sz val="10"/>
      <name val="Arial"/>
      <family val="2"/>
    </font>
    <font>
      <b/>
      <sz val="18"/>
      <color indexed="56"/>
      <name val="맑은 고딕"/>
      <family val="3"/>
      <charset val="129"/>
    </font>
    <font>
      <sz val="11"/>
      <color indexed="10"/>
      <name val="맑은 고딕"/>
      <family val="3"/>
      <charset val="129"/>
    </font>
    <font>
      <sz val="11"/>
      <color theme="1"/>
      <name val="돋움"/>
      <family val="3"/>
      <charset val="129"/>
    </font>
    <font>
      <sz val="12"/>
      <color indexed="18"/>
      <name val="돋움체"/>
      <family val="3"/>
      <charset val="129"/>
    </font>
    <font>
      <sz val="8"/>
      <name val="Times New Roman"/>
      <family val="1"/>
    </font>
    <font>
      <sz val="10"/>
      <color indexed="24"/>
      <name val="Arial"/>
      <family val="2"/>
    </font>
    <font>
      <sz val="10"/>
      <name val="Courier"/>
      <family val="3"/>
    </font>
    <font>
      <sz val="12"/>
      <color indexed="9"/>
      <name val="Helv"/>
      <family val="2"/>
    </font>
    <font>
      <sz val="12"/>
      <name val="宋体"/>
      <family val="3"/>
      <charset val="129"/>
    </font>
    <font>
      <sz val="10"/>
      <name val="Tms Rmn"/>
      <family val="1"/>
    </font>
    <font>
      <b/>
      <u/>
      <sz val="13"/>
      <name val="굴림체"/>
      <family val="3"/>
      <charset val="129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b/>
      <sz val="18"/>
      <name val="Arial"/>
      <family val="2"/>
    </font>
    <font>
      <sz val="14"/>
      <name val="AngsanaUPC"/>
      <family val="1"/>
    </font>
    <font>
      <sz val="12"/>
      <name val="견명조"/>
      <family val="1"/>
      <charset val="129"/>
    </font>
    <font>
      <sz val="10"/>
      <name val="옛체"/>
      <family val="3"/>
      <charset val="129"/>
    </font>
    <font>
      <sz val="10"/>
      <name val="바탕"/>
      <family val="1"/>
      <charset val="129"/>
    </font>
    <font>
      <sz val="18"/>
      <name val="바탕체"/>
      <family val="1"/>
      <charset val="129"/>
    </font>
    <font>
      <sz val="10"/>
      <color indexed="8"/>
      <name val="MS Sans Serif"/>
      <family val="2"/>
    </font>
    <font>
      <b/>
      <sz val="12"/>
      <name val="Arial MT"/>
      <family val="2"/>
    </font>
    <font>
      <sz val="10"/>
      <name val="±¼¸²A¼"/>
      <family val="3"/>
      <charset val="129"/>
    </font>
    <font>
      <sz val="10"/>
      <name val="±¼¸²Ã¼"/>
      <family val="3"/>
      <charset val="129"/>
    </font>
    <font>
      <sz val="10"/>
      <name val="¹UAAA¼"/>
      <family val="1"/>
      <charset val="129"/>
    </font>
    <font>
      <sz val="9"/>
      <name val="Times New Roman"/>
      <family val="1"/>
    </font>
    <font>
      <sz val="12"/>
      <name val="Arial MT"/>
      <family val="2"/>
    </font>
    <font>
      <b/>
      <sz val="9"/>
      <name val="Helv"/>
      <family val="2"/>
    </font>
    <font>
      <i/>
      <sz val="1"/>
      <color indexed="8"/>
      <name val="Courier"/>
      <family val="3"/>
    </font>
    <font>
      <u/>
      <sz val="8.5"/>
      <color indexed="36"/>
      <name val="바탕체"/>
      <family val="1"/>
      <charset val="129"/>
    </font>
    <font>
      <b/>
      <sz val="8"/>
      <name val="MS Sans Serif"/>
      <family val="2"/>
    </font>
    <font>
      <sz val="10"/>
      <name val="Univers (WN)"/>
      <family val="2"/>
    </font>
    <font>
      <u/>
      <sz val="8.5"/>
      <color indexed="12"/>
      <name val="바탕체"/>
      <family val="1"/>
      <charset val="129"/>
    </font>
    <font>
      <sz val="8"/>
      <name val="Wingdings"/>
      <charset val="2"/>
    </font>
    <font>
      <sz val="8"/>
      <name val="MS Sans Serif"/>
      <family val="2"/>
    </font>
    <font>
      <b/>
      <sz val="8"/>
      <name val="Times New Roman"/>
      <family val="1"/>
    </font>
    <font>
      <b/>
      <i/>
      <sz val="18"/>
      <color indexed="39"/>
      <name val="돋움체"/>
      <family val="3"/>
      <charset val="129"/>
    </font>
    <font>
      <sz val="18"/>
      <color indexed="12"/>
      <name val="MS Sans Serif"/>
      <family val="2"/>
    </font>
    <font>
      <sz val="12"/>
      <name val="COUR"/>
      <family val="1"/>
    </font>
    <font>
      <sz val="9"/>
      <name val="바탕체"/>
      <family val="1"/>
      <charset val="129"/>
    </font>
    <font>
      <sz val="12"/>
      <name val="_x0001__x0014_¼"/>
      <family val="1"/>
      <charset val="129"/>
    </font>
    <font>
      <sz val="10"/>
      <name val="돋움"/>
      <family val="3"/>
    </font>
    <font>
      <b/>
      <u/>
      <sz val="14"/>
      <name val="굴림체"/>
      <family val="3"/>
      <charset val="129"/>
    </font>
    <font>
      <sz val="12"/>
      <name val="??UAAA¨?"/>
      <family val="3"/>
      <charset val="129"/>
    </font>
    <font>
      <sz val="12"/>
      <name val="©öUAAA¨ù"/>
      <family val="3"/>
      <charset val="129"/>
    </font>
    <font>
      <sz val="14"/>
      <name val="¹UAAA¼"/>
      <family val="1"/>
      <charset val="129"/>
    </font>
    <font>
      <sz val="8"/>
      <name val="바탕체"/>
      <family val="1"/>
      <charset val="129"/>
    </font>
    <font>
      <sz val="11"/>
      <color indexed="20"/>
      <name val="맑은 고딕"/>
      <family val="3"/>
      <charset val="129"/>
    </font>
    <font>
      <sz val="11"/>
      <color theme="1"/>
      <name val="HY울릉도L"/>
      <family val="1"/>
      <charset val="129"/>
    </font>
    <font>
      <b/>
      <sz val="11"/>
      <color indexed="8"/>
      <name val="맑은 고딕"/>
      <family val="3"/>
      <charset val="129"/>
    </font>
    <font>
      <sz val="8"/>
      <name val="HY울릉도L"/>
      <family val="1"/>
      <charset val="129"/>
    </font>
    <font>
      <sz val="11"/>
      <name val="HY울릉도L"/>
      <family val="1"/>
      <charset val="129"/>
    </font>
    <font>
      <b/>
      <sz val="14"/>
      <name val="맑은 고딕"/>
      <family val="3"/>
      <charset val="129"/>
    </font>
    <font>
      <sz val="11"/>
      <name val="맑은 고딕"/>
      <family val="3"/>
      <charset val="129"/>
    </font>
    <font>
      <sz val="10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b/>
      <sz val="10"/>
      <name val="맑은 고딕"/>
      <family val="3"/>
      <charset val="129"/>
    </font>
    <font>
      <sz val="9"/>
      <name val="맑은 고딕"/>
      <family val="3"/>
      <charset val="129"/>
    </font>
    <font>
      <sz val="9"/>
      <color indexed="8"/>
      <name val="맑은 고딕"/>
      <family val="3"/>
      <charset val="129"/>
    </font>
    <font>
      <sz val="10"/>
      <color indexed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sz val="10"/>
      <color indexed="10"/>
      <name val="바탕체"/>
      <family val="1"/>
      <charset val="129"/>
    </font>
    <font>
      <sz val="12"/>
      <name val="COUR"/>
      <family val="3"/>
    </font>
    <font>
      <sz val="1"/>
      <color indexed="18"/>
      <name val="Courier"/>
      <family val="3"/>
    </font>
    <font>
      <sz val="12"/>
      <name val="¨IoUAAA¡§u"/>
      <family val="1"/>
      <charset val="129"/>
    </font>
    <font>
      <b/>
      <sz val="12"/>
      <name val="¹ÙÅÁÃ¼"/>
      <family val="1"/>
      <charset val="129"/>
    </font>
    <font>
      <sz val="12"/>
      <name val="Tms Rmn"/>
      <family val="1"/>
    </font>
    <font>
      <sz val="11"/>
      <name val="µ¸¿òÃ¼"/>
      <family val="3"/>
      <charset val="129"/>
    </font>
    <font>
      <b/>
      <sz val="10"/>
      <name val="Palatino"/>
      <family val="1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i/>
      <u/>
      <sz val="12"/>
      <name val="Palatino"/>
      <family val="1"/>
    </font>
    <font>
      <b/>
      <sz val="1"/>
      <color indexed="16"/>
      <name val="Courier"/>
      <family val="3"/>
    </font>
    <font>
      <u/>
      <sz val="8"/>
      <color indexed="12"/>
      <name val="Times New Roman"/>
      <family val="1"/>
    </font>
    <font>
      <sz val="12"/>
      <name val="Courier New"/>
      <family val="3"/>
    </font>
    <font>
      <b/>
      <u/>
      <sz val="10"/>
      <name val="Palatino"/>
      <family val="1"/>
    </font>
    <font>
      <sz val="24"/>
      <name val="Courier New"/>
      <family val="3"/>
    </font>
    <font>
      <sz val="8"/>
      <name val="Palatino"/>
      <family val="1"/>
    </font>
    <font>
      <sz val="11"/>
      <name val="궁서체"/>
      <family val="1"/>
      <charset val="129"/>
    </font>
    <font>
      <sz val="9"/>
      <name val="華康仿宋體"/>
      <family val="3"/>
      <charset val="129"/>
    </font>
    <font>
      <sz val="12"/>
      <name val="뼻뮝"/>
      <family val="1"/>
      <charset val="129"/>
    </font>
    <font>
      <b/>
      <sz val="10"/>
      <name val="바탕체"/>
      <family val="1"/>
      <charset val="129"/>
    </font>
    <font>
      <b/>
      <sz val="18"/>
      <name val="바탕체"/>
      <family val="1"/>
      <charset val="129"/>
    </font>
    <font>
      <sz val="8"/>
      <name val="돋움체"/>
      <family val="3"/>
      <charset val="129"/>
    </font>
    <font>
      <sz val="11"/>
      <color rgb="FFFA7D00"/>
      <name val="맑은 고딕"/>
      <family val="3"/>
      <charset val="129"/>
      <scheme val="minor"/>
    </font>
    <font>
      <sz val="10"/>
      <name val="한양신명조"/>
      <family val="1"/>
      <charset val="129"/>
    </font>
    <font>
      <sz val="10"/>
      <name val="궁서(English)"/>
      <family val="3"/>
      <charset val="129"/>
    </font>
    <font>
      <sz val="10"/>
      <name val="ＭＳ 明朝"/>
      <family val="3"/>
      <charset val="129"/>
    </font>
    <font>
      <u/>
      <sz val="8.8000000000000007"/>
      <color indexed="12"/>
      <name val="돋움"/>
      <family val="3"/>
      <charset val="129"/>
    </font>
    <font>
      <sz val="11"/>
      <name val="明朝"/>
      <family val="3"/>
      <charset val="129"/>
    </font>
    <font>
      <sz val="14"/>
      <name val="??"/>
      <family val="3"/>
    </font>
    <font>
      <sz val="12"/>
      <name val="????"/>
      <family val="1"/>
      <charset val="136"/>
    </font>
    <font>
      <sz val="10"/>
      <name val="???"/>
      <family val="3"/>
    </font>
    <font>
      <sz val="12"/>
      <name val="|??¢¥¢¬¨Ï"/>
      <family val="1"/>
      <charset val="129"/>
    </font>
    <font>
      <sz val="11"/>
      <color theme="0"/>
      <name val="맑은 고딕"/>
      <family val="3"/>
      <charset val="129"/>
      <scheme val="minor"/>
    </font>
    <font>
      <u/>
      <sz val="10"/>
      <color indexed="12"/>
      <name val="MS Sans Serif"/>
      <family val="2"/>
    </font>
    <font>
      <sz val="10"/>
      <name val="VNI-Times"/>
      <family val="2"/>
    </font>
    <font>
      <sz val="10"/>
      <name val="VNI-Univer"/>
      <family val="2"/>
    </font>
    <font>
      <sz val="10"/>
      <name val="VNI-Helve-Condense"/>
      <family val="2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u/>
      <sz val="8.25"/>
      <color indexed="36"/>
      <name val="돋움"/>
      <family val="3"/>
      <charset val="129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2"/>
      <name val="新細明體"/>
      <family val="1"/>
      <charset val="136"/>
    </font>
    <font>
      <sz val="11"/>
      <color rgb="FF3F3F76"/>
      <name val="맑은 고딕"/>
      <family val="3"/>
      <charset val="129"/>
      <scheme val="minor"/>
    </font>
    <font>
      <b/>
      <sz val="15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0"/>
      <name val="굃굍 굊긕긘긞긏"/>
      <family val="1"/>
      <charset val="129"/>
    </font>
    <font>
      <b/>
      <sz val="11"/>
      <color theme="1"/>
      <name val="HY울릉도L"/>
      <family val="1"/>
      <charset val="129"/>
    </font>
    <font>
      <sz val="10"/>
      <name val="μ¸¿oA¼"/>
      <family val="3"/>
      <charset val="129"/>
    </font>
    <font>
      <sz val="12"/>
      <name val="μ¸¿oA¼"/>
      <family val="3"/>
      <charset val="129"/>
    </font>
    <font>
      <sz val="12"/>
      <name val="µ¸¿òÃ¼"/>
      <family val="3"/>
      <charset val="129"/>
    </font>
    <font>
      <sz val="8"/>
      <name val="ⓒoUAAA¨u"/>
      <family val="1"/>
      <charset val="129"/>
    </font>
    <font>
      <b/>
      <sz val="9"/>
      <name val="굴림"/>
      <family val="3"/>
      <charset val="129"/>
    </font>
    <font>
      <sz val="11"/>
      <name val="돋움"/>
      <family val="3"/>
    </font>
    <font>
      <sz val="18"/>
      <name val="돋움체"/>
      <family val="3"/>
      <charset val="129"/>
    </font>
    <font>
      <b/>
      <sz val="14"/>
      <color indexed="8"/>
      <name val="맑은 고딕"/>
      <family val="3"/>
      <charset val="129"/>
    </font>
    <font>
      <b/>
      <u/>
      <sz val="16"/>
      <name val="맑은 고딕"/>
      <family val="3"/>
      <charset val="129"/>
    </font>
    <font>
      <b/>
      <sz val="11"/>
      <name val="맑은 고딕"/>
      <family val="3"/>
      <charset val="129"/>
    </font>
    <font>
      <b/>
      <sz val="12"/>
      <name val="맑은 고딕"/>
      <family val="3"/>
      <charset val="129"/>
    </font>
    <font>
      <sz val="12"/>
      <name val="–¾’©"/>
      <family val="3"/>
      <charset val="129"/>
    </font>
    <font>
      <sz val="11"/>
      <name val="¾©"/>
      <family val="3"/>
      <charset val="129"/>
    </font>
    <font>
      <sz val="12"/>
      <name val="¾©"/>
      <family val="1"/>
      <charset val="129"/>
    </font>
    <font>
      <sz val="12"/>
      <name val="¨ÏoUAAA¡§u"/>
      <family val="1"/>
      <charset val="129"/>
    </font>
    <font>
      <sz val="12"/>
      <name val="¥ì¢¬¢¯oA¨ù"/>
      <family val="3"/>
      <charset val="129"/>
    </font>
    <font>
      <sz val="12"/>
      <name val="©öUAAA¨ù"/>
      <family val="1"/>
      <charset val="129"/>
    </font>
    <font>
      <sz val="11"/>
      <name val="μ¸¿o"/>
      <family val="1"/>
      <charset val="129"/>
    </font>
    <font>
      <sz val="10"/>
      <name val="µ¸¿òÃ¼"/>
      <family val="3"/>
      <charset val="129"/>
    </font>
    <font>
      <sz val="10"/>
      <name val="맑은 고딕"/>
      <family val="3"/>
      <charset val="129"/>
      <scheme val="minor"/>
    </font>
    <font>
      <sz val="12"/>
      <name val="￠R¡×IoUAAA¡ER￠R¡¿u"/>
      <family val="1"/>
      <charset val="129"/>
    </font>
    <font>
      <sz val="12"/>
      <name val="¹UAAA¼"/>
      <family val="3"/>
    </font>
    <font>
      <sz val="12"/>
      <name val="￠RER￠R¡×u¡ER￠R¡¿u¡ERE "/>
      <family val="3"/>
      <charset val="129"/>
    </font>
    <font>
      <sz val="12"/>
      <name val="¹ÙÅÁÃ¼"/>
      <family val="1"/>
    </font>
    <font>
      <b/>
      <sz val="9"/>
      <color indexed="8"/>
      <name val="돋움"/>
      <family val="3"/>
      <charset val="129"/>
    </font>
    <font>
      <sz val="12"/>
      <color indexed="8"/>
      <name val="돋움체"/>
      <family val="3"/>
      <charset val="129"/>
    </font>
    <font>
      <b/>
      <sz val="12"/>
      <color indexed="8"/>
      <name val="돋움체"/>
      <family val="3"/>
      <charset val="129"/>
    </font>
  </fonts>
  <fills count="8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16"/>
      </patternFill>
    </fill>
    <fill>
      <patternFill patternType="solid">
        <fgColor indexed="22"/>
        <b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rgb="FFFFFFCC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darkVertical"/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ashed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0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21853">
    <xf numFmtId="261" fontId="0" fillId="0" borderId="0"/>
    <xf numFmtId="3" fontId="17" fillId="0" borderId="1">
      <alignment horizontal="center"/>
    </xf>
    <xf numFmtId="261" fontId="36" fillId="0" borderId="0">
      <alignment vertical="center"/>
    </xf>
    <xf numFmtId="261" fontId="22" fillId="0" borderId="0"/>
    <xf numFmtId="261" fontId="37" fillId="0" borderId="0">
      <alignment vertical="center"/>
    </xf>
    <xf numFmtId="261" fontId="27" fillId="0" borderId="0">
      <alignment vertical="center"/>
    </xf>
    <xf numFmtId="4" fontId="19" fillId="0" borderId="0">
      <protection locked="0"/>
    </xf>
    <xf numFmtId="178" fontId="14" fillId="0" borderId="0">
      <protection locked="0"/>
    </xf>
    <xf numFmtId="179" fontId="14" fillId="0" borderId="0">
      <protection locked="0"/>
    </xf>
    <xf numFmtId="180" fontId="14" fillId="0" borderId="0">
      <protection locked="0"/>
    </xf>
    <xf numFmtId="38" fontId="21" fillId="2" borderId="0" applyNumberFormat="0" applyBorder="0" applyAlignment="0" applyProtection="0"/>
    <xf numFmtId="181" fontId="14" fillId="0" borderId="0">
      <protection locked="0"/>
    </xf>
    <xf numFmtId="181" fontId="14" fillId="0" borderId="0">
      <protection locked="0"/>
    </xf>
    <xf numFmtId="10" fontId="21" fillId="3" borderId="2" applyNumberFormat="0" applyBorder="0" applyAlignment="0" applyProtection="0"/>
    <xf numFmtId="261" fontId="14" fillId="0" borderId="0"/>
    <xf numFmtId="10" fontId="16" fillId="0" borderId="0" applyFont="0" applyFill="0" applyBorder="0" applyAlignment="0" applyProtection="0"/>
    <xf numFmtId="181" fontId="14" fillId="0" borderId="3">
      <protection locked="0"/>
    </xf>
    <xf numFmtId="9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184" fontId="18" fillId="0" borderId="0" applyFont="0" applyFill="0" applyBorder="0" applyAlignment="0" applyProtection="0"/>
    <xf numFmtId="261" fontId="16" fillId="0" borderId="0"/>
    <xf numFmtId="185" fontId="39" fillId="0" borderId="0">
      <protection locked="0"/>
    </xf>
    <xf numFmtId="186" fontId="18" fillId="0" borderId="0" applyFill="0" applyBorder="0" applyProtection="0"/>
    <xf numFmtId="185" fontId="39" fillId="0" borderId="0">
      <protection locked="0"/>
    </xf>
    <xf numFmtId="185" fontId="39" fillId="0" borderId="0">
      <protection locked="0"/>
    </xf>
    <xf numFmtId="261" fontId="39" fillId="0" borderId="0">
      <protection locked="0"/>
    </xf>
    <xf numFmtId="261" fontId="39" fillId="0" borderId="0">
      <protection locked="0"/>
    </xf>
    <xf numFmtId="261" fontId="39" fillId="0" borderId="0">
      <protection locked="0"/>
    </xf>
    <xf numFmtId="261" fontId="39" fillId="0" borderId="0">
      <protection locked="0"/>
    </xf>
    <xf numFmtId="261" fontId="39" fillId="0" borderId="0">
      <protection locked="0"/>
    </xf>
    <xf numFmtId="261" fontId="39" fillId="0" borderId="0">
      <protection locked="0"/>
    </xf>
    <xf numFmtId="185" fontId="39" fillId="0" borderId="0">
      <protection locked="0"/>
    </xf>
    <xf numFmtId="261" fontId="39" fillId="0" borderId="0">
      <protection locked="0"/>
    </xf>
    <xf numFmtId="185" fontId="39" fillId="0" borderId="0">
      <protection locked="0"/>
    </xf>
    <xf numFmtId="38" fontId="17" fillId="0" borderId="0" applyFill="0" applyBorder="0" applyAlignment="0" applyProtection="0"/>
    <xf numFmtId="261" fontId="17" fillId="0" borderId="31">
      <alignment horizontal="center"/>
    </xf>
    <xf numFmtId="261" fontId="17" fillId="0" borderId="31">
      <alignment horizontal="center"/>
    </xf>
    <xf numFmtId="261" fontId="17" fillId="0" borderId="31">
      <alignment horizontal="center"/>
    </xf>
    <xf numFmtId="261" fontId="40" fillId="0" borderId="5">
      <alignment horizontal="centerContinuous" vertical="center"/>
    </xf>
    <xf numFmtId="3" fontId="41" fillId="0" borderId="2"/>
    <xf numFmtId="3" fontId="41" fillId="0" borderId="2"/>
    <xf numFmtId="187" fontId="18" fillId="0" borderId="0">
      <alignment vertical="center"/>
    </xf>
    <xf numFmtId="4" fontId="18" fillId="0" borderId="0">
      <alignment vertical="center"/>
    </xf>
    <xf numFmtId="188" fontId="18" fillId="0" borderId="0">
      <alignment vertical="center"/>
    </xf>
    <xf numFmtId="3" fontId="41" fillId="0" borderId="2"/>
    <xf numFmtId="261" fontId="25" fillId="0" borderId="5">
      <alignment horizontal="centerContinuous" vertical="center"/>
    </xf>
    <xf numFmtId="261" fontId="40" fillId="0" borderId="5">
      <alignment horizontal="centerContinuous" vertical="center"/>
    </xf>
    <xf numFmtId="261" fontId="40" fillId="0" borderId="5">
      <alignment horizontal="centerContinuous" vertical="center"/>
    </xf>
    <xf numFmtId="261" fontId="40" fillId="0" borderId="5">
      <alignment horizontal="centerContinuous" vertical="center"/>
    </xf>
    <xf numFmtId="261" fontId="40" fillId="0" borderId="5">
      <alignment horizontal="centerContinuous" vertical="center"/>
    </xf>
    <xf numFmtId="261" fontId="40" fillId="0" borderId="5">
      <alignment horizontal="centerContinuous" vertical="center"/>
    </xf>
    <xf numFmtId="261" fontId="25" fillId="0" borderId="5">
      <alignment horizontal="centerContinuous" vertical="center"/>
    </xf>
    <xf numFmtId="261" fontId="25" fillId="0" borderId="5">
      <alignment horizontal="centerContinuous" vertical="center"/>
    </xf>
    <xf numFmtId="261" fontId="25" fillId="0" borderId="5">
      <alignment horizontal="centerContinuous" vertical="center"/>
    </xf>
    <xf numFmtId="261" fontId="25" fillId="0" borderId="5">
      <alignment horizontal="centerContinuous" vertical="center"/>
    </xf>
    <xf numFmtId="261" fontId="25" fillId="0" borderId="5">
      <alignment horizontal="centerContinuous" vertical="center"/>
    </xf>
    <xf numFmtId="261" fontId="25" fillId="0" borderId="5">
      <alignment horizontal="centerContinuous" vertical="center"/>
    </xf>
    <xf numFmtId="24" fontId="17" fillId="0" borderId="0" applyFont="0" applyFill="0" applyBorder="0" applyAlignment="0" applyProtection="0"/>
    <xf numFmtId="189" fontId="14" fillId="0" borderId="0" applyNumberFormat="0" applyFont="0" applyFill="0" applyBorder="0" applyAlignment="0" applyProtection="0"/>
    <xf numFmtId="261" fontId="17" fillId="0" borderId="0" applyNumberFormat="0" applyFont="0" applyFill="0" applyBorder="0" applyAlignment="0" applyProtection="0"/>
    <xf numFmtId="189" fontId="14" fillId="0" borderId="0" applyNumberFormat="0" applyFont="0" applyFill="0" applyBorder="0" applyAlignment="0" applyProtection="0"/>
    <xf numFmtId="261" fontId="17" fillId="0" borderId="0" applyNumberFormat="0" applyFont="0" applyFill="0" applyBorder="0" applyAlignment="0" applyProtection="0"/>
    <xf numFmtId="190" fontId="16" fillId="0" borderId="0" applyFont="0" applyFill="0" applyBorder="0" applyAlignment="0" applyProtection="0">
      <alignment vertical="center"/>
    </xf>
    <xf numFmtId="9" fontId="42" fillId="7" borderId="0" applyBorder="0">
      <alignment vertical="center"/>
    </xf>
    <xf numFmtId="182" fontId="42" fillId="7" borderId="0" applyBorder="0">
      <alignment vertical="center"/>
    </xf>
    <xf numFmtId="40" fontId="17" fillId="0" borderId="0" applyFont="0" applyFill="0" applyBorder="0" applyAlignment="0" applyProtection="0"/>
    <xf numFmtId="191" fontId="14" fillId="0" borderId="0" applyFont="0" applyFill="0" applyBorder="0" applyAlignment="0" applyProtection="0">
      <alignment vertical="center"/>
    </xf>
    <xf numFmtId="261" fontId="43" fillId="0" borderId="0">
      <alignment vertical="center"/>
    </xf>
    <xf numFmtId="261" fontId="44" fillId="0" borderId="0">
      <alignment vertical="center"/>
    </xf>
    <xf numFmtId="261" fontId="43" fillId="0" borderId="0">
      <alignment vertical="center"/>
    </xf>
    <xf numFmtId="38" fontId="18" fillId="0" borderId="7">
      <alignment horizontal="right"/>
    </xf>
    <xf numFmtId="38" fontId="18" fillId="0" borderId="7">
      <alignment horizontal="right"/>
    </xf>
    <xf numFmtId="38" fontId="18" fillId="0" borderId="7">
      <alignment horizontal="right"/>
    </xf>
    <xf numFmtId="38" fontId="18" fillId="0" borderId="7">
      <alignment horizontal="right"/>
    </xf>
    <xf numFmtId="38" fontId="18" fillId="0" borderId="7">
      <alignment horizontal="right"/>
    </xf>
    <xf numFmtId="38" fontId="18" fillId="0" borderId="7">
      <alignment horizontal="right"/>
    </xf>
    <xf numFmtId="38" fontId="18" fillId="0" borderId="7">
      <alignment horizontal="right"/>
    </xf>
    <xf numFmtId="38" fontId="18" fillId="0" borderId="7">
      <alignment horizontal="right"/>
    </xf>
    <xf numFmtId="38" fontId="18" fillId="0" borderId="7">
      <alignment horizontal="right"/>
    </xf>
    <xf numFmtId="38" fontId="18" fillId="0" borderId="7">
      <alignment horizontal="right"/>
    </xf>
    <xf numFmtId="38" fontId="18" fillId="0" borderId="7">
      <alignment horizontal="right"/>
    </xf>
    <xf numFmtId="38" fontId="18" fillId="0" borderId="7">
      <alignment horizontal="right"/>
    </xf>
    <xf numFmtId="38" fontId="18" fillId="0" borderId="7">
      <alignment horizontal="right"/>
    </xf>
    <xf numFmtId="38" fontId="18" fillId="0" borderId="7">
      <alignment horizontal="right"/>
    </xf>
    <xf numFmtId="38" fontId="18" fillId="0" borderId="7">
      <alignment horizontal="right"/>
    </xf>
    <xf numFmtId="38" fontId="18" fillId="0" borderId="7">
      <alignment horizontal="right"/>
    </xf>
    <xf numFmtId="38" fontId="18" fillId="0" borderId="7">
      <alignment horizontal="right"/>
    </xf>
    <xf numFmtId="38" fontId="18" fillId="0" borderId="7">
      <alignment horizontal="right"/>
    </xf>
    <xf numFmtId="38" fontId="18" fillId="0" borderId="7">
      <alignment horizontal="right"/>
    </xf>
    <xf numFmtId="38" fontId="18" fillId="0" borderId="7">
      <alignment horizontal="right"/>
    </xf>
    <xf numFmtId="38" fontId="18" fillId="0" borderId="7">
      <alignment horizontal="right"/>
    </xf>
    <xf numFmtId="38" fontId="18" fillId="0" borderId="7">
      <alignment horizontal="right"/>
    </xf>
    <xf numFmtId="38" fontId="18" fillId="0" borderId="7">
      <alignment horizontal="right"/>
    </xf>
    <xf numFmtId="38" fontId="18" fillId="0" borderId="7">
      <alignment horizontal="right"/>
    </xf>
    <xf numFmtId="38" fontId="18" fillId="0" borderId="7">
      <alignment horizontal="right"/>
    </xf>
    <xf numFmtId="38" fontId="18" fillId="0" borderId="7">
      <alignment horizontal="right"/>
    </xf>
    <xf numFmtId="38" fontId="18" fillId="0" borderId="7">
      <alignment horizontal="right"/>
    </xf>
    <xf numFmtId="38" fontId="18" fillId="0" borderId="7">
      <alignment horizontal="right"/>
    </xf>
    <xf numFmtId="38" fontId="18" fillId="0" borderId="7">
      <alignment horizontal="right"/>
    </xf>
    <xf numFmtId="38" fontId="18" fillId="0" borderId="7">
      <alignment horizontal="right"/>
    </xf>
    <xf numFmtId="38" fontId="18" fillId="0" borderId="7">
      <alignment horizontal="right"/>
    </xf>
    <xf numFmtId="38" fontId="18" fillId="0" borderId="7">
      <alignment horizontal="right"/>
    </xf>
    <xf numFmtId="38" fontId="18" fillId="0" borderId="7">
      <alignment horizontal="right"/>
    </xf>
    <xf numFmtId="38" fontId="18" fillId="0" borderId="7">
      <alignment horizontal="right"/>
    </xf>
    <xf numFmtId="38" fontId="18" fillId="0" borderId="7">
      <alignment horizontal="right"/>
    </xf>
    <xf numFmtId="38" fontId="18" fillId="0" borderId="7">
      <alignment horizontal="right"/>
    </xf>
    <xf numFmtId="38" fontId="18" fillId="0" borderId="7">
      <alignment horizontal="right"/>
    </xf>
    <xf numFmtId="38" fontId="18" fillId="0" borderId="7">
      <alignment horizontal="right"/>
    </xf>
    <xf numFmtId="38" fontId="18" fillId="0" borderId="7">
      <alignment horizontal="right"/>
    </xf>
    <xf numFmtId="38" fontId="18" fillId="0" borderId="7">
      <alignment horizontal="right"/>
    </xf>
    <xf numFmtId="38" fontId="18" fillId="0" borderId="7">
      <alignment horizontal="right"/>
    </xf>
    <xf numFmtId="38" fontId="18" fillId="0" borderId="7">
      <alignment horizontal="right"/>
    </xf>
    <xf numFmtId="38" fontId="18" fillId="0" borderId="7">
      <alignment horizontal="right"/>
    </xf>
    <xf numFmtId="38" fontId="18" fillId="0" borderId="7">
      <alignment horizontal="right"/>
    </xf>
    <xf numFmtId="38" fontId="18" fillId="0" borderId="7">
      <alignment horizontal="right"/>
    </xf>
    <xf numFmtId="38" fontId="18" fillId="0" borderId="7">
      <alignment horizontal="right"/>
    </xf>
    <xf numFmtId="38" fontId="18" fillId="0" borderId="7">
      <alignment horizontal="right"/>
    </xf>
    <xf numFmtId="38" fontId="18" fillId="0" borderId="7">
      <alignment horizontal="right"/>
    </xf>
    <xf numFmtId="38" fontId="18" fillId="0" borderId="7">
      <alignment horizontal="right"/>
    </xf>
    <xf numFmtId="38" fontId="18" fillId="0" borderId="7">
      <alignment horizontal="right"/>
    </xf>
    <xf numFmtId="38" fontId="18" fillId="0" borderId="7">
      <alignment horizontal="right"/>
    </xf>
    <xf numFmtId="38" fontId="18" fillId="0" borderId="7">
      <alignment horizontal="right"/>
    </xf>
    <xf numFmtId="38" fontId="18" fillId="0" borderId="7">
      <alignment horizontal="right"/>
    </xf>
    <xf numFmtId="40" fontId="17" fillId="0" borderId="0" applyFont="0" applyFill="0" applyBorder="0" applyAlignment="0" applyProtection="0"/>
    <xf numFmtId="192" fontId="40" fillId="0" borderId="2">
      <alignment vertical="center"/>
    </xf>
    <xf numFmtId="192" fontId="40" fillId="0" borderId="2">
      <alignment vertical="center"/>
    </xf>
    <xf numFmtId="193" fontId="45" fillId="0" borderId="0">
      <alignment vertical="center"/>
      <protection locked="0"/>
    </xf>
    <xf numFmtId="193" fontId="45" fillId="0" borderId="0">
      <alignment vertical="center"/>
      <protection locked="0"/>
    </xf>
    <xf numFmtId="185" fontId="46" fillId="8" borderId="32">
      <protection locked="0"/>
    </xf>
    <xf numFmtId="261" fontId="47" fillId="0" borderId="0" applyFont="0" applyFill="0" applyBorder="0" applyAlignment="0" applyProtection="0"/>
    <xf numFmtId="261" fontId="16" fillId="0" borderId="0" applyFont="0" applyFill="0" applyBorder="0" applyAlignment="0" applyProtection="0"/>
    <xf numFmtId="261" fontId="16" fillId="0" borderId="0" applyFont="0" applyFill="0" applyBorder="0" applyAlignment="0" applyProtection="0"/>
    <xf numFmtId="261" fontId="18" fillId="0" borderId="0" applyFont="0" applyFill="0" applyBorder="0" applyAlignment="0" applyProtection="0"/>
    <xf numFmtId="261" fontId="16" fillId="0" borderId="0" applyFont="0" applyFill="0" applyBorder="0" applyAlignment="0" applyProtection="0"/>
    <xf numFmtId="261" fontId="14" fillId="0" borderId="0" applyFont="0" applyFill="0" applyBorder="0" applyAlignment="0" applyProtection="0"/>
    <xf numFmtId="261" fontId="18" fillId="0" borderId="0"/>
    <xf numFmtId="261" fontId="18" fillId="0" borderId="0"/>
    <xf numFmtId="261" fontId="48" fillId="0" borderId="0"/>
    <xf numFmtId="261" fontId="18" fillId="0" borderId="0"/>
    <xf numFmtId="261" fontId="18" fillId="0" borderId="0"/>
    <xf numFmtId="261" fontId="18" fillId="0" borderId="0"/>
    <xf numFmtId="261" fontId="48" fillId="0" borderId="0"/>
    <xf numFmtId="261" fontId="18" fillId="0" borderId="0"/>
    <xf numFmtId="261" fontId="18" fillId="0" borderId="0"/>
    <xf numFmtId="193" fontId="49" fillId="0" borderId="0">
      <alignment vertical="center"/>
      <protection locked="0"/>
    </xf>
    <xf numFmtId="185" fontId="50" fillId="0" borderId="0">
      <protection locked="0"/>
    </xf>
    <xf numFmtId="193" fontId="51" fillId="0" borderId="0">
      <alignment vertical="center"/>
      <protection locked="0"/>
    </xf>
    <xf numFmtId="194" fontId="52" fillId="0" borderId="0" applyFont="0" applyFill="0" applyBorder="0" applyAlignment="0" applyProtection="0"/>
    <xf numFmtId="193" fontId="49" fillId="0" borderId="0">
      <alignment vertical="center"/>
      <protection locked="0"/>
    </xf>
    <xf numFmtId="261" fontId="52" fillId="0" borderId="0" applyFont="0" applyFill="0" applyBorder="0" applyAlignment="0" applyProtection="0"/>
    <xf numFmtId="193" fontId="49" fillId="0" borderId="0">
      <alignment vertical="center"/>
      <protection locked="0"/>
    </xf>
    <xf numFmtId="193" fontId="49" fillId="0" borderId="0">
      <alignment vertical="center"/>
      <protection locked="0"/>
    </xf>
    <xf numFmtId="185" fontId="50" fillId="0" borderId="0">
      <protection locked="0"/>
    </xf>
    <xf numFmtId="193" fontId="45" fillId="0" borderId="0">
      <alignment vertical="center"/>
      <protection locked="0"/>
    </xf>
    <xf numFmtId="193" fontId="45" fillId="0" borderId="0">
      <alignment vertical="center"/>
      <protection locked="0"/>
    </xf>
    <xf numFmtId="193" fontId="45" fillId="0" borderId="0">
      <alignment vertical="center"/>
      <protection locked="0"/>
    </xf>
    <xf numFmtId="193" fontId="45" fillId="0" borderId="0">
      <alignment vertical="center"/>
      <protection locked="0"/>
    </xf>
    <xf numFmtId="193" fontId="45" fillId="0" borderId="0">
      <alignment vertical="center"/>
      <protection locked="0"/>
    </xf>
    <xf numFmtId="193" fontId="45" fillId="0" borderId="0">
      <alignment vertical="center"/>
      <protection locked="0"/>
    </xf>
    <xf numFmtId="193" fontId="45" fillId="0" borderId="0">
      <alignment vertical="center"/>
      <protection locked="0"/>
    </xf>
    <xf numFmtId="193" fontId="45" fillId="0" borderId="0">
      <alignment vertical="center"/>
      <protection locked="0"/>
    </xf>
    <xf numFmtId="193" fontId="45" fillId="0" borderId="0">
      <alignment vertical="center"/>
      <protection locked="0"/>
    </xf>
    <xf numFmtId="193" fontId="45" fillId="0" borderId="0">
      <alignment vertical="center"/>
      <protection locked="0"/>
    </xf>
    <xf numFmtId="193" fontId="45" fillId="0" borderId="0">
      <alignment vertical="center"/>
      <protection locked="0"/>
    </xf>
    <xf numFmtId="193" fontId="53" fillId="0" borderId="0">
      <alignment vertical="center"/>
      <protection locked="0"/>
    </xf>
    <xf numFmtId="193" fontId="53" fillId="0" borderId="0">
      <alignment vertical="center"/>
      <protection locked="0"/>
    </xf>
    <xf numFmtId="193" fontId="53" fillId="0" borderId="0">
      <alignment vertical="center"/>
      <protection locked="0"/>
    </xf>
    <xf numFmtId="193" fontId="53" fillId="0" borderId="0">
      <alignment vertical="center"/>
      <protection locked="0"/>
    </xf>
    <xf numFmtId="193" fontId="53" fillId="0" borderId="0">
      <alignment vertical="center"/>
      <protection locked="0"/>
    </xf>
    <xf numFmtId="193" fontId="53" fillId="0" borderId="0">
      <alignment vertical="center"/>
      <protection locked="0"/>
    </xf>
    <xf numFmtId="193" fontId="53" fillId="0" borderId="0">
      <alignment vertical="center"/>
      <protection locked="0"/>
    </xf>
    <xf numFmtId="193" fontId="53" fillId="0" borderId="0">
      <alignment vertical="center"/>
      <protection locked="0"/>
    </xf>
    <xf numFmtId="193" fontId="53" fillId="0" borderId="0">
      <alignment vertical="center"/>
      <protection locked="0"/>
    </xf>
    <xf numFmtId="193" fontId="53" fillId="0" borderId="0">
      <alignment vertical="center"/>
      <protection locked="0"/>
    </xf>
    <xf numFmtId="193" fontId="53" fillId="0" borderId="0">
      <alignment vertical="center"/>
      <protection locked="0"/>
    </xf>
    <xf numFmtId="193" fontId="53" fillId="0" borderId="0">
      <alignment vertical="center"/>
      <protection locked="0"/>
    </xf>
    <xf numFmtId="193" fontId="53" fillId="0" borderId="0">
      <alignment vertical="center"/>
      <protection locked="0"/>
    </xf>
    <xf numFmtId="193" fontId="53" fillId="0" borderId="0">
      <alignment vertical="center"/>
      <protection locked="0"/>
    </xf>
    <xf numFmtId="193" fontId="53" fillId="0" borderId="0">
      <alignment vertical="center"/>
      <protection locked="0"/>
    </xf>
    <xf numFmtId="193" fontId="53" fillId="0" borderId="0">
      <alignment vertical="center"/>
      <protection locked="0"/>
    </xf>
    <xf numFmtId="193" fontId="53" fillId="0" borderId="0">
      <alignment vertical="center"/>
      <protection locked="0"/>
    </xf>
    <xf numFmtId="193" fontId="53" fillId="0" borderId="0">
      <alignment vertical="center"/>
      <protection locked="0"/>
    </xf>
    <xf numFmtId="193" fontId="53" fillId="0" borderId="0">
      <alignment vertical="center"/>
      <protection locked="0"/>
    </xf>
    <xf numFmtId="193" fontId="53" fillId="0" borderId="0">
      <alignment vertical="center"/>
      <protection locked="0"/>
    </xf>
    <xf numFmtId="193" fontId="53" fillId="0" borderId="0">
      <alignment vertical="center"/>
      <protection locked="0"/>
    </xf>
    <xf numFmtId="193" fontId="53" fillId="0" borderId="0">
      <alignment vertical="center"/>
      <protection locked="0"/>
    </xf>
    <xf numFmtId="193" fontId="53" fillId="0" borderId="0">
      <alignment vertical="center"/>
      <protection locked="0"/>
    </xf>
    <xf numFmtId="193" fontId="53" fillId="0" borderId="0">
      <alignment vertical="center"/>
      <protection locked="0"/>
    </xf>
    <xf numFmtId="193" fontId="53" fillId="0" borderId="0">
      <alignment vertical="center"/>
      <protection locked="0"/>
    </xf>
    <xf numFmtId="193" fontId="53" fillId="0" borderId="0">
      <alignment vertical="center"/>
      <protection locked="0"/>
    </xf>
    <xf numFmtId="193" fontId="53" fillId="0" borderId="0">
      <alignment vertical="center"/>
      <protection locked="0"/>
    </xf>
    <xf numFmtId="193" fontId="53" fillId="0" borderId="0">
      <alignment vertical="center"/>
      <protection locked="0"/>
    </xf>
    <xf numFmtId="193" fontId="53" fillId="0" borderId="0">
      <alignment vertical="center"/>
      <protection locked="0"/>
    </xf>
    <xf numFmtId="193" fontId="53" fillId="0" borderId="0">
      <alignment vertical="center"/>
      <protection locked="0"/>
    </xf>
    <xf numFmtId="193" fontId="53" fillId="0" borderId="0">
      <alignment vertical="center"/>
      <protection locked="0"/>
    </xf>
    <xf numFmtId="193" fontId="53" fillId="0" borderId="0">
      <alignment vertical="center"/>
      <protection locked="0"/>
    </xf>
    <xf numFmtId="193" fontId="53" fillId="0" borderId="0">
      <alignment vertical="center"/>
      <protection locked="0"/>
    </xf>
    <xf numFmtId="193" fontId="45" fillId="0" borderId="0">
      <alignment vertical="center"/>
      <protection locked="0"/>
    </xf>
    <xf numFmtId="193" fontId="45" fillId="0" borderId="0">
      <alignment vertical="center"/>
      <protection locked="0"/>
    </xf>
    <xf numFmtId="193" fontId="45" fillId="0" borderId="0">
      <alignment vertical="center"/>
      <protection locked="0"/>
    </xf>
    <xf numFmtId="193" fontId="45" fillId="0" borderId="0">
      <alignment vertical="center"/>
      <protection locked="0"/>
    </xf>
    <xf numFmtId="193" fontId="53" fillId="0" borderId="0">
      <alignment vertical="center"/>
      <protection locked="0"/>
    </xf>
    <xf numFmtId="193" fontId="45" fillId="0" borderId="0">
      <alignment vertical="center"/>
      <protection locked="0"/>
    </xf>
    <xf numFmtId="193" fontId="45" fillId="0" borderId="0">
      <alignment vertical="center"/>
      <protection locked="0"/>
    </xf>
    <xf numFmtId="193" fontId="53" fillId="0" borderId="0">
      <alignment vertical="center"/>
      <protection locked="0"/>
    </xf>
    <xf numFmtId="193" fontId="53" fillId="0" borderId="0">
      <alignment vertical="center"/>
      <protection locked="0"/>
    </xf>
    <xf numFmtId="193" fontId="53" fillId="0" borderId="0">
      <alignment vertical="center"/>
      <protection locked="0"/>
    </xf>
    <xf numFmtId="193" fontId="53" fillId="0" borderId="0">
      <alignment vertical="center"/>
      <protection locked="0"/>
    </xf>
    <xf numFmtId="193" fontId="53" fillId="0" borderId="0">
      <alignment vertical="center"/>
      <protection locked="0"/>
    </xf>
    <xf numFmtId="193" fontId="53" fillId="0" borderId="0">
      <alignment vertical="center"/>
      <protection locked="0"/>
    </xf>
    <xf numFmtId="193" fontId="53" fillId="0" borderId="0">
      <alignment vertical="center"/>
      <protection locked="0"/>
    </xf>
    <xf numFmtId="193" fontId="53" fillId="0" borderId="0">
      <alignment vertical="center"/>
      <protection locked="0"/>
    </xf>
    <xf numFmtId="193" fontId="53" fillId="0" borderId="0">
      <alignment vertical="center"/>
      <protection locked="0"/>
    </xf>
    <xf numFmtId="193" fontId="53" fillId="0" borderId="0">
      <alignment vertical="center"/>
      <protection locked="0"/>
    </xf>
    <xf numFmtId="193" fontId="53" fillId="0" borderId="0">
      <alignment vertical="center"/>
      <protection locked="0"/>
    </xf>
    <xf numFmtId="193" fontId="53" fillId="0" borderId="0">
      <alignment vertical="center"/>
      <protection locked="0"/>
    </xf>
    <xf numFmtId="193" fontId="53" fillId="0" borderId="0">
      <alignment vertical="center"/>
      <protection locked="0"/>
    </xf>
    <xf numFmtId="193" fontId="53" fillId="0" borderId="0">
      <alignment vertical="center"/>
      <protection locked="0"/>
    </xf>
    <xf numFmtId="193" fontId="53" fillId="0" borderId="0">
      <alignment vertical="center"/>
      <protection locked="0"/>
    </xf>
    <xf numFmtId="193" fontId="53" fillId="0" borderId="0">
      <alignment vertical="center"/>
      <protection locked="0"/>
    </xf>
    <xf numFmtId="193" fontId="53" fillId="0" borderId="0">
      <alignment vertical="center"/>
      <protection locked="0"/>
    </xf>
    <xf numFmtId="193" fontId="53" fillId="0" borderId="0">
      <alignment vertical="center"/>
      <protection locked="0"/>
    </xf>
    <xf numFmtId="193" fontId="53" fillId="0" borderId="0">
      <alignment vertical="center"/>
      <protection locked="0"/>
    </xf>
    <xf numFmtId="193" fontId="53" fillId="0" borderId="0">
      <alignment vertical="center"/>
      <protection locked="0"/>
    </xf>
    <xf numFmtId="193" fontId="53" fillId="0" borderId="0">
      <alignment vertical="center"/>
      <protection locked="0"/>
    </xf>
    <xf numFmtId="193" fontId="53" fillId="0" borderId="0">
      <alignment vertical="center"/>
      <protection locked="0"/>
    </xf>
    <xf numFmtId="193" fontId="53" fillId="0" borderId="0">
      <alignment vertical="center"/>
      <protection locked="0"/>
    </xf>
    <xf numFmtId="193" fontId="53" fillId="0" borderId="0">
      <alignment vertical="center"/>
      <protection locked="0"/>
    </xf>
    <xf numFmtId="193" fontId="53" fillId="0" borderId="0">
      <alignment vertical="center"/>
      <protection locked="0"/>
    </xf>
    <xf numFmtId="193" fontId="53" fillId="0" borderId="0">
      <alignment vertical="center"/>
      <protection locked="0"/>
    </xf>
    <xf numFmtId="193" fontId="53" fillId="0" borderId="0">
      <alignment vertical="center"/>
      <protection locked="0"/>
    </xf>
    <xf numFmtId="193" fontId="53" fillId="0" borderId="0">
      <alignment vertical="center"/>
      <protection locked="0"/>
    </xf>
    <xf numFmtId="193" fontId="53" fillId="0" borderId="0">
      <alignment vertical="center"/>
      <protection locked="0"/>
    </xf>
    <xf numFmtId="193" fontId="53" fillId="0" borderId="0">
      <alignment vertical="center"/>
      <protection locked="0"/>
    </xf>
    <xf numFmtId="193" fontId="53" fillId="0" borderId="0">
      <alignment vertical="center"/>
      <protection locked="0"/>
    </xf>
    <xf numFmtId="193" fontId="45" fillId="0" borderId="0">
      <alignment vertical="center"/>
      <protection locked="0"/>
    </xf>
    <xf numFmtId="193" fontId="45" fillId="0" borderId="0">
      <alignment vertical="center"/>
      <protection locked="0"/>
    </xf>
    <xf numFmtId="193" fontId="45" fillId="0" borderId="0">
      <alignment vertical="center"/>
      <protection locked="0"/>
    </xf>
    <xf numFmtId="193" fontId="45" fillId="0" borderId="0">
      <alignment vertical="center"/>
      <protection locked="0"/>
    </xf>
    <xf numFmtId="193" fontId="45" fillId="0" borderId="0">
      <alignment vertical="center"/>
      <protection locked="0"/>
    </xf>
    <xf numFmtId="193" fontId="45" fillId="0" borderId="0">
      <alignment vertical="center"/>
      <protection locked="0"/>
    </xf>
    <xf numFmtId="193" fontId="45" fillId="0" borderId="0">
      <alignment vertical="center"/>
      <protection locked="0"/>
    </xf>
    <xf numFmtId="193" fontId="45" fillId="0" borderId="0">
      <alignment vertical="center"/>
      <protection locked="0"/>
    </xf>
    <xf numFmtId="193" fontId="45" fillId="0" borderId="0">
      <alignment vertical="center"/>
      <protection locked="0"/>
    </xf>
    <xf numFmtId="193" fontId="45" fillId="0" borderId="0">
      <alignment vertical="center"/>
      <protection locked="0"/>
    </xf>
    <xf numFmtId="193" fontId="45" fillId="0" borderId="0">
      <alignment vertical="center"/>
      <protection locked="0"/>
    </xf>
    <xf numFmtId="193" fontId="45" fillId="0" borderId="0">
      <alignment vertical="center"/>
      <protection locked="0"/>
    </xf>
    <xf numFmtId="193" fontId="45" fillId="0" borderId="0">
      <alignment vertical="center"/>
      <protection locked="0"/>
    </xf>
    <xf numFmtId="261" fontId="16" fillId="0" borderId="0" applyNumberFormat="0" applyFill="0" applyBorder="0" applyAlignment="0" applyProtection="0"/>
    <xf numFmtId="185" fontId="50" fillId="0" borderId="0">
      <protection locked="0"/>
    </xf>
    <xf numFmtId="185" fontId="50" fillId="0" borderId="0">
      <protection locked="0"/>
    </xf>
    <xf numFmtId="177" fontId="52" fillId="0" borderId="0" applyFont="0" applyFill="0" applyBorder="0" applyAlignment="0" applyProtection="0"/>
    <xf numFmtId="261" fontId="16" fillId="0" borderId="0"/>
    <xf numFmtId="195" fontId="54" fillId="0" borderId="0" applyFill="0" applyBorder="0" applyProtection="0">
      <alignment vertical="center"/>
    </xf>
    <xf numFmtId="261" fontId="17" fillId="0" borderId="0"/>
    <xf numFmtId="261" fontId="18" fillId="0" borderId="0" applyFont="0" applyFill="0" applyBorder="0" applyAlignment="0" applyProtection="0"/>
    <xf numFmtId="261" fontId="55" fillId="0" borderId="0" applyProtection="0"/>
    <xf numFmtId="261" fontId="55" fillId="0" borderId="0" applyProtection="0"/>
    <xf numFmtId="261" fontId="17" fillId="0" borderId="0"/>
    <xf numFmtId="261" fontId="14" fillId="0" borderId="0"/>
    <xf numFmtId="261" fontId="14" fillId="0" borderId="0"/>
    <xf numFmtId="261" fontId="20" fillId="0" borderId="0" applyFont="0" applyFill="0" applyBorder="0" applyAlignment="0" applyProtection="0"/>
    <xf numFmtId="261" fontId="20" fillId="0" borderId="0" applyFont="0" applyFill="0" applyBorder="0" applyAlignment="0" applyProtection="0"/>
    <xf numFmtId="261" fontId="16" fillId="0" borderId="0"/>
    <xf numFmtId="261" fontId="16" fillId="0" borderId="0"/>
    <xf numFmtId="261" fontId="16" fillId="0" borderId="0"/>
    <xf numFmtId="261" fontId="16" fillId="0" borderId="0"/>
    <xf numFmtId="196" fontId="56" fillId="0" borderId="0" applyFont="0" applyFill="0" applyBorder="0" applyAlignment="0" applyProtection="0"/>
    <xf numFmtId="196" fontId="56" fillId="0" borderId="0" applyFont="0" applyFill="0" applyBorder="0" applyAlignment="0" applyProtection="0"/>
    <xf numFmtId="261" fontId="18" fillId="0" borderId="0"/>
    <xf numFmtId="261" fontId="16" fillId="0" borderId="0"/>
    <xf numFmtId="196" fontId="56" fillId="0" borderId="0" applyFont="0" applyFill="0" applyBorder="0" applyAlignment="0" applyProtection="0"/>
    <xf numFmtId="261" fontId="16" fillId="0" borderId="0"/>
    <xf numFmtId="261" fontId="20" fillId="0" borderId="0" applyFont="0" applyFill="0" applyBorder="0" applyAlignment="0" applyProtection="0"/>
    <xf numFmtId="261" fontId="16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7" fillId="0" borderId="0"/>
    <xf numFmtId="261" fontId="17" fillId="0" borderId="0"/>
    <xf numFmtId="185" fontId="39" fillId="0" borderId="0">
      <protection locked="0"/>
    </xf>
    <xf numFmtId="185" fontId="39" fillId="0" borderId="0">
      <protection locked="0"/>
    </xf>
    <xf numFmtId="261" fontId="16" fillId="0" borderId="0"/>
    <xf numFmtId="196" fontId="56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56" fillId="0" borderId="0" applyFont="0" applyFill="0" applyBorder="0" applyAlignment="0" applyProtection="0"/>
    <xf numFmtId="261" fontId="20" fillId="0" borderId="0" applyFont="0" applyFill="0" applyBorder="0" applyAlignment="0" applyProtection="0"/>
    <xf numFmtId="196" fontId="56" fillId="0" borderId="0" applyFont="0" applyFill="0" applyBorder="0" applyAlignment="0" applyProtection="0"/>
    <xf numFmtId="261" fontId="18" fillId="0" borderId="0"/>
    <xf numFmtId="196" fontId="56" fillId="0" borderId="0" applyFont="0" applyFill="0" applyBorder="0" applyAlignment="0" applyProtection="0"/>
    <xf numFmtId="196" fontId="56" fillId="0" borderId="0" applyFont="0" applyFill="0" applyBorder="0" applyAlignment="0" applyProtection="0"/>
    <xf numFmtId="261" fontId="55" fillId="0" borderId="0" applyProtection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 applyFont="0" applyFill="0" applyBorder="0" applyAlignment="0" applyProtection="0"/>
    <xf numFmtId="193" fontId="53" fillId="0" borderId="0">
      <alignment vertical="center"/>
      <protection locked="0"/>
    </xf>
    <xf numFmtId="261" fontId="20" fillId="0" borderId="0" applyFont="0" applyFill="0" applyBorder="0" applyAlignment="0" applyProtection="0"/>
    <xf numFmtId="261" fontId="16" fillId="0" borderId="0"/>
    <xf numFmtId="261" fontId="16" fillId="0" borderId="0"/>
    <xf numFmtId="261" fontId="16" fillId="0" borderId="0"/>
    <xf numFmtId="193" fontId="53" fillId="0" borderId="0">
      <alignment vertical="center"/>
      <protection locked="0"/>
    </xf>
    <xf numFmtId="193" fontId="53" fillId="0" borderId="0">
      <alignment vertical="center"/>
      <protection locked="0"/>
    </xf>
    <xf numFmtId="261" fontId="16" fillId="0" borderId="0"/>
    <xf numFmtId="261" fontId="16" fillId="0" borderId="0"/>
    <xf numFmtId="261" fontId="16" fillId="0" borderId="0"/>
    <xf numFmtId="261" fontId="57" fillId="0" borderId="0"/>
    <xf numFmtId="261" fontId="16" fillId="0" borderId="0"/>
    <xf numFmtId="261" fontId="16" fillId="0" borderId="0"/>
    <xf numFmtId="261" fontId="57" fillId="0" borderId="0"/>
    <xf numFmtId="261" fontId="16" fillId="0" borderId="0"/>
    <xf numFmtId="261" fontId="14" fillId="0" borderId="0"/>
    <xf numFmtId="261" fontId="16" fillId="0" borderId="0"/>
    <xf numFmtId="261" fontId="57" fillId="0" borderId="0"/>
    <xf numFmtId="193" fontId="53" fillId="0" borderId="0">
      <alignment vertical="center"/>
      <protection locked="0"/>
    </xf>
    <xf numFmtId="193" fontId="53" fillId="0" borderId="0">
      <alignment vertical="center"/>
      <protection locked="0"/>
    </xf>
    <xf numFmtId="261" fontId="17" fillId="0" borderId="0"/>
    <xf numFmtId="261" fontId="17" fillId="0" borderId="0"/>
    <xf numFmtId="261" fontId="16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20" fillId="0" borderId="0" applyFont="0" applyFill="0" applyBorder="0" applyAlignment="0" applyProtection="0"/>
    <xf numFmtId="261" fontId="16" fillId="0" borderId="0"/>
    <xf numFmtId="261" fontId="20" fillId="0" borderId="0" applyFont="0" applyFill="0" applyBorder="0" applyAlignment="0" applyProtection="0"/>
    <xf numFmtId="261" fontId="20" fillId="0" borderId="0" applyFont="0" applyFill="0" applyBorder="0" applyAlignment="0" applyProtection="0"/>
    <xf numFmtId="261" fontId="20" fillId="0" borderId="0" applyFont="0" applyFill="0" applyBorder="0" applyAlignment="0" applyProtection="0"/>
    <xf numFmtId="261" fontId="20" fillId="0" borderId="0" applyFont="0" applyFill="0" applyBorder="0" applyAlignment="0" applyProtection="0"/>
    <xf numFmtId="261" fontId="55" fillId="0" borderId="0" applyProtection="0"/>
    <xf numFmtId="261" fontId="14" fillId="0" borderId="0"/>
    <xf numFmtId="261" fontId="14" fillId="0" borderId="0"/>
    <xf numFmtId="261" fontId="14" fillId="0" borderId="0"/>
    <xf numFmtId="196" fontId="56" fillId="0" borderId="0" applyFont="0" applyFill="0" applyBorder="0" applyAlignment="0" applyProtection="0"/>
    <xf numFmtId="261" fontId="20" fillId="0" borderId="0"/>
    <xf numFmtId="185" fontId="39" fillId="0" borderId="0">
      <protection locked="0"/>
    </xf>
    <xf numFmtId="261" fontId="14" fillId="0" borderId="0"/>
    <xf numFmtId="261" fontId="14" fillId="0" borderId="0"/>
    <xf numFmtId="261" fontId="20" fillId="0" borderId="0" applyFont="0" applyFill="0" applyBorder="0" applyAlignment="0" applyProtection="0"/>
    <xf numFmtId="196" fontId="56" fillId="0" borderId="0" applyFont="0" applyFill="0" applyBorder="0" applyAlignment="0" applyProtection="0"/>
    <xf numFmtId="261" fontId="20" fillId="0" borderId="0" applyFont="0" applyFill="0" applyBorder="0" applyAlignment="0" applyProtection="0"/>
    <xf numFmtId="261" fontId="20" fillId="0" borderId="0" applyFont="0" applyFill="0" applyBorder="0" applyAlignment="0" applyProtection="0"/>
    <xf numFmtId="261" fontId="20" fillId="0" borderId="0" applyFont="0" applyFill="0" applyBorder="0" applyAlignment="0" applyProtection="0"/>
    <xf numFmtId="196" fontId="56" fillId="0" borderId="0" applyFont="0" applyFill="0" applyBorder="0" applyAlignment="0" applyProtection="0"/>
    <xf numFmtId="261" fontId="16" fillId="0" borderId="0"/>
    <xf numFmtId="261" fontId="17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185" fontId="39" fillId="0" borderId="0">
      <protection locked="0"/>
    </xf>
    <xf numFmtId="261" fontId="16" fillId="0" borderId="0"/>
    <xf numFmtId="261" fontId="20" fillId="0" borderId="0"/>
    <xf numFmtId="185" fontId="39" fillId="0" borderId="0">
      <protection locked="0"/>
    </xf>
    <xf numFmtId="261" fontId="20" fillId="0" borderId="0" applyFont="0" applyFill="0" applyBorder="0" applyAlignment="0" applyProtection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7" fillId="0" borderId="0"/>
    <xf numFmtId="196" fontId="56" fillId="0" borderId="0" applyFont="0" applyFill="0" applyBorder="0" applyAlignment="0" applyProtection="0"/>
    <xf numFmtId="196" fontId="56" fillId="0" borderId="0" applyFont="0" applyFill="0" applyBorder="0" applyAlignment="0" applyProtection="0"/>
    <xf numFmtId="261" fontId="20" fillId="0" borderId="0" applyFont="0" applyFill="0" applyBorder="0" applyAlignment="0" applyProtection="0"/>
    <xf numFmtId="261" fontId="16" fillId="0" borderId="0"/>
    <xf numFmtId="261" fontId="16" fillId="0" borderId="0"/>
    <xf numFmtId="261" fontId="18" fillId="0" borderId="0" applyFont="0" applyFill="0" applyBorder="0" applyAlignment="0" applyProtection="0"/>
    <xf numFmtId="261" fontId="17" fillId="0" borderId="0"/>
    <xf numFmtId="261" fontId="16" fillId="0" borderId="0"/>
    <xf numFmtId="261" fontId="20" fillId="0" borderId="0"/>
    <xf numFmtId="261" fontId="16" fillId="0" borderId="0"/>
    <xf numFmtId="261" fontId="17" fillId="0" borderId="0"/>
    <xf numFmtId="261" fontId="17" fillId="0" borderId="0"/>
    <xf numFmtId="261" fontId="16" fillId="0" borderId="0"/>
    <xf numFmtId="261" fontId="16" fillId="0" borderId="0"/>
    <xf numFmtId="261" fontId="18" fillId="0" borderId="0" applyFont="0" applyFill="0" applyBorder="0" applyAlignment="0" applyProtection="0"/>
    <xf numFmtId="261" fontId="17" fillId="0" borderId="0"/>
    <xf numFmtId="261" fontId="17" fillId="0" borderId="0"/>
    <xf numFmtId="196" fontId="56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56" fillId="0" borderId="0" applyFont="0" applyFill="0" applyBorder="0" applyAlignment="0" applyProtection="0"/>
    <xf numFmtId="261" fontId="17" fillId="0" borderId="0"/>
    <xf numFmtId="261" fontId="17" fillId="0" borderId="0"/>
    <xf numFmtId="261" fontId="16" fillId="0" borderId="0"/>
    <xf numFmtId="261" fontId="17" fillId="0" borderId="0"/>
    <xf numFmtId="261" fontId="16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6" fillId="0" borderId="0"/>
    <xf numFmtId="196" fontId="56" fillId="0" borderId="0" applyFont="0" applyFill="0" applyBorder="0" applyAlignment="0" applyProtection="0"/>
    <xf numFmtId="261" fontId="17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7" fillId="0" borderId="0"/>
    <xf numFmtId="261" fontId="20" fillId="0" borderId="0"/>
    <xf numFmtId="261" fontId="20" fillId="0" borderId="0"/>
    <xf numFmtId="261" fontId="55" fillId="0" borderId="0" applyProtection="0"/>
    <xf numFmtId="261" fontId="20" fillId="0" borderId="0" applyFont="0" applyFill="0" applyBorder="0" applyAlignment="0" applyProtection="0"/>
    <xf numFmtId="261" fontId="14" fillId="0" borderId="0"/>
    <xf numFmtId="261" fontId="14" fillId="0" borderId="0"/>
    <xf numFmtId="261" fontId="14" fillId="0" borderId="0" applyFont="0" applyFill="0" applyBorder="0" applyAlignment="0" applyProtection="0"/>
    <xf numFmtId="261" fontId="55" fillId="0" borderId="0" applyProtection="0"/>
    <xf numFmtId="193" fontId="53" fillId="0" borderId="0">
      <alignment vertical="center"/>
      <protection locked="0"/>
    </xf>
    <xf numFmtId="193" fontId="53" fillId="0" borderId="0">
      <alignment vertical="center"/>
      <protection locked="0"/>
    </xf>
    <xf numFmtId="193" fontId="53" fillId="0" borderId="0">
      <alignment vertical="center"/>
      <protection locked="0"/>
    </xf>
    <xf numFmtId="193" fontId="53" fillId="0" borderId="0">
      <alignment vertical="center"/>
      <protection locked="0"/>
    </xf>
    <xf numFmtId="261" fontId="20" fillId="0" borderId="0" applyFont="0" applyFill="0" applyBorder="0" applyAlignment="0" applyProtection="0"/>
    <xf numFmtId="261" fontId="14" fillId="0" borderId="0" applyFont="0" applyFill="0" applyBorder="0" applyAlignment="0" applyProtection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6" fillId="0" borderId="0"/>
    <xf numFmtId="261" fontId="16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 applyFont="0" applyFill="0" applyBorder="0" applyAlignment="0" applyProtection="0"/>
    <xf numFmtId="261" fontId="16" fillId="0" borderId="0"/>
    <xf numFmtId="261" fontId="16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6" fillId="0" borderId="0"/>
    <xf numFmtId="261" fontId="14" fillId="0" borderId="0"/>
    <xf numFmtId="261" fontId="14" fillId="0" borderId="0"/>
    <xf numFmtId="261" fontId="14" fillId="0" borderId="0"/>
    <xf numFmtId="261" fontId="16" fillId="0" borderId="0"/>
    <xf numFmtId="261" fontId="16" fillId="0" borderId="0"/>
    <xf numFmtId="261" fontId="18" fillId="0" borderId="0"/>
    <xf numFmtId="261" fontId="16" fillId="0" borderId="0"/>
    <xf numFmtId="261" fontId="14" fillId="0" borderId="0"/>
    <xf numFmtId="261" fontId="14" fillId="0" borderId="0"/>
    <xf numFmtId="261" fontId="20" fillId="0" borderId="0" applyFont="0" applyFill="0" applyBorder="0" applyAlignment="0" applyProtection="0"/>
    <xf numFmtId="261" fontId="20" fillId="0" borderId="0" applyFont="0" applyFill="0" applyBorder="0" applyAlignment="0" applyProtection="0"/>
    <xf numFmtId="261" fontId="16" fillId="0" borderId="0"/>
    <xf numFmtId="185" fontId="39" fillId="0" borderId="0">
      <protection locked="0"/>
    </xf>
    <xf numFmtId="261" fontId="14" fillId="0" borderId="0"/>
    <xf numFmtId="261" fontId="14" fillId="0" borderId="0"/>
    <xf numFmtId="261" fontId="17" fillId="0" borderId="0"/>
    <xf numFmtId="261" fontId="16" fillId="0" borderId="0"/>
    <xf numFmtId="261" fontId="16" fillId="0" borderId="0"/>
    <xf numFmtId="261" fontId="17" fillId="0" borderId="0"/>
    <xf numFmtId="261" fontId="48" fillId="0" borderId="0"/>
    <xf numFmtId="261" fontId="14" fillId="0" borderId="0" applyFont="0" applyFill="0" applyBorder="0" applyAlignment="0" applyProtection="0"/>
    <xf numFmtId="261" fontId="58" fillId="0" borderId="0"/>
    <xf numFmtId="261" fontId="20" fillId="0" borderId="0" applyFont="0" applyFill="0" applyBorder="0" applyAlignment="0" applyProtection="0"/>
    <xf numFmtId="261" fontId="58" fillId="0" borderId="0"/>
    <xf numFmtId="261" fontId="20" fillId="0" borderId="0" applyFont="0" applyFill="0" applyBorder="0" applyAlignment="0" applyProtection="0"/>
    <xf numFmtId="261" fontId="17" fillId="0" borderId="0"/>
    <xf numFmtId="261" fontId="48" fillId="0" borderId="0"/>
    <xf numFmtId="261" fontId="58" fillId="0" borderId="0"/>
    <xf numFmtId="261" fontId="16" fillId="0" borderId="0"/>
    <xf numFmtId="261" fontId="16" fillId="0" borderId="0"/>
    <xf numFmtId="261" fontId="16" fillId="0" borderId="0"/>
    <xf numFmtId="261" fontId="17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7" fillId="0" borderId="0"/>
    <xf numFmtId="261" fontId="16" fillId="0" borderId="0"/>
    <xf numFmtId="261" fontId="20" fillId="0" borderId="0"/>
    <xf numFmtId="261" fontId="16" fillId="0" borderId="0"/>
    <xf numFmtId="261" fontId="16" fillId="0" borderId="0"/>
    <xf numFmtId="261" fontId="16" fillId="0" borderId="0"/>
    <xf numFmtId="185" fontId="39" fillId="0" borderId="0">
      <protection locked="0"/>
    </xf>
    <xf numFmtId="261" fontId="16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196" fontId="56" fillId="0" borderId="0" applyFont="0" applyFill="0" applyBorder="0" applyAlignment="0" applyProtection="0"/>
    <xf numFmtId="261" fontId="16" fillId="0" borderId="0"/>
    <xf numFmtId="261" fontId="18" fillId="0" borderId="0" applyFont="0" applyFill="0" applyBorder="0" applyAlignment="0" applyProtection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193" fontId="53" fillId="0" borderId="0">
      <alignment vertical="center"/>
      <protection locked="0"/>
    </xf>
    <xf numFmtId="261" fontId="16" fillId="0" borderId="0"/>
    <xf numFmtId="261" fontId="16" fillId="0" borderId="0"/>
    <xf numFmtId="261" fontId="20" fillId="0" borderId="0" applyFont="0" applyFill="0" applyBorder="0" applyAlignment="0" applyProtection="0"/>
    <xf numFmtId="196" fontId="56" fillId="0" borderId="0" applyFont="0" applyFill="0" applyBorder="0" applyAlignment="0" applyProtection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7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6" fillId="0" borderId="0"/>
    <xf numFmtId="261" fontId="17" fillId="0" borderId="0"/>
    <xf numFmtId="261" fontId="16" fillId="0" borderId="0"/>
    <xf numFmtId="261" fontId="17" fillId="0" borderId="0"/>
    <xf numFmtId="261" fontId="20" fillId="0" borderId="0" applyFont="0" applyFill="0" applyBorder="0" applyAlignment="0" applyProtection="0"/>
    <xf numFmtId="261" fontId="14" fillId="0" borderId="0"/>
    <xf numFmtId="261" fontId="14" fillId="0" borderId="0"/>
    <xf numFmtId="261" fontId="14" fillId="0" borderId="0"/>
    <xf numFmtId="193" fontId="53" fillId="0" borderId="0">
      <alignment vertical="center"/>
      <protection locked="0"/>
    </xf>
    <xf numFmtId="193" fontId="53" fillId="0" borderId="0">
      <alignment vertical="center"/>
      <protection locked="0"/>
    </xf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7" fillId="0" borderId="0"/>
    <xf numFmtId="261" fontId="16" fillId="0" borderId="0"/>
    <xf numFmtId="261" fontId="17" fillId="0" borderId="0"/>
    <xf numFmtId="261" fontId="18" fillId="0" borderId="0"/>
    <xf numFmtId="261" fontId="14" fillId="0" borderId="0"/>
    <xf numFmtId="261" fontId="17" fillId="0" borderId="0"/>
    <xf numFmtId="261" fontId="20" fillId="0" borderId="0"/>
    <xf numFmtId="261" fontId="16" fillId="0" borderId="0"/>
    <xf numFmtId="185" fontId="39" fillId="0" borderId="0">
      <protection locked="0"/>
    </xf>
    <xf numFmtId="261" fontId="16" fillId="0" borderId="0"/>
    <xf numFmtId="261" fontId="17" fillId="0" borderId="0"/>
    <xf numFmtId="196" fontId="56" fillId="0" borderId="0" applyFont="0" applyFill="0" applyBorder="0" applyAlignment="0" applyProtection="0"/>
    <xf numFmtId="261" fontId="16" fillId="0" borderId="0"/>
    <xf numFmtId="261" fontId="16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20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196" fontId="56" fillId="0" borderId="0" applyFont="0" applyFill="0" applyBorder="0" applyAlignment="0" applyProtection="0"/>
    <xf numFmtId="193" fontId="53" fillId="0" borderId="0">
      <alignment vertical="center"/>
      <protection locked="0"/>
    </xf>
    <xf numFmtId="193" fontId="53" fillId="0" borderId="0">
      <alignment vertical="center"/>
      <protection locked="0"/>
    </xf>
    <xf numFmtId="193" fontId="53" fillId="0" borderId="0">
      <alignment vertical="center"/>
      <protection locked="0"/>
    </xf>
    <xf numFmtId="193" fontId="53" fillId="0" borderId="0">
      <alignment vertical="center"/>
      <protection locked="0"/>
    </xf>
    <xf numFmtId="193" fontId="53" fillId="0" borderId="0">
      <alignment vertical="center"/>
      <protection locked="0"/>
    </xf>
    <xf numFmtId="261" fontId="17" fillId="0" borderId="0"/>
    <xf numFmtId="261" fontId="17" fillId="0" borderId="0"/>
    <xf numFmtId="261" fontId="16" fillId="0" borderId="0"/>
    <xf numFmtId="193" fontId="53" fillId="0" borderId="0">
      <alignment vertical="center"/>
      <protection locked="0"/>
    </xf>
    <xf numFmtId="261" fontId="16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7" fillId="0" borderId="0"/>
    <xf numFmtId="261" fontId="16" fillId="0" borderId="0"/>
    <xf numFmtId="261" fontId="20" fillId="0" borderId="0"/>
    <xf numFmtId="196" fontId="56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56" fillId="0" borderId="0" applyFont="0" applyFill="0" applyBorder="0" applyAlignment="0" applyProtection="0"/>
    <xf numFmtId="261" fontId="55" fillId="0" borderId="0" applyProtection="0"/>
    <xf numFmtId="261" fontId="55" fillId="0" borderId="0" applyProtection="0"/>
    <xf numFmtId="261" fontId="18" fillId="0" borderId="0" applyFont="0" applyFill="0" applyBorder="0" applyAlignment="0" applyProtection="0"/>
    <xf numFmtId="261" fontId="55" fillId="0" borderId="0" applyProtection="0"/>
    <xf numFmtId="261" fontId="55" fillId="0" borderId="0" applyProtection="0"/>
    <xf numFmtId="261" fontId="16" fillId="0" borderId="0"/>
    <xf numFmtId="261" fontId="16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196" fontId="56" fillId="0" borderId="0" applyFont="0" applyFill="0" applyBorder="0" applyAlignment="0" applyProtection="0"/>
    <xf numFmtId="193" fontId="53" fillId="0" borderId="0">
      <alignment vertical="center"/>
      <protection locked="0"/>
    </xf>
    <xf numFmtId="193" fontId="53" fillId="0" borderId="0">
      <alignment vertical="center"/>
      <protection locked="0"/>
    </xf>
    <xf numFmtId="193" fontId="53" fillId="0" borderId="0">
      <alignment vertical="center"/>
      <protection locked="0"/>
    </xf>
    <xf numFmtId="193" fontId="53" fillId="0" borderId="0">
      <alignment vertical="center"/>
      <protection locked="0"/>
    </xf>
    <xf numFmtId="193" fontId="53" fillId="0" borderId="0">
      <alignment vertical="center"/>
      <protection locked="0"/>
    </xf>
    <xf numFmtId="193" fontId="53" fillId="0" borderId="0">
      <alignment vertical="center"/>
      <protection locked="0"/>
    </xf>
    <xf numFmtId="193" fontId="53" fillId="0" borderId="0">
      <alignment vertical="center"/>
      <protection locked="0"/>
    </xf>
    <xf numFmtId="193" fontId="53" fillId="0" borderId="0">
      <alignment vertical="center"/>
      <protection locked="0"/>
    </xf>
    <xf numFmtId="261" fontId="17" fillId="0" borderId="0"/>
    <xf numFmtId="261" fontId="17" fillId="0" borderId="0"/>
    <xf numFmtId="261" fontId="16" fillId="0" borderId="0"/>
    <xf numFmtId="261" fontId="17" fillId="0" borderId="0"/>
    <xf numFmtId="196" fontId="56" fillId="0" borderId="0" applyFont="0" applyFill="0" applyBorder="0" applyAlignment="0" applyProtection="0"/>
    <xf numFmtId="261" fontId="14" fillId="0" borderId="0"/>
    <xf numFmtId="261" fontId="14" fillId="0" borderId="0"/>
    <xf numFmtId="261" fontId="14" fillId="0" borderId="0"/>
    <xf numFmtId="261" fontId="16" fillId="0" borderId="0"/>
    <xf numFmtId="196" fontId="56" fillId="0" borderId="0" applyFont="0" applyFill="0" applyBorder="0" applyAlignment="0" applyProtection="0"/>
    <xf numFmtId="196" fontId="56" fillId="0" borderId="0" applyFont="0" applyFill="0" applyBorder="0" applyAlignment="0" applyProtection="0"/>
    <xf numFmtId="261" fontId="14" fillId="0" borderId="0"/>
    <xf numFmtId="261" fontId="39" fillId="0" borderId="0">
      <protection locked="0"/>
    </xf>
    <xf numFmtId="261" fontId="16" fillId="0" borderId="0"/>
    <xf numFmtId="261" fontId="16" fillId="0" borderId="0"/>
    <xf numFmtId="261" fontId="16" fillId="0" borderId="0"/>
    <xf numFmtId="261" fontId="20" fillId="0" borderId="0" applyFont="0" applyFill="0" applyBorder="0" applyAlignment="0" applyProtection="0"/>
    <xf numFmtId="261" fontId="17" fillId="0" borderId="0"/>
    <xf numFmtId="261" fontId="14" fillId="0" borderId="0"/>
    <xf numFmtId="261" fontId="16" fillId="0" borderId="0"/>
    <xf numFmtId="261" fontId="18" fillId="0" borderId="0"/>
    <xf numFmtId="261" fontId="55" fillId="0" borderId="0" applyProtection="0"/>
    <xf numFmtId="261" fontId="39" fillId="0" borderId="0">
      <protection locked="0"/>
    </xf>
    <xf numFmtId="261" fontId="16" fillId="0" borderId="0"/>
    <xf numFmtId="261" fontId="16" fillId="0" borderId="0"/>
    <xf numFmtId="261" fontId="16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20" fillId="0" borderId="0"/>
    <xf numFmtId="261" fontId="16" fillId="0" borderId="0"/>
    <xf numFmtId="261" fontId="16" fillId="0" borderId="0"/>
    <xf numFmtId="196" fontId="56" fillId="0" borderId="0" applyFont="0" applyFill="0" applyBorder="0" applyAlignment="0" applyProtection="0"/>
    <xf numFmtId="196" fontId="56" fillId="0" borderId="0" applyFont="0" applyFill="0" applyBorder="0" applyAlignment="0" applyProtection="0"/>
    <xf numFmtId="261" fontId="16" fillId="0" borderId="0"/>
    <xf numFmtId="261" fontId="20" fillId="0" borderId="0"/>
    <xf numFmtId="261" fontId="58" fillId="0" borderId="0"/>
    <xf numFmtId="261" fontId="17" fillId="0" borderId="0"/>
    <xf numFmtId="261" fontId="17" fillId="0" borderId="0"/>
    <xf numFmtId="196" fontId="56" fillId="0" borderId="0" applyFont="0" applyFill="0" applyBorder="0" applyAlignment="0" applyProtection="0"/>
    <xf numFmtId="261" fontId="16" fillId="0" borderId="0"/>
    <xf numFmtId="261" fontId="20" fillId="0" borderId="0"/>
    <xf numFmtId="261" fontId="17" fillId="0" borderId="0"/>
    <xf numFmtId="196" fontId="56" fillId="0" borderId="0" applyFont="0" applyFill="0" applyBorder="0" applyAlignment="0" applyProtection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6" fillId="0" borderId="0"/>
    <xf numFmtId="261" fontId="16" fillId="0" borderId="0"/>
    <xf numFmtId="261" fontId="14" fillId="0" borderId="0"/>
    <xf numFmtId="261" fontId="16" fillId="0" borderId="0"/>
    <xf numFmtId="261" fontId="20" fillId="0" borderId="0" applyFont="0" applyFill="0" applyBorder="0" applyAlignment="0" applyProtection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6" fillId="0" borderId="0"/>
    <xf numFmtId="196" fontId="56" fillId="0" borderId="0" applyFont="0" applyFill="0" applyBorder="0" applyAlignment="0" applyProtection="0"/>
    <xf numFmtId="261" fontId="16" fillId="0" borderId="0"/>
    <xf numFmtId="261" fontId="16" fillId="0" borderId="0"/>
    <xf numFmtId="196" fontId="56" fillId="0" borderId="0" applyFont="0" applyFill="0" applyBorder="0" applyAlignment="0" applyProtection="0"/>
    <xf numFmtId="193" fontId="49" fillId="0" borderId="0">
      <alignment vertical="center"/>
      <protection locked="0"/>
    </xf>
    <xf numFmtId="196" fontId="56" fillId="0" borderId="0" applyFont="0" applyFill="0" applyBorder="0" applyAlignment="0" applyProtection="0"/>
    <xf numFmtId="193" fontId="49" fillId="0" borderId="0">
      <alignment vertical="center"/>
      <protection locked="0"/>
    </xf>
    <xf numFmtId="193" fontId="49" fillId="0" borderId="0">
      <alignment vertical="center"/>
      <protection locked="0"/>
    </xf>
    <xf numFmtId="193" fontId="49" fillId="0" borderId="0">
      <alignment vertical="center"/>
      <protection locked="0"/>
    </xf>
    <xf numFmtId="193" fontId="49" fillId="0" borderId="0">
      <alignment vertical="center"/>
      <protection locked="0"/>
    </xf>
    <xf numFmtId="193" fontId="49" fillId="0" borderId="0">
      <alignment vertical="center"/>
      <protection locked="0"/>
    </xf>
    <xf numFmtId="193" fontId="49" fillId="0" borderId="0">
      <alignment vertical="center"/>
      <protection locked="0"/>
    </xf>
    <xf numFmtId="193" fontId="49" fillId="0" borderId="0">
      <alignment vertical="center"/>
      <protection locked="0"/>
    </xf>
    <xf numFmtId="193" fontId="49" fillId="0" borderId="0">
      <alignment vertical="center"/>
      <protection locked="0"/>
    </xf>
    <xf numFmtId="193" fontId="49" fillId="0" borderId="0">
      <alignment vertical="center"/>
      <protection locked="0"/>
    </xf>
    <xf numFmtId="193" fontId="49" fillId="0" borderId="0">
      <alignment vertical="center"/>
      <protection locked="0"/>
    </xf>
    <xf numFmtId="193" fontId="49" fillId="0" borderId="0">
      <alignment vertical="center"/>
      <protection locked="0"/>
    </xf>
    <xf numFmtId="193" fontId="49" fillId="0" borderId="0">
      <alignment vertical="center"/>
      <protection locked="0"/>
    </xf>
    <xf numFmtId="193" fontId="49" fillId="0" borderId="0">
      <alignment vertical="center"/>
      <protection locked="0"/>
    </xf>
    <xf numFmtId="193" fontId="49" fillId="0" borderId="0">
      <alignment vertical="center"/>
      <protection locked="0"/>
    </xf>
    <xf numFmtId="193" fontId="49" fillId="0" borderId="0">
      <alignment vertical="center"/>
      <protection locked="0"/>
    </xf>
    <xf numFmtId="193" fontId="49" fillId="0" borderId="0">
      <alignment vertical="center"/>
      <protection locked="0"/>
    </xf>
    <xf numFmtId="193" fontId="49" fillId="0" borderId="0">
      <alignment vertical="center"/>
      <protection locked="0"/>
    </xf>
    <xf numFmtId="193" fontId="49" fillId="0" borderId="0">
      <alignment vertical="center"/>
      <protection locked="0"/>
    </xf>
    <xf numFmtId="193" fontId="49" fillId="0" borderId="0">
      <alignment vertical="center"/>
      <protection locked="0"/>
    </xf>
    <xf numFmtId="193" fontId="49" fillId="0" borderId="0">
      <alignment vertical="center"/>
      <protection locked="0"/>
    </xf>
    <xf numFmtId="193" fontId="49" fillId="0" borderId="0">
      <alignment vertical="center"/>
      <protection locked="0"/>
    </xf>
    <xf numFmtId="193" fontId="49" fillId="0" borderId="0">
      <alignment vertical="center"/>
      <protection locked="0"/>
    </xf>
    <xf numFmtId="193" fontId="49" fillId="0" borderId="0">
      <alignment vertical="center"/>
      <protection locked="0"/>
    </xf>
    <xf numFmtId="193" fontId="49" fillId="0" borderId="0">
      <alignment vertical="center"/>
      <protection locked="0"/>
    </xf>
    <xf numFmtId="193" fontId="49" fillId="0" borderId="0">
      <alignment vertical="center"/>
      <protection locked="0"/>
    </xf>
    <xf numFmtId="193" fontId="49" fillId="0" borderId="0">
      <alignment vertical="center"/>
      <protection locked="0"/>
    </xf>
    <xf numFmtId="193" fontId="49" fillId="0" borderId="0">
      <alignment vertical="center"/>
      <protection locked="0"/>
    </xf>
    <xf numFmtId="193" fontId="49" fillId="0" borderId="0">
      <alignment vertical="center"/>
      <protection locked="0"/>
    </xf>
    <xf numFmtId="193" fontId="49" fillId="0" borderId="0">
      <alignment vertical="center"/>
      <protection locked="0"/>
    </xf>
    <xf numFmtId="193" fontId="49" fillId="0" borderId="0">
      <alignment vertical="center"/>
      <protection locked="0"/>
    </xf>
    <xf numFmtId="193" fontId="49" fillId="0" borderId="0">
      <alignment vertical="center"/>
      <protection locked="0"/>
    </xf>
    <xf numFmtId="196" fontId="56" fillId="0" borderId="0" applyFont="0" applyFill="0" applyBorder="0" applyAlignment="0" applyProtection="0"/>
    <xf numFmtId="196" fontId="56" fillId="0" borderId="0" applyFont="0" applyFill="0" applyBorder="0" applyAlignment="0" applyProtection="0"/>
    <xf numFmtId="261" fontId="16" fillId="0" borderId="0"/>
    <xf numFmtId="261" fontId="17" fillId="0" borderId="0"/>
    <xf numFmtId="261" fontId="17" fillId="0" borderId="0"/>
    <xf numFmtId="261" fontId="18" fillId="0" borderId="0"/>
    <xf numFmtId="261" fontId="18" fillId="0" borderId="0"/>
    <xf numFmtId="261" fontId="17" fillId="0" borderId="0"/>
    <xf numFmtId="261" fontId="20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7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6" fillId="0" borderId="0"/>
    <xf numFmtId="261" fontId="17" fillId="0" borderId="0"/>
    <xf numFmtId="261" fontId="17" fillId="0" borderId="0"/>
    <xf numFmtId="261" fontId="55" fillId="0" borderId="0" applyProtection="0"/>
    <xf numFmtId="261" fontId="16" fillId="0" borderId="0"/>
    <xf numFmtId="261" fontId="16" fillId="0" borderId="0"/>
    <xf numFmtId="261" fontId="16" fillId="0" borderId="0"/>
    <xf numFmtId="261" fontId="20" fillId="0" borderId="0" applyFont="0" applyFill="0" applyBorder="0" applyAlignment="0" applyProtection="0"/>
    <xf numFmtId="185" fontId="39" fillId="0" borderId="0">
      <protection locked="0"/>
    </xf>
    <xf numFmtId="261" fontId="20" fillId="0" borderId="0" applyFont="0" applyFill="0" applyBorder="0" applyAlignment="0" applyProtection="0"/>
    <xf numFmtId="261" fontId="17" fillId="0" borderId="0"/>
    <xf numFmtId="261" fontId="20" fillId="0" borderId="0" applyFont="0" applyFill="0" applyBorder="0" applyAlignment="0" applyProtection="0"/>
    <xf numFmtId="261" fontId="20" fillId="0" borderId="0" applyFont="0" applyFill="0" applyBorder="0" applyAlignment="0" applyProtection="0"/>
    <xf numFmtId="196" fontId="56" fillId="0" borderId="0" applyFont="0" applyFill="0" applyBorder="0" applyAlignment="0" applyProtection="0"/>
    <xf numFmtId="261" fontId="20" fillId="0" borderId="0"/>
    <xf numFmtId="261" fontId="16" fillId="0" borderId="0"/>
    <xf numFmtId="261" fontId="20" fillId="0" borderId="0" applyFont="0" applyFill="0" applyBorder="0" applyAlignment="0" applyProtection="0"/>
    <xf numFmtId="185" fontId="39" fillId="0" borderId="0">
      <protection locked="0"/>
    </xf>
    <xf numFmtId="261" fontId="14" fillId="0" borderId="0"/>
    <xf numFmtId="261" fontId="14" fillId="0" borderId="0"/>
    <xf numFmtId="261" fontId="16" fillId="0" borderId="0"/>
    <xf numFmtId="196" fontId="56" fillId="0" borderId="0" applyFont="0" applyFill="0" applyBorder="0" applyAlignment="0" applyProtection="0"/>
    <xf numFmtId="261" fontId="16" fillId="0" borderId="0"/>
    <xf numFmtId="261" fontId="17" fillId="0" borderId="0"/>
    <xf numFmtId="261" fontId="20" fillId="0" borderId="0" applyFont="0" applyFill="0" applyBorder="0" applyAlignment="0" applyProtection="0"/>
    <xf numFmtId="193" fontId="53" fillId="0" borderId="0">
      <alignment vertical="center"/>
      <protection locked="0"/>
    </xf>
    <xf numFmtId="193" fontId="53" fillId="0" borderId="0">
      <alignment vertical="center"/>
      <protection locked="0"/>
    </xf>
    <xf numFmtId="193" fontId="53" fillId="0" borderId="0">
      <alignment vertical="center"/>
      <protection locked="0"/>
    </xf>
    <xf numFmtId="193" fontId="53" fillId="0" borderId="0">
      <alignment vertical="center"/>
      <protection locked="0"/>
    </xf>
    <xf numFmtId="193" fontId="53" fillId="0" borderId="0">
      <alignment vertical="center"/>
      <protection locked="0"/>
    </xf>
    <xf numFmtId="193" fontId="53" fillId="0" borderId="0">
      <alignment vertical="center"/>
      <protection locked="0"/>
    </xf>
    <xf numFmtId="193" fontId="53" fillId="0" borderId="0">
      <alignment vertical="center"/>
      <protection locked="0"/>
    </xf>
    <xf numFmtId="193" fontId="53" fillId="0" borderId="0">
      <alignment vertical="center"/>
      <protection locked="0"/>
    </xf>
    <xf numFmtId="193" fontId="53" fillId="0" borderId="0">
      <alignment vertical="center"/>
      <protection locked="0"/>
    </xf>
    <xf numFmtId="193" fontId="53" fillId="0" borderId="0">
      <alignment vertical="center"/>
      <protection locked="0"/>
    </xf>
    <xf numFmtId="193" fontId="53" fillId="0" borderId="0">
      <alignment vertical="center"/>
      <protection locked="0"/>
    </xf>
    <xf numFmtId="193" fontId="53" fillId="0" borderId="0">
      <alignment vertical="center"/>
      <protection locked="0"/>
    </xf>
    <xf numFmtId="193" fontId="53" fillId="0" borderId="0">
      <alignment vertical="center"/>
      <protection locked="0"/>
    </xf>
    <xf numFmtId="193" fontId="53" fillId="0" borderId="0">
      <alignment vertical="center"/>
      <protection locked="0"/>
    </xf>
    <xf numFmtId="193" fontId="53" fillId="0" borderId="0">
      <alignment vertical="center"/>
      <protection locked="0"/>
    </xf>
    <xf numFmtId="193" fontId="53" fillId="0" borderId="0">
      <alignment vertical="center"/>
      <protection locked="0"/>
    </xf>
    <xf numFmtId="193" fontId="53" fillId="0" borderId="0">
      <alignment vertical="center"/>
      <protection locked="0"/>
    </xf>
    <xf numFmtId="193" fontId="53" fillId="0" borderId="0">
      <alignment vertical="center"/>
      <protection locked="0"/>
    </xf>
    <xf numFmtId="193" fontId="53" fillId="0" borderId="0">
      <alignment vertical="center"/>
      <protection locked="0"/>
    </xf>
    <xf numFmtId="193" fontId="53" fillId="0" borderId="0">
      <alignment vertical="center"/>
      <protection locked="0"/>
    </xf>
    <xf numFmtId="193" fontId="53" fillId="0" borderId="0">
      <alignment vertical="center"/>
      <protection locked="0"/>
    </xf>
    <xf numFmtId="193" fontId="53" fillId="0" borderId="0">
      <alignment vertical="center"/>
      <protection locked="0"/>
    </xf>
    <xf numFmtId="261" fontId="20" fillId="0" borderId="0" applyFont="0" applyFill="0" applyBorder="0" applyAlignment="0" applyProtection="0"/>
    <xf numFmtId="185" fontId="39" fillId="0" borderId="0">
      <protection locked="0"/>
    </xf>
    <xf numFmtId="185" fontId="39" fillId="0" borderId="0">
      <protection locked="0"/>
    </xf>
    <xf numFmtId="261" fontId="17" fillId="0" borderId="0"/>
    <xf numFmtId="261" fontId="17" fillId="0" borderId="0"/>
    <xf numFmtId="261" fontId="17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7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6" fillId="0" borderId="0"/>
    <xf numFmtId="261" fontId="14" fillId="0" borderId="0"/>
    <xf numFmtId="261" fontId="16" fillId="0" borderId="0"/>
    <xf numFmtId="196" fontId="56" fillId="0" borderId="0" applyFont="0" applyFill="0" applyBorder="0" applyAlignment="0" applyProtection="0"/>
    <xf numFmtId="196" fontId="56" fillId="0" borderId="0" applyFont="0" applyFill="0" applyBorder="0" applyAlignment="0" applyProtection="0"/>
    <xf numFmtId="261" fontId="17" fillId="0" borderId="0"/>
    <xf numFmtId="261" fontId="16" fillId="0" borderId="0"/>
    <xf numFmtId="196" fontId="56" fillId="0" borderId="0" applyFont="0" applyFill="0" applyBorder="0" applyAlignment="0" applyProtection="0"/>
    <xf numFmtId="196" fontId="56" fillId="0" borderId="0" applyFont="0" applyFill="0" applyBorder="0" applyAlignment="0" applyProtection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6" fillId="0" borderId="0"/>
    <xf numFmtId="261" fontId="16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6" fillId="0" borderId="0"/>
    <xf numFmtId="261" fontId="17" fillId="0" borderId="0"/>
    <xf numFmtId="261" fontId="17" fillId="0" borderId="0"/>
    <xf numFmtId="196" fontId="56" fillId="0" borderId="0" applyFont="0" applyFill="0" applyBorder="0" applyAlignment="0" applyProtection="0"/>
    <xf numFmtId="261" fontId="16" fillId="0" borderId="0"/>
    <xf numFmtId="261" fontId="17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7" fillId="0" borderId="0"/>
    <xf numFmtId="261" fontId="17" fillId="0" borderId="0"/>
    <xf numFmtId="261" fontId="17" fillId="0" borderId="0"/>
    <xf numFmtId="261" fontId="17" fillId="0" borderId="0"/>
    <xf numFmtId="261" fontId="16" fillId="0" borderId="0"/>
    <xf numFmtId="261" fontId="17" fillId="0" borderId="0"/>
    <xf numFmtId="261" fontId="16" fillId="0" borderId="0"/>
    <xf numFmtId="261" fontId="16" fillId="0" borderId="0"/>
    <xf numFmtId="261" fontId="16" fillId="0" borderId="0"/>
    <xf numFmtId="261" fontId="16" fillId="0" borderId="0"/>
    <xf numFmtId="261" fontId="20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6" fillId="0" borderId="0"/>
    <xf numFmtId="261" fontId="16" fillId="0" borderId="0"/>
    <xf numFmtId="261" fontId="20" fillId="0" borderId="0" applyFont="0" applyFill="0" applyBorder="0" applyAlignment="0" applyProtection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7" fillId="0" borderId="0"/>
    <xf numFmtId="261" fontId="16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6" fillId="0" borderId="0"/>
    <xf numFmtId="261" fontId="20" fillId="0" borderId="0"/>
    <xf numFmtId="261" fontId="16" fillId="0" borderId="0"/>
    <xf numFmtId="261" fontId="17" fillId="0" borderId="0"/>
    <xf numFmtId="261" fontId="16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6" fillId="0" borderId="0"/>
    <xf numFmtId="261" fontId="16" fillId="0" borderId="0"/>
    <xf numFmtId="261" fontId="16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193" fontId="53" fillId="0" borderId="0">
      <alignment vertical="center"/>
      <protection locked="0"/>
    </xf>
    <xf numFmtId="261" fontId="16" fillId="0" borderId="0"/>
    <xf numFmtId="261" fontId="20" fillId="0" borderId="0" applyFont="0" applyFill="0" applyBorder="0" applyAlignment="0" applyProtection="0"/>
    <xf numFmtId="261" fontId="55" fillId="0" borderId="0" applyProtection="0"/>
    <xf numFmtId="261" fontId="20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56" fillId="0" borderId="0" applyFont="0" applyFill="0" applyBorder="0" applyAlignment="0" applyProtection="0"/>
    <xf numFmtId="261" fontId="18" fillId="0" borderId="0" applyFont="0" applyFill="0" applyBorder="0" applyAlignment="0" applyProtection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59" fillId="0" borderId="0"/>
    <xf numFmtId="261" fontId="16" fillId="0" borderId="0"/>
    <xf numFmtId="261" fontId="48" fillId="0" borderId="0"/>
    <xf numFmtId="261" fontId="17" fillId="0" borderId="0"/>
    <xf numFmtId="261" fontId="16" fillId="0" borderId="0"/>
    <xf numFmtId="261" fontId="14" fillId="0" borderId="0"/>
    <xf numFmtId="261" fontId="20" fillId="0" borderId="0" applyFont="0" applyFill="0" applyBorder="0" applyAlignment="0" applyProtection="0"/>
    <xf numFmtId="261" fontId="16" fillId="0" borderId="0"/>
    <xf numFmtId="261" fontId="20" fillId="0" borderId="0" applyFont="0" applyFill="0" applyBorder="0" applyAlignment="0" applyProtection="0"/>
    <xf numFmtId="261" fontId="14" fillId="0" borderId="0"/>
    <xf numFmtId="261" fontId="14" fillId="0" borderId="0"/>
    <xf numFmtId="261" fontId="17" fillId="0" borderId="0"/>
    <xf numFmtId="261" fontId="18" fillId="0" borderId="0" applyFont="0" applyFill="0" applyBorder="0" applyAlignment="0" applyProtection="0"/>
    <xf numFmtId="261" fontId="16" fillId="0" borderId="0"/>
    <xf numFmtId="261" fontId="20" fillId="0" borderId="0" applyFont="0" applyFill="0" applyBorder="0" applyAlignment="0" applyProtection="0"/>
    <xf numFmtId="261" fontId="17" fillId="0" borderId="0"/>
    <xf numFmtId="261" fontId="14" fillId="0" borderId="0" applyFont="0" applyFill="0" applyBorder="0" applyAlignment="0" applyProtection="0"/>
    <xf numFmtId="261" fontId="14" fillId="0" borderId="0"/>
    <xf numFmtId="261" fontId="17" fillId="0" borderId="0"/>
    <xf numFmtId="196" fontId="56" fillId="0" borderId="0" applyFont="0" applyFill="0" applyBorder="0" applyAlignment="0" applyProtection="0"/>
    <xf numFmtId="196" fontId="56" fillId="0" borderId="0" applyFont="0" applyFill="0" applyBorder="0" applyAlignment="0" applyProtection="0"/>
    <xf numFmtId="261" fontId="14" fillId="0" borderId="0"/>
    <xf numFmtId="261" fontId="14" fillId="0" borderId="0"/>
    <xf numFmtId="185" fontId="39" fillId="0" borderId="0">
      <protection locked="0"/>
    </xf>
    <xf numFmtId="261" fontId="14" fillId="0" borderId="0"/>
    <xf numFmtId="261" fontId="14" fillId="0" borderId="0"/>
    <xf numFmtId="261" fontId="14" fillId="0" borderId="0"/>
    <xf numFmtId="261" fontId="14" fillId="0" borderId="0"/>
    <xf numFmtId="261" fontId="20" fillId="0" borderId="0"/>
    <xf numFmtId="261" fontId="16" fillId="0" borderId="0"/>
    <xf numFmtId="196" fontId="56" fillId="0" borderId="0" applyFont="0" applyFill="0" applyBorder="0" applyAlignment="0" applyProtection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6" fillId="0" borderId="0"/>
    <xf numFmtId="261" fontId="16" fillId="0" borderId="0"/>
    <xf numFmtId="261" fontId="16" fillId="0" borderId="0"/>
    <xf numFmtId="38" fontId="17" fillId="0" borderId="0" applyFill="0" applyBorder="0" applyAlignment="0" applyProtection="0"/>
    <xf numFmtId="261" fontId="14" fillId="0" borderId="0"/>
    <xf numFmtId="261" fontId="14" fillId="0" borderId="0"/>
    <xf numFmtId="261" fontId="20" fillId="0" borderId="0"/>
    <xf numFmtId="261" fontId="16" fillId="0" borderId="0"/>
    <xf numFmtId="261" fontId="16" fillId="0" borderId="0"/>
    <xf numFmtId="261" fontId="16" fillId="0" borderId="0"/>
    <xf numFmtId="261" fontId="17" fillId="0" borderId="0"/>
    <xf numFmtId="261" fontId="14" fillId="0" borderId="0"/>
    <xf numFmtId="261" fontId="14" fillId="0" borderId="0"/>
    <xf numFmtId="261" fontId="16" fillId="0" borderId="0"/>
    <xf numFmtId="261" fontId="16" fillId="0" borderId="0"/>
    <xf numFmtId="261" fontId="16" fillId="0" borderId="0"/>
    <xf numFmtId="261" fontId="14" fillId="0" borderId="0"/>
    <xf numFmtId="261" fontId="16" fillId="0" borderId="0"/>
    <xf numFmtId="261" fontId="17" fillId="0" borderId="0"/>
    <xf numFmtId="261" fontId="16" fillId="0" borderId="0"/>
    <xf numFmtId="261" fontId="16" fillId="0" borderId="0"/>
    <xf numFmtId="261" fontId="16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8" fillId="0" borderId="0" applyFont="0" applyFill="0" applyBorder="0" applyAlignment="0" applyProtection="0"/>
    <xf numFmtId="193" fontId="53" fillId="0" borderId="0">
      <alignment vertical="center"/>
      <protection locked="0"/>
    </xf>
    <xf numFmtId="261" fontId="14" fillId="0" borderId="0" applyFont="0" applyFill="0" applyBorder="0" applyAlignment="0" applyProtection="0"/>
    <xf numFmtId="261" fontId="16" fillId="0" borderId="0"/>
    <xf numFmtId="261" fontId="16" fillId="0" borderId="0"/>
    <xf numFmtId="261" fontId="16" fillId="0" borderId="0"/>
    <xf numFmtId="261" fontId="16" fillId="0" borderId="0"/>
    <xf numFmtId="261" fontId="16" fillId="0" borderId="0"/>
    <xf numFmtId="196" fontId="56" fillId="0" borderId="0" applyFont="0" applyFill="0" applyBorder="0" applyAlignment="0" applyProtection="0"/>
    <xf numFmtId="261" fontId="18" fillId="0" borderId="0" applyFont="0" applyFill="0" applyBorder="0" applyAlignment="0" applyProtection="0"/>
    <xf numFmtId="261" fontId="17" fillId="0" borderId="0"/>
    <xf numFmtId="261" fontId="17" fillId="0" borderId="0"/>
    <xf numFmtId="261" fontId="17" fillId="0" borderId="0"/>
    <xf numFmtId="261" fontId="20" fillId="0" borderId="0" applyFont="0" applyFill="0" applyBorder="0" applyAlignment="0" applyProtection="0"/>
    <xf numFmtId="185" fontId="39" fillId="0" borderId="0">
      <protection locked="0"/>
    </xf>
    <xf numFmtId="185" fontId="39" fillId="0" borderId="0">
      <protection locked="0"/>
    </xf>
    <xf numFmtId="261" fontId="20" fillId="0" borderId="0" applyFont="0" applyFill="0" applyBorder="0" applyAlignment="0" applyProtection="0"/>
    <xf numFmtId="185" fontId="39" fillId="0" borderId="0">
      <protection locked="0"/>
    </xf>
    <xf numFmtId="185" fontId="39" fillId="0" borderId="0">
      <protection locked="0"/>
    </xf>
    <xf numFmtId="185" fontId="39" fillId="0" borderId="0">
      <protection locked="0"/>
    </xf>
    <xf numFmtId="261" fontId="39" fillId="0" borderId="0">
      <protection locked="0"/>
    </xf>
    <xf numFmtId="261" fontId="20" fillId="0" borderId="0" applyFont="0" applyFill="0" applyBorder="0" applyAlignment="0" applyProtection="0"/>
    <xf numFmtId="185" fontId="39" fillId="0" borderId="0">
      <protection locked="0"/>
    </xf>
    <xf numFmtId="185" fontId="39" fillId="0" borderId="0">
      <protection locked="0"/>
    </xf>
    <xf numFmtId="261" fontId="39" fillId="0" borderId="0">
      <protection locked="0"/>
    </xf>
    <xf numFmtId="261" fontId="39" fillId="0" borderId="0">
      <protection locked="0"/>
    </xf>
    <xf numFmtId="185" fontId="39" fillId="0" borderId="0">
      <protection locked="0"/>
    </xf>
    <xf numFmtId="261" fontId="39" fillId="0" borderId="0">
      <protection locked="0"/>
    </xf>
    <xf numFmtId="261" fontId="16" fillId="0" borderId="0"/>
    <xf numFmtId="261" fontId="16" fillId="0" borderId="0"/>
    <xf numFmtId="261" fontId="16" fillId="0" borderId="0"/>
    <xf numFmtId="261" fontId="20" fillId="0" borderId="0" applyFont="0" applyFill="0" applyBorder="0" applyAlignment="0" applyProtection="0"/>
    <xf numFmtId="261" fontId="17" fillId="0" borderId="0"/>
    <xf numFmtId="261" fontId="18" fillId="0" borderId="0"/>
    <xf numFmtId="261" fontId="16" fillId="0" borderId="0"/>
    <xf numFmtId="261" fontId="14" fillId="0" borderId="0"/>
    <xf numFmtId="261" fontId="14" fillId="0" borderId="0"/>
    <xf numFmtId="261" fontId="16" fillId="0" borderId="0"/>
    <xf numFmtId="261" fontId="16" fillId="0" borderId="0"/>
    <xf numFmtId="261" fontId="18" fillId="0" borderId="0"/>
    <xf numFmtId="261" fontId="14" fillId="0" borderId="0"/>
    <xf numFmtId="261" fontId="14" fillId="0" borderId="0"/>
    <xf numFmtId="261" fontId="20" fillId="0" borderId="0" applyFont="0" applyFill="0" applyBorder="0" applyAlignment="0" applyProtection="0"/>
    <xf numFmtId="261" fontId="14" fillId="0" borderId="0"/>
    <xf numFmtId="261" fontId="17" fillId="0" borderId="0"/>
    <xf numFmtId="261" fontId="16" fillId="0" borderId="0"/>
    <xf numFmtId="261" fontId="59" fillId="0" borderId="0"/>
    <xf numFmtId="261" fontId="59" fillId="0" borderId="0"/>
    <xf numFmtId="261" fontId="59" fillId="0" borderId="0"/>
    <xf numFmtId="261" fontId="59" fillId="0" borderId="0"/>
    <xf numFmtId="261" fontId="17" fillId="0" borderId="0"/>
    <xf numFmtId="261" fontId="17" fillId="0" borderId="0"/>
    <xf numFmtId="261" fontId="17" fillId="0" borderId="0"/>
    <xf numFmtId="261" fontId="17" fillId="0" borderId="0"/>
    <xf numFmtId="261" fontId="17" fillId="0" borderId="0"/>
    <xf numFmtId="261" fontId="14" fillId="0" borderId="0">
      <alignment vertical="center"/>
    </xf>
    <xf numFmtId="197" fontId="14" fillId="0" borderId="0" applyFont="0" applyFill="0" applyBorder="0" applyAlignment="0" applyProtection="0"/>
    <xf numFmtId="261" fontId="54" fillId="0" borderId="0"/>
    <xf numFmtId="261" fontId="14" fillId="0" borderId="0">
      <alignment vertical="center"/>
    </xf>
    <xf numFmtId="261" fontId="54" fillId="0" borderId="0"/>
    <xf numFmtId="261" fontId="16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8" fillId="0" borderId="0" applyFont="0" applyFill="0" applyBorder="0" applyAlignment="0" applyProtection="0"/>
    <xf numFmtId="261" fontId="17" fillId="0" borderId="0"/>
    <xf numFmtId="261" fontId="17" fillId="0" borderId="0"/>
    <xf numFmtId="261" fontId="17" fillId="0" borderId="0"/>
    <xf numFmtId="261" fontId="17" fillId="0" borderId="0"/>
    <xf numFmtId="261" fontId="16" fillId="0" borderId="0"/>
    <xf numFmtId="261" fontId="14" fillId="0" borderId="0">
      <alignment vertical="center"/>
    </xf>
    <xf numFmtId="261" fontId="14" fillId="0" borderId="0">
      <alignment vertical="center"/>
    </xf>
    <xf numFmtId="261" fontId="16" fillId="0" borderId="0"/>
    <xf numFmtId="261" fontId="14" fillId="0" borderId="0">
      <alignment vertical="center"/>
    </xf>
    <xf numFmtId="261" fontId="14" fillId="0" borderId="0">
      <alignment vertical="center"/>
    </xf>
    <xf numFmtId="261" fontId="16" fillId="0" borderId="0"/>
    <xf numFmtId="261" fontId="60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6" fillId="0" borderId="0"/>
    <xf numFmtId="184" fontId="61" fillId="0" borderId="0" applyFont="0" applyFill="0" applyBorder="0" applyAlignment="0" applyProtection="0"/>
    <xf numFmtId="261" fontId="14" fillId="0" borderId="0">
      <alignment vertical="center"/>
    </xf>
    <xf numFmtId="184" fontId="61" fillId="0" borderId="0" applyFont="0" applyFill="0" applyBorder="0" applyAlignment="0" applyProtection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185" fontId="39" fillId="0" borderId="0">
      <protection locked="0"/>
    </xf>
    <xf numFmtId="261" fontId="55" fillId="0" borderId="0" applyProtection="0"/>
    <xf numFmtId="261" fontId="18" fillId="0" borderId="0" applyFont="0" applyFill="0" applyBorder="0" applyAlignment="0" applyProtection="0"/>
    <xf numFmtId="196" fontId="62" fillId="0" borderId="0" applyFont="0" applyFill="0" applyBorder="0" applyAlignment="0" applyProtection="0"/>
    <xf numFmtId="261" fontId="14" fillId="0" borderId="0">
      <alignment vertical="center"/>
    </xf>
    <xf numFmtId="196" fontId="62" fillId="0" borderId="0" applyFont="0" applyFill="0" applyBorder="0" applyAlignment="0" applyProtection="0"/>
    <xf numFmtId="261" fontId="16" fillId="0" borderId="0"/>
    <xf numFmtId="261" fontId="14" fillId="0" borderId="0">
      <alignment vertical="center"/>
    </xf>
    <xf numFmtId="261" fontId="16" fillId="0" borderId="0"/>
    <xf numFmtId="261" fontId="16" fillId="0" borderId="0"/>
    <xf numFmtId="261" fontId="17" fillId="0" borderId="0"/>
    <xf numFmtId="261" fontId="17" fillId="0" borderId="0"/>
    <xf numFmtId="261" fontId="16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17" fillId="0" borderId="0"/>
    <xf numFmtId="261" fontId="16" fillId="0" borderId="0"/>
    <xf numFmtId="261" fontId="17" fillId="0" borderId="0"/>
    <xf numFmtId="261" fontId="16" fillId="0" borderId="0"/>
    <xf numFmtId="261" fontId="17" fillId="0" borderId="0"/>
    <xf numFmtId="185" fontId="39" fillId="0" borderId="0">
      <protection locked="0"/>
    </xf>
    <xf numFmtId="185" fontId="39" fillId="0" borderId="0">
      <protection locked="0"/>
    </xf>
    <xf numFmtId="261" fontId="14" fillId="0" borderId="0">
      <alignment vertical="center"/>
    </xf>
    <xf numFmtId="261" fontId="14" fillId="0" borderId="0">
      <alignment vertical="center"/>
    </xf>
    <xf numFmtId="261" fontId="63" fillId="0" borderId="0"/>
    <xf numFmtId="185" fontId="39" fillId="0" borderId="0">
      <protection locked="0"/>
    </xf>
    <xf numFmtId="193" fontId="49" fillId="0" borderId="0">
      <alignment vertical="center"/>
      <protection locked="0"/>
    </xf>
    <xf numFmtId="185" fontId="39" fillId="0" borderId="0">
      <protection locked="0"/>
    </xf>
    <xf numFmtId="185" fontId="39" fillId="0" borderId="0">
      <protection locked="0"/>
    </xf>
    <xf numFmtId="193" fontId="53" fillId="0" borderId="0">
      <alignment vertical="center"/>
      <protection locked="0"/>
    </xf>
    <xf numFmtId="193" fontId="64" fillId="0" borderId="0">
      <alignment vertical="center"/>
      <protection locked="0"/>
    </xf>
    <xf numFmtId="193" fontId="49" fillId="0" borderId="0">
      <alignment vertical="center"/>
      <protection locked="0"/>
    </xf>
    <xf numFmtId="193" fontId="65" fillId="0" borderId="0">
      <alignment vertical="center"/>
      <protection locked="0"/>
    </xf>
    <xf numFmtId="193" fontId="64" fillId="0" borderId="0">
      <alignment vertical="center"/>
      <protection locked="0"/>
    </xf>
    <xf numFmtId="261" fontId="14" fillId="0" borderId="0">
      <alignment vertical="center"/>
    </xf>
    <xf numFmtId="261" fontId="14" fillId="0" borderId="0">
      <alignment vertical="center"/>
    </xf>
    <xf numFmtId="261" fontId="19" fillId="0" borderId="0">
      <protection locked="0"/>
    </xf>
    <xf numFmtId="261" fontId="16" fillId="0" borderId="0" applyFont="0" applyFill="0" applyBorder="0" applyAlignment="0" applyProtection="0"/>
    <xf numFmtId="261" fontId="16" fillId="0" borderId="0" applyFont="0" applyFill="0" applyBorder="0" applyAlignment="0" applyProtection="0"/>
    <xf numFmtId="198" fontId="14" fillId="0" borderId="0" applyFont="0" applyFill="0" applyBorder="0" applyProtection="0">
      <alignment vertical="center"/>
    </xf>
    <xf numFmtId="261" fontId="14" fillId="0" borderId="0">
      <alignment vertical="center"/>
    </xf>
    <xf numFmtId="198" fontId="14" fillId="0" borderId="0" applyFont="0" applyFill="0" applyBorder="0" applyProtection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61" fontId="18" fillId="0" borderId="0" applyFont="0" applyFill="0" applyBorder="0" applyAlignment="0" applyProtection="0"/>
    <xf numFmtId="199" fontId="14" fillId="0" borderId="0">
      <alignment vertical="center"/>
    </xf>
    <xf numFmtId="261" fontId="14" fillId="0" borderId="0">
      <alignment vertical="center"/>
    </xf>
    <xf numFmtId="199" fontId="14" fillId="0" borderId="0">
      <alignment vertical="center"/>
    </xf>
    <xf numFmtId="178" fontId="14" fillId="0" borderId="0" applyFont="0" applyFill="0" applyBorder="0" applyAlignment="0" applyProtection="0">
      <alignment vertical="center"/>
    </xf>
    <xf numFmtId="261" fontId="14" fillId="0" borderId="0">
      <alignment vertical="center"/>
    </xf>
    <xf numFmtId="178" fontId="14" fillId="0" borderId="0" applyFont="0" applyFill="0" applyBorder="0" applyAlignment="0" applyProtection="0">
      <alignment vertical="center"/>
    </xf>
    <xf numFmtId="261" fontId="43" fillId="0" borderId="0">
      <alignment vertical="center"/>
    </xf>
    <xf numFmtId="261" fontId="14" fillId="0" borderId="0">
      <alignment vertical="center"/>
    </xf>
    <xf numFmtId="261" fontId="43" fillId="0" borderId="0">
      <alignment vertical="center"/>
    </xf>
    <xf numFmtId="261" fontId="43" fillId="0" borderId="0">
      <alignment vertical="center"/>
    </xf>
    <xf numFmtId="261" fontId="14" fillId="0" borderId="0">
      <alignment vertical="center"/>
    </xf>
    <xf numFmtId="261" fontId="43" fillId="0" borderId="0">
      <alignment vertical="center"/>
    </xf>
    <xf numFmtId="185" fontId="39" fillId="0" borderId="0">
      <protection locked="0"/>
    </xf>
    <xf numFmtId="185" fontId="39" fillId="0" borderId="0">
      <protection locked="0"/>
    </xf>
    <xf numFmtId="261" fontId="66" fillId="0" borderId="0"/>
    <xf numFmtId="193" fontId="49" fillId="0" borderId="0">
      <alignment vertical="center"/>
      <protection locked="0"/>
    </xf>
    <xf numFmtId="185" fontId="19" fillId="0" borderId="0">
      <protection locked="0"/>
    </xf>
    <xf numFmtId="261" fontId="14" fillId="0" borderId="0">
      <alignment vertical="center"/>
    </xf>
    <xf numFmtId="261" fontId="14" fillId="0" borderId="0">
      <alignment vertical="center"/>
    </xf>
    <xf numFmtId="200" fontId="67" fillId="0" borderId="0">
      <protection locked="0"/>
    </xf>
    <xf numFmtId="261" fontId="14" fillId="0" borderId="0">
      <alignment vertical="center"/>
    </xf>
    <xf numFmtId="261" fontId="14" fillId="0" borderId="0">
      <alignment vertical="center"/>
    </xf>
    <xf numFmtId="261" fontId="68" fillId="0" borderId="0">
      <protection locked="0"/>
    </xf>
    <xf numFmtId="261" fontId="14" fillId="0" borderId="0">
      <alignment vertical="center"/>
    </xf>
    <xf numFmtId="261" fontId="14" fillId="0" borderId="0">
      <alignment vertical="center"/>
    </xf>
    <xf numFmtId="261" fontId="68" fillId="0" borderId="0">
      <protection locked="0"/>
    </xf>
    <xf numFmtId="261" fontId="18" fillId="0" borderId="0" applyFont="0" applyFill="0" applyBorder="0" applyAlignment="0" applyProtection="0"/>
    <xf numFmtId="176" fontId="69" fillId="0" borderId="2">
      <alignment vertical="center"/>
    </xf>
    <xf numFmtId="261" fontId="14" fillId="0" borderId="0">
      <alignment vertical="center"/>
    </xf>
    <xf numFmtId="176" fontId="69" fillId="0" borderId="2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9" fontId="40" fillId="0" borderId="0">
      <alignment vertical="center"/>
    </xf>
    <xf numFmtId="3" fontId="41" fillId="0" borderId="2"/>
    <xf numFmtId="261" fontId="14" fillId="0" borderId="0">
      <alignment vertical="center"/>
    </xf>
    <xf numFmtId="3" fontId="41" fillId="0" borderId="2"/>
    <xf numFmtId="261" fontId="14" fillId="0" borderId="0">
      <alignment vertical="center"/>
    </xf>
    <xf numFmtId="261" fontId="14" fillId="0" borderId="0">
      <alignment vertical="center"/>
    </xf>
    <xf numFmtId="261" fontId="40" fillId="0" borderId="0">
      <alignment vertical="center"/>
    </xf>
    <xf numFmtId="3" fontId="41" fillId="0" borderId="2"/>
    <xf numFmtId="261" fontId="14" fillId="0" borderId="0">
      <alignment vertical="center"/>
    </xf>
    <xf numFmtId="3" fontId="41" fillId="0" borderId="2"/>
    <xf numFmtId="261" fontId="14" fillId="0" borderId="0">
      <alignment vertical="center"/>
    </xf>
    <xf numFmtId="261" fontId="14" fillId="0" borderId="0">
      <alignment vertical="center"/>
    </xf>
    <xf numFmtId="10" fontId="40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61" fontId="40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01" fontId="14" fillId="0" borderId="0">
      <alignment vertical="center"/>
    </xf>
    <xf numFmtId="202" fontId="56" fillId="0" borderId="0" applyFont="0" applyFill="0" applyBorder="0" applyAlignment="0" applyProtection="0"/>
    <xf numFmtId="176" fontId="69" fillId="0" borderId="2">
      <alignment vertical="center"/>
    </xf>
    <xf numFmtId="176" fontId="69" fillId="0" borderId="2">
      <alignment vertical="center"/>
    </xf>
    <xf numFmtId="176" fontId="14" fillId="0" borderId="2">
      <alignment vertical="center"/>
    </xf>
    <xf numFmtId="176" fontId="14" fillId="0" borderId="2">
      <alignment vertical="center"/>
    </xf>
    <xf numFmtId="176" fontId="69" fillId="0" borderId="2">
      <alignment vertical="center"/>
    </xf>
    <xf numFmtId="176" fontId="69" fillId="0" borderId="2">
      <alignment vertical="center"/>
    </xf>
    <xf numFmtId="176" fontId="69" fillId="0" borderId="2">
      <alignment vertical="center"/>
    </xf>
    <xf numFmtId="176" fontId="69" fillId="0" borderId="2">
      <alignment vertical="center"/>
    </xf>
    <xf numFmtId="176" fontId="69" fillId="0" borderId="2">
      <alignment vertical="center"/>
    </xf>
    <xf numFmtId="176" fontId="69" fillId="0" borderId="2">
      <alignment vertical="center"/>
    </xf>
    <xf numFmtId="176" fontId="69" fillId="0" borderId="2">
      <alignment vertical="center"/>
    </xf>
    <xf numFmtId="176" fontId="69" fillId="0" borderId="2">
      <alignment vertical="center"/>
    </xf>
    <xf numFmtId="176" fontId="14" fillId="0" borderId="2">
      <alignment vertical="center"/>
    </xf>
    <xf numFmtId="176" fontId="14" fillId="0" borderId="2">
      <alignment vertical="center"/>
    </xf>
    <xf numFmtId="176" fontId="16" fillId="0" borderId="2">
      <alignment vertical="center"/>
    </xf>
    <xf numFmtId="176" fontId="16" fillId="0" borderId="2">
      <alignment vertical="center"/>
    </xf>
    <xf numFmtId="176" fontId="69" fillId="0" borderId="2">
      <alignment vertical="center"/>
    </xf>
    <xf numFmtId="176" fontId="69" fillId="0" borderId="2">
      <alignment vertical="center"/>
    </xf>
    <xf numFmtId="176" fontId="69" fillId="0" borderId="2">
      <alignment vertical="center"/>
    </xf>
    <xf numFmtId="176" fontId="69" fillId="0" borderId="2">
      <alignment vertical="center"/>
    </xf>
    <xf numFmtId="176" fontId="69" fillId="0" borderId="2">
      <alignment vertical="center"/>
    </xf>
    <xf numFmtId="176" fontId="69" fillId="0" borderId="2">
      <alignment vertical="center"/>
    </xf>
    <xf numFmtId="176" fontId="69" fillId="0" borderId="2">
      <alignment vertical="center"/>
    </xf>
    <xf numFmtId="176" fontId="69" fillId="0" borderId="2">
      <alignment vertical="center"/>
    </xf>
    <xf numFmtId="261" fontId="69" fillId="0" borderId="2">
      <alignment vertical="center"/>
    </xf>
    <xf numFmtId="261" fontId="69" fillId="0" borderId="2">
      <alignment vertical="center"/>
    </xf>
    <xf numFmtId="261" fontId="69" fillId="0" borderId="2">
      <alignment vertical="center"/>
    </xf>
    <xf numFmtId="261" fontId="69" fillId="0" borderId="2">
      <alignment vertical="center"/>
    </xf>
    <xf numFmtId="176" fontId="70" fillId="0" borderId="33" applyBorder="0">
      <alignment vertical="center"/>
    </xf>
    <xf numFmtId="261" fontId="14" fillId="0" borderId="0">
      <alignment vertical="center"/>
    </xf>
    <xf numFmtId="176" fontId="70" fillId="0" borderId="33" applyBorder="0">
      <alignment vertical="center"/>
    </xf>
    <xf numFmtId="203" fontId="70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04" fontId="71" fillId="0" borderId="0">
      <alignment vertical="center"/>
    </xf>
    <xf numFmtId="193" fontId="64" fillId="0" borderId="0">
      <alignment vertical="center"/>
      <protection locked="0"/>
    </xf>
    <xf numFmtId="193" fontId="72" fillId="0" borderId="0">
      <alignment vertical="center"/>
      <protection locked="0"/>
    </xf>
    <xf numFmtId="193" fontId="64" fillId="0" borderId="0">
      <alignment vertical="center"/>
      <protection locked="0"/>
    </xf>
    <xf numFmtId="193" fontId="72" fillId="0" borderId="0">
      <alignment vertical="center"/>
      <protection locked="0"/>
    </xf>
    <xf numFmtId="193" fontId="64" fillId="0" borderId="0">
      <alignment vertical="center"/>
      <protection locked="0"/>
    </xf>
    <xf numFmtId="205" fontId="73" fillId="0" borderId="0">
      <alignment vertical="center"/>
    </xf>
    <xf numFmtId="193" fontId="64" fillId="0" borderId="0">
      <alignment vertical="center"/>
      <protection locked="0"/>
    </xf>
    <xf numFmtId="261" fontId="14" fillId="0" borderId="0">
      <alignment vertical="center"/>
    </xf>
    <xf numFmtId="261" fontId="14" fillId="0" borderId="0">
      <alignment vertical="center"/>
    </xf>
    <xf numFmtId="3" fontId="74" fillId="0" borderId="34">
      <alignment horizontal="right" vertical="center"/>
    </xf>
    <xf numFmtId="261" fontId="14" fillId="0" borderId="0">
      <alignment vertical="center"/>
    </xf>
    <xf numFmtId="261" fontId="14" fillId="0" borderId="0">
      <alignment vertical="center"/>
    </xf>
    <xf numFmtId="3" fontId="74" fillId="0" borderId="34">
      <alignment horizontal="right" vertical="center"/>
    </xf>
    <xf numFmtId="261" fontId="14" fillId="0" borderId="0">
      <alignment vertical="center"/>
    </xf>
    <xf numFmtId="261" fontId="14" fillId="0" borderId="0">
      <alignment vertical="center"/>
    </xf>
    <xf numFmtId="3" fontId="74" fillId="0" borderId="34">
      <alignment horizontal="right" vertical="center"/>
    </xf>
    <xf numFmtId="261" fontId="14" fillId="0" borderId="0">
      <alignment vertical="center"/>
    </xf>
    <xf numFmtId="261" fontId="14" fillId="0" borderId="0">
      <alignment vertical="center"/>
    </xf>
    <xf numFmtId="3" fontId="74" fillId="0" borderId="34">
      <alignment horizontal="right" vertical="center"/>
    </xf>
    <xf numFmtId="261" fontId="14" fillId="0" borderId="0">
      <alignment vertical="center"/>
    </xf>
    <xf numFmtId="261" fontId="14" fillId="0" borderId="0">
      <alignment vertical="center"/>
    </xf>
    <xf numFmtId="3" fontId="74" fillId="0" borderId="34">
      <alignment horizontal="right" vertical="center"/>
    </xf>
    <xf numFmtId="261" fontId="14" fillId="0" borderId="0">
      <alignment vertical="center"/>
    </xf>
    <xf numFmtId="205" fontId="73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3" fontId="74" fillId="0" borderId="34">
      <alignment horizontal="right" vertical="center"/>
    </xf>
    <xf numFmtId="261" fontId="14" fillId="0" borderId="0">
      <alignment vertical="center"/>
    </xf>
    <xf numFmtId="261" fontId="14" fillId="0" borderId="0">
      <alignment vertical="center"/>
    </xf>
    <xf numFmtId="3" fontId="74" fillId="0" borderId="34">
      <alignment horizontal="right" vertical="center"/>
    </xf>
    <xf numFmtId="261" fontId="14" fillId="0" borderId="0">
      <alignment vertical="center"/>
    </xf>
    <xf numFmtId="261" fontId="14" fillId="0" borderId="0">
      <alignment vertical="center"/>
    </xf>
    <xf numFmtId="3" fontId="74" fillId="0" borderId="34">
      <alignment horizontal="right" vertical="center"/>
    </xf>
    <xf numFmtId="261" fontId="14" fillId="0" borderId="0">
      <alignment vertical="center"/>
    </xf>
    <xf numFmtId="261" fontId="14" fillId="0" borderId="0">
      <alignment vertical="center"/>
    </xf>
    <xf numFmtId="3" fontId="74" fillId="0" borderId="34">
      <alignment horizontal="right" vertical="center"/>
    </xf>
    <xf numFmtId="261" fontId="14" fillId="0" borderId="0">
      <alignment vertical="center"/>
    </xf>
    <xf numFmtId="261" fontId="14" fillId="0" borderId="0">
      <alignment vertical="center"/>
    </xf>
    <xf numFmtId="3" fontId="74" fillId="0" borderId="34">
      <alignment horizontal="right" vertical="center"/>
    </xf>
    <xf numFmtId="261" fontId="14" fillId="0" borderId="0">
      <alignment vertical="center"/>
    </xf>
    <xf numFmtId="261" fontId="14" fillId="0" borderId="0">
      <alignment vertical="center"/>
    </xf>
    <xf numFmtId="3" fontId="74" fillId="0" borderId="34">
      <alignment horizontal="right" vertical="center"/>
    </xf>
    <xf numFmtId="261" fontId="14" fillId="0" borderId="0">
      <alignment vertical="center"/>
    </xf>
    <xf numFmtId="261" fontId="14" fillId="0" borderId="0">
      <alignment vertical="center"/>
    </xf>
    <xf numFmtId="3" fontId="74" fillId="0" borderId="34">
      <alignment horizontal="right" vertical="center"/>
    </xf>
    <xf numFmtId="261" fontId="14" fillId="0" borderId="0">
      <alignment vertical="center"/>
    </xf>
    <xf numFmtId="261" fontId="14" fillId="0" borderId="0">
      <alignment vertical="center"/>
    </xf>
    <xf numFmtId="3" fontId="74" fillId="0" borderId="34">
      <alignment horizontal="right" vertical="center"/>
    </xf>
    <xf numFmtId="261" fontId="14" fillId="0" borderId="0">
      <alignment vertical="center"/>
    </xf>
    <xf numFmtId="261" fontId="14" fillId="0" borderId="0">
      <alignment vertical="center"/>
    </xf>
    <xf numFmtId="185" fontId="50" fillId="0" borderId="0">
      <protection locked="0"/>
    </xf>
    <xf numFmtId="205" fontId="73" fillId="0" borderId="0">
      <alignment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261" fontId="75" fillId="9" borderId="35" applyNumberFormat="0" applyFill="0" applyBorder="0">
      <alignment horizontal="center" vertical="center"/>
    </xf>
    <xf numFmtId="261" fontId="75" fillId="9" borderId="35" applyNumberFormat="0" applyFill="0" applyBorder="0">
      <alignment horizontal="center" vertical="center"/>
    </xf>
    <xf numFmtId="3" fontId="74" fillId="0" borderId="34">
      <alignment horizontal="right" vertical="center"/>
    </xf>
    <xf numFmtId="205" fontId="73" fillId="0" borderId="0">
      <alignment vertical="center"/>
    </xf>
    <xf numFmtId="3" fontId="74" fillId="0" borderId="34">
      <alignment horizontal="right" vertical="center"/>
    </xf>
    <xf numFmtId="261" fontId="14" fillId="0" borderId="0">
      <alignment vertical="center"/>
    </xf>
    <xf numFmtId="261" fontId="14" fillId="0" borderId="0">
      <alignment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205" fontId="73" fillId="0" borderId="0">
      <alignment vertical="center"/>
    </xf>
    <xf numFmtId="261" fontId="75" fillId="9" borderId="35" applyNumberFormat="0" applyFill="0" applyBorder="0">
      <alignment horizontal="center" vertical="center"/>
    </xf>
    <xf numFmtId="205" fontId="73" fillId="0" borderId="0">
      <alignment vertical="center"/>
    </xf>
    <xf numFmtId="3" fontId="74" fillId="0" borderId="34">
      <alignment horizontal="right" vertical="center"/>
    </xf>
    <xf numFmtId="261" fontId="75" fillId="9" borderId="35" applyNumberFormat="0" applyFill="0" applyBorder="0">
      <alignment horizontal="center" vertical="center"/>
    </xf>
    <xf numFmtId="261" fontId="75" fillId="9" borderId="35" applyNumberFormat="0" applyFill="0" applyBorder="0">
      <alignment horizontal="center" vertical="center"/>
    </xf>
    <xf numFmtId="3" fontId="74" fillId="0" borderId="34">
      <alignment horizontal="right" vertical="center"/>
    </xf>
    <xf numFmtId="261" fontId="14" fillId="0" borderId="0">
      <alignment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261" fontId="14" fillId="0" borderId="0">
      <alignment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261" fontId="14" fillId="0" borderId="0">
      <alignment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261" fontId="14" fillId="0" borderId="0">
      <alignment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261" fontId="14" fillId="0" borderId="0">
      <alignment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261" fontId="14" fillId="0" borderId="0">
      <alignment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261" fontId="14" fillId="0" borderId="0">
      <alignment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261" fontId="14" fillId="0" borderId="0">
      <alignment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261" fontId="14" fillId="0" borderId="0">
      <alignment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261" fontId="14" fillId="0" borderId="0">
      <alignment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261" fontId="14" fillId="0" borderId="0">
      <alignment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261" fontId="14" fillId="0" borderId="0">
      <alignment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261" fontId="14" fillId="0" borderId="0">
      <alignment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261" fontId="14" fillId="0" borderId="0">
      <alignment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261" fontId="14" fillId="0" borderId="0">
      <alignment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261" fontId="14" fillId="0" borderId="0">
      <alignment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261" fontId="14" fillId="0" borderId="0">
      <alignment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261" fontId="14" fillId="0" borderId="0">
      <alignment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261" fontId="14" fillId="0" borderId="0">
      <alignment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261" fontId="14" fillId="0" borderId="0">
      <alignment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261" fontId="14" fillId="0" borderId="0">
      <alignment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261" fontId="14" fillId="0" borderId="0">
      <alignment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261" fontId="14" fillId="0" borderId="0">
      <alignment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261" fontId="14" fillId="0" borderId="0">
      <alignment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261" fontId="14" fillId="0" borderId="0">
      <alignment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261" fontId="14" fillId="0" borderId="0">
      <alignment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261" fontId="14" fillId="0" borderId="0">
      <alignment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261" fontId="14" fillId="0" borderId="0">
      <alignment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261" fontId="14" fillId="0" borderId="0">
      <alignment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261" fontId="14" fillId="0" borderId="0">
      <alignment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261" fontId="14" fillId="0" borderId="0">
      <alignment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261" fontId="14" fillId="0" borderId="0">
      <alignment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261" fontId="14" fillId="0" borderId="0">
      <alignment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261" fontId="14" fillId="0" borderId="0">
      <alignment vertical="center"/>
    </xf>
    <xf numFmtId="261" fontId="14" fillId="0" borderId="0">
      <alignment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261" fontId="14" fillId="0" borderId="0">
      <alignment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261" fontId="14" fillId="0" borderId="0">
      <alignment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261" fontId="14" fillId="0" borderId="0">
      <alignment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261" fontId="14" fillId="0" borderId="0">
      <alignment vertical="center"/>
    </xf>
    <xf numFmtId="261" fontId="14" fillId="0" borderId="0">
      <alignment vertical="center"/>
    </xf>
    <xf numFmtId="205" fontId="73" fillId="0" borderId="0">
      <alignment vertical="center"/>
    </xf>
    <xf numFmtId="205" fontId="73" fillId="0" borderId="0">
      <alignment vertical="center"/>
    </xf>
    <xf numFmtId="205" fontId="73" fillId="0" borderId="0">
      <alignment vertical="center"/>
    </xf>
    <xf numFmtId="205" fontId="73" fillId="0" borderId="0">
      <alignment vertical="center"/>
    </xf>
    <xf numFmtId="3" fontId="74" fillId="0" borderId="34">
      <alignment horizontal="right" vertical="center"/>
    </xf>
    <xf numFmtId="205" fontId="73" fillId="0" borderId="0">
      <alignment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261" fontId="75" fillId="9" borderId="35" applyNumberFormat="0" applyFill="0" applyBorder="0">
      <alignment horizontal="center" vertical="center"/>
    </xf>
    <xf numFmtId="261" fontId="75" fillId="9" borderId="35" applyNumberFormat="0" applyFill="0" applyBorder="0">
      <alignment horizontal="center" vertical="center"/>
    </xf>
    <xf numFmtId="261" fontId="75" fillId="9" borderId="35" applyNumberFormat="0" applyFill="0" applyBorder="0">
      <alignment horizontal="center" vertical="center"/>
    </xf>
    <xf numFmtId="3" fontId="74" fillId="0" borderId="34">
      <alignment horizontal="right" vertical="center"/>
    </xf>
    <xf numFmtId="261" fontId="14" fillId="0" borderId="0">
      <alignment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205" fontId="73" fillId="0" borderId="0">
      <alignment vertical="center"/>
    </xf>
    <xf numFmtId="205" fontId="73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05" fontId="73" fillId="0" borderId="0">
      <alignment vertical="center"/>
    </xf>
    <xf numFmtId="205" fontId="73" fillId="0" borderId="0">
      <alignment vertical="center"/>
    </xf>
    <xf numFmtId="205" fontId="73" fillId="0" borderId="0">
      <alignment vertical="center"/>
    </xf>
    <xf numFmtId="205" fontId="73" fillId="0" borderId="0">
      <alignment vertical="center"/>
    </xf>
    <xf numFmtId="261" fontId="75" fillId="9" borderId="35" applyNumberFormat="0" applyFill="0" applyBorder="0">
      <alignment horizontal="center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61" fontId="75" fillId="9" borderId="35" applyNumberFormat="0" applyFill="0" applyBorder="0">
      <alignment horizontal="center" vertical="center"/>
    </xf>
    <xf numFmtId="261" fontId="75" fillId="9" borderId="35" applyNumberFormat="0" applyFill="0" applyBorder="0">
      <alignment horizontal="center" vertical="center"/>
    </xf>
    <xf numFmtId="205" fontId="73" fillId="0" borderId="0">
      <alignment vertical="center"/>
    </xf>
    <xf numFmtId="205" fontId="73" fillId="0" borderId="0">
      <alignment vertical="center"/>
    </xf>
    <xf numFmtId="261" fontId="75" fillId="9" borderId="35" applyNumberFormat="0" applyFill="0" applyBorder="0">
      <alignment horizontal="center" vertical="center"/>
    </xf>
    <xf numFmtId="3" fontId="74" fillId="0" borderId="34">
      <alignment horizontal="right" vertical="center"/>
    </xf>
    <xf numFmtId="205" fontId="73" fillId="0" borderId="0">
      <alignment vertical="center"/>
    </xf>
    <xf numFmtId="205" fontId="73" fillId="0" borderId="0">
      <alignment vertical="center"/>
    </xf>
    <xf numFmtId="205" fontId="73" fillId="0" borderId="0">
      <alignment vertical="center"/>
    </xf>
    <xf numFmtId="261" fontId="73" fillId="0" borderId="0">
      <alignment vertical="center"/>
    </xf>
    <xf numFmtId="261" fontId="73" fillId="0" borderId="0">
      <alignment vertical="center"/>
    </xf>
    <xf numFmtId="261" fontId="75" fillId="9" borderId="35" applyNumberFormat="0" applyFill="0" applyBorder="0">
      <alignment horizontal="center"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5" fontId="73" fillId="0" borderId="0">
      <alignment vertical="center"/>
    </xf>
    <xf numFmtId="205" fontId="73" fillId="0" borderId="0">
      <alignment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261" fontId="14" fillId="0" borderId="0">
      <alignment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205" fontId="73" fillId="0" borderId="0">
      <alignment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261" fontId="14" fillId="0" borderId="0">
      <alignment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261" fontId="14" fillId="0" borderId="0">
      <alignment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261" fontId="14" fillId="0" borderId="0">
      <alignment vertical="center"/>
    </xf>
    <xf numFmtId="261" fontId="14" fillId="0" borderId="0">
      <alignment vertical="center"/>
    </xf>
    <xf numFmtId="261" fontId="76" fillId="0" borderId="0">
      <alignment horizontal="center" vertical="center"/>
    </xf>
    <xf numFmtId="209" fontId="14" fillId="0" borderId="0">
      <alignment vertical="center"/>
    </xf>
    <xf numFmtId="261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61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61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61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61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61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09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09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61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61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61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61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09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61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61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61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09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09" fontId="14" fillId="0" borderId="0">
      <alignment vertical="center"/>
    </xf>
    <xf numFmtId="210" fontId="14" fillId="0" borderId="0">
      <alignment vertical="center"/>
    </xf>
    <xf numFmtId="261" fontId="14" fillId="0" borderId="0">
      <alignment vertical="center"/>
    </xf>
    <xf numFmtId="210" fontId="14" fillId="0" borderId="0">
      <alignment vertical="center"/>
    </xf>
    <xf numFmtId="211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61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0" fontId="14" fillId="0" borderId="0">
      <alignment vertical="center"/>
    </xf>
    <xf numFmtId="261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61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61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61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10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61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61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61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61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61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61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10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61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61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61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61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10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61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61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61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10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10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0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11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10" fontId="14" fillId="0" borderId="0">
      <alignment vertical="center"/>
    </xf>
    <xf numFmtId="213" fontId="76" fillId="0" borderId="0">
      <alignment vertical="center"/>
    </xf>
    <xf numFmtId="210" fontId="14" fillId="0" borderId="0">
      <alignment vertical="center"/>
    </xf>
    <xf numFmtId="261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61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61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61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10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3" fontId="76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4" fontId="14" fillId="0" borderId="0">
      <alignment vertical="center"/>
    </xf>
    <xf numFmtId="214" fontId="14" fillId="0" borderId="0">
      <alignment vertical="center"/>
    </xf>
    <xf numFmtId="214" fontId="14" fillId="0" borderId="0">
      <alignment vertical="center"/>
    </xf>
    <xf numFmtId="214" fontId="14" fillId="0" borderId="0">
      <alignment vertical="center"/>
    </xf>
    <xf numFmtId="214" fontId="14" fillId="0" borderId="0">
      <alignment vertical="center"/>
    </xf>
    <xf numFmtId="214" fontId="14" fillId="0" borderId="0">
      <alignment vertical="center"/>
    </xf>
    <xf numFmtId="214" fontId="14" fillId="0" borderId="0">
      <alignment vertical="center"/>
    </xf>
    <xf numFmtId="214" fontId="14" fillId="0" borderId="0">
      <alignment vertical="center"/>
    </xf>
    <xf numFmtId="214" fontId="14" fillId="0" borderId="0">
      <alignment vertical="center"/>
    </xf>
    <xf numFmtId="214" fontId="14" fillId="0" borderId="0">
      <alignment vertical="center"/>
    </xf>
    <xf numFmtId="214" fontId="14" fillId="0" borderId="0">
      <alignment vertical="center"/>
    </xf>
    <xf numFmtId="214" fontId="14" fillId="0" borderId="0">
      <alignment vertical="center"/>
    </xf>
    <xf numFmtId="214" fontId="14" fillId="0" borderId="0">
      <alignment vertical="center"/>
    </xf>
    <xf numFmtId="214" fontId="14" fillId="0" borderId="0">
      <alignment vertical="center"/>
    </xf>
    <xf numFmtId="214" fontId="14" fillId="0" borderId="0">
      <alignment vertical="center"/>
    </xf>
    <xf numFmtId="214" fontId="14" fillId="0" borderId="0">
      <alignment vertical="center"/>
    </xf>
    <xf numFmtId="214" fontId="14" fillId="0" borderId="0">
      <alignment vertical="center"/>
    </xf>
    <xf numFmtId="214" fontId="14" fillId="0" borderId="0">
      <alignment vertical="center"/>
    </xf>
    <xf numFmtId="214" fontId="14" fillId="0" borderId="0">
      <alignment vertical="center"/>
    </xf>
    <xf numFmtId="214" fontId="14" fillId="0" borderId="0">
      <alignment vertical="center"/>
    </xf>
    <xf numFmtId="214" fontId="14" fillId="0" borderId="0">
      <alignment vertical="center"/>
    </xf>
    <xf numFmtId="214" fontId="14" fillId="0" borderId="0">
      <alignment vertical="center"/>
    </xf>
    <xf numFmtId="214" fontId="14" fillId="0" borderId="0">
      <alignment vertical="center"/>
    </xf>
    <xf numFmtId="214" fontId="14" fillId="0" borderId="0">
      <alignment vertical="center"/>
    </xf>
    <xf numFmtId="214" fontId="14" fillId="0" borderId="0">
      <alignment vertical="center"/>
    </xf>
    <xf numFmtId="214" fontId="14" fillId="0" borderId="0">
      <alignment vertical="center"/>
    </xf>
    <xf numFmtId="214" fontId="14" fillId="0" borderId="0">
      <alignment vertical="center"/>
    </xf>
    <xf numFmtId="214" fontId="14" fillId="0" borderId="0">
      <alignment vertical="center"/>
    </xf>
    <xf numFmtId="214" fontId="14" fillId="0" borderId="0">
      <alignment vertical="center"/>
    </xf>
    <xf numFmtId="214" fontId="14" fillId="0" borderId="0">
      <alignment vertical="center"/>
    </xf>
    <xf numFmtId="214" fontId="14" fillId="0" borderId="0">
      <alignment vertical="center"/>
    </xf>
    <xf numFmtId="214" fontId="14" fillId="0" borderId="0">
      <alignment vertical="center"/>
    </xf>
    <xf numFmtId="214" fontId="14" fillId="0" borderId="0">
      <alignment vertical="center"/>
    </xf>
    <xf numFmtId="214" fontId="14" fillId="0" borderId="0">
      <alignment vertical="center"/>
    </xf>
    <xf numFmtId="214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4" fontId="14" fillId="0" borderId="0">
      <alignment vertical="center"/>
    </xf>
    <xf numFmtId="214" fontId="14" fillId="0" borderId="0">
      <alignment vertical="center"/>
    </xf>
    <xf numFmtId="214" fontId="14" fillId="0" borderId="0">
      <alignment vertical="center"/>
    </xf>
    <xf numFmtId="214" fontId="14" fillId="0" borderId="0">
      <alignment vertical="center"/>
    </xf>
    <xf numFmtId="214" fontId="14" fillId="0" borderId="0">
      <alignment vertical="center"/>
    </xf>
    <xf numFmtId="214" fontId="14" fillId="0" borderId="0">
      <alignment vertical="center"/>
    </xf>
    <xf numFmtId="214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3" fontId="76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4" fontId="14" fillId="0" borderId="0">
      <alignment vertical="center"/>
    </xf>
    <xf numFmtId="214" fontId="14" fillId="0" borderId="0">
      <alignment vertical="center"/>
    </xf>
    <xf numFmtId="214" fontId="14" fillId="0" borderId="0">
      <alignment vertical="center"/>
    </xf>
    <xf numFmtId="214" fontId="14" fillId="0" borderId="0">
      <alignment vertical="center"/>
    </xf>
    <xf numFmtId="214" fontId="14" fillId="0" borderId="0">
      <alignment vertical="center"/>
    </xf>
    <xf numFmtId="214" fontId="14" fillId="0" borderId="0">
      <alignment vertical="center"/>
    </xf>
    <xf numFmtId="214" fontId="14" fillId="0" borderId="0">
      <alignment vertical="center"/>
    </xf>
    <xf numFmtId="214" fontId="14" fillId="0" borderId="0">
      <alignment vertical="center"/>
    </xf>
    <xf numFmtId="214" fontId="14" fillId="0" borderId="0">
      <alignment vertical="center"/>
    </xf>
    <xf numFmtId="214" fontId="14" fillId="0" borderId="0">
      <alignment vertical="center"/>
    </xf>
    <xf numFmtId="214" fontId="14" fillId="0" borderId="0">
      <alignment vertical="center"/>
    </xf>
    <xf numFmtId="214" fontId="14" fillId="0" borderId="0">
      <alignment vertical="center"/>
    </xf>
    <xf numFmtId="214" fontId="14" fillId="0" borderId="0">
      <alignment vertical="center"/>
    </xf>
    <xf numFmtId="214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4" fontId="14" fillId="0" borderId="0">
      <alignment vertical="center"/>
    </xf>
    <xf numFmtId="214" fontId="14" fillId="0" borderId="0">
      <alignment vertical="center"/>
    </xf>
    <xf numFmtId="214" fontId="14" fillId="0" borderId="0">
      <alignment vertical="center"/>
    </xf>
    <xf numFmtId="214" fontId="14" fillId="0" borderId="0">
      <alignment vertical="center"/>
    </xf>
    <xf numFmtId="214" fontId="14" fillId="0" borderId="0">
      <alignment vertical="center"/>
    </xf>
    <xf numFmtId="214" fontId="14" fillId="0" borderId="0">
      <alignment vertical="center"/>
    </xf>
    <xf numFmtId="214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3" fontId="76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61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61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61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10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10" fontId="14" fillId="0" borderId="0">
      <alignment vertical="center"/>
    </xf>
    <xf numFmtId="261" fontId="77" fillId="0" borderId="0"/>
    <xf numFmtId="261" fontId="14" fillId="0" borderId="0">
      <alignment vertical="center"/>
    </xf>
    <xf numFmtId="261" fontId="77" fillId="0" borderId="0"/>
    <xf numFmtId="215" fontId="40" fillId="0" borderId="6" applyBorder="0">
      <alignment vertical="center" wrapText="1"/>
    </xf>
    <xf numFmtId="215" fontId="40" fillId="0" borderId="6" applyBorder="0">
      <alignment vertical="center" wrapText="1"/>
    </xf>
    <xf numFmtId="215" fontId="40" fillId="0" borderId="6" applyBorder="0">
      <alignment vertical="center" wrapText="1"/>
    </xf>
    <xf numFmtId="215" fontId="40" fillId="0" borderId="6" applyBorder="0">
      <alignment vertical="center" wrapText="1"/>
    </xf>
    <xf numFmtId="215" fontId="40" fillId="0" borderId="6" applyBorder="0">
      <alignment vertical="center" wrapText="1"/>
    </xf>
    <xf numFmtId="215" fontId="40" fillId="0" borderId="6" applyBorder="0">
      <alignment vertical="center" wrapText="1"/>
    </xf>
    <xf numFmtId="215" fontId="40" fillId="0" borderId="6" applyBorder="0">
      <alignment vertical="center" wrapText="1"/>
    </xf>
    <xf numFmtId="215" fontId="40" fillId="0" borderId="6" applyBorder="0">
      <alignment vertical="center" wrapText="1"/>
    </xf>
    <xf numFmtId="215" fontId="40" fillId="0" borderId="6" applyBorder="0">
      <alignment vertical="center" wrapText="1"/>
    </xf>
    <xf numFmtId="215" fontId="40" fillId="0" borderId="6" applyBorder="0">
      <alignment vertical="center" wrapText="1"/>
    </xf>
    <xf numFmtId="215" fontId="40" fillId="0" borderId="6" applyBorder="0">
      <alignment vertical="center" wrapText="1"/>
    </xf>
    <xf numFmtId="215" fontId="40" fillId="0" borderId="6" applyBorder="0">
      <alignment vertical="center" wrapText="1"/>
    </xf>
    <xf numFmtId="203" fontId="78" fillId="0" borderId="0">
      <alignment vertical="center"/>
    </xf>
    <xf numFmtId="261" fontId="14" fillId="0" borderId="0">
      <alignment vertical="center"/>
    </xf>
    <xf numFmtId="203" fontId="78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/>
    <xf numFmtId="176" fontId="79" fillId="0" borderId="0" applyFont="0" applyFill="0" applyBorder="0" applyAlignment="0" applyProtection="0"/>
    <xf numFmtId="216" fontId="18" fillId="0" borderId="0">
      <protection locked="0"/>
    </xf>
    <xf numFmtId="261" fontId="14" fillId="0" borderId="0">
      <alignment vertical="center"/>
    </xf>
    <xf numFmtId="216" fontId="18" fillId="0" borderId="0">
      <protection locked="0"/>
    </xf>
    <xf numFmtId="261" fontId="14" fillId="0" borderId="0">
      <alignment vertical="center"/>
    </xf>
    <xf numFmtId="185" fontId="50" fillId="0" borderId="0">
      <protection locked="0"/>
    </xf>
    <xf numFmtId="261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61" fontId="14" fillId="0" borderId="0">
      <alignment vertical="center"/>
    </xf>
    <xf numFmtId="2" fontId="74" fillId="0" borderId="34">
      <alignment horizontal="right" vertical="center"/>
    </xf>
    <xf numFmtId="261" fontId="18" fillId="0" borderId="29">
      <alignment horizont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61" fontId="80" fillId="10" borderId="0" applyNumberFormat="0" applyBorder="0" applyAlignment="0" applyProtection="0">
      <alignment vertical="center"/>
    </xf>
    <xf numFmtId="261" fontId="80" fillId="11" borderId="0" applyNumberFormat="0" applyBorder="0" applyAlignment="0" applyProtection="0">
      <alignment vertical="center"/>
    </xf>
    <xf numFmtId="261" fontId="80" fillId="12" borderId="0" applyNumberFormat="0" applyBorder="0" applyAlignment="0" applyProtection="0">
      <alignment vertical="center"/>
    </xf>
    <xf numFmtId="261" fontId="80" fillId="13" borderId="0" applyNumberFormat="0" applyBorder="0" applyAlignment="0" applyProtection="0">
      <alignment vertical="center"/>
    </xf>
    <xf numFmtId="261" fontId="80" fillId="14" borderId="0" applyNumberFormat="0" applyBorder="0" applyAlignment="0" applyProtection="0">
      <alignment vertical="center"/>
    </xf>
    <xf numFmtId="261" fontId="80" fillId="15" borderId="0" applyNumberFormat="0" applyBorder="0" applyAlignment="0" applyProtection="0">
      <alignment vertical="center"/>
    </xf>
    <xf numFmtId="203" fontId="78" fillId="0" borderId="0">
      <alignment vertical="center"/>
    </xf>
    <xf numFmtId="261" fontId="14" fillId="0" borderId="0" applyNumberFormat="0" applyFont="0" applyFill="0" applyBorder="0" applyAlignment="0" applyProtection="0">
      <alignment vertical="center"/>
    </xf>
    <xf numFmtId="217" fontId="20" fillId="0" borderId="0">
      <alignment vertical="center"/>
    </xf>
    <xf numFmtId="261" fontId="76" fillId="0" borderId="0" applyFont="0" applyFill="0" applyBorder="0" applyAlignment="0" applyProtection="0"/>
    <xf numFmtId="261" fontId="80" fillId="16" borderId="0" applyNumberFormat="0" applyBorder="0" applyAlignment="0" applyProtection="0">
      <alignment vertical="center"/>
    </xf>
    <xf numFmtId="261" fontId="80" fillId="17" borderId="0" applyNumberFormat="0" applyBorder="0" applyAlignment="0" applyProtection="0">
      <alignment vertical="center"/>
    </xf>
    <xf numFmtId="261" fontId="80" fillId="18" borderId="0" applyNumberFormat="0" applyBorder="0" applyAlignment="0" applyProtection="0">
      <alignment vertical="center"/>
    </xf>
    <xf numFmtId="261" fontId="80" fillId="13" borderId="0" applyNumberFormat="0" applyBorder="0" applyAlignment="0" applyProtection="0">
      <alignment vertical="center"/>
    </xf>
    <xf numFmtId="261" fontId="80" fillId="16" borderId="0" applyNumberFormat="0" applyBorder="0" applyAlignment="0" applyProtection="0">
      <alignment vertical="center"/>
    </xf>
    <xf numFmtId="261" fontId="80" fillId="19" borderId="0" applyNumberFormat="0" applyBorder="0" applyAlignment="0" applyProtection="0">
      <alignment vertical="center"/>
    </xf>
    <xf numFmtId="9" fontId="18" fillId="0" borderId="0">
      <protection locked="0"/>
    </xf>
    <xf numFmtId="261" fontId="81" fillId="20" borderId="0" applyNumberFormat="0" applyBorder="0" applyAlignment="0" applyProtection="0">
      <alignment vertical="center"/>
    </xf>
    <xf numFmtId="261" fontId="81" fillId="17" borderId="0" applyNumberFormat="0" applyBorder="0" applyAlignment="0" applyProtection="0">
      <alignment vertical="center"/>
    </xf>
    <xf numFmtId="261" fontId="81" fillId="18" borderId="0" applyNumberFormat="0" applyBorder="0" applyAlignment="0" applyProtection="0">
      <alignment vertical="center"/>
    </xf>
    <xf numFmtId="261" fontId="81" fillId="21" borderId="0" applyNumberFormat="0" applyBorder="0" applyAlignment="0" applyProtection="0">
      <alignment vertical="center"/>
    </xf>
    <xf numFmtId="261" fontId="81" fillId="22" borderId="0" applyNumberFormat="0" applyBorder="0" applyAlignment="0" applyProtection="0">
      <alignment vertical="center"/>
    </xf>
    <xf numFmtId="261" fontId="81" fillId="23" borderId="0" applyNumberFormat="0" applyBorder="0" applyAlignment="0" applyProtection="0">
      <alignment vertical="center"/>
    </xf>
    <xf numFmtId="261" fontId="14" fillId="0" borderId="0" applyNumberFormat="0" applyFont="0" applyFill="0" applyBorder="0" applyAlignment="0" applyProtection="0">
      <alignment vertical="center"/>
    </xf>
    <xf numFmtId="261" fontId="14" fillId="0" borderId="0" applyNumberFormat="0" applyFont="0" applyFill="0" applyBorder="0" applyAlignment="0" applyProtection="0">
      <alignment vertical="center"/>
    </xf>
    <xf numFmtId="49" fontId="40" fillId="0" borderId="2">
      <alignment horizontal="center" vertical="center"/>
    </xf>
    <xf numFmtId="218" fontId="40" fillId="0" borderId="2">
      <alignment vertical="center"/>
    </xf>
    <xf numFmtId="219" fontId="40" fillId="0" borderId="2">
      <alignment vertical="center"/>
    </xf>
    <xf numFmtId="219" fontId="40" fillId="0" borderId="2">
      <alignment vertical="center"/>
    </xf>
    <xf numFmtId="220" fontId="40" fillId="0" borderId="2">
      <alignment vertical="center"/>
    </xf>
    <xf numFmtId="261" fontId="43" fillId="0" borderId="0"/>
    <xf numFmtId="2" fontId="82" fillId="0" borderId="0" applyFont="0" applyFill="0" applyBorder="0" applyAlignment="0" applyProtection="0"/>
    <xf numFmtId="261" fontId="83" fillId="0" borderId="0" applyNumberFormat="0" applyFill="0" applyBorder="0" applyAlignment="0" applyProtection="0"/>
    <xf numFmtId="261" fontId="84" fillId="0" borderId="0" applyNumberFormat="0" applyFill="0" applyBorder="0" applyAlignment="0" applyProtection="0"/>
    <xf numFmtId="261" fontId="85" fillId="0" borderId="0" applyBorder="0" applyAlignment="0"/>
    <xf numFmtId="261" fontId="85" fillId="0" borderId="24" applyBorder="0" applyAlignment="0">
      <alignment horizontal="center"/>
    </xf>
    <xf numFmtId="261" fontId="85" fillId="0" borderId="36"/>
    <xf numFmtId="261" fontId="86" fillId="0" borderId="0"/>
    <xf numFmtId="261" fontId="78" fillId="0" borderId="0">
      <alignment vertical="center"/>
    </xf>
    <xf numFmtId="221" fontId="87" fillId="0" borderId="0"/>
    <xf numFmtId="221" fontId="87" fillId="0" borderId="0"/>
    <xf numFmtId="221" fontId="87" fillId="0" borderId="0"/>
    <xf numFmtId="221" fontId="87" fillId="0" borderId="0"/>
    <xf numFmtId="221" fontId="87" fillId="0" borderId="0"/>
    <xf numFmtId="221" fontId="87" fillId="0" borderId="0"/>
    <xf numFmtId="221" fontId="87" fillId="0" borderId="0"/>
    <xf numFmtId="221" fontId="87" fillId="0" borderId="0"/>
    <xf numFmtId="221" fontId="87" fillId="0" borderId="0"/>
    <xf numFmtId="221" fontId="87" fillId="0" borderId="0"/>
    <xf numFmtId="221" fontId="87" fillId="0" borderId="0"/>
    <xf numFmtId="261" fontId="14" fillId="0" borderId="0" applyNumberFormat="0" applyFont="0" applyFill="0" applyBorder="0" applyAlignment="0" applyProtection="0">
      <alignment vertical="center"/>
    </xf>
    <xf numFmtId="261" fontId="76" fillId="0" borderId="0"/>
    <xf numFmtId="41" fontId="88" fillId="0" borderId="30">
      <alignment horizontal="center" vertical="center"/>
    </xf>
    <xf numFmtId="261" fontId="14" fillId="0" borderId="0">
      <protection locked="0"/>
    </xf>
    <xf numFmtId="261" fontId="82" fillId="0" borderId="0" applyFont="0" applyFill="0" applyBorder="0" applyAlignment="0" applyProtection="0"/>
    <xf numFmtId="261" fontId="89" fillId="0" borderId="37">
      <alignment vertical="center"/>
    </xf>
    <xf numFmtId="1" fontId="76" fillId="0" borderId="2" applyFill="0" applyBorder="0">
      <alignment horizontal="center"/>
    </xf>
    <xf numFmtId="3" fontId="15" fillId="0" borderId="27" applyNumberFormat="0" applyFill="0" applyBorder="0" applyProtection="0">
      <alignment horizontal="center" vertical="center"/>
    </xf>
    <xf numFmtId="261" fontId="82" fillId="0" borderId="0" applyFont="0" applyFill="0" applyBorder="0" applyAlignment="0" applyProtection="0"/>
    <xf numFmtId="261" fontId="90" fillId="0" borderId="0" applyNumberFormat="0" applyFill="0" applyBorder="0" applyAlignment="0" applyProtection="0">
      <alignment vertical="top"/>
      <protection locked="0"/>
    </xf>
    <xf numFmtId="261" fontId="16" fillId="0" borderId="0" applyFont="0" applyFill="0" applyBorder="0" applyAlignment="0" applyProtection="0"/>
    <xf numFmtId="261" fontId="16" fillId="0" borderId="0" applyFont="0" applyFill="0" applyBorder="0" applyAlignment="0" applyProtection="0"/>
    <xf numFmtId="261" fontId="91" fillId="24" borderId="38">
      <alignment horizontal="center" vertical="center"/>
    </xf>
    <xf numFmtId="176" fontId="20" fillId="0" borderId="39">
      <alignment vertical="center"/>
    </xf>
    <xf numFmtId="222" fontId="40" fillId="0" borderId="0">
      <alignment vertical="center"/>
    </xf>
    <xf numFmtId="222" fontId="40" fillId="0" borderId="0">
      <alignment vertical="center"/>
    </xf>
    <xf numFmtId="261" fontId="16" fillId="0" borderId="0" applyFont="0" applyFill="0" applyBorder="0" applyAlignment="0" applyProtection="0"/>
    <xf numFmtId="261" fontId="16" fillId="0" borderId="0" applyFont="0" applyFill="0" applyBorder="0" applyAlignment="0" applyProtection="0"/>
    <xf numFmtId="261" fontId="14" fillId="0" borderId="0" applyNumberFormat="0" applyFont="0" applyFill="0" applyBorder="0" applyAlignment="0" applyProtection="0">
      <alignment vertical="center"/>
    </xf>
    <xf numFmtId="10" fontId="70" fillId="0" borderId="0">
      <alignment vertical="center"/>
    </xf>
    <xf numFmtId="193" fontId="92" fillId="0" borderId="0">
      <alignment vertical="center"/>
      <protection locked="0"/>
    </xf>
    <xf numFmtId="193" fontId="92" fillId="0" borderId="0">
      <alignment vertical="center"/>
      <protection locked="0"/>
    </xf>
    <xf numFmtId="193" fontId="92" fillId="0" borderId="0">
      <alignment vertical="center"/>
      <protection locked="0"/>
    </xf>
    <xf numFmtId="193" fontId="92" fillId="0" borderId="0">
      <alignment vertical="center"/>
      <protection locked="0"/>
    </xf>
    <xf numFmtId="261" fontId="14" fillId="0" borderId="0" applyNumberFormat="0" applyFont="0" applyFill="0" applyBorder="0" applyAlignment="0" applyProtection="0">
      <alignment vertical="center"/>
    </xf>
    <xf numFmtId="193" fontId="92" fillId="0" borderId="0">
      <alignment vertical="center"/>
      <protection locked="0"/>
    </xf>
    <xf numFmtId="193" fontId="92" fillId="0" borderId="0">
      <alignment vertical="center"/>
      <protection locked="0"/>
    </xf>
    <xf numFmtId="193" fontId="92" fillId="0" borderId="0">
      <alignment vertical="center"/>
      <protection locked="0"/>
    </xf>
    <xf numFmtId="193" fontId="92" fillId="0" borderId="0">
      <alignment vertical="center"/>
      <protection locked="0"/>
    </xf>
    <xf numFmtId="193" fontId="92" fillId="0" borderId="0">
      <alignment vertical="center"/>
      <protection locked="0"/>
    </xf>
    <xf numFmtId="261" fontId="14" fillId="0" borderId="0" applyNumberFormat="0" applyFont="0" applyFill="0" applyBorder="0" applyAlignment="0" applyProtection="0">
      <alignment vertical="center"/>
    </xf>
    <xf numFmtId="193" fontId="92" fillId="0" borderId="0">
      <alignment vertical="center"/>
      <protection locked="0"/>
    </xf>
    <xf numFmtId="193" fontId="92" fillId="0" borderId="0">
      <alignment vertical="center"/>
      <protection locked="0"/>
    </xf>
    <xf numFmtId="193" fontId="92" fillId="0" borderId="0">
      <alignment vertical="center"/>
      <protection locked="0"/>
    </xf>
    <xf numFmtId="193" fontId="92" fillId="0" borderId="0">
      <alignment vertical="center"/>
      <protection locked="0"/>
    </xf>
    <xf numFmtId="193" fontId="92" fillId="0" borderId="0">
      <alignment vertical="center"/>
      <protection locked="0"/>
    </xf>
    <xf numFmtId="193" fontId="92" fillId="0" borderId="0">
      <alignment vertical="center"/>
      <protection locked="0"/>
    </xf>
    <xf numFmtId="10" fontId="70" fillId="0" borderId="0">
      <alignment vertical="center"/>
    </xf>
    <xf numFmtId="193" fontId="92" fillId="0" borderId="0">
      <alignment vertical="center"/>
      <protection locked="0"/>
    </xf>
    <xf numFmtId="216" fontId="18" fillId="0" borderId="0">
      <protection locked="0"/>
    </xf>
    <xf numFmtId="10" fontId="70" fillId="0" borderId="0">
      <alignment vertical="center"/>
    </xf>
    <xf numFmtId="10" fontId="70" fillId="0" borderId="0">
      <alignment vertical="center"/>
    </xf>
    <xf numFmtId="261" fontId="14" fillId="0" borderId="0" applyNumberFormat="0" applyFont="0" applyFill="0" applyBorder="0" applyAlignment="0" applyProtection="0">
      <alignment vertical="center"/>
    </xf>
    <xf numFmtId="10" fontId="70" fillId="0" borderId="0">
      <alignment vertical="center"/>
    </xf>
    <xf numFmtId="193" fontId="92" fillId="0" borderId="0">
      <alignment vertical="center"/>
      <protection locked="0"/>
    </xf>
    <xf numFmtId="193" fontId="92" fillId="0" borderId="0">
      <alignment vertical="center"/>
      <protection locked="0"/>
    </xf>
    <xf numFmtId="261" fontId="14" fillId="0" borderId="0" applyNumberFormat="0" applyFont="0" applyFill="0" applyBorder="0" applyAlignment="0" applyProtection="0">
      <alignment vertical="center"/>
    </xf>
    <xf numFmtId="261" fontId="14" fillId="0" borderId="0" applyNumberFormat="0" applyFont="0" applyFill="0" applyBorder="0" applyAlignment="0" applyProtection="0">
      <alignment vertical="center"/>
    </xf>
    <xf numFmtId="9" fontId="29" fillId="0" borderId="0" applyFont="0" applyFill="0" applyBorder="0" applyAlignment="0" applyProtection="0"/>
    <xf numFmtId="261" fontId="14" fillId="0" borderId="0" applyNumberFormat="0" applyFont="0" applyFill="0" applyBorder="0" applyAlignment="0" applyProtection="0">
      <alignment vertical="center"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261" fontId="14" fillId="0" borderId="0" applyNumberFormat="0" applyFon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/>
    <xf numFmtId="9" fontId="93" fillId="0" borderId="0" applyFont="0" applyFill="0" applyBorder="0" applyAlignment="0" applyProtection="0">
      <alignment vertical="center"/>
    </xf>
    <xf numFmtId="261" fontId="14" fillId="0" borderId="0" applyNumberFormat="0" applyFont="0" applyFill="0" applyBorder="0" applyAlignment="0" applyProtection="0">
      <alignment vertical="center"/>
    </xf>
    <xf numFmtId="261" fontId="14" fillId="0" borderId="0" applyNumberFormat="0" applyFont="0" applyFill="0" applyBorder="0" applyAlignment="0" applyProtection="0">
      <alignment vertical="center"/>
    </xf>
    <xf numFmtId="185" fontId="46" fillId="8" borderId="32">
      <protection locked="0"/>
    </xf>
    <xf numFmtId="261" fontId="14" fillId="0" borderId="27">
      <alignment horizontal="center" vertical="center"/>
    </xf>
    <xf numFmtId="261" fontId="94" fillId="0" borderId="0"/>
    <xf numFmtId="176" fontId="95" fillId="0" borderId="24">
      <alignment vertical="center"/>
    </xf>
    <xf numFmtId="261" fontId="14" fillId="0" borderId="23" applyBorder="0"/>
    <xf numFmtId="261" fontId="14" fillId="0" borderId="0" applyNumberFormat="0" applyFont="0" applyFill="0" applyBorder="0" applyAlignment="0" applyProtection="0">
      <alignment vertical="center"/>
    </xf>
    <xf numFmtId="261" fontId="14" fillId="0" borderId="0" applyNumberFormat="0" applyFont="0" applyFill="0" applyBorder="0" applyAlignment="0" applyProtection="0">
      <alignment vertical="center"/>
    </xf>
    <xf numFmtId="261" fontId="86" fillId="0" borderId="40"/>
    <xf numFmtId="4" fontId="86" fillId="0" borderId="23"/>
    <xf numFmtId="223" fontId="14" fillId="0" borderId="23"/>
    <xf numFmtId="261" fontId="14" fillId="0" borderId="23"/>
    <xf numFmtId="261" fontId="14" fillId="0" borderId="0" applyNumberFormat="0" applyFont="0" applyFill="0" applyBorder="0" applyAlignment="0" applyProtection="0">
      <alignment vertical="center"/>
    </xf>
    <xf numFmtId="224" fontId="70" fillId="0" borderId="0">
      <alignment vertical="center"/>
    </xf>
    <xf numFmtId="176" fontId="85" fillId="0" borderId="24">
      <alignment vertical="center"/>
    </xf>
    <xf numFmtId="261" fontId="96" fillId="0" borderId="0">
      <alignment vertical="center"/>
    </xf>
    <xf numFmtId="261" fontId="97" fillId="0" borderId="0">
      <alignment vertical="center"/>
    </xf>
    <xf numFmtId="261" fontId="14" fillId="0" borderId="0" applyNumberFormat="0" applyFont="0" applyFill="0" applyBorder="0" applyAlignment="0" applyProtection="0">
      <alignment vertical="center"/>
    </xf>
    <xf numFmtId="193" fontId="92" fillId="0" borderId="0">
      <alignment vertical="center"/>
      <protection locked="0"/>
    </xf>
    <xf numFmtId="193" fontId="92" fillId="0" borderId="0">
      <alignment vertical="center"/>
      <protection locked="0"/>
    </xf>
    <xf numFmtId="193" fontId="92" fillId="0" borderId="0">
      <alignment vertical="center"/>
      <protection locked="0"/>
    </xf>
    <xf numFmtId="193" fontId="92" fillId="0" borderId="0">
      <alignment vertical="center"/>
      <protection locked="0"/>
    </xf>
    <xf numFmtId="193" fontId="92" fillId="0" borderId="0">
      <alignment vertical="center"/>
      <protection locked="0"/>
    </xf>
    <xf numFmtId="193" fontId="92" fillId="0" borderId="0">
      <alignment vertical="center"/>
      <protection locked="0"/>
    </xf>
    <xf numFmtId="193" fontId="92" fillId="0" borderId="0">
      <alignment vertical="center"/>
      <protection locked="0"/>
    </xf>
    <xf numFmtId="193" fontId="92" fillId="0" borderId="0">
      <alignment vertical="center"/>
      <protection locked="0"/>
    </xf>
    <xf numFmtId="193" fontId="92" fillId="0" borderId="0">
      <alignment vertical="center"/>
      <protection locked="0"/>
    </xf>
    <xf numFmtId="193" fontId="92" fillId="0" borderId="0">
      <alignment vertical="center"/>
      <protection locked="0"/>
    </xf>
    <xf numFmtId="261" fontId="14" fillId="0" borderId="0" applyNumberFormat="0" applyFont="0" applyFill="0" applyBorder="0" applyAlignment="0" applyProtection="0">
      <alignment vertical="center"/>
    </xf>
    <xf numFmtId="193" fontId="92" fillId="0" borderId="0">
      <alignment vertical="center"/>
      <protection locked="0"/>
    </xf>
    <xf numFmtId="261" fontId="14" fillId="0" borderId="0" applyNumberFormat="0" applyFont="0" applyFill="0" applyBorder="0" applyAlignment="0" applyProtection="0">
      <alignment vertical="center"/>
    </xf>
    <xf numFmtId="193" fontId="92" fillId="0" borderId="0">
      <alignment vertical="center"/>
      <protection locked="0"/>
    </xf>
    <xf numFmtId="193" fontId="92" fillId="0" borderId="0">
      <alignment vertical="center"/>
      <protection locked="0"/>
    </xf>
    <xf numFmtId="193" fontId="92" fillId="0" borderId="0">
      <alignment vertical="center"/>
      <protection locked="0"/>
    </xf>
    <xf numFmtId="193" fontId="92" fillId="0" borderId="0">
      <alignment vertical="center"/>
      <protection locked="0"/>
    </xf>
    <xf numFmtId="193" fontId="92" fillId="0" borderId="0">
      <alignment vertical="center"/>
      <protection locked="0"/>
    </xf>
    <xf numFmtId="193" fontId="92" fillId="0" borderId="0">
      <alignment vertical="center"/>
      <protection locked="0"/>
    </xf>
    <xf numFmtId="193" fontId="92" fillId="0" borderId="0">
      <alignment vertical="center"/>
      <protection locked="0"/>
    </xf>
    <xf numFmtId="193" fontId="92" fillId="0" borderId="0">
      <alignment vertical="center"/>
      <protection locked="0"/>
    </xf>
    <xf numFmtId="193" fontId="92" fillId="0" borderId="0">
      <alignment vertical="center"/>
      <protection locked="0"/>
    </xf>
    <xf numFmtId="193" fontId="92" fillId="0" borderId="0">
      <alignment vertical="center"/>
      <protection locked="0"/>
    </xf>
    <xf numFmtId="261" fontId="14" fillId="0" borderId="0" applyNumberFormat="0" applyFont="0" applyFill="0" applyBorder="0" applyAlignment="0" applyProtection="0">
      <alignment vertical="center"/>
    </xf>
    <xf numFmtId="41" fontId="93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225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261" fontId="14" fillId="0" borderId="0" applyNumberFormat="0" applyFont="0" applyFill="0" applyBorder="0" applyAlignment="0" applyProtection="0">
      <alignment vertical="center"/>
    </xf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75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226" fontId="60" fillId="0" borderId="0"/>
    <xf numFmtId="41" fontId="13" fillId="0" borderId="0" applyFont="0" applyFill="0" applyBorder="0" applyAlignment="0" applyProtection="0">
      <alignment vertical="center"/>
    </xf>
    <xf numFmtId="41" fontId="60" fillId="0" borderId="0" applyFont="0" applyFill="0" applyBorder="0" applyAlignment="0" applyProtection="0">
      <alignment vertical="center"/>
    </xf>
    <xf numFmtId="41" fontId="98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/>
    <xf numFmtId="204" fontId="18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56" fillId="0" borderId="0" applyFont="0" applyFill="0" applyBorder="0" applyAlignment="0" applyProtection="0"/>
    <xf numFmtId="261" fontId="18" fillId="0" borderId="0"/>
    <xf numFmtId="261" fontId="18" fillId="0" borderId="0" applyFont="0" applyFill="0" applyBorder="0" applyAlignment="0" applyProtection="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182" fontId="73" fillId="0" borderId="41">
      <alignment vertical="center"/>
    </xf>
    <xf numFmtId="182" fontId="73" fillId="0" borderId="41">
      <alignment vertical="center"/>
    </xf>
    <xf numFmtId="182" fontId="73" fillId="0" borderId="41">
      <alignment vertical="center"/>
    </xf>
    <xf numFmtId="182" fontId="73" fillId="0" borderId="41">
      <alignment vertical="center"/>
    </xf>
    <xf numFmtId="182" fontId="73" fillId="0" borderId="41">
      <alignment vertical="center"/>
    </xf>
    <xf numFmtId="182" fontId="73" fillId="0" borderId="41">
      <alignment vertical="center"/>
    </xf>
    <xf numFmtId="182" fontId="73" fillId="0" borderId="41">
      <alignment vertical="center"/>
    </xf>
    <xf numFmtId="261" fontId="47" fillId="0" borderId="28"/>
    <xf numFmtId="227" fontId="20" fillId="0" borderId="0">
      <alignment horizontal="left" vertical="center"/>
    </xf>
    <xf numFmtId="228" fontId="20" fillId="0" borderId="0">
      <alignment horizontal="left" vertical="center"/>
    </xf>
    <xf numFmtId="229" fontId="20" fillId="0" borderId="0">
      <alignment horizontal="left" vertical="center"/>
    </xf>
    <xf numFmtId="230" fontId="20" fillId="0" borderId="0">
      <alignment horizontal="left" vertical="center"/>
    </xf>
    <xf numFmtId="261" fontId="14" fillId="0" borderId="0" applyNumberFormat="0" applyFont="0" applyFill="0" applyBorder="0" applyAlignment="0" applyProtection="0">
      <alignment vertical="center"/>
    </xf>
    <xf numFmtId="261" fontId="40" fillId="0" borderId="0"/>
    <xf numFmtId="261" fontId="40" fillId="0" borderId="37">
      <alignment vertical="center"/>
    </xf>
    <xf numFmtId="231" fontId="40" fillId="0" borderId="2" applyBorder="0">
      <alignment vertical="center"/>
    </xf>
    <xf numFmtId="232" fontId="40" fillId="0" borderId="2" applyBorder="0">
      <alignment horizontal="left" vertical="center"/>
    </xf>
    <xf numFmtId="233" fontId="38" fillId="0" borderId="0" applyFill="0" applyBorder="0">
      <alignment horizontal="centerContinuous"/>
    </xf>
    <xf numFmtId="234" fontId="38" fillId="0" borderId="0" applyFill="0" applyBorder="0">
      <alignment horizontal="centerContinuous"/>
    </xf>
    <xf numFmtId="261" fontId="99" fillId="0" borderId="0">
      <alignment vertical="center"/>
    </xf>
    <xf numFmtId="261" fontId="100" fillId="0" borderId="0">
      <alignment horizontal="center" vertical="center"/>
    </xf>
    <xf numFmtId="2" fontId="38" fillId="0" borderId="0" applyFill="0" applyBorder="0" applyProtection="0">
      <alignment horizontal="centerContinuous"/>
    </xf>
    <xf numFmtId="261" fontId="69" fillId="0" borderId="0" applyNumberFormat="0" applyBorder="0" applyAlignment="0">
      <alignment horizontal="centerContinuous" vertical="center"/>
    </xf>
    <xf numFmtId="4" fontId="82" fillId="0" borderId="0" applyFont="0" applyFill="0" applyBorder="0" applyAlignment="0" applyProtection="0"/>
    <xf numFmtId="3" fontId="101" fillId="0" borderId="0" applyFont="0" applyFill="0" applyBorder="0" applyAlignment="0" applyProtection="0"/>
    <xf numFmtId="235" fontId="20" fillId="0" borderId="42">
      <alignment vertical="center"/>
    </xf>
    <xf numFmtId="217" fontId="20" fillId="0" borderId="42">
      <alignment vertical="center"/>
    </xf>
    <xf numFmtId="236" fontId="20" fillId="0" borderId="42">
      <alignment vertical="center"/>
    </xf>
    <xf numFmtId="237" fontId="102" fillId="0" borderId="0" applyFill="0" applyBorder="0">
      <alignment horizontal="centerContinuous"/>
    </xf>
    <xf numFmtId="261" fontId="18" fillId="0" borderId="2">
      <alignment horizontal="distributed" vertical="center"/>
    </xf>
    <xf numFmtId="261" fontId="18" fillId="0" borderId="23">
      <alignment horizontal="distributed" vertical="top"/>
    </xf>
    <xf numFmtId="261" fontId="18" fillId="0" borderId="4">
      <alignment horizontal="distributed"/>
    </xf>
    <xf numFmtId="176" fontId="103" fillId="0" borderId="0">
      <alignment vertical="center"/>
    </xf>
    <xf numFmtId="261" fontId="104" fillId="0" borderId="0"/>
    <xf numFmtId="238" fontId="38" fillId="0" borderId="0" applyFill="0" applyBorder="0">
      <alignment horizontal="centerContinuous"/>
    </xf>
    <xf numFmtId="239" fontId="38" fillId="0" borderId="0" applyFill="0" applyBorder="0">
      <alignment horizontal="centerContinuous"/>
    </xf>
    <xf numFmtId="261" fontId="18" fillId="0" borderId="0"/>
    <xf numFmtId="261" fontId="91" fillId="25" borderId="43">
      <alignment horizontal="centerContinuous" vertical="center"/>
    </xf>
    <xf numFmtId="261" fontId="91" fillId="25" borderId="43">
      <alignment horizontal="centerContinuous" vertical="center"/>
    </xf>
    <xf numFmtId="185" fontId="50" fillId="0" borderId="0">
      <protection locked="0"/>
    </xf>
    <xf numFmtId="261" fontId="18" fillId="0" borderId="0" applyFont="0" applyFill="0" applyBorder="0" applyAlignment="0" applyProtection="0"/>
    <xf numFmtId="204" fontId="27" fillId="0" borderId="0" applyFont="0" applyFill="0" applyBorder="0" applyAlignment="0" applyProtection="0">
      <alignment vertical="center"/>
    </xf>
    <xf numFmtId="185" fontId="50" fillId="0" borderId="0">
      <protection locked="0"/>
    </xf>
    <xf numFmtId="261" fontId="14" fillId="0" borderId="0" applyNumberFormat="0" applyFont="0" applyFill="0" applyBorder="0" applyAlignment="0" applyProtection="0">
      <alignment vertical="center"/>
    </xf>
    <xf numFmtId="261" fontId="14" fillId="0" borderId="0" applyNumberFormat="0" applyFont="0" applyFill="0" applyBorder="0" applyAlignment="0" applyProtection="0">
      <alignment vertical="center"/>
    </xf>
    <xf numFmtId="261" fontId="14" fillId="0" borderId="0" applyNumberFormat="0" applyFont="0" applyFill="0" applyBorder="0" applyAlignment="0" applyProtection="0">
      <alignment vertical="center"/>
    </xf>
    <xf numFmtId="261" fontId="14" fillId="0" borderId="0" applyNumberFormat="0" applyFont="0" applyFill="0" applyBorder="0" applyAlignment="0" applyProtection="0">
      <alignment vertical="center"/>
    </xf>
    <xf numFmtId="261" fontId="14" fillId="0" borderId="0" applyNumberFormat="0" applyFont="0" applyFill="0" applyBorder="0" applyAlignment="0" applyProtection="0">
      <alignment vertical="center"/>
    </xf>
    <xf numFmtId="261" fontId="14" fillId="0" borderId="0" applyNumberFormat="0" applyFont="0" applyFill="0" applyBorder="0" applyAlignment="0" applyProtection="0">
      <alignment vertical="center"/>
    </xf>
    <xf numFmtId="261" fontId="14" fillId="0" borderId="0" applyNumberFormat="0" applyFont="0" applyFill="0" applyBorder="0" applyAlignment="0" applyProtection="0">
      <alignment vertical="center"/>
    </xf>
    <xf numFmtId="224" fontId="105" fillId="0" borderId="0" applyFont="0" applyFill="0" applyBorder="0" applyAlignment="0" applyProtection="0"/>
    <xf numFmtId="240" fontId="14" fillId="0" borderId="0" applyFont="0" applyFill="0" applyBorder="0" applyAlignment="0" applyProtection="0"/>
    <xf numFmtId="261" fontId="14" fillId="0" borderId="0" applyNumberFormat="0" applyFont="0" applyFill="0" applyBorder="0" applyAlignment="0" applyProtection="0">
      <alignment vertical="center"/>
    </xf>
    <xf numFmtId="241" fontId="105" fillId="0" borderId="2">
      <alignment vertical="center"/>
    </xf>
    <xf numFmtId="242" fontId="14" fillId="0" borderId="0" applyFont="0" applyFill="0" applyBorder="0" applyAlignment="0" applyProtection="0"/>
    <xf numFmtId="261" fontId="43" fillId="0" borderId="0"/>
    <xf numFmtId="3" fontId="18" fillId="0" borderId="42"/>
    <xf numFmtId="176" fontId="18" fillId="0" borderId="0" applyFont="0" applyFill="0" applyBorder="0" applyAlignment="0" applyProtection="0"/>
    <xf numFmtId="41" fontId="14" fillId="0" borderId="0" applyFont="0" applyFill="0" applyBorder="0" applyAlignment="0" applyProtection="0"/>
    <xf numFmtId="2" fontId="106" fillId="0" borderId="30" applyNumberFormat="0" applyFont="0" applyFill="0" applyAlignment="0" applyProtection="0">
      <alignment vertical="center"/>
    </xf>
    <xf numFmtId="261" fontId="14" fillId="0" borderId="0" applyNumberFormat="0" applyFont="0" applyFill="0" applyBorder="0" applyAlignment="0" applyProtection="0">
      <alignment vertical="center"/>
    </xf>
    <xf numFmtId="193" fontId="92" fillId="0" borderId="0">
      <alignment vertical="center"/>
      <protection locked="0"/>
    </xf>
    <xf numFmtId="193" fontId="92" fillId="0" borderId="0">
      <alignment vertical="center"/>
      <protection locked="0"/>
    </xf>
    <xf numFmtId="193" fontId="92" fillId="0" borderId="0">
      <alignment vertical="center"/>
      <protection locked="0"/>
    </xf>
    <xf numFmtId="193" fontId="92" fillId="0" borderId="0">
      <alignment vertical="center"/>
      <protection locked="0"/>
    </xf>
    <xf numFmtId="216" fontId="18" fillId="0" borderId="0">
      <protection locked="0"/>
    </xf>
    <xf numFmtId="193" fontId="92" fillId="0" borderId="0">
      <alignment vertical="center"/>
      <protection locked="0"/>
    </xf>
    <xf numFmtId="261" fontId="14" fillId="0" borderId="0" applyNumberFormat="0" applyFont="0" applyFill="0" applyBorder="0" applyAlignment="0" applyProtection="0">
      <alignment vertical="center"/>
    </xf>
    <xf numFmtId="193" fontId="92" fillId="0" borderId="0">
      <alignment vertical="center"/>
      <protection locked="0"/>
    </xf>
    <xf numFmtId="261" fontId="14" fillId="0" borderId="0" applyNumberFormat="0" applyFont="0" applyFill="0" applyBorder="0" applyAlignment="0" applyProtection="0">
      <alignment vertical="center"/>
    </xf>
    <xf numFmtId="193" fontId="92" fillId="0" borderId="0">
      <alignment vertical="center"/>
      <protection locked="0"/>
    </xf>
    <xf numFmtId="193" fontId="92" fillId="0" borderId="0">
      <alignment vertical="center"/>
      <protection locked="0"/>
    </xf>
    <xf numFmtId="193" fontId="92" fillId="0" borderId="0">
      <alignment vertical="center"/>
      <protection locked="0"/>
    </xf>
    <xf numFmtId="193" fontId="92" fillId="0" borderId="0">
      <alignment vertical="center"/>
      <protection locked="0"/>
    </xf>
    <xf numFmtId="193" fontId="92" fillId="0" borderId="0">
      <alignment vertical="center"/>
      <protection locked="0"/>
    </xf>
    <xf numFmtId="193" fontId="92" fillId="0" borderId="0">
      <alignment vertical="center"/>
      <protection locked="0"/>
    </xf>
    <xf numFmtId="193" fontId="92" fillId="0" borderId="0">
      <alignment vertical="center"/>
      <protection locked="0"/>
    </xf>
    <xf numFmtId="193" fontId="92" fillId="0" borderId="0">
      <alignment vertical="center"/>
      <protection locked="0"/>
    </xf>
    <xf numFmtId="193" fontId="92" fillId="0" borderId="0">
      <alignment vertical="center"/>
      <protection locked="0"/>
    </xf>
    <xf numFmtId="193" fontId="92" fillId="0" borderId="0">
      <alignment vertical="center"/>
      <protection locked="0"/>
    </xf>
    <xf numFmtId="261" fontId="14" fillId="0" borderId="0" applyNumberFormat="0" applyFont="0" applyFill="0" applyBorder="0" applyAlignment="0" applyProtection="0">
      <alignment vertical="center"/>
    </xf>
    <xf numFmtId="42" fontId="14" fillId="0" borderId="0" applyFont="0" applyFill="0" applyBorder="0" applyAlignment="0" applyProtection="0"/>
    <xf numFmtId="10" fontId="82" fillId="0" borderId="0" applyFont="0" applyFill="0" applyBorder="0" applyAlignment="0" applyProtection="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40"/>
    <xf numFmtId="261" fontId="14" fillId="0" borderId="0" applyNumberFormat="0" applyFont="0" applyFill="0" applyBorder="0" applyAlignment="0" applyProtection="0">
      <alignment vertical="center"/>
    </xf>
    <xf numFmtId="193" fontId="92" fillId="0" borderId="0">
      <alignment vertical="center"/>
      <protection locked="0"/>
    </xf>
    <xf numFmtId="193" fontId="92" fillId="0" borderId="0">
      <alignment vertical="center"/>
      <protection locked="0"/>
    </xf>
    <xf numFmtId="261" fontId="14" fillId="0" borderId="0"/>
    <xf numFmtId="261" fontId="14" fillId="0" borderId="0"/>
    <xf numFmtId="193" fontId="92" fillId="0" borderId="0">
      <alignment vertical="center"/>
      <protection locked="0"/>
    </xf>
    <xf numFmtId="193" fontId="92" fillId="0" borderId="0">
      <alignment vertical="center"/>
      <protection locked="0"/>
    </xf>
    <xf numFmtId="193" fontId="92" fillId="0" borderId="0">
      <alignment vertical="center"/>
      <protection locked="0"/>
    </xf>
    <xf numFmtId="261" fontId="14" fillId="0" borderId="0" applyNumberFormat="0" applyFont="0" applyFill="0" applyBorder="0" applyAlignment="0" applyProtection="0">
      <alignment vertical="center"/>
    </xf>
    <xf numFmtId="193" fontId="107" fillId="0" borderId="0">
      <alignment vertical="center"/>
      <protection locked="0"/>
    </xf>
    <xf numFmtId="193" fontId="107" fillId="0" borderId="0">
      <alignment vertical="center"/>
      <protection locked="0"/>
    </xf>
    <xf numFmtId="193" fontId="107" fillId="0" borderId="0">
      <alignment vertical="center"/>
      <protection locked="0"/>
    </xf>
    <xf numFmtId="193" fontId="107" fillId="0" borderId="0">
      <alignment vertical="center"/>
      <protection locked="0"/>
    </xf>
    <xf numFmtId="193" fontId="107" fillId="0" borderId="0">
      <alignment vertical="center"/>
      <protection locked="0"/>
    </xf>
    <xf numFmtId="193" fontId="107" fillId="0" borderId="0">
      <alignment vertical="center"/>
      <protection locked="0"/>
    </xf>
    <xf numFmtId="193" fontId="107" fillId="0" borderId="0">
      <alignment vertical="center"/>
      <protection locked="0"/>
    </xf>
    <xf numFmtId="193" fontId="107" fillId="0" borderId="0">
      <alignment vertical="center"/>
      <protection locked="0"/>
    </xf>
    <xf numFmtId="193" fontId="107" fillId="0" borderId="0">
      <alignment vertical="center"/>
      <protection locked="0"/>
    </xf>
    <xf numFmtId="261" fontId="14" fillId="0" borderId="0" applyNumberFormat="0" applyFont="0" applyFill="0" applyBorder="0" applyAlignment="0" applyProtection="0">
      <alignment vertical="center"/>
    </xf>
    <xf numFmtId="193" fontId="107" fillId="0" borderId="0">
      <alignment vertical="center"/>
      <protection locked="0"/>
    </xf>
    <xf numFmtId="261" fontId="14" fillId="0" borderId="0" applyNumberFormat="0" applyFont="0" applyFill="0" applyBorder="0" applyAlignment="0" applyProtection="0">
      <alignment vertical="center"/>
    </xf>
    <xf numFmtId="193" fontId="107" fillId="0" borderId="0">
      <alignment vertical="center"/>
      <protection locked="0"/>
    </xf>
    <xf numFmtId="193" fontId="107" fillId="0" borderId="0">
      <alignment vertical="center"/>
      <protection locked="0"/>
    </xf>
    <xf numFmtId="193" fontId="107" fillId="0" borderId="0">
      <alignment vertical="center"/>
      <protection locked="0"/>
    </xf>
    <xf numFmtId="193" fontId="107" fillId="0" borderId="0">
      <alignment vertical="center"/>
      <protection locked="0"/>
    </xf>
    <xf numFmtId="193" fontId="107" fillId="0" borderId="0">
      <alignment vertical="center"/>
      <protection locked="0"/>
    </xf>
    <xf numFmtId="193" fontId="107" fillId="0" borderId="0">
      <alignment vertical="center"/>
      <protection locked="0"/>
    </xf>
    <xf numFmtId="193" fontId="107" fillId="0" borderId="0">
      <alignment vertical="center"/>
      <protection locked="0"/>
    </xf>
    <xf numFmtId="261" fontId="14" fillId="0" borderId="0" applyNumberFormat="0" applyFont="0" applyFill="0" applyBorder="0" applyAlignment="0" applyProtection="0">
      <alignment vertical="center"/>
    </xf>
    <xf numFmtId="193" fontId="107" fillId="0" borderId="0">
      <alignment vertical="center"/>
      <protection locked="0"/>
    </xf>
    <xf numFmtId="193" fontId="107" fillId="0" borderId="0">
      <alignment vertical="center"/>
      <protection locked="0"/>
    </xf>
    <xf numFmtId="193" fontId="107" fillId="0" borderId="0">
      <alignment vertical="center"/>
      <protection locked="0"/>
    </xf>
    <xf numFmtId="193" fontId="107" fillId="0" borderId="0">
      <alignment vertical="center"/>
      <protection locked="0"/>
    </xf>
    <xf numFmtId="193" fontId="107" fillId="0" borderId="0">
      <alignment vertical="center"/>
      <protection locked="0"/>
    </xf>
    <xf numFmtId="193" fontId="107" fillId="0" borderId="0">
      <alignment vertical="center"/>
      <protection locked="0"/>
    </xf>
    <xf numFmtId="193" fontId="107" fillId="0" borderId="0">
      <alignment vertical="center"/>
      <protection locked="0"/>
    </xf>
    <xf numFmtId="193" fontId="107" fillId="0" borderId="0">
      <alignment vertical="center"/>
      <protection locked="0"/>
    </xf>
    <xf numFmtId="193" fontId="107" fillId="0" borderId="0">
      <alignment vertical="center"/>
      <protection locked="0"/>
    </xf>
    <xf numFmtId="193" fontId="107" fillId="0" borderId="0">
      <alignment vertical="center"/>
      <protection locked="0"/>
    </xf>
    <xf numFmtId="261" fontId="14" fillId="0" borderId="0" applyNumberFormat="0" applyFont="0" applyFill="0" applyBorder="0" applyAlignment="0" applyProtection="0">
      <alignment vertical="center"/>
    </xf>
    <xf numFmtId="193" fontId="107" fillId="0" borderId="0">
      <alignment vertical="center"/>
      <protection locked="0"/>
    </xf>
    <xf numFmtId="261" fontId="14" fillId="0" borderId="0" applyNumberFormat="0" applyFont="0" applyFill="0" applyBorder="0" applyAlignment="0" applyProtection="0">
      <alignment vertical="center"/>
    </xf>
    <xf numFmtId="193" fontId="107" fillId="0" borderId="0">
      <alignment vertical="center"/>
      <protection locked="0"/>
    </xf>
    <xf numFmtId="193" fontId="107" fillId="0" borderId="0">
      <alignment vertical="center"/>
      <protection locked="0"/>
    </xf>
    <xf numFmtId="193" fontId="107" fillId="0" borderId="0">
      <alignment vertical="center"/>
      <protection locked="0"/>
    </xf>
    <xf numFmtId="193" fontId="107" fillId="0" borderId="0">
      <alignment vertical="center"/>
      <protection locked="0"/>
    </xf>
    <xf numFmtId="193" fontId="107" fillId="0" borderId="0">
      <alignment vertical="center"/>
      <protection locked="0"/>
    </xf>
    <xf numFmtId="193" fontId="107" fillId="0" borderId="0">
      <alignment vertical="center"/>
      <protection locked="0"/>
    </xf>
    <xf numFmtId="193" fontId="107" fillId="0" borderId="0">
      <alignment vertical="center"/>
      <protection locked="0"/>
    </xf>
    <xf numFmtId="193" fontId="107" fillId="0" borderId="0">
      <alignment vertical="center"/>
      <protection locked="0"/>
    </xf>
    <xf numFmtId="193" fontId="92" fillId="0" borderId="0">
      <alignment vertical="center"/>
      <protection locked="0"/>
    </xf>
    <xf numFmtId="216" fontId="18" fillId="0" borderId="0">
      <protection locked="0"/>
    </xf>
    <xf numFmtId="193" fontId="92" fillId="0" borderId="0">
      <alignment vertical="center"/>
      <protection locked="0"/>
    </xf>
    <xf numFmtId="261" fontId="14" fillId="0" borderId="0" applyNumberFormat="0" applyFont="0" applyFill="0" applyBorder="0" applyAlignment="0" applyProtection="0">
      <alignment vertical="center"/>
    </xf>
    <xf numFmtId="261" fontId="14" fillId="0" borderId="0" applyNumberFormat="0" applyFont="0" applyFill="0" applyBorder="0" applyAlignment="0" applyProtection="0">
      <alignment vertical="center"/>
    </xf>
    <xf numFmtId="261" fontId="14" fillId="0" borderId="0"/>
    <xf numFmtId="193" fontId="107" fillId="0" borderId="0">
      <alignment vertical="center"/>
      <protection locked="0"/>
    </xf>
    <xf numFmtId="193" fontId="107" fillId="0" borderId="0">
      <alignment vertical="center"/>
      <protection locked="0"/>
    </xf>
    <xf numFmtId="193" fontId="107" fillId="0" borderId="0">
      <alignment vertical="center"/>
      <protection locked="0"/>
    </xf>
    <xf numFmtId="193" fontId="107" fillId="0" borderId="0">
      <alignment vertical="center"/>
      <protection locked="0"/>
    </xf>
    <xf numFmtId="193" fontId="107" fillId="0" borderId="0">
      <alignment vertical="center"/>
      <protection locked="0"/>
    </xf>
    <xf numFmtId="193" fontId="107" fillId="0" borderId="0">
      <alignment vertical="center"/>
      <protection locked="0"/>
    </xf>
    <xf numFmtId="193" fontId="107" fillId="0" borderId="0">
      <alignment vertical="center"/>
      <protection locked="0"/>
    </xf>
    <xf numFmtId="193" fontId="107" fillId="0" borderId="0">
      <alignment vertical="center"/>
      <protection locked="0"/>
    </xf>
    <xf numFmtId="193" fontId="107" fillId="0" borderId="0">
      <alignment vertical="center"/>
      <protection locked="0"/>
    </xf>
    <xf numFmtId="193" fontId="107" fillId="0" borderId="0">
      <alignment vertical="center"/>
      <protection locked="0"/>
    </xf>
    <xf numFmtId="261" fontId="14" fillId="0" borderId="0" applyNumberFormat="0" applyFont="0" applyFill="0" applyBorder="0" applyAlignment="0" applyProtection="0">
      <alignment vertical="center"/>
    </xf>
    <xf numFmtId="193" fontId="107" fillId="0" borderId="0">
      <alignment vertical="center"/>
      <protection locked="0"/>
    </xf>
    <xf numFmtId="261" fontId="14" fillId="0" borderId="0" applyNumberFormat="0" applyFont="0" applyFill="0" applyBorder="0" applyAlignment="0" applyProtection="0">
      <alignment vertical="center"/>
    </xf>
    <xf numFmtId="193" fontId="107" fillId="0" borderId="0">
      <alignment vertical="center"/>
      <protection locked="0"/>
    </xf>
    <xf numFmtId="193" fontId="107" fillId="0" borderId="0">
      <alignment vertical="center"/>
      <protection locked="0"/>
    </xf>
    <xf numFmtId="193" fontId="107" fillId="0" borderId="0">
      <alignment vertical="center"/>
      <protection locked="0"/>
    </xf>
    <xf numFmtId="193" fontId="107" fillId="0" borderId="0">
      <alignment vertical="center"/>
      <protection locked="0"/>
    </xf>
    <xf numFmtId="193" fontId="107" fillId="0" borderId="0">
      <alignment vertical="center"/>
      <protection locked="0"/>
    </xf>
    <xf numFmtId="193" fontId="107" fillId="0" borderId="0">
      <alignment vertical="center"/>
      <protection locked="0"/>
    </xf>
    <xf numFmtId="193" fontId="107" fillId="0" borderId="0">
      <alignment vertical="center"/>
      <protection locked="0"/>
    </xf>
    <xf numFmtId="193" fontId="107" fillId="0" borderId="0">
      <alignment vertical="center"/>
      <protection locked="0"/>
    </xf>
    <xf numFmtId="193" fontId="107" fillId="0" borderId="0">
      <alignment vertical="center"/>
      <protection locked="0"/>
    </xf>
    <xf numFmtId="261" fontId="14" fillId="0" borderId="0" applyNumberFormat="0" applyFont="0" applyFill="0" applyBorder="0" applyAlignment="0" applyProtection="0">
      <alignment vertical="center"/>
    </xf>
    <xf numFmtId="193" fontId="92" fillId="0" borderId="0">
      <alignment vertical="center"/>
      <protection locked="0"/>
    </xf>
    <xf numFmtId="193" fontId="92" fillId="0" borderId="0">
      <alignment vertical="center"/>
      <protection locked="0"/>
    </xf>
    <xf numFmtId="261" fontId="14" fillId="0" borderId="0"/>
    <xf numFmtId="193" fontId="92" fillId="0" borderId="0">
      <alignment vertical="center"/>
      <protection locked="0"/>
    </xf>
    <xf numFmtId="193" fontId="92" fillId="0" borderId="0">
      <alignment vertical="center"/>
      <protection locked="0"/>
    </xf>
    <xf numFmtId="193" fontId="92" fillId="0" borderId="0">
      <alignment vertical="center"/>
      <protection locked="0"/>
    </xf>
    <xf numFmtId="193" fontId="92" fillId="0" borderId="0">
      <alignment vertical="center"/>
      <protection locked="0"/>
    </xf>
    <xf numFmtId="193" fontId="92" fillId="0" borderId="0">
      <alignment vertical="center"/>
      <protection locked="0"/>
    </xf>
    <xf numFmtId="193" fontId="92" fillId="0" borderId="0">
      <alignment vertical="center"/>
      <protection locked="0"/>
    </xf>
    <xf numFmtId="243" fontId="14" fillId="0" borderId="0" applyFill="0" applyBorder="0" applyProtection="0">
      <alignment vertical="center"/>
    </xf>
    <xf numFmtId="244" fontId="14" fillId="0" borderId="0" applyFill="0" applyBorder="0" applyProtection="0">
      <alignment vertical="center"/>
      <protection locked="0"/>
    </xf>
    <xf numFmtId="261" fontId="93" fillId="0" borderId="0">
      <alignment vertical="center"/>
    </xf>
    <xf numFmtId="261" fontId="13" fillId="0" borderId="0">
      <alignment vertical="center"/>
    </xf>
    <xf numFmtId="261" fontId="14" fillId="0" borderId="0"/>
    <xf numFmtId="261" fontId="14" fillId="0" borderId="0">
      <alignment vertical="center"/>
    </xf>
    <xf numFmtId="261" fontId="14" fillId="0" borderId="0">
      <alignment vertical="center"/>
    </xf>
    <xf numFmtId="261" fontId="14" fillId="0" borderId="0"/>
    <xf numFmtId="261" fontId="36" fillId="0" borderId="0">
      <alignment vertical="center"/>
    </xf>
    <xf numFmtId="261" fontId="14" fillId="0" borderId="0" applyNumberFormat="0" applyFont="0" applyFill="0" applyBorder="0" applyAlignment="0" applyProtection="0">
      <alignment vertical="center"/>
    </xf>
    <xf numFmtId="261" fontId="60" fillId="0" borderId="0"/>
    <xf numFmtId="261" fontId="14" fillId="0" borderId="0">
      <alignment vertical="center"/>
    </xf>
    <xf numFmtId="261" fontId="108" fillId="0" borderId="0"/>
    <xf numFmtId="261" fontId="14" fillId="0" borderId="0">
      <alignment vertical="center"/>
    </xf>
    <xf numFmtId="261" fontId="13" fillId="0" borderId="0">
      <alignment vertical="center"/>
    </xf>
    <xf numFmtId="261" fontId="22" fillId="0" borderId="0"/>
    <xf numFmtId="261" fontId="109" fillId="0" borderId="0">
      <alignment vertical="center"/>
    </xf>
    <xf numFmtId="261" fontId="109" fillId="0" borderId="0">
      <alignment vertical="center"/>
    </xf>
    <xf numFmtId="261" fontId="75" fillId="0" borderId="0"/>
    <xf numFmtId="261" fontId="14" fillId="0" borderId="0" applyNumberFormat="0" applyFont="0" applyFill="0" applyBorder="0" applyAlignment="0" applyProtection="0">
      <alignment vertical="center"/>
    </xf>
    <xf numFmtId="261" fontId="14" fillId="0" borderId="0" applyNumberFormat="0" applyFont="0" applyFill="0" applyBorder="0" applyAlignment="0" applyProtection="0">
      <alignment vertical="center"/>
    </xf>
    <xf numFmtId="261" fontId="18" fillId="0" borderId="0"/>
    <xf numFmtId="261" fontId="14" fillId="0" borderId="0" applyNumberFormat="0" applyFont="0" applyFill="0" applyBorder="0" applyAlignment="0" applyProtection="0">
      <alignment vertical="center"/>
    </xf>
    <xf numFmtId="261" fontId="82" fillId="0" borderId="26" applyNumberFormat="0" applyFont="0" applyFill="0" applyAlignment="0" applyProtection="0"/>
    <xf numFmtId="245" fontId="82" fillId="0" borderId="0" applyFont="0" applyFill="0" applyBorder="0" applyAlignment="0" applyProtection="0"/>
    <xf numFmtId="246" fontId="82" fillId="0" borderId="0" applyFont="0" applyFill="0" applyBorder="0" applyAlignment="0" applyProtection="0"/>
    <xf numFmtId="261" fontId="14" fillId="0" borderId="0" applyNumberFormat="0" applyFont="0" applyFill="0" applyBorder="0" applyAlignment="0" applyProtection="0">
      <alignment vertical="center"/>
    </xf>
    <xf numFmtId="261" fontId="110" fillId="0" borderId="0">
      <protection locked="0"/>
    </xf>
    <xf numFmtId="247" fontId="14" fillId="0" borderId="0" applyFont="0" applyFill="0" applyBorder="0" applyAlignment="0" applyProtection="0"/>
    <xf numFmtId="247" fontId="14" fillId="0" borderId="0" applyFont="0" applyFill="0" applyBorder="0" applyAlignment="0" applyProtection="0"/>
    <xf numFmtId="247" fontId="14" fillId="0" borderId="0" applyFont="0" applyFill="0" applyBorder="0" applyAlignment="0" applyProtection="0"/>
    <xf numFmtId="247" fontId="14" fillId="0" borderId="0" applyFont="0" applyFill="0" applyBorder="0" applyAlignment="0" applyProtection="0"/>
    <xf numFmtId="216" fontId="18" fillId="0" borderId="0">
      <protection locked="0"/>
    </xf>
    <xf numFmtId="261" fontId="112" fillId="26" borderId="0" applyNumberFormat="0" applyBorder="0" applyAlignment="0" applyProtection="0"/>
    <xf numFmtId="261" fontId="113" fillId="27" borderId="0" applyNumberFormat="0" applyBorder="0" applyAlignment="0" applyProtection="0"/>
    <xf numFmtId="261" fontId="113" fillId="27" borderId="0" applyNumberFormat="0" applyBorder="0" applyAlignment="0" applyProtection="0"/>
    <xf numFmtId="261" fontId="112" fillId="28" borderId="0" applyNumberFormat="0" applyBorder="0" applyAlignment="0" applyProtection="0"/>
    <xf numFmtId="261" fontId="112" fillId="29" borderId="0" applyNumberFormat="0" applyBorder="0" applyAlignment="0" applyProtection="0"/>
    <xf numFmtId="261" fontId="113" fillId="24" borderId="0" applyNumberFormat="0" applyBorder="0" applyAlignment="0" applyProtection="0"/>
    <xf numFmtId="261" fontId="113" fillId="9" borderId="0" applyNumberFormat="0" applyBorder="0" applyAlignment="0" applyProtection="0"/>
    <xf numFmtId="261" fontId="112" fillId="30" borderId="0" applyNumberFormat="0" applyBorder="0" applyAlignment="0" applyProtection="0"/>
    <xf numFmtId="261" fontId="112" fillId="30" borderId="0" applyNumberFormat="0" applyBorder="0" applyAlignment="0" applyProtection="0"/>
    <xf numFmtId="261" fontId="113" fillId="24" borderId="0" applyNumberFormat="0" applyBorder="0" applyAlignment="0" applyProtection="0"/>
    <xf numFmtId="261" fontId="113" fillId="31" borderId="0" applyNumberFormat="0" applyBorder="0" applyAlignment="0" applyProtection="0"/>
    <xf numFmtId="261" fontId="112" fillId="9" borderId="0" applyNumberFormat="0" applyBorder="0" applyAlignment="0" applyProtection="0"/>
    <xf numFmtId="261" fontId="112" fillId="26" borderId="0" applyNumberFormat="0" applyBorder="0" applyAlignment="0" applyProtection="0"/>
    <xf numFmtId="261" fontId="113" fillId="27" borderId="0" applyNumberFormat="0" applyBorder="0" applyAlignment="0" applyProtection="0"/>
    <xf numFmtId="261" fontId="113" fillId="9" borderId="0" applyNumberFormat="0" applyBorder="0" applyAlignment="0" applyProtection="0"/>
    <xf numFmtId="261" fontId="112" fillId="9" borderId="0" applyNumberFormat="0" applyBorder="0" applyAlignment="0" applyProtection="0"/>
    <xf numFmtId="261" fontId="112" fillId="32" borderId="0" applyNumberFormat="0" applyBorder="0" applyAlignment="0" applyProtection="0"/>
    <xf numFmtId="261" fontId="113" fillId="33" borderId="0" applyNumberFormat="0" applyBorder="0" applyAlignment="0" applyProtection="0"/>
    <xf numFmtId="261" fontId="113" fillId="27" borderId="0" applyNumberFormat="0" applyBorder="0" applyAlignment="0" applyProtection="0"/>
    <xf numFmtId="261" fontId="112" fillId="28" borderId="0" applyNumberFormat="0" applyBorder="0" applyAlignment="0" applyProtection="0"/>
    <xf numFmtId="261" fontId="112" fillId="34" borderId="0" applyNumberFormat="0" applyBorder="0" applyAlignment="0" applyProtection="0"/>
    <xf numFmtId="261" fontId="113" fillId="24" borderId="0" applyNumberFormat="0" applyBorder="0" applyAlignment="0" applyProtection="0"/>
    <xf numFmtId="261" fontId="113" fillId="35" borderId="0" applyNumberFormat="0" applyBorder="0" applyAlignment="0" applyProtection="0"/>
    <xf numFmtId="261" fontId="112" fillId="35" borderId="0" applyNumberFormat="0" applyBorder="0" applyAlignment="0" applyProtection="0"/>
    <xf numFmtId="216" fontId="18" fillId="0" borderId="0">
      <protection locked="0"/>
    </xf>
    <xf numFmtId="185" fontId="50" fillId="0" borderId="0">
      <protection locked="0"/>
    </xf>
    <xf numFmtId="261" fontId="14" fillId="0" borderId="0" applyNumberFormat="0" applyFont="0" applyFill="0" applyBorder="0" applyAlignment="0" applyProtection="0">
      <alignment vertical="center"/>
    </xf>
    <xf numFmtId="185" fontId="50" fillId="0" borderId="0">
      <protection locked="0"/>
    </xf>
    <xf numFmtId="261" fontId="14" fillId="0" borderId="0" applyNumberFormat="0" applyFont="0" applyFill="0" applyBorder="0" applyAlignment="0" applyProtection="0">
      <alignment vertical="center"/>
    </xf>
    <xf numFmtId="261" fontId="67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56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56" fillId="0" borderId="0" applyFont="0" applyFill="0" applyBorder="0" applyAlignment="0" applyProtection="0"/>
    <xf numFmtId="37" fontId="116" fillId="0" borderId="0" applyFont="0" applyFill="0" applyBorder="0" applyAlignment="0" applyProtection="0"/>
    <xf numFmtId="261" fontId="14" fillId="0" borderId="0">
      <protection locked="0"/>
    </xf>
    <xf numFmtId="261" fontId="67" fillId="0" borderId="0" applyFont="0" applyFill="0" applyBorder="0" applyAlignment="0" applyProtection="0"/>
    <xf numFmtId="261" fontId="14" fillId="0" borderId="0" applyNumberFormat="0" applyFont="0" applyFill="0" applyBorder="0" applyAlignment="0" applyProtection="0">
      <alignment vertical="center"/>
    </xf>
    <xf numFmtId="249" fontId="56" fillId="0" borderId="0" applyFont="0" applyFill="0" applyBorder="0" applyAlignment="0" applyProtection="0"/>
    <xf numFmtId="249" fontId="56" fillId="0" borderId="0" applyFont="0" applyFill="0" applyBorder="0" applyAlignment="0" applyProtection="0"/>
    <xf numFmtId="250" fontId="56" fillId="0" borderId="0" applyFont="0" applyFill="0" applyBorder="0" applyAlignment="0" applyProtection="0"/>
    <xf numFmtId="250" fontId="56" fillId="0" borderId="0" applyFont="0" applyFill="0" applyBorder="0" applyAlignment="0" applyProtection="0"/>
    <xf numFmtId="37" fontId="116" fillId="0" borderId="0" applyFont="0" applyFill="0" applyBorder="0" applyAlignment="0" applyProtection="0"/>
    <xf numFmtId="216" fontId="18" fillId="0" borderId="0">
      <protection locked="0"/>
    </xf>
    <xf numFmtId="261" fontId="17" fillId="0" borderId="0"/>
    <xf numFmtId="185" fontId="50" fillId="0" borderId="0">
      <protection locked="0"/>
    </xf>
    <xf numFmtId="216" fontId="18" fillId="0" borderId="0">
      <protection locked="0"/>
    </xf>
    <xf numFmtId="185" fontId="50" fillId="0" borderId="0">
      <protection locked="0"/>
    </xf>
    <xf numFmtId="176" fontId="115" fillId="0" borderId="0" applyFont="0" applyFill="0" applyBorder="0" applyAlignment="0" applyProtection="0"/>
    <xf numFmtId="41" fontId="114" fillId="0" borderId="0" applyFont="0" applyFill="0" applyBorder="0" applyAlignment="0" applyProtection="0"/>
    <xf numFmtId="261" fontId="14" fillId="0" borderId="0" applyNumberFormat="0" applyFont="0" applyFill="0" applyBorder="0" applyAlignment="0" applyProtection="0">
      <alignment vertical="center"/>
    </xf>
    <xf numFmtId="261" fontId="14" fillId="0" borderId="0" applyFont="0" applyFill="0" applyBorder="0" applyAlignment="0" applyProtection="0"/>
    <xf numFmtId="176" fontId="115" fillId="0" borderId="0" applyFont="0" applyFill="0" applyBorder="0" applyAlignment="0" applyProtection="0"/>
    <xf numFmtId="176" fontId="56" fillId="0" borderId="0" applyFont="0" applyFill="0" applyBorder="0" applyAlignment="0" applyProtection="0"/>
    <xf numFmtId="176" fontId="56" fillId="0" borderId="0" applyFont="0" applyFill="0" applyBorder="0" applyAlignment="0" applyProtection="0"/>
    <xf numFmtId="38" fontId="56" fillId="0" borderId="0" applyFont="0" applyFill="0" applyBorder="0" applyAlignment="0" applyProtection="0"/>
    <xf numFmtId="38" fontId="56" fillId="0" borderId="0" applyFont="0" applyFill="0" applyBorder="0" applyAlignment="0" applyProtection="0"/>
    <xf numFmtId="37" fontId="116" fillId="0" borderId="0" applyFont="0" applyFill="0" applyBorder="0" applyAlignment="0" applyProtection="0"/>
    <xf numFmtId="261" fontId="67" fillId="0" borderId="0" applyFont="0" applyFill="0" applyBorder="0" applyAlignment="0" applyProtection="0"/>
    <xf numFmtId="177" fontId="115" fillId="0" borderId="0" applyFont="0" applyFill="0" applyBorder="0" applyAlignment="0" applyProtection="0"/>
    <xf numFmtId="43" fontId="114" fillId="0" borderId="0" applyFont="0" applyFill="0" applyBorder="0" applyAlignment="0" applyProtection="0"/>
    <xf numFmtId="261" fontId="14" fillId="0" borderId="0" applyNumberFormat="0" applyFont="0" applyFill="0" applyBorder="0" applyAlignment="0" applyProtection="0">
      <alignment vertical="center"/>
    </xf>
    <xf numFmtId="261" fontId="20" fillId="0" borderId="0" applyFont="0" applyFill="0" applyBorder="0" applyAlignment="0" applyProtection="0"/>
    <xf numFmtId="177" fontId="115" fillId="0" borderId="0" applyFont="0" applyFill="0" applyBorder="0" applyAlignment="0" applyProtection="0"/>
    <xf numFmtId="177" fontId="56" fillId="0" borderId="0" applyFont="0" applyFill="0" applyBorder="0" applyAlignment="0" applyProtection="0"/>
    <xf numFmtId="177" fontId="56" fillId="0" borderId="0" applyFont="0" applyFill="0" applyBorder="0" applyAlignment="0" applyProtection="0"/>
    <xf numFmtId="40" fontId="56" fillId="0" borderId="0" applyFont="0" applyFill="0" applyBorder="0" applyAlignment="0" applyProtection="0"/>
    <xf numFmtId="40" fontId="56" fillId="0" borderId="0" applyFont="0" applyFill="0" applyBorder="0" applyAlignment="0" applyProtection="0"/>
    <xf numFmtId="37" fontId="116" fillId="0" borderId="0" applyFont="0" applyFill="0" applyBorder="0" applyAlignment="0" applyProtection="0"/>
    <xf numFmtId="261" fontId="14" fillId="0" borderId="0" applyFont="0" applyFill="0" applyBorder="0" applyAlignment="0" applyProtection="0"/>
    <xf numFmtId="261" fontId="14" fillId="0" borderId="0" applyNumberFormat="0" applyFont="0" applyFill="0" applyBorder="0" applyAlignment="0" applyProtection="0">
      <alignment vertical="center"/>
    </xf>
    <xf numFmtId="261" fontId="118" fillId="36" borderId="0" applyNumberFormat="0" applyBorder="0" applyAlignment="0" applyProtection="0"/>
    <xf numFmtId="216" fontId="18" fillId="0" borderId="0">
      <protection locked="0"/>
    </xf>
    <xf numFmtId="185" fontId="50" fillId="0" borderId="0">
      <protection locked="0"/>
    </xf>
    <xf numFmtId="261" fontId="120" fillId="0" borderId="0"/>
    <xf numFmtId="261" fontId="121" fillId="0" borderId="0"/>
    <xf numFmtId="261" fontId="122" fillId="0" borderId="0"/>
    <xf numFmtId="261" fontId="114" fillId="0" borderId="0"/>
    <xf numFmtId="261" fontId="115" fillId="0" borderId="0"/>
    <xf numFmtId="261" fontId="119" fillId="0" borderId="0"/>
    <xf numFmtId="261" fontId="115" fillId="0" borderId="0"/>
    <xf numFmtId="261" fontId="16" fillId="0" borderId="0"/>
    <xf numFmtId="251" fontId="14" fillId="0" borderId="0" applyFill="0" applyBorder="0" applyAlignment="0"/>
    <xf numFmtId="252" fontId="14" fillId="0" borderId="0" applyFill="0" applyBorder="0" applyAlignment="0"/>
    <xf numFmtId="253" fontId="14" fillId="0" borderId="0" applyFill="0" applyBorder="0" applyAlignment="0"/>
    <xf numFmtId="254" fontId="14" fillId="0" borderId="0" applyFill="0" applyBorder="0" applyAlignment="0"/>
    <xf numFmtId="255" fontId="14" fillId="0" borderId="0" applyFill="0" applyBorder="0" applyAlignment="0"/>
    <xf numFmtId="256" fontId="14" fillId="0" borderId="0" applyFill="0" applyBorder="0" applyAlignment="0"/>
    <xf numFmtId="261" fontId="16" fillId="0" borderId="0"/>
    <xf numFmtId="261" fontId="16" fillId="0" borderId="0" applyBorder="0"/>
    <xf numFmtId="2" fontId="16" fillId="0" borderId="0"/>
    <xf numFmtId="257" fontId="16" fillId="0" borderId="0"/>
    <xf numFmtId="261" fontId="124" fillId="37" borderId="44" applyNumberFormat="0" applyAlignment="0" applyProtection="0">
      <alignment vertical="center"/>
    </xf>
    <xf numFmtId="258" fontId="16" fillId="0" borderId="0" applyFill="0" applyBorder="0" applyProtection="0"/>
    <xf numFmtId="261" fontId="125" fillId="0" borderId="0"/>
    <xf numFmtId="261" fontId="126" fillId="38" borderId="45" applyNumberFormat="0" applyAlignment="0" applyProtection="0">
      <alignment vertical="center"/>
    </xf>
    <xf numFmtId="259" fontId="14" fillId="0" borderId="0"/>
    <xf numFmtId="261" fontId="127" fillId="0" borderId="0" applyNumberFormat="0" applyAlignment="0">
      <alignment horizontal="left"/>
    </xf>
    <xf numFmtId="261" fontId="20" fillId="0" borderId="0" applyFont="0" applyFill="0" applyBorder="0" applyAlignment="0" applyProtection="0"/>
    <xf numFmtId="261" fontId="17" fillId="0" borderId="0" applyFont="0" applyFill="0" applyBorder="0" applyAlignment="0" applyProtection="0"/>
    <xf numFmtId="261" fontId="16" fillId="0" borderId="0"/>
    <xf numFmtId="261" fontId="18" fillId="0" borderId="0">
      <protection locked="0"/>
    </xf>
    <xf numFmtId="260" fontId="14" fillId="0" borderId="0"/>
    <xf numFmtId="9" fontId="128" fillId="7" borderId="23">
      <alignment horizontal="center"/>
    </xf>
    <xf numFmtId="9" fontId="128" fillId="7" borderId="4">
      <alignment horizontal="center"/>
    </xf>
    <xf numFmtId="261" fontId="129" fillId="0" borderId="0" applyNumberFormat="0" applyAlignment="0">
      <alignment horizontal="left"/>
    </xf>
    <xf numFmtId="261" fontId="14" fillId="0" borderId="0" applyFont="0" applyFill="0" applyBorder="0" applyAlignment="0" applyProtection="0">
      <alignment vertical="center"/>
    </xf>
    <xf numFmtId="261" fontId="130" fillId="0" borderId="0" applyNumberFormat="0" applyFill="0" applyBorder="0" applyAlignment="0" applyProtection="0">
      <alignment vertical="center"/>
    </xf>
    <xf numFmtId="261" fontId="131" fillId="12" borderId="0" applyNumberFormat="0" applyBorder="0" applyAlignment="0" applyProtection="0">
      <alignment vertical="center"/>
    </xf>
    <xf numFmtId="3" fontId="40" fillId="0" borderId="39">
      <alignment horizontal="right" vertical="center"/>
    </xf>
    <xf numFmtId="4" fontId="40" fillId="0" borderId="39">
      <alignment horizontal="right" vertical="center"/>
    </xf>
    <xf numFmtId="261" fontId="132" fillId="0" borderId="0">
      <alignment horizontal="left"/>
    </xf>
    <xf numFmtId="261" fontId="133" fillId="0" borderId="46" applyNumberFormat="0" applyAlignment="0" applyProtection="0">
      <alignment horizontal="left" vertical="center"/>
    </xf>
    <xf numFmtId="261" fontId="133" fillId="0" borderId="25">
      <alignment horizontal="left" vertical="center"/>
    </xf>
    <xf numFmtId="261" fontId="134" fillId="0" borderId="47" applyNumberFormat="0" applyFill="0" applyAlignment="0" applyProtection="0">
      <alignment vertical="center"/>
    </xf>
    <xf numFmtId="261" fontId="135" fillId="0" borderId="48" applyNumberFormat="0" applyFill="0" applyAlignment="0" applyProtection="0">
      <alignment vertical="center"/>
    </xf>
    <xf numFmtId="261" fontId="136" fillId="0" borderId="49" applyNumberFormat="0" applyFill="0" applyAlignment="0" applyProtection="0">
      <alignment vertical="center"/>
    </xf>
    <xf numFmtId="261" fontId="136" fillId="0" borderId="0" applyNumberFormat="0" applyFill="0" applyBorder="0" applyAlignment="0" applyProtection="0">
      <alignment vertical="center"/>
    </xf>
    <xf numFmtId="261" fontId="137" fillId="0" borderId="0"/>
    <xf numFmtId="261" fontId="138" fillId="0" borderId="0">
      <alignment horizontal="left"/>
    </xf>
    <xf numFmtId="261" fontId="139" fillId="15" borderId="44" applyNumberFormat="0" applyAlignment="0" applyProtection="0">
      <alignment vertical="center"/>
    </xf>
    <xf numFmtId="262" fontId="40" fillId="0" borderId="2">
      <alignment vertical="center"/>
    </xf>
    <xf numFmtId="38" fontId="140" fillId="0" borderId="0"/>
    <xf numFmtId="38" fontId="141" fillId="0" borderId="0"/>
    <xf numFmtId="38" fontId="142" fillId="0" borderId="0"/>
    <xf numFmtId="38" fontId="143" fillId="0" borderId="0"/>
    <xf numFmtId="261" fontId="144" fillId="0" borderId="0"/>
    <xf numFmtId="261" fontId="144" fillId="0" borderId="0"/>
    <xf numFmtId="261" fontId="42" fillId="39" borderId="0" applyFill="0" applyBorder="0">
      <alignment wrapText="1"/>
    </xf>
    <xf numFmtId="261" fontId="145" fillId="0" borderId="50" applyNumberFormat="0" applyFill="0" applyAlignment="0" applyProtection="0">
      <alignment vertical="center"/>
    </xf>
    <xf numFmtId="261" fontId="146" fillId="0" borderId="51" applyFont="0" applyBorder="0" applyAlignment="0">
      <alignment horizontal="center" vertical="center"/>
    </xf>
    <xf numFmtId="263" fontId="40" fillId="0" borderId="2">
      <alignment horizontal="right" vertical="center"/>
    </xf>
    <xf numFmtId="264" fontId="40" fillId="0" borderId="2">
      <alignment vertical="center"/>
    </xf>
    <xf numFmtId="265" fontId="40" fillId="0" borderId="2">
      <alignment vertical="center"/>
    </xf>
    <xf numFmtId="261" fontId="147" fillId="0" borderId="52"/>
    <xf numFmtId="261" fontId="148" fillId="40" borderId="0" applyNumberFormat="0" applyBorder="0" applyAlignment="0" applyProtection="0">
      <alignment vertical="center"/>
    </xf>
    <xf numFmtId="37" fontId="149" fillId="0" borderId="0"/>
    <xf numFmtId="261" fontId="150" fillId="0" borderId="0"/>
    <xf numFmtId="261" fontId="150" fillId="0" borderId="0"/>
    <xf numFmtId="261" fontId="150" fillId="0" borderId="0"/>
    <xf numFmtId="261" fontId="150" fillId="0" borderId="0"/>
    <xf numFmtId="261" fontId="150" fillId="0" borderId="0"/>
    <xf numFmtId="261" fontId="150" fillId="0" borderId="0"/>
    <xf numFmtId="261" fontId="150" fillId="0" borderId="0"/>
    <xf numFmtId="261" fontId="80" fillId="41" borderId="53" applyNumberFormat="0" applyFont="0" applyAlignment="0" applyProtection="0">
      <alignment vertical="center"/>
    </xf>
    <xf numFmtId="261" fontId="42" fillId="7" borderId="4" applyBorder="0">
      <alignment horizontal="right" vertical="center"/>
    </xf>
    <xf numFmtId="191" fontId="42" fillId="7" borderId="0">
      <alignment vertical="center"/>
    </xf>
    <xf numFmtId="248" fontId="42" fillId="7" borderId="0"/>
    <xf numFmtId="177" fontId="78" fillId="0" borderId="0">
      <alignment vertical="center"/>
    </xf>
    <xf numFmtId="182" fontId="42" fillId="39" borderId="0"/>
    <xf numFmtId="261" fontId="42" fillId="0" borderId="0" applyFill="0" applyBorder="0">
      <alignment vertical="center"/>
    </xf>
    <xf numFmtId="191" fontId="42" fillId="39" borderId="0"/>
    <xf numFmtId="2" fontId="42" fillId="39" borderId="0" applyBorder="0"/>
    <xf numFmtId="261" fontId="151" fillId="37" borderId="54" applyNumberFormat="0" applyAlignment="0" applyProtection="0">
      <alignment vertical="center"/>
    </xf>
    <xf numFmtId="10" fontId="16" fillId="0" borderId="0"/>
    <xf numFmtId="30" fontId="152" fillId="0" borderId="0" applyNumberFormat="0" applyFill="0" applyBorder="0" applyAlignment="0" applyProtection="0">
      <alignment horizontal="left"/>
    </xf>
    <xf numFmtId="261" fontId="138" fillId="0" borderId="0"/>
    <xf numFmtId="266" fontId="78" fillId="0" borderId="0">
      <alignment vertical="center"/>
    </xf>
    <xf numFmtId="261" fontId="153" fillId="0" borderId="0"/>
    <xf numFmtId="266" fontId="78" fillId="0" borderId="0">
      <alignment vertical="distributed"/>
    </xf>
    <xf numFmtId="261" fontId="154" fillId="0" borderId="55" applyBorder="0"/>
    <xf numFmtId="261" fontId="147" fillId="0" borderId="0"/>
    <xf numFmtId="40" fontId="155" fillId="0" borderId="0" applyBorder="0">
      <alignment horizontal="right"/>
    </xf>
    <xf numFmtId="261" fontId="156" fillId="7" borderId="40">
      <alignment horizontal="left" vertical="center"/>
    </xf>
    <xf numFmtId="261" fontId="157" fillId="0" borderId="0" applyNumberFormat="0" applyFill="0" applyBorder="0" applyAlignment="0" applyProtection="0">
      <alignment vertical="center"/>
    </xf>
    <xf numFmtId="261" fontId="42" fillId="0" borderId="40" applyFill="0" applyBorder="0">
      <alignment horizontal="center" vertical="center"/>
    </xf>
    <xf numFmtId="261" fontId="158" fillId="0" borderId="0" applyNumberFormat="0" applyFill="0" applyBorder="0" applyAlignment="0" applyProtection="0">
      <alignment vertical="center"/>
    </xf>
    <xf numFmtId="261" fontId="159" fillId="0" borderId="0">
      <alignment vertical="center"/>
    </xf>
    <xf numFmtId="9" fontId="159" fillId="0" borderId="0" applyFont="0" applyFill="0" applyBorder="0" applyAlignment="0" applyProtection="0">
      <alignment vertical="center"/>
    </xf>
    <xf numFmtId="41" fontId="159" fillId="0" borderId="0" applyFont="0" applyFill="0" applyBorder="0" applyAlignment="0" applyProtection="0">
      <alignment vertical="center"/>
    </xf>
    <xf numFmtId="261" fontId="18" fillId="0" borderId="0">
      <protection locked="0"/>
    </xf>
    <xf numFmtId="261" fontId="18" fillId="0" borderId="0">
      <protection locked="0"/>
    </xf>
    <xf numFmtId="261" fontId="18" fillId="0" borderId="0">
      <protection locked="0"/>
    </xf>
    <xf numFmtId="261" fontId="59" fillId="0" borderId="0"/>
    <xf numFmtId="261" fontId="59" fillId="0" borderId="0"/>
    <xf numFmtId="261" fontId="59" fillId="0" borderId="0"/>
    <xf numFmtId="261" fontId="59" fillId="0" borderId="0"/>
    <xf numFmtId="261" fontId="59" fillId="0" borderId="0"/>
    <xf numFmtId="261" fontId="59" fillId="0" borderId="0"/>
    <xf numFmtId="261" fontId="18" fillId="0" borderId="0" applyFont="0" applyFill="0" applyBorder="0" applyAlignment="0" applyProtection="0"/>
    <xf numFmtId="261" fontId="18" fillId="0" borderId="0" applyFont="0" applyFill="0" applyBorder="0" applyAlignment="0" applyProtection="0"/>
    <xf numFmtId="261" fontId="17" fillId="0" borderId="0"/>
    <xf numFmtId="261" fontId="17" fillId="0" borderId="0"/>
    <xf numFmtId="261" fontId="20" fillId="0" borderId="0"/>
    <xf numFmtId="261" fontId="59" fillId="0" borderId="0"/>
    <xf numFmtId="261" fontId="59" fillId="0" borderId="0"/>
    <xf numFmtId="261" fontId="59" fillId="0" borderId="0"/>
    <xf numFmtId="37" fontId="19" fillId="0" borderId="0">
      <protection locked="0"/>
    </xf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176" fontId="18" fillId="0" borderId="2">
      <alignment vertical="center"/>
    </xf>
    <xf numFmtId="267" fontId="160" fillId="0" borderId="16"/>
    <xf numFmtId="261" fontId="161" fillId="0" borderId="0">
      <alignment horizontal="center" wrapText="1"/>
      <protection locked="0"/>
    </xf>
    <xf numFmtId="3" fontId="162" fillId="0" borderId="0" applyFont="0" applyFill="0" applyBorder="0" applyAlignment="0" applyProtection="0"/>
    <xf numFmtId="261" fontId="163" fillId="0" borderId="0" applyNumberFormat="0" applyAlignment="0"/>
    <xf numFmtId="268" fontId="20" fillId="0" borderId="0" applyFont="0" applyFill="0" applyBorder="0" applyAlignment="0" applyProtection="0"/>
    <xf numFmtId="261" fontId="16" fillId="0" borderId="0" applyFont="0" applyFill="0" applyBorder="0" applyAlignment="0" applyProtection="0"/>
    <xf numFmtId="241" fontId="14" fillId="0" borderId="2" applyFill="0" applyBorder="0" applyAlignment="0"/>
    <xf numFmtId="269" fontId="162" fillId="0" borderId="0" applyFont="0" applyFill="0" applyBorder="0" applyAlignment="0" applyProtection="0"/>
    <xf numFmtId="272" fontId="150" fillId="42" borderId="0"/>
    <xf numFmtId="272" fontId="164" fillId="43" borderId="0"/>
    <xf numFmtId="261" fontId="16" fillId="0" borderId="0" applyFont="0" applyFill="0" applyBorder="0" applyAlignment="0" applyProtection="0"/>
    <xf numFmtId="261" fontId="165" fillId="0" borderId="0" applyFont="0" applyFill="0" applyBorder="0" applyAlignment="0" applyProtection="0"/>
    <xf numFmtId="261" fontId="18" fillId="0" borderId="0"/>
    <xf numFmtId="14" fontId="161" fillId="0" borderId="0">
      <alignment horizontal="center" wrapText="1"/>
      <protection locked="0"/>
    </xf>
    <xf numFmtId="273" fontId="166" fillId="0" borderId="0"/>
    <xf numFmtId="261" fontId="17" fillId="0" borderId="0" applyNumberFormat="0" applyFont="0" applyFill="0" applyBorder="0" applyAlignment="0" applyProtection="0">
      <alignment horizontal="left"/>
    </xf>
    <xf numFmtId="261" fontId="167" fillId="0" borderId="0" applyFill="0" applyBorder="0" applyProtection="0">
      <alignment horizontal="centerContinuous" vertical="center"/>
    </xf>
    <xf numFmtId="261" fontId="43" fillId="39" borderId="0" applyFill="0" applyBorder="0" applyProtection="0">
      <alignment horizontal="center" vertical="center"/>
    </xf>
    <xf numFmtId="261" fontId="36" fillId="44" borderId="56" applyNumberFormat="0" applyFont="0" applyAlignment="0" applyProtection="0">
      <alignment vertical="center"/>
    </xf>
    <xf numFmtId="261" fontId="80" fillId="44" borderId="56" applyNumberFormat="0" applyFont="0" applyAlignment="0" applyProtection="0">
      <alignment vertical="center"/>
    </xf>
    <xf numFmtId="261" fontId="168" fillId="0" borderId="0" applyNumberFormat="0" applyFill="0" applyBorder="0" applyAlignment="0" applyProtection="0">
      <alignment vertical="top"/>
      <protection locked="0"/>
    </xf>
    <xf numFmtId="261" fontId="169" fillId="0" borderId="0" applyNumberFormat="0" applyFill="0" applyBorder="0" applyAlignment="0" applyProtection="0">
      <alignment vertical="top"/>
      <protection locked="0"/>
    </xf>
    <xf numFmtId="41" fontId="14" fillId="0" borderId="0" applyFont="0" applyFill="0" applyBorder="0" applyAlignment="0" applyProtection="0">
      <alignment vertical="center"/>
    </xf>
    <xf numFmtId="210" fontId="14" fillId="0" borderId="0">
      <alignment vertical="center"/>
    </xf>
    <xf numFmtId="261" fontId="14" fillId="0" borderId="0"/>
    <xf numFmtId="261" fontId="14" fillId="0" borderId="0"/>
    <xf numFmtId="261" fontId="16" fillId="0" borderId="0"/>
    <xf numFmtId="261" fontId="14" fillId="0" borderId="0" applyFont="0" applyFill="0" applyBorder="0" applyAlignment="0" applyProtection="0"/>
    <xf numFmtId="261" fontId="16" fillId="0" borderId="0"/>
    <xf numFmtId="261" fontId="16" fillId="0" borderId="0"/>
    <xf numFmtId="261" fontId="17" fillId="0" borderId="0"/>
    <xf numFmtId="261" fontId="17" fillId="0" borderId="0"/>
    <xf numFmtId="261" fontId="16" fillId="0" borderId="0"/>
    <xf numFmtId="261" fontId="16" fillId="0" borderId="0"/>
    <xf numFmtId="261" fontId="17" fillId="0" borderId="0"/>
    <xf numFmtId="198" fontId="16" fillId="0" borderId="0" applyFont="0" applyFill="0" applyBorder="0" applyAlignment="0" applyProtection="0">
      <alignment vertical="center"/>
    </xf>
    <xf numFmtId="261" fontId="189" fillId="1" borderId="25" applyNumberFormat="0" applyFont="0" applyAlignment="0">
      <alignment horizontal="center"/>
    </xf>
    <xf numFmtId="261" fontId="19" fillId="0" borderId="0">
      <protection locked="0"/>
    </xf>
    <xf numFmtId="49" fontId="192" fillId="0" borderId="0" applyFill="0" applyBorder="0" applyProtection="0">
      <alignment horizontal="centerContinuous" vertical="center"/>
    </xf>
    <xf numFmtId="261" fontId="81" fillId="49" borderId="0" applyNumberFormat="0" applyBorder="0" applyAlignment="0" applyProtection="0">
      <alignment vertical="center"/>
    </xf>
    <xf numFmtId="261" fontId="81" fillId="50" borderId="0" applyNumberFormat="0" applyBorder="0" applyAlignment="0" applyProtection="0">
      <alignment vertical="center"/>
    </xf>
    <xf numFmtId="261" fontId="81" fillId="51" borderId="0" applyNumberFormat="0" applyBorder="0" applyAlignment="0" applyProtection="0">
      <alignment vertical="center"/>
    </xf>
    <xf numFmtId="261" fontId="81" fillId="21" borderId="0" applyNumberFormat="0" applyBorder="0" applyAlignment="0" applyProtection="0">
      <alignment vertical="center"/>
    </xf>
    <xf numFmtId="261" fontId="81" fillId="22" borderId="0" applyNumberFormat="0" applyBorder="0" applyAlignment="0" applyProtection="0">
      <alignment vertical="center"/>
    </xf>
    <xf numFmtId="261" fontId="81" fillId="52" borderId="0" applyNumberFormat="0" applyBorder="0" applyAlignment="0" applyProtection="0">
      <alignment vertical="center"/>
    </xf>
    <xf numFmtId="261" fontId="18" fillId="0" borderId="0">
      <protection locked="0"/>
    </xf>
    <xf numFmtId="261" fontId="14" fillId="0" borderId="0">
      <alignment vertical="center"/>
    </xf>
    <xf numFmtId="261" fontId="14" fillId="0" borderId="0">
      <protection locked="0"/>
    </xf>
    <xf numFmtId="261" fontId="19" fillId="0" borderId="0">
      <protection locked="0"/>
    </xf>
    <xf numFmtId="261" fontId="75" fillId="9" borderId="35" applyNumberFormat="0" applyFill="0" applyBorder="0">
      <alignment horizontal="center" vertical="center"/>
    </xf>
    <xf numFmtId="4" fontId="19" fillId="0" borderId="0">
      <protection locked="0"/>
    </xf>
    <xf numFmtId="319" fontId="18" fillId="0" borderId="0" applyFill="0" applyBorder="0" applyProtection="0"/>
    <xf numFmtId="261" fontId="81" fillId="51" borderId="0" applyNumberFormat="0" applyBorder="0" applyAlignment="0" applyProtection="0">
      <alignment vertical="center"/>
    </xf>
    <xf numFmtId="261" fontId="19" fillId="0" borderId="0">
      <protection locked="0"/>
    </xf>
    <xf numFmtId="319" fontId="18" fillId="0" borderId="0" applyFill="0" applyBorder="0" applyProtection="0"/>
    <xf numFmtId="49" fontId="192" fillId="0" borderId="0" applyFill="0" applyBorder="0" applyProtection="0">
      <alignment horizontal="centerContinuous" vertical="center"/>
    </xf>
    <xf numFmtId="261" fontId="81" fillId="49" borderId="0" applyNumberFormat="0" applyBorder="0" applyAlignment="0" applyProtection="0">
      <alignment vertical="center"/>
    </xf>
    <xf numFmtId="261" fontId="81" fillId="50" borderId="0" applyNumberFormat="0" applyBorder="0" applyAlignment="0" applyProtection="0">
      <alignment vertical="center"/>
    </xf>
    <xf numFmtId="261" fontId="81" fillId="51" borderId="0" applyNumberFormat="0" applyBorder="0" applyAlignment="0" applyProtection="0">
      <alignment vertical="center"/>
    </xf>
    <xf numFmtId="261" fontId="81" fillId="21" borderId="0" applyNumberFormat="0" applyBorder="0" applyAlignment="0" applyProtection="0">
      <alignment vertical="center"/>
    </xf>
    <xf numFmtId="261" fontId="81" fillId="22" borderId="0" applyNumberFormat="0" applyBorder="0" applyAlignment="0" applyProtection="0">
      <alignment vertical="center"/>
    </xf>
    <xf numFmtId="261" fontId="81" fillId="52" borderId="0" applyNumberFormat="0" applyBorder="0" applyAlignment="0" applyProtection="0">
      <alignment vertical="center"/>
    </xf>
    <xf numFmtId="261" fontId="18" fillId="0" borderId="0">
      <protection locked="0"/>
    </xf>
    <xf numFmtId="261" fontId="14" fillId="0" borderId="0">
      <alignment vertical="center"/>
    </xf>
    <xf numFmtId="261" fontId="19" fillId="0" borderId="0">
      <protection locked="0"/>
    </xf>
    <xf numFmtId="261" fontId="75" fillId="9" borderId="35" applyNumberFormat="0" applyFill="0" applyBorder="0">
      <alignment horizontal="center" vertical="center"/>
    </xf>
    <xf numFmtId="4" fontId="19" fillId="0" borderId="0">
      <protection locked="0"/>
    </xf>
    <xf numFmtId="261" fontId="19" fillId="0" borderId="0">
      <protection locked="0"/>
    </xf>
    <xf numFmtId="49" fontId="192" fillId="0" borderId="0" applyFill="0" applyBorder="0" applyProtection="0">
      <alignment horizontal="centerContinuous" vertical="center"/>
    </xf>
    <xf numFmtId="261" fontId="81" fillId="49" borderId="0" applyNumberFormat="0" applyBorder="0" applyAlignment="0" applyProtection="0">
      <alignment vertical="center"/>
    </xf>
    <xf numFmtId="261" fontId="81" fillId="50" borderId="0" applyNumberFormat="0" applyBorder="0" applyAlignment="0" applyProtection="0">
      <alignment vertical="center"/>
    </xf>
    <xf numFmtId="261" fontId="81" fillId="21" borderId="0" applyNumberFormat="0" applyBorder="0" applyAlignment="0" applyProtection="0">
      <alignment vertical="center"/>
    </xf>
    <xf numFmtId="261" fontId="81" fillId="22" borderId="0" applyNumberFormat="0" applyBorder="0" applyAlignment="0" applyProtection="0">
      <alignment vertical="center"/>
    </xf>
    <xf numFmtId="261" fontId="81" fillId="52" borderId="0" applyNumberFormat="0" applyBorder="0" applyAlignment="0" applyProtection="0">
      <alignment vertical="center"/>
    </xf>
    <xf numFmtId="261" fontId="18" fillId="0" borderId="0">
      <protection locked="0"/>
    </xf>
    <xf numFmtId="261" fontId="14" fillId="0" borderId="0">
      <alignment vertical="center"/>
    </xf>
    <xf numFmtId="4" fontId="19" fillId="0" borderId="0">
      <protection locked="0"/>
    </xf>
    <xf numFmtId="261" fontId="19" fillId="0" borderId="0">
      <protection locked="0"/>
    </xf>
    <xf numFmtId="49" fontId="192" fillId="0" borderId="0" applyFill="0" applyBorder="0" applyProtection="0">
      <alignment horizontal="centerContinuous" vertical="center"/>
    </xf>
    <xf numFmtId="261" fontId="81" fillId="49" borderId="0" applyNumberFormat="0" applyBorder="0" applyAlignment="0" applyProtection="0">
      <alignment vertical="center"/>
    </xf>
    <xf numFmtId="261" fontId="81" fillId="50" borderId="0" applyNumberFormat="0" applyBorder="0" applyAlignment="0" applyProtection="0">
      <alignment vertical="center"/>
    </xf>
    <xf numFmtId="261" fontId="81" fillId="21" borderId="0" applyNumberFormat="0" applyBorder="0" applyAlignment="0" applyProtection="0">
      <alignment vertical="center"/>
    </xf>
    <xf numFmtId="261" fontId="81" fillId="22" borderId="0" applyNumberFormat="0" applyBorder="0" applyAlignment="0" applyProtection="0">
      <alignment vertical="center"/>
    </xf>
    <xf numFmtId="261" fontId="81" fillId="52" borderId="0" applyNumberFormat="0" applyBorder="0" applyAlignment="0" applyProtection="0">
      <alignment vertical="center"/>
    </xf>
    <xf numFmtId="261" fontId="18" fillId="0" borderId="0">
      <protection locked="0"/>
    </xf>
    <xf numFmtId="261" fontId="81" fillId="52" borderId="0" applyNumberFormat="0" applyBorder="0" applyAlignment="0" applyProtection="0">
      <alignment vertical="center"/>
    </xf>
    <xf numFmtId="261" fontId="81" fillId="21" borderId="0" applyNumberFormat="0" applyBorder="0" applyAlignment="0" applyProtection="0">
      <alignment vertical="center"/>
    </xf>
    <xf numFmtId="261" fontId="81" fillId="50" borderId="0" applyNumberFormat="0" applyBorder="0" applyAlignment="0" applyProtection="0">
      <alignment vertical="center"/>
    </xf>
    <xf numFmtId="261" fontId="81" fillId="49" borderId="0" applyNumberFormat="0" applyBorder="0" applyAlignment="0" applyProtection="0">
      <alignment vertical="center"/>
    </xf>
    <xf numFmtId="261" fontId="14" fillId="0" borderId="0">
      <alignment vertical="center"/>
    </xf>
    <xf numFmtId="261" fontId="18" fillId="0" borderId="0">
      <protection locked="0"/>
    </xf>
    <xf numFmtId="261" fontId="81" fillId="52" borderId="0" applyNumberFormat="0" applyBorder="0" applyAlignment="0" applyProtection="0">
      <alignment vertical="center"/>
    </xf>
    <xf numFmtId="261" fontId="81" fillId="22" borderId="0" applyNumberFormat="0" applyBorder="0" applyAlignment="0" applyProtection="0">
      <alignment vertical="center"/>
    </xf>
    <xf numFmtId="261" fontId="81" fillId="21" borderId="0" applyNumberFormat="0" applyBorder="0" applyAlignment="0" applyProtection="0">
      <alignment vertical="center"/>
    </xf>
    <xf numFmtId="261" fontId="81" fillId="50" borderId="0" applyNumberFormat="0" applyBorder="0" applyAlignment="0" applyProtection="0">
      <alignment vertical="center"/>
    </xf>
    <xf numFmtId="261" fontId="81" fillId="49" borderId="0" applyNumberFormat="0" applyBorder="0" applyAlignment="0" applyProtection="0">
      <alignment vertical="center"/>
    </xf>
    <xf numFmtId="49" fontId="192" fillId="0" borderId="0" applyFill="0" applyBorder="0" applyProtection="0">
      <alignment horizontal="centerContinuous" vertical="center"/>
    </xf>
    <xf numFmtId="261" fontId="19" fillId="0" borderId="0">
      <protection locked="0"/>
    </xf>
    <xf numFmtId="4" fontId="19" fillId="0" borderId="0">
      <protection locked="0"/>
    </xf>
    <xf numFmtId="261" fontId="19" fillId="0" borderId="0">
      <protection locked="0"/>
    </xf>
    <xf numFmtId="261" fontId="18" fillId="0" borderId="0">
      <protection locked="0"/>
    </xf>
    <xf numFmtId="261" fontId="14" fillId="41" borderId="53" applyNumberFormat="0" applyFont="0" applyAlignment="0" applyProtection="0">
      <alignment vertical="center"/>
    </xf>
    <xf numFmtId="261" fontId="139" fillId="15" borderId="44" applyNumberFormat="0" applyAlignment="0" applyProtection="0">
      <alignment vertical="center"/>
    </xf>
    <xf numFmtId="261" fontId="203" fillId="11" borderId="0" applyNumberFormat="0" applyBorder="0" applyAlignment="0" applyProtection="0">
      <alignment vertical="center"/>
    </xf>
    <xf numFmtId="261" fontId="81" fillId="52" borderId="0" applyNumberFormat="0" applyBorder="0" applyAlignment="0" applyProtection="0">
      <alignment vertical="center"/>
    </xf>
    <xf numFmtId="261" fontId="81" fillId="22" borderId="0" applyNumberFormat="0" applyBorder="0" applyAlignment="0" applyProtection="0">
      <alignment vertical="center"/>
    </xf>
    <xf numFmtId="261" fontId="81" fillId="21" borderId="0" applyNumberFormat="0" applyBorder="0" applyAlignment="0" applyProtection="0">
      <alignment vertical="center"/>
    </xf>
    <xf numFmtId="261" fontId="81" fillId="51" borderId="0" applyNumberFormat="0" applyBorder="0" applyAlignment="0" applyProtection="0">
      <alignment vertical="center"/>
    </xf>
    <xf numFmtId="261" fontId="81" fillId="50" borderId="0" applyNumberFormat="0" applyBorder="0" applyAlignment="0" applyProtection="0">
      <alignment vertical="center"/>
    </xf>
    <xf numFmtId="261" fontId="81" fillId="49" borderId="0" applyNumberFormat="0" applyBorder="0" applyAlignment="0" applyProtection="0">
      <alignment vertical="center"/>
    </xf>
    <xf numFmtId="261" fontId="80" fillId="0" borderId="0">
      <alignment vertical="center"/>
    </xf>
    <xf numFmtId="261" fontId="91" fillId="25" borderId="43">
      <alignment horizontal="centerContinuous" vertical="center"/>
    </xf>
    <xf numFmtId="261" fontId="91" fillId="25" borderId="43">
      <alignment horizontal="centerContinuous" vertical="center"/>
    </xf>
    <xf numFmtId="261" fontId="91" fillId="25" borderId="43">
      <alignment horizontal="centerContinuous" vertical="center"/>
    </xf>
    <xf numFmtId="261" fontId="91" fillId="25" borderId="43">
      <alignment horizontal="centerContinuous" vertical="center"/>
    </xf>
    <xf numFmtId="182" fontId="73" fillId="0" borderId="41">
      <alignment vertical="center"/>
    </xf>
    <xf numFmtId="182" fontId="73" fillId="0" borderId="41">
      <alignment vertical="center"/>
    </xf>
    <xf numFmtId="182" fontId="73" fillId="0" borderId="41">
      <alignment vertical="center"/>
    </xf>
    <xf numFmtId="182" fontId="73" fillId="0" borderId="41">
      <alignment vertical="center"/>
    </xf>
    <xf numFmtId="182" fontId="73" fillId="0" borderId="41">
      <alignment vertical="center"/>
    </xf>
    <xf numFmtId="182" fontId="73" fillId="0" borderId="41">
      <alignment vertical="center"/>
    </xf>
    <xf numFmtId="182" fontId="73" fillId="0" borderId="41">
      <alignment vertical="center"/>
    </xf>
    <xf numFmtId="182" fontId="73" fillId="0" borderId="41">
      <alignment vertical="center"/>
    </xf>
    <xf numFmtId="182" fontId="73" fillId="0" borderId="41">
      <alignment vertical="center"/>
    </xf>
    <xf numFmtId="182" fontId="73" fillId="0" borderId="41">
      <alignment vertical="center"/>
    </xf>
    <xf numFmtId="182" fontId="73" fillId="0" borderId="41">
      <alignment vertical="center"/>
    </xf>
    <xf numFmtId="182" fontId="73" fillId="0" borderId="41">
      <alignment vertical="center"/>
    </xf>
    <xf numFmtId="182" fontId="73" fillId="0" borderId="41">
      <alignment vertical="center"/>
    </xf>
    <xf numFmtId="182" fontId="73" fillId="0" borderId="41">
      <alignment vertical="center"/>
    </xf>
    <xf numFmtId="320" fontId="146" fillId="0" borderId="0"/>
    <xf numFmtId="261" fontId="42" fillId="0" borderId="0"/>
    <xf numFmtId="49" fontId="192" fillId="0" borderId="0" applyFill="0" applyBorder="0" applyProtection="0">
      <alignment horizontal="centerContinuous" vertical="center"/>
    </xf>
    <xf numFmtId="319" fontId="18" fillId="0" borderId="0" applyFill="0" applyBorder="0" applyProtection="0"/>
    <xf numFmtId="261" fontId="202" fillId="0" borderId="29">
      <alignment horizontal="left"/>
    </xf>
    <xf numFmtId="318" fontId="14" fillId="0" borderId="0">
      <alignment horizontal="center"/>
    </xf>
    <xf numFmtId="40" fontId="17" fillId="0" borderId="0" applyFont="0" applyFill="0" applyBorder="0" applyAlignment="0" applyProtection="0"/>
    <xf numFmtId="177" fontId="16" fillId="0" borderId="0" applyFont="0" applyFill="0" applyBorder="0" applyAlignment="0" applyProtection="0"/>
    <xf numFmtId="317" fontId="14" fillId="0" borderId="0" applyFont="0" applyFill="0" applyBorder="0" applyAlignment="0" applyProtection="0"/>
    <xf numFmtId="177" fontId="102" fillId="0" borderId="0" applyFont="0" applyFill="0" applyBorder="0" applyAlignment="0" applyProtection="0"/>
    <xf numFmtId="177" fontId="102" fillId="0" borderId="0" applyFont="0" applyFill="0" applyBorder="0" applyAlignment="0" applyProtection="0"/>
    <xf numFmtId="40" fontId="17" fillId="0" borderId="0" applyFont="0" applyFill="0" applyBorder="0" applyAlignment="0" applyProtection="0"/>
    <xf numFmtId="261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316" fontId="17" fillId="0" borderId="0" applyFont="0" applyFill="0" applyBorder="0" applyAlignment="0" applyProtection="0"/>
    <xf numFmtId="315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14" fontId="14" fillId="0" borderId="0">
      <alignment horizontal="left"/>
    </xf>
    <xf numFmtId="261" fontId="17" fillId="0" borderId="0" applyFont="0" applyFill="0" applyBorder="0" applyAlignment="0" applyProtection="0"/>
    <xf numFmtId="261" fontId="14" fillId="0" borderId="0" applyFont="0" applyFill="0" applyBorder="0" applyAlignment="0" applyProtection="0"/>
    <xf numFmtId="313" fontId="102" fillId="0" borderId="0" applyFill="0" applyBorder="0">
      <alignment horizontal="centerContinuous"/>
    </xf>
    <xf numFmtId="261" fontId="17" fillId="0" borderId="0" applyFont="0" applyFill="0" applyBorder="0" applyAlignment="0" applyProtection="0"/>
    <xf numFmtId="261" fontId="14" fillId="0" borderId="0" applyFont="0" applyFill="0" applyBorder="0" applyAlignment="0" applyProtection="0"/>
    <xf numFmtId="261" fontId="16" fillId="0" borderId="0" applyFont="0" applyFill="0" applyBorder="0" applyAlignment="0" applyProtection="0"/>
    <xf numFmtId="261" fontId="18" fillId="0" borderId="0" applyFont="0" applyFill="0" applyBorder="0" applyAlignment="0" applyProtection="0"/>
    <xf numFmtId="261" fontId="67" fillId="0" borderId="0"/>
    <xf numFmtId="261" fontId="179" fillId="0" borderId="0"/>
    <xf numFmtId="261" fontId="178" fillId="0" borderId="0"/>
    <xf numFmtId="261" fontId="201" fillId="0" borderId="0"/>
    <xf numFmtId="261" fontId="123" fillId="0" borderId="0"/>
    <xf numFmtId="261" fontId="67" fillId="0" borderId="0"/>
    <xf numFmtId="261" fontId="119" fillId="0" borderId="0"/>
    <xf numFmtId="261" fontId="119" fillId="0" borderId="0"/>
    <xf numFmtId="177" fontId="16" fillId="0" borderId="0" applyFont="0" applyFill="0" applyBorder="0" applyAlignment="0" applyProtection="0"/>
    <xf numFmtId="261" fontId="200" fillId="0" borderId="0" applyFont="0" applyFill="0" applyBorder="0" applyAlignment="0" applyProtection="0"/>
    <xf numFmtId="261" fontId="200" fillId="0" borderId="0" applyFont="0" applyFill="0" applyBorder="0" applyAlignment="0" applyProtection="0"/>
    <xf numFmtId="261" fontId="199" fillId="0" borderId="0" applyFont="0" applyFill="0" applyBorder="0" applyAlignment="0" applyProtection="0"/>
    <xf numFmtId="261" fontId="199" fillId="0" borderId="0" applyFont="0" applyFill="0" applyBorder="0" applyAlignment="0" applyProtection="0"/>
    <xf numFmtId="261" fontId="200" fillId="0" borderId="0" applyFont="0" applyFill="0" applyBorder="0" applyAlignment="0" applyProtection="0"/>
    <xf numFmtId="261" fontId="200" fillId="0" borderId="0" applyFont="0" applyFill="0" applyBorder="0" applyAlignment="0" applyProtection="0"/>
    <xf numFmtId="261" fontId="199" fillId="0" borderId="0" applyFont="0" applyFill="0" applyBorder="0" applyAlignment="0" applyProtection="0"/>
    <xf numFmtId="261" fontId="199" fillId="0" borderId="0" applyFont="0" applyFill="0" applyBorder="0" applyAlignment="0" applyProtection="0"/>
    <xf numFmtId="261" fontId="16" fillId="0" borderId="0" applyFont="0" applyFill="0" applyBorder="0" applyAlignment="0" applyProtection="0"/>
    <xf numFmtId="261" fontId="119" fillId="0" borderId="0"/>
    <xf numFmtId="261" fontId="14" fillId="0" borderId="0">
      <alignment vertical="center"/>
    </xf>
    <xf numFmtId="261" fontId="14" fillId="0" borderId="0"/>
    <xf numFmtId="261" fontId="22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2" fillId="0" borderId="0">
      <alignment vertical="center"/>
    </xf>
    <xf numFmtId="261" fontId="18" fillId="0" borderId="0" applyFont="0" applyFill="0" applyBorder="0" applyAlignment="0" applyProtection="0"/>
    <xf numFmtId="261" fontId="198" fillId="0" borderId="0">
      <alignment horizontal="centerContinuous" vertical="center"/>
    </xf>
    <xf numFmtId="43" fontId="41" fillId="0" borderId="0" applyFont="0" applyFill="0" applyBorder="0" applyAlignment="0" applyProtection="0"/>
    <xf numFmtId="261" fontId="17" fillId="0" borderId="0" applyFont="0" applyFill="0" applyBorder="0" applyAlignment="0" applyProtection="0"/>
    <xf numFmtId="261" fontId="17" fillId="0" borderId="0" applyFont="0" applyFill="0" applyBorder="0" applyAlignment="0" applyProtection="0"/>
    <xf numFmtId="261" fontId="17" fillId="0" borderId="0" applyFont="0" applyFill="0" applyBorder="0" applyAlignment="0" applyProtection="0"/>
    <xf numFmtId="312" fontId="16" fillId="0" borderId="2"/>
    <xf numFmtId="176" fontId="20" fillId="0" borderId="58">
      <alignment vertical="center"/>
    </xf>
    <xf numFmtId="176" fontId="18" fillId="0" borderId="0" applyNumberFormat="0" applyFont="0" applyFill="0" applyBorder="0" applyProtection="0">
      <alignment vertical="center"/>
    </xf>
    <xf numFmtId="41" fontId="14" fillId="0" borderId="0" applyFont="0" applyFill="0" applyBorder="0" applyAlignment="0" applyProtection="0"/>
    <xf numFmtId="261" fontId="20" fillId="0" borderId="0" applyNumberFormat="0" applyAlignment="0">
      <alignment horizontal="left" vertical="center"/>
    </xf>
    <xf numFmtId="261" fontId="75" fillId="0" borderId="0" applyNumberFormat="0" applyFont="0" applyFill="0" applyBorder="0" applyProtection="0">
      <alignment vertical="center"/>
    </xf>
    <xf numFmtId="261" fontId="197" fillId="0" borderId="0"/>
    <xf numFmtId="311" fontId="196" fillId="0" borderId="0" applyFont="0" applyFill="0" applyBorder="0" applyAlignment="0" applyProtection="0"/>
    <xf numFmtId="261" fontId="54" fillId="0" borderId="0"/>
    <xf numFmtId="261" fontId="54" fillId="0" borderId="0"/>
    <xf numFmtId="41" fontId="75" fillId="0" borderId="0" applyFont="0" applyFill="0" applyBorder="0" applyAlignment="0" applyProtection="0"/>
    <xf numFmtId="41" fontId="80" fillId="0" borderId="0" applyFont="0" applyFill="0" applyBorder="0" applyAlignment="0" applyProtection="0">
      <alignment vertical="center"/>
    </xf>
    <xf numFmtId="261" fontId="17" fillId="0" borderId="0" applyFont="0" applyFill="0" applyBorder="0" applyAlignment="0" applyProtection="0"/>
    <xf numFmtId="248" fontId="195" fillId="0" borderId="0" applyFont="0" applyFill="0" applyBorder="0" applyProtection="0">
      <alignment horizontal="centerContinuous" vertical="center"/>
    </xf>
    <xf numFmtId="261" fontId="195" fillId="0" borderId="0" applyFont="0" applyFill="0" applyBorder="0" applyProtection="0">
      <alignment horizontal="centerContinuous" vertical="center"/>
    </xf>
    <xf numFmtId="261" fontId="85" fillId="0" borderId="0"/>
    <xf numFmtId="276" fontId="195" fillId="0" borderId="0" applyNumberFormat="0" applyFont="0" applyFill="0" applyBorder="0" applyProtection="0">
      <alignment horizontal="centerContinuous" vertical="center"/>
    </xf>
    <xf numFmtId="261" fontId="195" fillId="0" borderId="0" applyNumberFormat="0" applyFont="0" applyFill="0" applyBorder="0" applyProtection="0">
      <alignment horizontal="centerContinuous" vertical="center"/>
    </xf>
    <xf numFmtId="261" fontId="195" fillId="0" borderId="0" applyNumberFormat="0" applyFont="0" applyFill="0" applyBorder="0" applyProtection="0">
      <alignment horizontal="centerContinuous" vertical="center"/>
    </xf>
    <xf numFmtId="261" fontId="75" fillId="0" borderId="0" applyNumberFormat="0" applyFont="0" applyFill="0" applyBorder="0" applyProtection="0">
      <alignment horizontal="centerContinuous" vertical="center"/>
    </xf>
    <xf numFmtId="9" fontId="75" fillId="0" borderId="0" applyFont="0" applyFill="0" applyBorder="0" applyAlignment="0" applyProtection="0"/>
    <xf numFmtId="9" fontId="85" fillId="0" borderId="0" applyFont="0" applyFill="0" applyBorder="0" applyAlignment="0" applyProtection="0">
      <alignment vertical="center"/>
    </xf>
    <xf numFmtId="310" fontId="14" fillId="0" borderId="0"/>
    <xf numFmtId="310" fontId="14" fillId="0" borderId="0"/>
    <xf numFmtId="310" fontId="14" fillId="0" borderId="0"/>
    <xf numFmtId="310" fontId="14" fillId="0" borderId="0"/>
    <xf numFmtId="310" fontId="14" fillId="0" borderId="0"/>
    <xf numFmtId="310" fontId="14" fillId="0" borderId="0"/>
    <xf numFmtId="310" fontId="14" fillId="0" borderId="0"/>
    <xf numFmtId="310" fontId="14" fillId="0" borderId="0"/>
    <xf numFmtId="310" fontId="14" fillId="0" borderId="0"/>
    <xf numFmtId="310" fontId="14" fillId="0" borderId="0"/>
    <xf numFmtId="310" fontId="14" fillId="0" borderId="0"/>
    <xf numFmtId="177" fontId="54" fillId="0" borderId="0" applyFont="0" applyFill="0" applyBorder="0" applyAlignment="0" applyProtection="0"/>
    <xf numFmtId="261" fontId="18" fillId="0" borderId="0"/>
    <xf numFmtId="40" fontId="17" fillId="0" borderId="0" applyFont="0" applyFill="0" applyBorder="0" applyAlignment="0" applyProtection="0"/>
    <xf numFmtId="177" fontId="102" fillId="0" borderId="0" applyFont="0" applyFill="0" applyBorder="0" applyAlignment="0" applyProtection="0"/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61" fontId="16" fillId="0" borderId="0"/>
    <xf numFmtId="261" fontId="16" fillId="0" borderId="0"/>
    <xf numFmtId="261" fontId="54" fillId="0" borderId="0"/>
    <xf numFmtId="261" fontId="54" fillId="0" borderId="0"/>
    <xf numFmtId="261" fontId="17" fillId="0" borderId="0"/>
    <xf numFmtId="261" fontId="16" fillId="0" borderId="0"/>
    <xf numFmtId="261" fontId="16" fillId="0" borderId="0"/>
    <xf numFmtId="261" fontId="54" fillId="0" borderId="0"/>
    <xf numFmtId="261" fontId="16" fillId="0" borderId="0"/>
    <xf numFmtId="261" fontId="17" fillId="0" borderId="0"/>
    <xf numFmtId="261" fontId="54" fillId="0" borderId="0"/>
    <xf numFmtId="261" fontId="17" fillId="0" borderId="0"/>
    <xf numFmtId="261" fontId="16" fillId="0" borderId="0"/>
    <xf numFmtId="261" fontId="17" fillId="0" borderId="0"/>
    <xf numFmtId="261" fontId="16" fillId="0" borderId="0"/>
    <xf numFmtId="261" fontId="17" fillId="0" borderId="0"/>
    <xf numFmtId="261" fontId="16" fillId="0" borderId="0"/>
    <xf numFmtId="261" fontId="17" fillId="0" borderId="0"/>
    <xf numFmtId="261" fontId="17" fillId="0" borderId="0"/>
    <xf numFmtId="261" fontId="16" fillId="0" borderId="0"/>
    <xf numFmtId="261" fontId="16" fillId="0" borderId="0"/>
    <xf numFmtId="261" fontId="17" fillId="0" borderId="0"/>
    <xf numFmtId="261" fontId="16" fillId="0" borderId="0"/>
    <xf numFmtId="261" fontId="54" fillId="0" borderId="0"/>
    <xf numFmtId="261" fontId="16" fillId="0" borderId="0"/>
    <xf numFmtId="261" fontId="16" fillId="0" borderId="0"/>
    <xf numFmtId="261" fontId="16" fillId="0" borderId="0"/>
    <xf numFmtId="261" fontId="16" fillId="0" borderId="0"/>
    <xf numFmtId="261" fontId="17" fillId="0" borderId="0"/>
    <xf numFmtId="261" fontId="16" fillId="0" borderId="0"/>
    <xf numFmtId="261" fontId="16" fillId="0" borderId="0"/>
    <xf numFmtId="261" fontId="54" fillId="0" borderId="0"/>
    <xf numFmtId="261" fontId="17" fillId="0" borderId="0"/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261" fontId="16" fillId="0" borderId="0"/>
    <xf numFmtId="261" fontId="16" fillId="0" borderId="0"/>
    <xf numFmtId="261" fontId="16" fillId="0" borderId="0"/>
    <xf numFmtId="261" fontId="17" fillId="0" borderId="0"/>
    <xf numFmtId="261" fontId="16" fillId="0" borderId="0"/>
    <xf numFmtId="261" fontId="16" fillId="0" borderId="0"/>
    <xf numFmtId="261" fontId="16" fillId="0" borderId="0"/>
    <xf numFmtId="261" fontId="16" fillId="0" borderId="0"/>
    <xf numFmtId="261" fontId="17" fillId="0" borderId="0"/>
    <xf numFmtId="261" fontId="17" fillId="0" borderId="0"/>
    <xf numFmtId="261" fontId="16" fillId="0" borderId="0"/>
    <xf numFmtId="261" fontId="54" fillId="0" borderId="0"/>
    <xf numFmtId="261" fontId="59" fillId="0" borderId="0"/>
    <xf numFmtId="261" fontId="54" fillId="0" borderId="0"/>
    <xf numFmtId="261" fontId="16" fillId="0" borderId="0"/>
    <xf numFmtId="261" fontId="17" fillId="0" borderId="0"/>
    <xf numFmtId="261" fontId="17" fillId="0" borderId="0"/>
    <xf numFmtId="261" fontId="16" fillId="0" borderId="0"/>
    <xf numFmtId="261" fontId="54" fillId="0" borderId="0"/>
    <xf numFmtId="261" fontId="16" fillId="0" borderId="0"/>
    <xf numFmtId="261" fontId="16" fillId="0" borderId="0"/>
    <xf numFmtId="261" fontId="16" fillId="0" borderId="0"/>
    <xf numFmtId="261" fontId="16" fillId="0" borderId="0"/>
    <xf numFmtId="261" fontId="194" fillId="48" borderId="0"/>
    <xf numFmtId="261" fontId="14" fillId="0" borderId="0" applyFont="0" applyFill="0" applyBorder="0" applyAlignment="0" applyProtection="0"/>
    <xf numFmtId="261" fontId="14" fillId="0" borderId="0"/>
    <xf numFmtId="261" fontId="16" fillId="0" borderId="26" applyNumberFormat="0" applyFont="0" applyFill="0" applyAlignment="0" applyProtection="0"/>
    <xf numFmtId="295" fontId="54" fillId="0" borderId="0" applyFill="0" applyBorder="0" applyProtection="0">
      <alignment horizontal="center" vertical="center"/>
    </xf>
    <xf numFmtId="49" fontId="192" fillId="0" borderId="0" applyFill="0" applyBorder="0" applyProtection="0">
      <alignment horizontal="centerContinuous" vertical="center"/>
    </xf>
    <xf numFmtId="307" fontId="27" fillId="0" borderId="0" applyFill="0" applyBorder="0" applyAlignment="0"/>
    <xf numFmtId="306" fontId="27" fillId="0" borderId="0" applyFill="0" applyBorder="0" applyAlignment="0"/>
    <xf numFmtId="49" fontId="60" fillId="0" borderId="0" applyFill="0" applyBorder="0" applyAlignment="0"/>
    <xf numFmtId="261" fontId="17" fillId="0" borderId="0"/>
    <xf numFmtId="261" fontId="190" fillId="0" borderId="0" applyNumberFormat="0" applyFill="0" applyBorder="0" applyAlignment="0">
      <alignment horizontal="center"/>
    </xf>
    <xf numFmtId="261" fontId="189" fillId="47" borderId="0" applyNumberFormat="0" applyFont="0" applyBorder="0" applyAlignment="0">
      <alignment horizontal="center"/>
    </xf>
    <xf numFmtId="274" fontId="18" fillId="0" borderId="0" applyFill="0" applyBorder="0" applyAlignment="0"/>
    <xf numFmtId="305" fontId="27" fillId="0" borderId="0" applyFill="0" applyBorder="0" applyAlignment="0"/>
    <xf numFmtId="302" fontId="27" fillId="0" borderId="0" applyFill="0" applyBorder="0" applyAlignment="0"/>
    <xf numFmtId="274" fontId="18" fillId="0" borderId="0" applyFill="0" applyBorder="0" applyAlignment="0"/>
    <xf numFmtId="302" fontId="27" fillId="0" borderId="0" applyFill="0" applyBorder="0" applyAlignment="0"/>
    <xf numFmtId="306" fontId="27" fillId="0" borderId="0" applyFont="0" applyFill="0" applyBorder="0" applyAlignment="0" applyProtection="0"/>
    <xf numFmtId="308" fontId="27" fillId="0" borderId="0" applyFont="0" applyFill="0" applyBorder="0" applyAlignment="0" applyProtection="0"/>
    <xf numFmtId="304" fontId="27" fillId="0" borderId="0" applyFont="0" applyFill="0" applyBorder="0" applyAlignment="0" applyProtection="0"/>
    <xf numFmtId="182" fontId="16" fillId="0" borderId="0" applyFont="0" applyFill="0" applyBorder="0" applyAlignment="0" applyProtection="0"/>
    <xf numFmtId="261" fontId="19" fillId="0" borderId="0">
      <protection locked="0"/>
    </xf>
    <xf numFmtId="261" fontId="14" fillId="0" borderId="0">
      <protection locked="0"/>
    </xf>
    <xf numFmtId="275" fontId="18" fillId="0" borderId="0"/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176" fontId="79" fillId="0" borderId="0" applyFont="0" applyFill="0" applyBorder="0" applyAlignment="0" applyProtection="0"/>
    <xf numFmtId="261" fontId="16" fillId="0" borderId="0" applyFont="0" applyFill="0" applyBorder="0" applyAlignment="0" applyProtection="0"/>
    <xf numFmtId="274" fontId="18" fillId="0" borderId="0" applyFill="0" applyBorder="0" applyAlignment="0"/>
    <xf numFmtId="305" fontId="27" fillId="0" borderId="0" applyFill="0" applyBorder="0" applyAlignment="0"/>
    <xf numFmtId="302" fontId="27" fillId="0" borderId="0" applyFill="0" applyBorder="0" applyAlignment="0"/>
    <xf numFmtId="274" fontId="18" fillId="0" borderId="0" applyFill="0" applyBorder="0" applyAlignment="0"/>
    <xf numFmtId="302" fontId="27" fillId="0" borderId="0" applyFill="0" applyBorder="0" applyAlignment="0"/>
    <xf numFmtId="261" fontId="188" fillId="0" borderId="0" applyNumberFormat="0" applyFill="0" applyBorder="0" applyAlignment="0" applyProtection="0">
      <alignment vertical="top"/>
      <protection locked="0"/>
    </xf>
    <xf numFmtId="261" fontId="187" fillId="0" borderId="0" applyNumberFormat="0" applyFill="0" applyBorder="0" applyAlignment="0" applyProtection="0"/>
    <xf numFmtId="261" fontId="186" fillId="0" borderId="0">
      <alignment horizontal="center"/>
    </xf>
    <xf numFmtId="261" fontId="186" fillId="0" borderId="52">
      <alignment horizontal="center"/>
    </xf>
    <xf numFmtId="185" fontId="68" fillId="0" borderId="0">
      <protection locked="0"/>
    </xf>
    <xf numFmtId="284" fontId="18" fillId="0" borderId="0"/>
    <xf numFmtId="274" fontId="18" fillId="0" borderId="0" applyFont="0" applyFill="0" applyBorder="0" applyAlignment="0" applyProtection="0"/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77" fillId="0" borderId="0"/>
    <xf numFmtId="309" fontId="27" fillId="0" borderId="0" applyFont="0" applyFill="0" applyBorder="0" applyAlignment="0" applyProtection="0">
      <alignment horizontal="right"/>
    </xf>
    <xf numFmtId="226" fontId="176" fillId="0" borderId="0" applyFont="0" applyFill="0" applyBorder="0" applyAlignment="0" applyProtection="0"/>
    <xf numFmtId="225" fontId="176" fillId="0" borderId="0" applyFont="0" applyFill="0" applyBorder="0" applyAlignment="0" applyProtection="0"/>
    <xf numFmtId="261" fontId="14" fillId="0" borderId="0">
      <protection locked="0"/>
    </xf>
    <xf numFmtId="261" fontId="14" fillId="0" borderId="0">
      <protection locked="0"/>
    </xf>
    <xf numFmtId="249" fontId="16" fillId="0" borderId="0" applyFont="0" applyFill="0" applyBorder="0" applyAlignment="0" applyProtection="0"/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76" fontId="138" fillId="0" borderId="0" applyBorder="0" applyProtection="0">
      <alignment horizontal="centerContinuous"/>
    </xf>
    <xf numFmtId="276" fontId="138" fillId="0" borderId="0" applyBorder="0" applyProtection="0">
      <alignment horizontal="centerContinuous"/>
    </xf>
    <xf numFmtId="261" fontId="14" fillId="0" borderId="0">
      <protection locked="0"/>
    </xf>
    <xf numFmtId="276" fontId="138" fillId="0" borderId="0" applyBorder="0" applyProtection="0">
      <alignment horizontal="centerContinuous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76" fontId="138" fillId="0" borderId="0" applyBorder="0" applyProtection="0">
      <alignment horizontal="centerContinuous"/>
    </xf>
    <xf numFmtId="276" fontId="138" fillId="0" borderId="0" applyBorder="0" applyProtection="0">
      <alignment horizontal="centerContinuous"/>
    </xf>
    <xf numFmtId="276" fontId="138" fillId="0" borderId="0" applyBorder="0" applyProtection="0">
      <alignment horizontal="centerContinuous"/>
    </xf>
    <xf numFmtId="276" fontId="138" fillId="0" borderId="0" applyBorder="0" applyProtection="0">
      <alignment horizontal="centerContinuous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76" fontId="138" fillId="0" borderId="0" applyBorder="0" applyProtection="0">
      <alignment horizontal="centerContinuous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76" fontId="138" fillId="0" borderId="0" applyBorder="0" applyProtection="0">
      <alignment horizontal="centerContinuous"/>
    </xf>
    <xf numFmtId="261" fontId="14" fillId="0" borderId="0">
      <protection locked="0"/>
    </xf>
    <xf numFmtId="261" fontId="14" fillId="0" borderId="0">
      <protection locked="0"/>
    </xf>
    <xf numFmtId="261" fontId="14" fillId="0" borderId="0" applyFont="0" applyFill="0" applyBorder="0" applyAlignment="0" applyProtection="0"/>
    <xf numFmtId="286" fontId="18" fillId="0" borderId="0">
      <protection locked="0"/>
    </xf>
    <xf numFmtId="281" fontId="18" fillId="0" borderId="0">
      <protection locked="0"/>
    </xf>
    <xf numFmtId="277" fontId="18" fillId="0" borderId="0">
      <protection locked="0"/>
    </xf>
    <xf numFmtId="261" fontId="19" fillId="0" borderId="26">
      <protection locked="0"/>
    </xf>
    <xf numFmtId="261" fontId="18" fillId="0" borderId="30">
      <alignment vertical="center" wrapText="1"/>
    </xf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>
      <alignment vertical="center"/>
    </xf>
    <xf numFmtId="261" fontId="14" fillId="0" borderId="0"/>
    <xf numFmtId="261" fontId="14" fillId="0" borderId="0"/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/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78" fillId="0" borderId="0" applyFont="0" applyFill="0" applyBorder="0" applyAlignment="0" applyProtection="0">
      <alignment vertical="center"/>
    </xf>
    <xf numFmtId="261" fontId="78" fillId="0" borderId="0" applyFont="0" applyFill="0" applyBorder="0" applyAlignment="0" applyProtection="0">
      <alignment vertical="center"/>
    </xf>
    <xf numFmtId="38" fontId="78" fillId="0" borderId="0" applyFont="0" applyFill="0" applyBorder="0" applyAlignment="0" applyProtection="0">
      <alignment vertical="center"/>
    </xf>
    <xf numFmtId="182" fontId="175" fillId="39" borderId="0" applyFill="0" applyBorder="0" applyProtection="0">
      <alignment horizontal="right"/>
    </xf>
    <xf numFmtId="38" fontId="78" fillId="0" borderId="0" applyFont="0" applyFill="0" applyBorder="0" applyProtection="0">
      <alignment vertical="center"/>
    </xf>
    <xf numFmtId="289" fontId="16" fillId="0" borderId="0" applyFont="0" applyFill="0" applyBorder="0" applyProtection="0">
      <alignment vertical="center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85" fillId="0" borderId="0">
      <alignment vertical="center"/>
    </xf>
    <xf numFmtId="285" fontId="146" fillId="46" borderId="0">
      <alignment horizontal="center" vertical="center" wrapText="1"/>
    </xf>
    <xf numFmtId="280" fontId="18" fillId="0" borderId="0">
      <protection locked="0"/>
    </xf>
    <xf numFmtId="261" fontId="86" fillId="0" borderId="0"/>
    <xf numFmtId="4" fontId="19" fillId="0" borderId="0">
      <protection locked="0"/>
    </xf>
    <xf numFmtId="301" fontId="14" fillId="0" borderId="0" applyFont="0" applyFill="0" applyBorder="0" applyAlignment="0" applyProtection="0"/>
    <xf numFmtId="298" fontId="18" fillId="0" borderId="0" applyFont="0" applyFill="0" applyBorder="0" applyAlignment="0" applyProtection="0"/>
    <xf numFmtId="300" fontId="14" fillId="0" borderId="0" applyFont="0" applyFill="0" applyBorder="0" applyAlignment="0" applyProtection="0"/>
    <xf numFmtId="300" fontId="14" fillId="0" borderId="0" applyFont="0" applyFill="0" applyBorder="0" applyAlignment="0" applyProtection="0"/>
    <xf numFmtId="300" fontId="14" fillId="0" borderId="0" applyFont="0" applyFill="0" applyBorder="0" applyAlignment="0" applyProtection="0"/>
    <xf numFmtId="298" fontId="18" fillId="0" borderId="0" applyFont="0" applyFill="0" applyBorder="0" applyAlignment="0" applyProtection="0"/>
    <xf numFmtId="261" fontId="14" fillId="0" borderId="0">
      <protection locked="0"/>
    </xf>
    <xf numFmtId="261" fontId="18" fillId="0" borderId="0"/>
    <xf numFmtId="261" fontId="14" fillId="0" borderId="0" applyFont="0" applyFill="0" applyBorder="0" applyAlignment="0" applyProtection="0"/>
    <xf numFmtId="261" fontId="16" fillId="0" borderId="0"/>
    <xf numFmtId="41" fontId="14" fillId="0" borderId="0" applyFont="0" applyFill="0" applyBorder="0" applyAlignment="0" applyProtection="0"/>
    <xf numFmtId="204" fontId="97" fillId="0" borderId="0">
      <alignment vertical="center"/>
    </xf>
    <xf numFmtId="261" fontId="19" fillId="0" borderId="0">
      <protection locked="0"/>
    </xf>
    <xf numFmtId="297" fontId="174" fillId="0" borderId="30">
      <alignment vertical="center"/>
    </xf>
    <xf numFmtId="261" fontId="78" fillId="0" borderId="0" applyNumberFormat="0" applyFont="0" applyFill="0" applyBorder="0" applyProtection="0">
      <alignment horizontal="centerContinuous" vertical="center"/>
    </xf>
    <xf numFmtId="288" fontId="86" fillId="0" borderId="23" applyBorder="0"/>
    <xf numFmtId="261" fontId="78" fillId="0" borderId="0" applyFont="0" applyFill="0" applyBorder="0" applyAlignment="0" applyProtection="0"/>
    <xf numFmtId="261" fontId="78" fillId="0" borderId="0" applyFont="0" applyFill="0" applyBorder="0" applyAlignment="0" applyProtection="0"/>
    <xf numFmtId="10" fontId="76" fillId="0" borderId="0" applyFill="0" applyBorder="0" applyProtection="0">
      <alignment horizontal="right"/>
    </xf>
    <xf numFmtId="9" fontId="76" fillId="39" borderId="0" applyFill="0" applyBorder="0" applyProtection="0">
      <alignment horizontal="right"/>
    </xf>
    <xf numFmtId="294" fontId="16" fillId="0" borderId="0" applyFont="0" applyFill="0" applyBorder="0" applyProtection="0">
      <alignment horizontal="center" vertical="center"/>
    </xf>
    <xf numFmtId="293" fontId="16" fillId="0" borderId="0" applyFont="0" applyFill="0" applyBorder="0" applyProtection="0">
      <alignment horizontal="center" vertical="center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41" fontId="78" fillId="0" borderId="2" applyNumberFormat="0" applyFont="0" applyFill="0" applyBorder="0" applyProtection="0">
      <alignment horizontal="distributed" vertical="center"/>
    </xf>
    <xf numFmtId="261" fontId="19" fillId="0" borderId="0">
      <protection locked="0"/>
    </xf>
    <xf numFmtId="261" fontId="19" fillId="0" borderId="0">
      <protection locked="0"/>
    </xf>
    <xf numFmtId="261" fontId="19" fillId="0" borderId="0">
      <protection locked="0"/>
    </xf>
    <xf numFmtId="261" fontId="68" fillId="0" borderId="0">
      <protection locked="0"/>
    </xf>
    <xf numFmtId="261" fontId="68" fillId="0" borderId="0">
      <protection locked="0"/>
    </xf>
    <xf numFmtId="279" fontId="18" fillId="0" borderId="0">
      <protection locked="0"/>
    </xf>
    <xf numFmtId="261" fontId="14" fillId="0" borderId="0">
      <protection locked="0"/>
    </xf>
    <xf numFmtId="261" fontId="171" fillId="0" borderId="0" applyFont="0" applyFill="0" applyBorder="0" applyAlignment="0" applyProtection="0"/>
    <xf numFmtId="261" fontId="171" fillId="0" borderId="0" applyFont="0" applyFill="0" applyBorder="0" applyAlignment="0" applyProtection="0"/>
    <xf numFmtId="261" fontId="12" fillId="0" borderId="0">
      <alignment vertical="center"/>
    </xf>
    <xf numFmtId="261" fontId="14" fillId="0" borderId="0">
      <protection locked="0"/>
    </xf>
    <xf numFmtId="261" fontId="12" fillId="0" borderId="0">
      <alignment vertical="center"/>
    </xf>
    <xf numFmtId="261" fontId="173" fillId="0" borderId="0"/>
    <xf numFmtId="205" fontId="73" fillId="0" borderId="0">
      <alignment vertical="center"/>
    </xf>
    <xf numFmtId="261" fontId="76" fillId="0" borderId="0">
      <alignment horizontal="center" vertical="center"/>
    </xf>
    <xf numFmtId="248" fontId="172" fillId="0" borderId="0">
      <alignment horizontal="center" vertical="center"/>
    </xf>
    <xf numFmtId="41" fontId="18" fillId="0" borderId="0">
      <alignment horizontal="center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261" fontId="75" fillId="9" borderId="35" applyNumberFormat="0" applyFill="0" applyBorder="0">
      <alignment horizontal="center" vertical="center"/>
    </xf>
    <xf numFmtId="291" fontId="16" fillId="0" borderId="0" applyFont="0" applyFill="0" applyBorder="0" applyAlignment="0" applyProtection="0">
      <alignment vertical="center"/>
    </xf>
    <xf numFmtId="292" fontId="16" fillId="0" borderId="0">
      <alignment vertical="center"/>
    </xf>
    <xf numFmtId="290" fontId="16" fillId="0" borderId="0" applyFont="0" applyFill="0" applyBorder="0" applyAlignment="0" applyProtection="0">
      <alignment vertical="center"/>
    </xf>
    <xf numFmtId="261" fontId="16" fillId="0" borderId="0"/>
    <xf numFmtId="261" fontId="17" fillId="0" borderId="0"/>
    <xf numFmtId="261" fontId="16" fillId="0" borderId="0"/>
    <xf numFmtId="261" fontId="16" fillId="0" borderId="0"/>
    <xf numFmtId="261" fontId="17" fillId="0" borderId="0"/>
    <xf numFmtId="261" fontId="59" fillId="0" borderId="0"/>
    <xf numFmtId="261" fontId="17" fillId="0" borderId="0"/>
    <xf numFmtId="261" fontId="17" fillId="0" borderId="0"/>
    <xf numFmtId="261" fontId="16" fillId="0" borderId="0"/>
    <xf numFmtId="261" fontId="17" fillId="0" borderId="0"/>
    <xf numFmtId="261" fontId="16" fillId="0" borderId="0"/>
    <xf numFmtId="261" fontId="17" fillId="0" borderId="0"/>
    <xf numFmtId="261" fontId="16" fillId="0" borderId="0"/>
    <xf numFmtId="261" fontId="17" fillId="0" borderId="0"/>
    <xf numFmtId="261" fontId="17" fillId="0" borderId="0"/>
    <xf numFmtId="261" fontId="17" fillId="0" borderId="0"/>
    <xf numFmtId="261" fontId="16" fillId="0" borderId="0"/>
    <xf numFmtId="261" fontId="17" fillId="0" borderId="0"/>
    <xf numFmtId="261" fontId="17" fillId="0" borderId="0"/>
    <xf numFmtId="261" fontId="16" fillId="0" borderId="0"/>
    <xf numFmtId="261" fontId="17" fillId="0" borderId="0"/>
    <xf numFmtId="261" fontId="14" fillId="0" borderId="0"/>
    <xf numFmtId="261" fontId="14" fillId="0" borderId="0"/>
    <xf numFmtId="261" fontId="17" fillId="0" borderId="0"/>
    <xf numFmtId="261" fontId="17" fillId="0" borderId="0"/>
    <xf numFmtId="261" fontId="17" fillId="0" borderId="0"/>
    <xf numFmtId="261" fontId="16" fillId="0" borderId="0"/>
    <xf numFmtId="261" fontId="16" fillId="0" borderId="0"/>
    <xf numFmtId="261" fontId="14" fillId="0" borderId="0"/>
    <xf numFmtId="261" fontId="16" fillId="0" borderId="0"/>
    <xf numFmtId="261" fontId="16" fillId="0" borderId="0"/>
    <xf numFmtId="261" fontId="16" fillId="0" borderId="0"/>
    <xf numFmtId="261" fontId="17" fillId="0" borderId="0"/>
    <xf numFmtId="261" fontId="17" fillId="0" borderId="0"/>
    <xf numFmtId="261" fontId="16" fillId="0" borderId="0"/>
    <xf numFmtId="261" fontId="16" fillId="0" borderId="0"/>
    <xf numFmtId="261" fontId="16" fillId="0" borderId="0"/>
    <xf numFmtId="261" fontId="16" fillId="0" borderId="0"/>
    <xf numFmtId="261" fontId="16" fillId="0" borderId="0"/>
    <xf numFmtId="261" fontId="14" fillId="0" borderId="0" applyFont="0" applyFill="0" applyBorder="0" applyAlignment="0" applyProtection="0"/>
    <xf numFmtId="261" fontId="16" fillId="0" borderId="0"/>
    <xf numFmtId="261" fontId="16" fillId="0" borderId="0"/>
    <xf numFmtId="261" fontId="16" fillId="0" borderId="0"/>
    <xf numFmtId="261" fontId="17" fillId="0" borderId="0"/>
    <xf numFmtId="261" fontId="16" fillId="0" borderId="0"/>
    <xf numFmtId="261" fontId="16" fillId="0" borderId="0"/>
    <xf numFmtId="261" fontId="16" fillId="0" borderId="0"/>
    <xf numFmtId="261" fontId="16" fillId="0" borderId="0"/>
    <xf numFmtId="261" fontId="16" fillId="0" borderId="0"/>
    <xf numFmtId="261" fontId="16" fillId="0" borderId="0"/>
    <xf numFmtId="261" fontId="17" fillId="0" borderId="0"/>
    <xf numFmtId="261" fontId="16" fillId="0" borderId="0"/>
    <xf numFmtId="261" fontId="17" fillId="0" borderId="0"/>
    <xf numFmtId="261" fontId="17" fillId="0" borderId="0"/>
    <xf numFmtId="261" fontId="16" fillId="0" borderId="0"/>
    <xf numFmtId="261" fontId="16" fillId="0" borderId="0"/>
    <xf numFmtId="261" fontId="16" fillId="0" borderId="0"/>
    <xf numFmtId="261" fontId="17" fillId="0" borderId="0"/>
    <xf numFmtId="261" fontId="17" fillId="0" borderId="0"/>
    <xf numFmtId="261" fontId="14" fillId="0" borderId="0" applyFont="0" applyFill="0" applyBorder="0" applyAlignment="0" applyProtection="0"/>
    <xf numFmtId="261" fontId="17" fillId="0" borderId="0"/>
    <xf numFmtId="261" fontId="16" fillId="0" borderId="0"/>
    <xf numFmtId="261" fontId="17" fillId="0" borderId="0"/>
    <xf numFmtId="261" fontId="17" fillId="0" borderId="0"/>
    <xf numFmtId="261" fontId="16" fillId="0" borderId="0"/>
    <xf numFmtId="261" fontId="16" fillId="0" borderId="0"/>
    <xf numFmtId="261" fontId="16" fillId="0" borderId="0"/>
    <xf numFmtId="261" fontId="16" fillId="0" borderId="0"/>
    <xf numFmtId="261" fontId="16" fillId="0" borderId="0"/>
    <xf numFmtId="261" fontId="16" fillId="0" borderId="0"/>
    <xf numFmtId="261" fontId="17" fillId="0" borderId="0"/>
    <xf numFmtId="261" fontId="17" fillId="0" borderId="0"/>
    <xf numFmtId="261" fontId="17" fillId="0" borderId="0"/>
    <xf numFmtId="261" fontId="14" fillId="0" borderId="0" applyFont="0" applyFill="0" applyBorder="0" applyAlignment="0" applyProtection="0"/>
    <xf numFmtId="261" fontId="17" fillId="0" borderId="0"/>
    <xf numFmtId="261" fontId="16" fillId="0" borderId="0"/>
    <xf numFmtId="261" fontId="14" fillId="0" borderId="0" applyFont="0" applyFill="0" applyBorder="0" applyAlignment="0" applyProtection="0"/>
    <xf numFmtId="261" fontId="16" fillId="0" borderId="0"/>
    <xf numFmtId="261" fontId="16" fillId="0" borderId="0"/>
    <xf numFmtId="261" fontId="17" fillId="0" borderId="0"/>
    <xf numFmtId="261" fontId="17" fillId="0" borderId="0"/>
    <xf numFmtId="261" fontId="17" fillId="0" borderId="0"/>
    <xf numFmtId="261" fontId="17" fillId="0" borderId="0"/>
    <xf numFmtId="299" fontId="14" fillId="0" borderId="0" applyNumberFormat="0" applyFont="0" applyFill="0" applyBorder="0" applyAlignment="0" applyProtection="0"/>
    <xf numFmtId="261" fontId="14" fillId="0" borderId="0">
      <alignment vertical="center"/>
    </xf>
    <xf numFmtId="261" fontId="18" fillId="0" borderId="0">
      <protection locked="0"/>
    </xf>
    <xf numFmtId="261" fontId="14" fillId="0" borderId="0">
      <alignment vertical="center"/>
    </xf>
    <xf numFmtId="319" fontId="18" fillId="0" borderId="0" applyFill="0" applyBorder="0" applyProtection="0"/>
    <xf numFmtId="209" fontId="14" fillId="0" borderId="0">
      <alignment vertical="center"/>
    </xf>
    <xf numFmtId="185" fontId="68" fillId="0" borderId="0">
      <protection locked="0"/>
    </xf>
    <xf numFmtId="261" fontId="133" fillId="0" borderId="0" applyNumberFormat="0" applyFill="0" applyBorder="0" applyAlignment="0" applyProtection="0"/>
    <xf numFmtId="261" fontId="170" fillId="0" borderId="0" applyNumberFormat="0" applyFill="0" applyBorder="0" applyAlignment="0" applyProtection="0"/>
    <xf numFmtId="2" fontId="56" fillId="0" borderId="0">
      <alignment horizontal="left"/>
    </xf>
    <xf numFmtId="261" fontId="185" fillId="0" borderId="0" applyNumberFormat="0" applyFill="0" applyBorder="0" applyAlignment="0" applyProtection="0">
      <alignment vertical="top"/>
      <protection locked="0"/>
    </xf>
    <xf numFmtId="2" fontId="16" fillId="0" borderId="0" applyFont="0" applyFill="0" applyBorder="0" applyAlignment="0" applyProtection="0"/>
    <xf numFmtId="261" fontId="184" fillId="0" borderId="0">
      <protection locked="0"/>
    </xf>
    <xf numFmtId="261" fontId="19" fillId="0" borderId="0">
      <protection locked="0"/>
    </xf>
    <xf numFmtId="261" fontId="19" fillId="0" borderId="0">
      <protection locked="0"/>
    </xf>
    <xf numFmtId="261" fontId="19" fillId="0" borderId="0">
      <protection locked="0"/>
    </xf>
    <xf numFmtId="261" fontId="184" fillId="0" borderId="0">
      <protection locked="0"/>
    </xf>
    <xf numFmtId="261" fontId="19" fillId="0" borderId="0">
      <protection locked="0"/>
    </xf>
    <xf numFmtId="261" fontId="19" fillId="0" borderId="0">
      <protection locked="0"/>
    </xf>
    <xf numFmtId="274" fontId="18" fillId="0" borderId="0" applyFill="0" applyBorder="0" applyAlignment="0"/>
    <xf numFmtId="305" fontId="27" fillId="0" borderId="0" applyFill="0" applyBorder="0" applyAlignment="0"/>
    <xf numFmtId="302" fontId="27" fillId="0" borderId="0" applyFill="0" applyBorder="0" applyAlignment="0"/>
    <xf numFmtId="274" fontId="18" fillId="0" borderId="0" applyFill="0" applyBorder="0" applyAlignment="0"/>
    <xf numFmtId="302" fontId="27" fillId="0" borderId="0" applyFill="0" applyBorder="0" applyAlignment="0"/>
    <xf numFmtId="276" fontId="16" fillId="0" borderId="57">
      <alignment vertical="center"/>
    </xf>
    <xf numFmtId="14" fontId="60" fillId="0" borderId="0" applyFill="0" applyBorder="0" applyAlignment="0"/>
    <xf numFmtId="261" fontId="16" fillId="0" borderId="0" applyFont="0" applyFill="0" applyBorder="0" applyAlignment="0" applyProtection="0"/>
    <xf numFmtId="282" fontId="14" fillId="0" borderId="0"/>
    <xf numFmtId="269" fontId="16" fillId="0" borderId="0" applyFont="0" applyFill="0" applyBorder="0" applyAlignment="0" applyProtection="0"/>
    <xf numFmtId="287" fontId="183" fillId="0" borderId="2" applyFill="0" applyBorder="0" applyAlignment="0"/>
    <xf numFmtId="261" fontId="16" fillId="0" borderId="0" applyFont="0" applyFill="0" applyBorder="0" applyAlignment="0" applyProtection="0"/>
    <xf numFmtId="261" fontId="19" fillId="0" borderId="0">
      <protection locked="0"/>
    </xf>
    <xf numFmtId="3" fontId="16" fillId="0" borderId="0" applyFont="0" applyFill="0" applyBorder="0" applyAlignment="0" applyProtection="0"/>
    <xf numFmtId="283" fontId="18" fillId="0" borderId="0"/>
    <xf numFmtId="302" fontId="27" fillId="0" borderId="0" applyFont="0" applyFill="0" applyBorder="0" applyAlignment="0" applyProtection="0"/>
    <xf numFmtId="261" fontId="16" fillId="0" borderId="0" applyFont="0" applyFill="0" applyBorder="0" applyAlignment="0" applyProtection="0"/>
    <xf numFmtId="261" fontId="182" fillId="0" borderId="0"/>
    <xf numFmtId="261" fontId="182" fillId="0" borderId="0"/>
    <xf numFmtId="261" fontId="182" fillId="0" borderId="0"/>
    <xf numFmtId="261" fontId="182" fillId="0" borderId="0"/>
    <xf numFmtId="261" fontId="182" fillId="0" borderId="0"/>
    <xf numFmtId="261" fontId="182" fillId="0" borderId="0"/>
    <xf numFmtId="261" fontId="182" fillId="0" borderId="0"/>
    <xf numFmtId="176" fontId="79" fillId="0" borderId="0" applyFont="0" applyFill="0" applyBorder="0" applyAlignment="0" applyProtection="0"/>
    <xf numFmtId="261" fontId="14" fillId="0" borderId="0">
      <protection locked="0"/>
    </xf>
    <xf numFmtId="274" fontId="18" fillId="0" borderId="0" applyFill="0" applyBorder="0" applyAlignment="0"/>
    <xf numFmtId="305" fontId="27" fillId="0" borderId="0" applyFill="0" applyBorder="0" applyAlignment="0"/>
    <xf numFmtId="302" fontId="27" fillId="0" borderId="0" applyFill="0" applyBorder="0" applyAlignment="0"/>
    <xf numFmtId="304" fontId="27" fillId="0" borderId="0" applyFill="0" applyBorder="0" applyAlignment="0"/>
    <xf numFmtId="303" fontId="27" fillId="0" borderId="0" applyFill="0" applyBorder="0" applyAlignment="0"/>
    <xf numFmtId="248" fontId="181" fillId="0" borderId="0" applyFill="0" applyBorder="0" applyAlignment="0"/>
    <xf numFmtId="274" fontId="18" fillId="0" borderId="0" applyFill="0" applyBorder="0" applyAlignment="0"/>
    <xf numFmtId="261" fontId="14" fillId="0" borderId="0" applyFill="0" applyBorder="0" applyAlignment="0"/>
    <xf numFmtId="261" fontId="16" fillId="0" borderId="0"/>
    <xf numFmtId="261" fontId="179" fillId="0" borderId="0"/>
    <xf numFmtId="261" fontId="178" fillId="0" borderId="0"/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78" fontId="18" fillId="0" borderId="0">
      <protection locked="0"/>
    </xf>
    <xf numFmtId="261" fontId="17" fillId="0" borderId="0"/>
    <xf numFmtId="261" fontId="17" fillId="0" borderId="0"/>
    <xf numFmtId="261" fontId="16" fillId="0" borderId="0"/>
    <xf numFmtId="261" fontId="17" fillId="0" borderId="0"/>
    <xf numFmtId="261" fontId="16" fillId="0" borderId="0"/>
    <xf numFmtId="261" fontId="16" fillId="0" borderId="0"/>
    <xf numFmtId="261" fontId="16" fillId="0" borderId="0"/>
    <xf numFmtId="261" fontId="17" fillId="0" borderId="0"/>
    <xf numFmtId="261" fontId="16" fillId="0" borderId="0"/>
    <xf numFmtId="261" fontId="17" fillId="0" borderId="0"/>
    <xf numFmtId="261" fontId="16" fillId="0" borderId="0"/>
    <xf numFmtId="261" fontId="16" fillId="0" borderId="0"/>
    <xf numFmtId="276" fontId="14" fillId="0" borderId="0" applyNumberFormat="0" applyFont="0" applyFill="0" applyBorder="0" applyAlignment="0" applyProtection="0"/>
    <xf numFmtId="276" fontId="14" fillId="0" borderId="0" applyNumberFormat="0" applyFont="0" applyFill="0" applyBorder="0" applyAlignment="0" applyProtection="0"/>
    <xf numFmtId="209" fontId="14" fillId="0" borderId="0">
      <alignment vertical="center"/>
    </xf>
    <xf numFmtId="209" fontId="14" fillId="0" borderId="0">
      <alignment vertical="center"/>
    </xf>
    <xf numFmtId="261" fontId="191" fillId="0" borderId="0">
      <alignment horizontal="center" vertical="center"/>
    </xf>
    <xf numFmtId="261" fontId="14" fillId="0" borderId="0"/>
    <xf numFmtId="261" fontId="75" fillId="9" borderId="35" applyNumberFormat="0" applyFill="0" applyBorder="0">
      <alignment horizontal="center" vertical="center"/>
    </xf>
    <xf numFmtId="261" fontId="81" fillId="51" borderId="0" applyNumberFormat="0" applyBorder="0" applyAlignment="0" applyProtection="0">
      <alignment vertical="center"/>
    </xf>
    <xf numFmtId="319" fontId="18" fillId="0" borderId="0" applyFill="0" applyBorder="0" applyProtection="0"/>
    <xf numFmtId="261" fontId="14" fillId="0" borderId="0">
      <protection locked="0"/>
    </xf>
    <xf numFmtId="4" fontId="19" fillId="0" borderId="0">
      <protection locked="0"/>
    </xf>
    <xf numFmtId="261" fontId="75" fillId="9" borderId="35" applyNumberFormat="0" applyFill="0" applyBorder="0">
      <alignment horizontal="center" vertical="center"/>
    </xf>
    <xf numFmtId="261" fontId="19" fillId="0" borderId="0">
      <protection locked="0"/>
    </xf>
    <xf numFmtId="261" fontId="19" fillId="0" borderId="0">
      <protection locked="0"/>
    </xf>
    <xf numFmtId="261" fontId="75" fillId="9" borderId="35" applyNumberFormat="0" applyFill="0" applyBorder="0">
      <alignment horizontal="center" vertical="center"/>
    </xf>
    <xf numFmtId="4" fontId="19" fillId="0" borderId="0">
      <protection locked="0"/>
    </xf>
    <xf numFmtId="319" fontId="18" fillId="0" borderId="0" applyFill="0" applyBorder="0" applyProtection="0"/>
    <xf numFmtId="319" fontId="18" fillId="0" borderId="0" applyFill="0" applyBorder="0" applyProtection="0"/>
    <xf numFmtId="261" fontId="81" fillId="51" borderId="0" applyNumberFormat="0" applyBorder="0" applyAlignment="0" applyProtection="0">
      <alignment vertical="center"/>
    </xf>
    <xf numFmtId="261" fontId="81" fillId="22" borderId="0" applyNumberFormat="0" applyBorder="0" applyAlignment="0" applyProtection="0">
      <alignment vertical="center"/>
    </xf>
    <xf numFmtId="261" fontId="75" fillId="9" borderId="35" applyNumberFormat="0" applyFill="0" applyBorder="0">
      <alignment horizontal="center" vertical="center"/>
    </xf>
    <xf numFmtId="261" fontId="14" fillId="0" borderId="0">
      <alignment vertical="center"/>
    </xf>
    <xf numFmtId="41" fontId="14" fillId="0" borderId="0" applyFont="0" applyFill="0" applyBorder="0" applyAlignment="0" applyProtection="0"/>
    <xf numFmtId="261" fontId="14" fillId="0" borderId="0"/>
    <xf numFmtId="261" fontId="20" fillId="0" borderId="0" applyFont="0" applyFill="0" applyBorder="0" applyAlignment="0" applyProtection="0"/>
    <xf numFmtId="261" fontId="14" fillId="0" borderId="0"/>
    <xf numFmtId="261" fontId="14" fillId="0" borderId="0"/>
    <xf numFmtId="261" fontId="16" fillId="0" borderId="0"/>
    <xf numFmtId="261" fontId="16" fillId="0" borderId="0"/>
    <xf numFmtId="261" fontId="16" fillId="0" borderId="0"/>
    <xf numFmtId="261" fontId="117" fillId="0" borderId="0"/>
    <xf numFmtId="261" fontId="12" fillId="0" borderId="0">
      <alignment vertical="center"/>
    </xf>
    <xf numFmtId="261" fontId="12" fillId="0" borderId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285" fontId="146" fillId="46" borderId="0">
      <alignment horizontal="center" vertical="center" wrapText="1"/>
    </xf>
    <xf numFmtId="261" fontId="18" fillId="0" borderId="0">
      <protection locked="0"/>
    </xf>
    <xf numFmtId="261" fontId="81" fillId="52" borderId="0" applyNumberFormat="0" applyBorder="0" applyAlignment="0" applyProtection="0">
      <alignment vertical="center"/>
    </xf>
    <xf numFmtId="261" fontId="81" fillId="22" borderId="0" applyNumberFormat="0" applyBorder="0" applyAlignment="0" applyProtection="0">
      <alignment vertical="center"/>
    </xf>
    <xf numFmtId="261" fontId="81" fillId="21" borderId="0" applyNumberFormat="0" applyBorder="0" applyAlignment="0" applyProtection="0">
      <alignment vertical="center"/>
    </xf>
    <xf numFmtId="261" fontId="81" fillId="50" borderId="0" applyNumberFormat="0" applyBorder="0" applyAlignment="0" applyProtection="0">
      <alignment vertical="center"/>
    </xf>
    <xf numFmtId="261" fontId="81" fillId="49" borderId="0" applyNumberFormat="0" applyBorder="0" applyAlignment="0" applyProtection="0">
      <alignment vertical="center"/>
    </xf>
    <xf numFmtId="49" fontId="192" fillId="0" borderId="0" applyFill="0" applyBorder="0" applyProtection="0">
      <alignment horizontal="centerContinuous" vertical="center"/>
    </xf>
    <xf numFmtId="261" fontId="180" fillId="0" borderId="0"/>
    <xf numFmtId="261" fontId="19" fillId="0" borderId="0">
      <protection locked="0"/>
    </xf>
    <xf numFmtId="261" fontId="81" fillId="51" borderId="0" applyNumberFormat="0" applyBorder="0" applyAlignment="0" applyProtection="0">
      <alignment vertical="center"/>
    </xf>
    <xf numFmtId="4" fontId="19" fillId="0" borderId="0">
      <protection locked="0"/>
    </xf>
    <xf numFmtId="261" fontId="75" fillId="9" borderId="35" applyNumberFormat="0" applyFill="0" applyBorder="0">
      <alignment horizontal="center" vertical="center"/>
    </xf>
    <xf numFmtId="261" fontId="19" fillId="0" borderId="0">
      <protection locked="0"/>
    </xf>
    <xf numFmtId="261" fontId="14" fillId="0" borderId="0">
      <protection locked="0"/>
    </xf>
    <xf numFmtId="261" fontId="14" fillId="0" borderId="0">
      <alignment vertical="center"/>
    </xf>
    <xf numFmtId="261" fontId="18" fillId="0" borderId="0">
      <protection locked="0"/>
    </xf>
    <xf numFmtId="261" fontId="81" fillId="52" borderId="0" applyNumberFormat="0" applyBorder="0" applyAlignment="0" applyProtection="0">
      <alignment vertical="center"/>
    </xf>
    <xf numFmtId="261" fontId="81" fillId="22" borderId="0" applyNumberFormat="0" applyBorder="0" applyAlignment="0" applyProtection="0">
      <alignment vertical="center"/>
    </xf>
    <xf numFmtId="261" fontId="81" fillId="21" borderId="0" applyNumberFormat="0" applyBorder="0" applyAlignment="0" applyProtection="0">
      <alignment vertical="center"/>
    </xf>
    <xf numFmtId="261" fontId="81" fillId="51" borderId="0" applyNumberFormat="0" applyBorder="0" applyAlignment="0" applyProtection="0">
      <alignment vertical="center"/>
    </xf>
    <xf numFmtId="261" fontId="81" fillId="50" borderId="0" applyNumberFormat="0" applyBorder="0" applyAlignment="0" applyProtection="0">
      <alignment vertical="center"/>
    </xf>
    <xf numFmtId="261" fontId="81" fillId="49" borderId="0" applyNumberFormat="0" applyBorder="0" applyAlignment="0" applyProtection="0">
      <alignment vertical="center"/>
    </xf>
    <xf numFmtId="49" fontId="192" fillId="0" borderId="0" applyFill="0" applyBorder="0" applyProtection="0">
      <alignment horizontal="centerContinuous" vertical="center"/>
    </xf>
    <xf numFmtId="319" fontId="18" fillId="0" borderId="0" applyFill="0" applyBorder="0" applyProtection="0"/>
    <xf numFmtId="261" fontId="122" fillId="0" borderId="0"/>
    <xf numFmtId="261" fontId="19" fillId="0" borderId="0">
      <protection locked="0"/>
    </xf>
    <xf numFmtId="261" fontId="81" fillId="51" borderId="0" applyNumberFormat="0" applyBorder="0" applyAlignment="0" applyProtection="0">
      <alignment vertical="center"/>
    </xf>
    <xf numFmtId="319" fontId="18" fillId="0" borderId="0" applyFill="0" applyBorder="0" applyProtection="0"/>
    <xf numFmtId="261" fontId="14" fillId="0" borderId="0">
      <protection locked="0"/>
    </xf>
    <xf numFmtId="4" fontId="19" fillId="0" borderId="0">
      <protection locked="0"/>
    </xf>
    <xf numFmtId="261" fontId="75" fillId="9" borderId="35" applyNumberFormat="0" applyFill="0" applyBorder="0">
      <alignment horizontal="center" vertical="center"/>
    </xf>
    <xf numFmtId="261" fontId="19" fillId="0" borderId="0">
      <protection locked="0"/>
    </xf>
    <xf numFmtId="261" fontId="14" fillId="0" borderId="0">
      <protection locked="0"/>
    </xf>
    <xf numFmtId="261" fontId="14" fillId="0" borderId="0">
      <alignment vertical="center"/>
    </xf>
    <xf numFmtId="261" fontId="11" fillId="0" borderId="0">
      <alignment vertical="center"/>
    </xf>
    <xf numFmtId="41" fontId="8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261" fontId="10" fillId="0" borderId="0">
      <alignment vertical="center"/>
    </xf>
    <xf numFmtId="261" fontId="10" fillId="0" borderId="0">
      <alignment vertical="center"/>
    </xf>
    <xf numFmtId="261" fontId="1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261" fontId="10" fillId="0" borderId="0">
      <alignment vertical="center"/>
    </xf>
    <xf numFmtId="261" fontId="10" fillId="0" borderId="0">
      <alignment vertical="center"/>
    </xf>
    <xf numFmtId="261" fontId="10" fillId="0" borderId="0">
      <alignment vertical="center"/>
    </xf>
    <xf numFmtId="261" fontId="10" fillId="0" borderId="0">
      <alignment vertical="center"/>
    </xf>
    <xf numFmtId="261" fontId="10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261" fontId="9" fillId="0" borderId="0">
      <alignment vertical="center"/>
    </xf>
    <xf numFmtId="261" fontId="9" fillId="0" borderId="0">
      <alignment vertical="center"/>
    </xf>
    <xf numFmtId="261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261" fontId="9" fillId="0" borderId="0">
      <alignment vertical="center"/>
    </xf>
    <xf numFmtId="261" fontId="9" fillId="0" borderId="0">
      <alignment vertical="center"/>
    </xf>
    <xf numFmtId="261" fontId="9" fillId="0" borderId="0">
      <alignment vertical="center"/>
    </xf>
    <xf numFmtId="261" fontId="9" fillId="0" borderId="0">
      <alignment vertical="center"/>
    </xf>
    <xf numFmtId="261" fontId="9" fillId="0" borderId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261" fontId="8" fillId="0" borderId="0">
      <alignment vertical="center"/>
    </xf>
    <xf numFmtId="261" fontId="8" fillId="0" borderId="0">
      <alignment vertical="center"/>
    </xf>
    <xf numFmtId="261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261" fontId="8" fillId="0" borderId="0">
      <alignment vertical="center"/>
    </xf>
    <xf numFmtId="261" fontId="8" fillId="0" borderId="0">
      <alignment vertical="center"/>
    </xf>
    <xf numFmtId="261" fontId="8" fillId="0" borderId="0">
      <alignment vertical="center"/>
    </xf>
    <xf numFmtId="261" fontId="8" fillId="0" borderId="0">
      <alignment vertical="center"/>
    </xf>
    <xf numFmtId="261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261" fontId="8" fillId="0" borderId="0">
      <alignment vertical="center"/>
    </xf>
    <xf numFmtId="261" fontId="8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261" fontId="7" fillId="0" borderId="0">
      <alignment vertical="center"/>
    </xf>
    <xf numFmtId="261" fontId="7" fillId="0" borderId="0">
      <alignment vertical="center"/>
    </xf>
    <xf numFmtId="261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261" fontId="7" fillId="0" borderId="0">
      <alignment vertical="center"/>
    </xf>
    <xf numFmtId="261" fontId="7" fillId="0" borderId="0">
      <alignment vertical="center"/>
    </xf>
    <xf numFmtId="261" fontId="7" fillId="0" borderId="0">
      <alignment vertical="center"/>
    </xf>
    <xf numFmtId="261" fontId="7" fillId="0" borderId="0">
      <alignment vertical="center"/>
    </xf>
    <xf numFmtId="261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261" fontId="7" fillId="0" borderId="0">
      <alignment vertical="center"/>
    </xf>
    <xf numFmtId="261" fontId="7" fillId="0" borderId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261" fontId="6" fillId="0" borderId="0">
      <alignment vertical="center"/>
    </xf>
    <xf numFmtId="261" fontId="6" fillId="0" borderId="0">
      <alignment vertical="center"/>
    </xf>
    <xf numFmtId="261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261" fontId="6" fillId="0" borderId="0">
      <alignment vertical="center"/>
    </xf>
    <xf numFmtId="261" fontId="6" fillId="0" borderId="0">
      <alignment vertical="center"/>
    </xf>
    <xf numFmtId="261" fontId="6" fillId="0" borderId="0">
      <alignment vertical="center"/>
    </xf>
    <xf numFmtId="261" fontId="6" fillId="0" borderId="0">
      <alignment vertical="center"/>
    </xf>
    <xf numFmtId="261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261" fontId="6" fillId="0" borderId="0">
      <alignment vertical="center"/>
    </xf>
    <xf numFmtId="261" fontId="6" fillId="0" borderId="0">
      <alignment vertical="center"/>
    </xf>
    <xf numFmtId="261" fontId="5" fillId="0" borderId="0">
      <alignment vertical="center"/>
    </xf>
    <xf numFmtId="261" fontId="36" fillId="0" borderId="0">
      <alignment vertical="center"/>
    </xf>
    <xf numFmtId="41" fontId="80" fillId="0" borderId="0" applyFont="0" applyFill="0" applyBorder="0" applyAlignment="0" applyProtection="0">
      <alignment vertical="center"/>
    </xf>
    <xf numFmtId="261" fontId="5" fillId="0" borderId="0">
      <alignment vertical="center"/>
    </xf>
    <xf numFmtId="261" fontId="5" fillId="0" borderId="0">
      <alignment vertical="center"/>
    </xf>
    <xf numFmtId="261" fontId="36" fillId="0" borderId="0">
      <alignment vertical="center"/>
    </xf>
    <xf numFmtId="261" fontId="5" fillId="0" borderId="0">
      <alignment vertical="center"/>
    </xf>
    <xf numFmtId="261" fontId="5" fillId="0" borderId="0">
      <alignment vertical="center"/>
    </xf>
    <xf numFmtId="261" fontId="5" fillId="0" borderId="0">
      <alignment vertical="center"/>
    </xf>
    <xf numFmtId="261" fontId="5" fillId="0" borderId="0">
      <alignment vertical="center"/>
    </xf>
    <xf numFmtId="261" fontId="5" fillId="0" borderId="0">
      <alignment vertical="center"/>
    </xf>
    <xf numFmtId="261" fontId="5" fillId="0" borderId="0">
      <alignment vertical="center"/>
    </xf>
    <xf numFmtId="261" fontId="5" fillId="0" borderId="0">
      <alignment vertical="center"/>
    </xf>
    <xf numFmtId="261" fontId="5" fillId="0" borderId="0">
      <alignment vertical="center"/>
    </xf>
    <xf numFmtId="261" fontId="5" fillId="0" borderId="0">
      <alignment vertical="center"/>
    </xf>
    <xf numFmtId="261" fontId="5" fillId="0" borderId="0">
      <alignment vertical="center"/>
    </xf>
    <xf numFmtId="261" fontId="5" fillId="0" borderId="0">
      <alignment vertical="center"/>
    </xf>
    <xf numFmtId="261" fontId="5" fillId="0" borderId="0">
      <alignment vertical="center"/>
    </xf>
    <xf numFmtId="261" fontId="5" fillId="0" borderId="0">
      <alignment vertical="center"/>
    </xf>
    <xf numFmtId="261" fontId="5" fillId="0" borderId="0">
      <alignment vertical="center"/>
    </xf>
    <xf numFmtId="261" fontId="5" fillId="0" borderId="0">
      <alignment vertical="center"/>
    </xf>
    <xf numFmtId="261" fontId="5" fillId="0" borderId="0">
      <alignment vertical="center"/>
    </xf>
    <xf numFmtId="261" fontId="5" fillId="0" borderId="0">
      <alignment vertical="center"/>
    </xf>
    <xf numFmtId="261" fontId="5" fillId="0" borderId="0">
      <alignment vertical="center"/>
    </xf>
    <xf numFmtId="261" fontId="5" fillId="0" borderId="0">
      <alignment vertical="center"/>
    </xf>
    <xf numFmtId="261" fontId="5" fillId="0" borderId="0">
      <alignment vertical="center"/>
    </xf>
    <xf numFmtId="261" fontId="5" fillId="0" borderId="0">
      <alignment vertical="center"/>
    </xf>
    <xf numFmtId="261" fontId="5" fillId="0" borderId="0">
      <alignment vertical="center"/>
    </xf>
    <xf numFmtId="261" fontId="5" fillId="0" borderId="0">
      <alignment vertical="center"/>
    </xf>
    <xf numFmtId="261" fontId="5" fillId="0" borderId="0">
      <alignment vertical="center"/>
    </xf>
    <xf numFmtId="261" fontId="5" fillId="0" borderId="0">
      <alignment vertical="center"/>
    </xf>
    <xf numFmtId="261" fontId="5" fillId="0" borderId="0">
      <alignment vertical="center"/>
    </xf>
    <xf numFmtId="261" fontId="5" fillId="0" borderId="0">
      <alignment vertical="center"/>
    </xf>
    <xf numFmtId="261" fontId="204" fillId="0" borderId="0">
      <alignment vertical="center"/>
    </xf>
    <xf numFmtId="261" fontId="36" fillId="0" borderId="0">
      <alignment vertical="center"/>
    </xf>
    <xf numFmtId="41" fontId="207" fillId="0" borderId="0" applyFont="0" applyFill="0" applyBorder="0" applyAlignment="0" applyProtection="0"/>
    <xf numFmtId="261" fontId="14" fillId="0" borderId="0">
      <alignment vertical="center"/>
    </xf>
    <xf numFmtId="261" fontId="14" fillId="0" borderId="0">
      <alignment vertical="center"/>
    </xf>
    <xf numFmtId="41" fontId="14" fillId="0" borderId="0" applyFont="0" applyFill="0" applyBorder="0" applyAlignment="0" applyProtection="0"/>
    <xf numFmtId="261" fontId="40" fillId="0" borderId="0"/>
    <xf numFmtId="261" fontId="18" fillId="0" borderId="0">
      <protection locked="0"/>
    </xf>
    <xf numFmtId="261" fontId="18" fillId="0" borderId="0">
      <protection locked="0"/>
    </xf>
    <xf numFmtId="261" fontId="18" fillId="0" borderId="0">
      <protection locked="0"/>
    </xf>
    <xf numFmtId="261" fontId="18" fillId="0" borderId="0">
      <protection locked="0"/>
    </xf>
    <xf numFmtId="261" fontId="18" fillId="0" borderId="0">
      <protection locked="0"/>
    </xf>
    <xf numFmtId="261" fontId="18" fillId="0" borderId="0">
      <protection locked="0"/>
    </xf>
    <xf numFmtId="261" fontId="18" fillId="0" borderId="0">
      <protection locked="0"/>
    </xf>
    <xf numFmtId="261" fontId="18" fillId="0" borderId="0">
      <protection locked="0"/>
    </xf>
    <xf numFmtId="261" fontId="18" fillId="0" borderId="0">
      <protection locked="0"/>
    </xf>
    <xf numFmtId="261" fontId="18" fillId="0" borderId="0">
      <protection locked="0"/>
    </xf>
    <xf numFmtId="261" fontId="18" fillId="0" borderId="0">
      <protection locked="0"/>
    </xf>
    <xf numFmtId="261" fontId="18" fillId="0" borderId="0">
      <protection locked="0"/>
    </xf>
    <xf numFmtId="261" fontId="18" fillId="0" borderId="0">
      <protection locked="0"/>
    </xf>
    <xf numFmtId="261" fontId="18" fillId="0" borderId="0">
      <protection locked="0"/>
    </xf>
    <xf numFmtId="261" fontId="18" fillId="0" borderId="0">
      <protection locked="0"/>
    </xf>
    <xf numFmtId="261" fontId="18" fillId="0" borderId="0">
      <protection locked="0"/>
    </xf>
    <xf numFmtId="261" fontId="217" fillId="0" borderId="5">
      <alignment horizontal="centerContinuous" vertical="center"/>
    </xf>
    <xf numFmtId="261" fontId="14" fillId="0" borderId="0" applyNumberFormat="0" applyFont="0" applyFill="0" applyBorder="0" applyAlignment="0" applyProtection="0"/>
    <xf numFmtId="261" fontId="14" fillId="0" borderId="0" applyNumberFormat="0" applyFont="0" applyFill="0" applyBorder="0" applyAlignment="0" applyProtection="0"/>
    <xf numFmtId="261" fontId="14" fillId="0" borderId="0" applyNumberFormat="0" applyFont="0" applyFill="0" applyBorder="0" applyAlignment="0" applyProtection="0"/>
    <xf numFmtId="261" fontId="14" fillId="0" borderId="0" applyNumberFormat="0" applyFont="0" applyFill="0" applyBorder="0" applyAlignment="0" applyProtection="0"/>
    <xf numFmtId="261" fontId="14" fillId="0" borderId="0" applyNumberFormat="0" applyFont="0" applyFill="0" applyBorder="0" applyAlignment="0" applyProtection="0"/>
    <xf numFmtId="261" fontId="14" fillId="0" borderId="0" applyNumberFormat="0" applyFont="0" applyFill="0" applyBorder="0" applyAlignment="0" applyProtection="0"/>
    <xf numFmtId="261" fontId="47" fillId="0" borderId="0" applyFont="0" applyFill="0" applyBorder="0" applyAlignment="0" applyProtection="0"/>
    <xf numFmtId="261" fontId="16" fillId="0" borderId="0" applyNumberFormat="0" applyFill="0" applyBorder="0" applyAlignment="0" applyProtection="0"/>
    <xf numFmtId="261" fontId="218" fillId="48" borderId="0"/>
    <xf numFmtId="261" fontId="218" fillId="48" borderId="0"/>
    <xf numFmtId="261" fontId="218" fillId="48" borderId="0"/>
    <xf numFmtId="261" fontId="17" fillId="0" borderId="0"/>
    <xf numFmtId="261" fontId="16" fillId="0" borderId="0"/>
    <xf numFmtId="261" fontId="17" fillId="0" borderId="0"/>
    <xf numFmtId="261" fontId="17" fillId="0" borderId="0"/>
    <xf numFmtId="261" fontId="17" fillId="0" borderId="0"/>
    <xf numFmtId="261" fontId="17" fillId="0" borderId="0"/>
    <xf numFmtId="261" fontId="16" fillId="0" borderId="0"/>
    <xf numFmtId="261" fontId="16" fillId="0" borderId="0"/>
    <xf numFmtId="261" fontId="20" fillId="0" borderId="0"/>
    <xf numFmtId="261" fontId="20" fillId="0" borderId="0"/>
    <xf numFmtId="261" fontId="20" fillId="0" borderId="0"/>
    <xf numFmtId="261" fontId="20" fillId="0" borderId="0"/>
    <xf numFmtId="261" fontId="20" fillId="0" borderId="0"/>
    <xf numFmtId="261" fontId="20" fillId="0" borderId="0"/>
    <xf numFmtId="261" fontId="20" fillId="0" borderId="0"/>
    <xf numFmtId="261" fontId="20" fillId="0" borderId="0"/>
    <xf numFmtId="261" fontId="20" fillId="0" borderId="0"/>
    <xf numFmtId="261" fontId="20" fillId="0" borderId="0"/>
    <xf numFmtId="261" fontId="14" fillId="0" borderId="0" applyFont="0" applyFill="0" applyBorder="0" applyAlignment="0" applyProtection="0"/>
    <xf numFmtId="261" fontId="16" fillId="0" borderId="0"/>
    <xf numFmtId="261" fontId="14" fillId="0" borderId="0" applyFont="0" applyFill="0" applyBorder="0" applyAlignment="0" applyProtection="0"/>
    <xf numFmtId="261" fontId="16" fillId="0" borderId="0"/>
    <xf numFmtId="261" fontId="16" fillId="0" borderId="0"/>
    <xf numFmtId="261" fontId="16" fillId="0" borderId="0"/>
    <xf numFmtId="261" fontId="16" fillId="0" borderId="0"/>
    <xf numFmtId="261" fontId="16" fillId="0" borderId="0"/>
    <xf numFmtId="261" fontId="17" fillId="0" borderId="0"/>
    <xf numFmtId="261" fontId="16" fillId="0" borderId="0"/>
    <xf numFmtId="261" fontId="14" fillId="0" borderId="0" applyFont="0" applyFill="0" applyBorder="0" applyAlignment="0" applyProtection="0"/>
    <xf numFmtId="261" fontId="14" fillId="0" borderId="0" applyFont="0" applyFill="0" applyBorder="0" applyAlignment="0" applyProtection="0"/>
    <xf numFmtId="261" fontId="14" fillId="0" borderId="0" applyFont="0" applyFill="0" applyBorder="0" applyAlignment="0" applyProtection="0"/>
    <xf numFmtId="261" fontId="16" fillId="0" borderId="0"/>
    <xf numFmtId="261" fontId="16" fillId="0" borderId="0"/>
    <xf numFmtId="261" fontId="14" fillId="0" borderId="0" applyFont="0" applyFill="0" applyBorder="0" applyAlignment="0" applyProtection="0"/>
    <xf numFmtId="261" fontId="14" fillId="0" borderId="0" applyFont="0" applyFill="0" applyBorder="0" applyAlignment="0" applyProtection="0"/>
    <xf numFmtId="261" fontId="54" fillId="0" borderId="0"/>
    <xf numFmtId="261" fontId="16" fillId="0" borderId="0"/>
    <xf numFmtId="261" fontId="14" fillId="0" borderId="0" applyFont="0" applyFill="0" applyBorder="0" applyAlignment="0" applyProtection="0"/>
    <xf numFmtId="261" fontId="17" fillId="0" borderId="0"/>
    <xf numFmtId="261" fontId="14" fillId="0" borderId="0" applyFont="0" applyFill="0" applyBorder="0" applyAlignment="0" applyProtection="0"/>
    <xf numFmtId="261" fontId="16" fillId="0" borderId="0"/>
    <xf numFmtId="261" fontId="16" fillId="0" borderId="0"/>
    <xf numFmtId="261" fontId="16" fillId="0" borderId="0"/>
    <xf numFmtId="261" fontId="14" fillId="0" borderId="0" applyFont="0" applyFill="0" applyBorder="0" applyAlignment="0" applyProtection="0"/>
    <xf numFmtId="261" fontId="17" fillId="0" borderId="0"/>
    <xf numFmtId="261" fontId="17" fillId="0" borderId="0"/>
    <xf numFmtId="261" fontId="18" fillId="0" borderId="0" applyFont="0" applyFill="0" applyBorder="0" applyAlignment="0" applyProtection="0"/>
    <xf numFmtId="261" fontId="17" fillId="0" borderId="0"/>
    <xf numFmtId="261" fontId="17" fillId="0" borderId="0"/>
    <xf numFmtId="261" fontId="17" fillId="0" borderId="0"/>
    <xf numFmtId="261" fontId="18" fillId="0" borderId="0" applyFont="0" applyFill="0" applyBorder="0" applyAlignment="0" applyProtection="0"/>
    <xf numFmtId="261" fontId="18" fillId="0" borderId="0" applyFont="0" applyFill="0" applyBorder="0" applyAlignment="0" applyProtection="0"/>
    <xf numFmtId="261" fontId="18" fillId="0" borderId="0" applyFont="0" applyFill="0" applyBorder="0" applyAlignment="0" applyProtection="0"/>
    <xf numFmtId="261" fontId="17" fillId="0" borderId="0"/>
    <xf numFmtId="261" fontId="17" fillId="0" borderId="0"/>
    <xf numFmtId="261" fontId="16" fillId="0" borderId="0"/>
    <xf numFmtId="261" fontId="18" fillId="0" borderId="0"/>
    <xf numFmtId="261" fontId="18" fillId="0" borderId="0"/>
    <xf numFmtId="261" fontId="59" fillId="0" borderId="0"/>
    <xf numFmtId="261" fontId="17" fillId="0" borderId="0"/>
    <xf numFmtId="261" fontId="17" fillId="0" borderId="0"/>
    <xf numFmtId="261" fontId="17" fillId="0" borderId="0"/>
    <xf numFmtId="261" fontId="17" fillId="0" borderId="0"/>
    <xf numFmtId="261" fontId="59" fillId="0" borderId="0"/>
    <xf numFmtId="261" fontId="16" fillId="0" borderId="0"/>
    <xf numFmtId="261" fontId="16" fillId="0" borderId="0"/>
    <xf numFmtId="261" fontId="17" fillId="0" borderId="0"/>
    <xf numFmtId="261" fontId="17" fillId="0" borderId="0"/>
    <xf numFmtId="261" fontId="59" fillId="0" borderId="0"/>
    <xf numFmtId="261" fontId="16" fillId="0" borderId="0"/>
    <xf numFmtId="261" fontId="17" fillId="0" borderId="0"/>
    <xf numFmtId="261" fontId="17" fillId="0" borderId="0"/>
    <xf numFmtId="261" fontId="17" fillId="0" borderId="0"/>
    <xf numFmtId="261" fontId="17" fillId="0" borderId="0"/>
    <xf numFmtId="261" fontId="16" fillId="0" borderId="0"/>
    <xf numFmtId="261" fontId="17" fillId="0" borderId="0"/>
    <xf numFmtId="261" fontId="17" fillId="0" borderId="0"/>
    <xf numFmtId="261" fontId="17" fillId="0" borderId="0"/>
    <xf numFmtId="261" fontId="16" fillId="0" borderId="0"/>
    <xf numFmtId="261" fontId="14" fillId="0" borderId="0" applyFont="0" applyFill="0" applyBorder="0" applyAlignment="0" applyProtection="0"/>
    <xf numFmtId="261" fontId="14" fillId="0" borderId="0" applyFont="0" applyFill="0" applyBorder="0" applyAlignment="0" applyProtection="0"/>
    <xf numFmtId="261" fontId="16" fillId="0" borderId="0"/>
    <xf numFmtId="261" fontId="16" fillId="0" borderId="0"/>
    <xf numFmtId="261" fontId="14" fillId="0" borderId="0" applyFont="0" applyFill="0" applyBorder="0" applyAlignment="0" applyProtection="0"/>
    <xf numFmtId="261" fontId="16" fillId="0" borderId="0"/>
    <xf numFmtId="261" fontId="16" fillId="0" borderId="0"/>
    <xf numFmtId="261" fontId="17" fillId="0" borderId="0"/>
    <xf numFmtId="261" fontId="16" fillId="0" borderId="0"/>
    <xf numFmtId="261" fontId="16" fillId="0" borderId="0"/>
    <xf numFmtId="261" fontId="57" fillId="0" borderId="0"/>
    <xf numFmtId="261" fontId="14" fillId="0" borderId="0" applyFont="0" applyFill="0" applyBorder="0" applyAlignment="0" applyProtection="0"/>
    <xf numFmtId="261" fontId="14" fillId="0" borderId="0" applyFont="0" applyFill="0" applyBorder="0" applyAlignment="0" applyProtection="0"/>
    <xf numFmtId="261" fontId="16" fillId="0" borderId="0"/>
    <xf numFmtId="261" fontId="14" fillId="0" borderId="0" applyFont="0" applyFill="0" applyBorder="0" applyAlignment="0" applyProtection="0"/>
    <xf numFmtId="261" fontId="16" fillId="0" borderId="0"/>
    <xf numFmtId="261" fontId="57" fillId="0" borderId="0"/>
    <xf numFmtId="261" fontId="20" fillId="0" borderId="0"/>
    <xf numFmtId="261" fontId="20" fillId="0" borderId="0"/>
    <xf numFmtId="261" fontId="16" fillId="0" borderId="0"/>
    <xf numFmtId="261" fontId="16" fillId="0" borderId="0"/>
    <xf numFmtId="261" fontId="14" fillId="0" borderId="0" applyFont="0" applyFill="0" applyBorder="0" applyAlignment="0" applyProtection="0"/>
    <xf numFmtId="261" fontId="17" fillId="0" borderId="0"/>
    <xf numFmtId="261" fontId="16" fillId="0" borderId="0"/>
    <xf numFmtId="261" fontId="16" fillId="0" borderId="0"/>
    <xf numFmtId="261" fontId="16" fillId="0" borderId="0"/>
    <xf numFmtId="261" fontId="18" fillId="0" borderId="0"/>
    <xf numFmtId="261" fontId="16" fillId="0" borderId="0"/>
    <xf numFmtId="261" fontId="16" fillId="0" borderId="0"/>
    <xf numFmtId="261" fontId="16" fillId="0" borderId="0"/>
    <xf numFmtId="261" fontId="16" fillId="0" borderId="0"/>
    <xf numFmtId="261" fontId="16" fillId="0" borderId="0"/>
    <xf numFmtId="261" fontId="14" fillId="0" borderId="0" applyFont="0" applyFill="0" applyBorder="0" applyAlignment="0" applyProtection="0"/>
    <xf numFmtId="261" fontId="18" fillId="0" borderId="0"/>
    <xf numFmtId="261" fontId="59" fillId="0" borderId="0"/>
    <xf numFmtId="261" fontId="16" fillId="0" borderId="0"/>
    <xf numFmtId="261" fontId="14" fillId="0" borderId="0" applyFont="0" applyFill="0" applyBorder="0" applyAlignment="0" applyProtection="0"/>
    <xf numFmtId="261" fontId="17" fillId="0" borderId="0"/>
    <xf numFmtId="261" fontId="14" fillId="0" borderId="0" applyFont="0" applyFill="0" applyBorder="0" applyAlignment="0" applyProtection="0"/>
    <xf numFmtId="261" fontId="14" fillId="0" borderId="0" applyFont="0" applyFill="0" applyBorder="0" applyAlignment="0" applyProtection="0"/>
    <xf numFmtId="261" fontId="16" fillId="0" borderId="0"/>
    <xf numFmtId="261" fontId="16" fillId="0" borderId="0"/>
    <xf numFmtId="261" fontId="16" fillId="0" borderId="0"/>
    <xf numFmtId="261" fontId="18" fillId="0" borderId="0"/>
    <xf numFmtId="261" fontId="14" fillId="0" borderId="0" applyFont="0" applyFill="0" applyBorder="0" applyAlignment="0" applyProtection="0"/>
    <xf numFmtId="261" fontId="16" fillId="0" borderId="0"/>
    <xf numFmtId="261" fontId="16" fillId="0" borderId="0"/>
    <xf numFmtId="261" fontId="16" fillId="0" borderId="0"/>
    <xf numFmtId="261" fontId="57" fillId="0" borderId="0"/>
    <xf numFmtId="261" fontId="20" fillId="0" borderId="0"/>
    <xf numFmtId="261" fontId="17" fillId="0" borderId="0"/>
    <xf numFmtId="261" fontId="16" fillId="0" borderId="0"/>
    <xf numFmtId="261" fontId="57" fillId="0" borderId="0"/>
    <xf numFmtId="261" fontId="14" fillId="0" borderId="0" applyFont="0" applyFill="0" applyBorder="0" applyAlignment="0" applyProtection="0"/>
    <xf numFmtId="261" fontId="16" fillId="0" borderId="0"/>
    <xf numFmtId="261" fontId="57" fillId="0" borderId="0"/>
    <xf numFmtId="261" fontId="17" fillId="0" borderId="0"/>
    <xf numFmtId="261" fontId="16" fillId="0" borderId="0"/>
    <xf numFmtId="261" fontId="16" fillId="0" borderId="0"/>
    <xf numFmtId="261" fontId="16" fillId="0" borderId="0"/>
    <xf numFmtId="261" fontId="16" fillId="0" borderId="0"/>
    <xf numFmtId="261" fontId="16" fillId="0" borderId="0"/>
    <xf numFmtId="261" fontId="16" fillId="0" borderId="0"/>
    <xf numFmtId="26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261" fontId="16" fillId="0" borderId="0"/>
    <xf numFmtId="261" fontId="57" fillId="0" borderId="0"/>
    <xf numFmtId="261" fontId="16" fillId="0" borderId="0"/>
    <xf numFmtId="261" fontId="20" fillId="0" borderId="0" applyFont="0" applyFill="0" applyBorder="0" applyAlignment="0" applyProtection="0"/>
    <xf numFmtId="261" fontId="59" fillId="0" borderId="0"/>
    <xf numFmtId="261" fontId="16" fillId="0" borderId="0"/>
    <xf numFmtId="261" fontId="16" fillId="0" borderId="0"/>
    <xf numFmtId="261" fontId="16" fillId="0" borderId="0"/>
    <xf numFmtId="261" fontId="17" fillId="0" borderId="0"/>
    <xf numFmtId="261" fontId="16" fillId="0" borderId="0"/>
    <xf numFmtId="261" fontId="16" fillId="0" borderId="0"/>
    <xf numFmtId="261" fontId="17" fillId="0" borderId="0"/>
    <xf numFmtId="261" fontId="16" fillId="0" borderId="0"/>
    <xf numFmtId="261" fontId="16" fillId="0" borderId="0"/>
    <xf numFmtId="261" fontId="16" fillId="0" borderId="0"/>
    <xf numFmtId="261" fontId="16" fillId="0" borderId="0"/>
    <xf numFmtId="9" fontId="14" fillId="0" borderId="0" applyFont="0" applyFill="0" applyBorder="0" applyAlignment="0" applyProtection="0"/>
    <xf numFmtId="261" fontId="16" fillId="0" borderId="0"/>
    <xf numFmtId="261" fontId="57" fillId="0" borderId="0"/>
    <xf numFmtId="261" fontId="16" fillId="0" borderId="0"/>
    <xf numFmtId="261" fontId="57" fillId="0" borderId="0"/>
    <xf numFmtId="261" fontId="14" fillId="0" borderId="0" applyFont="0" applyFill="0" applyBorder="0" applyAlignment="0" applyProtection="0"/>
    <xf numFmtId="261" fontId="17" fillId="0" borderId="0"/>
    <xf numFmtId="261" fontId="16" fillId="0" borderId="0"/>
    <xf numFmtId="261" fontId="14" fillId="0" borderId="0" applyFont="0" applyFill="0" applyBorder="0" applyAlignment="0" applyProtection="0"/>
    <xf numFmtId="261" fontId="14" fillId="0" borderId="0" applyFont="0" applyFill="0" applyBorder="0" applyAlignment="0" applyProtection="0"/>
    <xf numFmtId="261" fontId="16" fillId="0" borderId="0"/>
    <xf numFmtId="261" fontId="16" fillId="0" borderId="0"/>
    <xf numFmtId="261" fontId="16" fillId="0" borderId="0"/>
    <xf numFmtId="261" fontId="14" fillId="0" borderId="0" applyFont="0" applyFill="0" applyBorder="0" applyAlignment="0" applyProtection="0"/>
    <xf numFmtId="261" fontId="16" fillId="0" borderId="0"/>
    <xf numFmtId="261" fontId="17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20" fillId="0" borderId="0"/>
    <xf numFmtId="261" fontId="16" fillId="0" borderId="0"/>
    <xf numFmtId="261" fontId="59" fillId="0" borderId="0"/>
    <xf numFmtId="261" fontId="16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6" fillId="0" borderId="0"/>
    <xf numFmtId="261" fontId="16" fillId="0" borderId="0"/>
    <xf numFmtId="261" fontId="16" fillId="0" borderId="0"/>
    <xf numFmtId="261" fontId="57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8" fillId="0" borderId="0"/>
    <xf numFmtId="261" fontId="57" fillId="0" borderId="0"/>
    <xf numFmtId="261" fontId="16" fillId="0" borderId="0"/>
    <xf numFmtId="261" fontId="16" fillId="0" borderId="0"/>
    <xf numFmtId="261" fontId="17" fillId="0" borderId="0"/>
    <xf numFmtId="261" fontId="16" fillId="0" borderId="0"/>
    <xf numFmtId="261" fontId="20" fillId="0" borderId="0" applyFont="0" applyFill="0" applyBorder="0" applyAlignment="0" applyProtection="0"/>
    <xf numFmtId="261" fontId="16" fillId="0" borderId="0"/>
    <xf numFmtId="261" fontId="14" fillId="0" borderId="0" applyFont="0" applyFill="0" applyBorder="0" applyAlignment="0" applyProtection="0"/>
    <xf numFmtId="261" fontId="16" fillId="0" borderId="0"/>
    <xf numFmtId="261" fontId="17" fillId="0" borderId="0"/>
    <xf numFmtId="261" fontId="16" fillId="0" borderId="0"/>
    <xf numFmtId="261" fontId="20" fillId="0" borderId="0" applyFont="0" applyFill="0" applyBorder="0" applyAlignment="0" applyProtection="0"/>
    <xf numFmtId="261" fontId="16" fillId="0" borderId="0"/>
    <xf numFmtId="261" fontId="16" fillId="0" borderId="0"/>
    <xf numFmtId="261" fontId="18" fillId="0" borderId="0"/>
    <xf numFmtId="261" fontId="59" fillId="0" borderId="0"/>
    <xf numFmtId="261" fontId="14" fillId="0" borderId="0" applyFont="0" applyFill="0" applyBorder="0" applyAlignment="0" applyProtection="0"/>
    <xf numFmtId="261" fontId="14" fillId="0" borderId="0" applyFont="0" applyFill="0" applyBorder="0" applyAlignment="0" applyProtection="0"/>
    <xf numFmtId="261" fontId="16" fillId="0" borderId="0"/>
    <xf numFmtId="261" fontId="17" fillId="0" borderId="0"/>
    <xf numFmtId="261" fontId="17" fillId="0" borderId="0"/>
    <xf numFmtId="261" fontId="59" fillId="0" borderId="0"/>
    <xf numFmtId="261" fontId="59" fillId="0" borderId="0"/>
    <xf numFmtId="261" fontId="16" fillId="0" borderId="0"/>
    <xf numFmtId="261" fontId="16" fillId="0" borderId="0"/>
    <xf numFmtId="261" fontId="18" fillId="0" borderId="0"/>
    <xf numFmtId="261" fontId="14" fillId="0" borderId="0" applyFont="0" applyFill="0" applyBorder="0" applyAlignment="0" applyProtection="0"/>
    <xf numFmtId="261" fontId="14" fillId="0" borderId="0" applyFont="0" applyFill="0" applyBorder="0" applyAlignment="0" applyProtection="0"/>
    <xf numFmtId="261" fontId="17" fillId="0" borderId="0"/>
    <xf numFmtId="261" fontId="17" fillId="0" borderId="0"/>
    <xf numFmtId="261" fontId="17" fillId="0" borderId="0"/>
    <xf numFmtId="261" fontId="17" fillId="0" borderId="0"/>
    <xf numFmtId="261" fontId="17" fillId="0" borderId="0"/>
    <xf numFmtId="261" fontId="57" fillId="0" borderId="0"/>
    <xf numFmtId="261" fontId="20" fillId="0" borderId="0" applyFont="0" applyFill="0" applyBorder="0" applyAlignment="0" applyProtection="0"/>
    <xf numFmtId="261" fontId="20" fillId="0" borderId="0" applyFont="0" applyFill="0" applyBorder="0" applyAlignment="0" applyProtection="0"/>
    <xf numFmtId="261" fontId="57" fillId="0" borderId="0"/>
    <xf numFmtId="261" fontId="16" fillId="0" borderId="0"/>
    <xf numFmtId="261" fontId="59" fillId="0" borderId="0"/>
    <xf numFmtId="185" fontId="39" fillId="0" borderId="0">
      <protection locked="0"/>
    </xf>
    <xf numFmtId="9" fontId="16" fillId="46" borderId="0"/>
    <xf numFmtId="261" fontId="67" fillId="0" borderId="0"/>
    <xf numFmtId="261" fontId="67" fillId="0" borderId="0"/>
    <xf numFmtId="261" fontId="67" fillId="0" borderId="0"/>
    <xf numFmtId="261" fontId="67" fillId="0" borderId="0"/>
    <xf numFmtId="261" fontId="67" fillId="0" borderId="0"/>
    <xf numFmtId="261" fontId="67" fillId="0" borderId="0"/>
    <xf numFmtId="261" fontId="67" fillId="0" borderId="0"/>
    <xf numFmtId="261" fontId="67" fillId="0" borderId="0"/>
    <xf numFmtId="261" fontId="67" fillId="0" borderId="0"/>
    <xf numFmtId="261" fontId="67" fillId="0" borderId="0"/>
    <xf numFmtId="261" fontId="67" fillId="0" borderId="0"/>
    <xf numFmtId="261" fontId="67" fillId="0" borderId="0"/>
    <xf numFmtId="261" fontId="67" fillId="0" borderId="0"/>
    <xf numFmtId="261" fontId="67" fillId="0" borderId="0"/>
    <xf numFmtId="261" fontId="67" fillId="0" borderId="0"/>
    <xf numFmtId="185" fontId="39" fillId="0" borderId="0">
      <protection locked="0"/>
    </xf>
    <xf numFmtId="185" fontId="39" fillId="0" borderId="0">
      <protection locked="0"/>
    </xf>
    <xf numFmtId="261" fontId="67" fillId="0" borderId="0"/>
    <xf numFmtId="261" fontId="67" fillId="0" borderId="0"/>
    <xf numFmtId="261" fontId="67" fillId="0" borderId="0"/>
    <xf numFmtId="261" fontId="67" fillId="0" borderId="0"/>
    <xf numFmtId="261" fontId="67" fillId="0" borderId="0"/>
    <xf numFmtId="261" fontId="67" fillId="0" borderId="0"/>
    <xf numFmtId="261" fontId="67" fillId="0" borderId="0"/>
    <xf numFmtId="261" fontId="67" fillId="0" borderId="0"/>
    <xf numFmtId="261" fontId="67" fillId="0" borderId="0"/>
    <xf numFmtId="261" fontId="67" fillId="0" borderId="0"/>
    <xf numFmtId="261" fontId="67" fillId="0" borderId="0"/>
    <xf numFmtId="261" fontId="67" fillId="0" borderId="0"/>
    <xf numFmtId="261" fontId="67" fillId="0" borderId="0"/>
    <xf numFmtId="261" fontId="67" fillId="0" borderId="0"/>
    <xf numFmtId="261" fontId="67" fillId="0" borderId="0"/>
    <xf numFmtId="196" fontId="16" fillId="0" borderId="0" applyFont="0" applyFill="0" applyBorder="0" applyAlignment="0" applyProtection="0"/>
    <xf numFmtId="261" fontId="25" fillId="0" borderId="0">
      <alignment vertical="center"/>
    </xf>
    <xf numFmtId="261" fontId="25" fillId="0" borderId="0">
      <alignment vertical="center"/>
    </xf>
    <xf numFmtId="176" fontId="69" fillId="0" borderId="2">
      <alignment vertical="center"/>
    </xf>
    <xf numFmtId="3" fontId="74" fillId="0" borderId="34">
      <alignment horizontal="right" vertical="center"/>
    </xf>
    <xf numFmtId="185" fontId="219" fillId="0" borderId="0">
      <protection locked="0"/>
    </xf>
    <xf numFmtId="261" fontId="18" fillId="0" borderId="0"/>
    <xf numFmtId="261" fontId="80" fillId="10" borderId="0" applyNumberFormat="0" applyBorder="0" applyAlignment="0" applyProtection="0">
      <alignment vertical="center"/>
    </xf>
    <xf numFmtId="261" fontId="80" fillId="11" borderId="0" applyNumberFormat="0" applyBorder="0" applyAlignment="0" applyProtection="0">
      <alignment vertical="center"/>
    </xf>
    <xf numFmtId="261" fontId="80" fillId="12" borderId="0" applyNumberFormat="0" applyBorder="0" applyAlignment="0" applyProtection="0">
      <alignment vertical="center"/>
    </xf>
    <xf numFmtId="261" fontId="80" fillId="13" borderId="0" applyNumberFormat="0" applyBorder="0" applyAlignment="0" applyProtection="0">
      <alignment vertical="center"/>
    </xf>
    <xf numFmtId="261" fontId="80" fillId="14" borderId="0" applyNumberFormat="0" applyBorder="0" applyAlignment="0" applyProtection="0">
      <alignment vertical="center"/>
    </xf>
    <xf numFmtId="261" fontId="80" fillId="15" borderId="0" applyNumberFormat="0" applyBorder="0" applyAlignment="0" applyProtection="0">
      <alignment vertical="center"/>
    </xf>
    <xf numFmtId="185" fontId="39" fillId="0" borderId="0">
      <protection locked="0"/>
    </xf>
    <xf numFmtId="261" fontId="80" fillId="16" borderId="0" applyNumberFormat="0" applyBorder="0" applyAlignment="0" applyProtection="0">
      <alignment vertical="center"/>
    </xf>
    <xf numFmtId="261" fontId="80" fillId="17" borderId="0" applyNumberFormat="0" applyBorder="0" applyAlignment="0" applyProtection="0">
      <alignment vertical="center"/>
    </xf>
    <xf numFmtId="261" fontId="80" fillId="18" borderId="0" applyNumberFormat="0" applyBorder="0" applyAlignment="0" applyProtection="0">
      <alignment vertical="center"/>
    </xf>
    <xf numFmtId="261" fontId="80" fillId="13" borderId="0" applyNumberFormat="0" applyBorder="0" applyAlignment="0" applyProtection="0">
      <alignment vertical="center"/>
    </xf>
    <xf numFmtId="261" fontId="80" fillId="16" borderId="0" applyNumberFormat="0" applyBorder="0" applyAlignment="0" applyProtection="0">
      <alignment vertical="center"/>
    </xf>
    <xf numFmtId="261" fontId="80" fillId="19" borderId="0" applyNumberFormat="0" applyBorder="0" applyAlignment="0" applyProtection="0">
      <alignment vertical="center"/>
    </xf>
    <xf numFmtId="261" fontId="81" fillId="20" borderId="0" applyNumberFormat="0" applyBorder="0" applyAlignment="0" applyProtection="0">
      <alignment vertical="center"/>
    </xf>
    <xf numFmtId="261" fontId="81" fillId="17" borderId="0" applyNumberFormat="0" applyBorder="0" applyAlignment="0" applyProtection="0">
      <alignment vertical="center"/>
    </xf>
    <xf numFmtId="261" fontId="81" fillId="18" borderId="0" applyNumberFormat="0" applyBorder="0" applyAlignment="0" applyProtection="0">
      <alignment vertical="center"/>
    </xf>
    <xf numFmtId="261" fontId="81" fillId="21" borderId="0" applyNumberFormat="0" applyBorder="0" applyAlignment="0" applyProtection="0">
      <alignment vertical="center"/>
    </xf>
    <xf numFmtId="261" fontId="81" fillId="22" borderId="0" applyNumberFormat="0" applyBorder="0" applyAlignment="0" applyProtection="0">
      <alignment vertical="center"/>
    </xf>
    <xf numFmtId="261" fontId="81" fillId="23" borderId="0" applyNumberFormat="0" applyBorder="0" applyAlignment="0" applyProtection="0">
      <alignment vertical="center"/>
    </xf>
    <xf numFmtId="261" fontId="195" fillId="0" borderId="16">
      <alignment horizontal="center" vertical="center"/>
    </xf>
    <xf numFmtId="261" fontId="14" fillId="0" borderId="0" applyFont="0" applyFill="0" applyBorder="0" applyAlignment="0" applyProtection="0"/>
    <xf numFmtId="261" fontId="14" fillId="0" borderId="0" applyFont="0" applyFill="0" applyBorder="0" applyAlignment="0" applyProtection="0"/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220" fillId="0" borderId="0" applyFont="0" applyFill="0" applyBorder="0" applyAlignment="0" applyProtection="0"/>
    <xf numFmtId="261" fontId="220" fillId="0" borderId="0" applyFont="0" applyFill="0" applyBorder="0" applyAlignment="0" applyProtection="0"/>
    <xf numFmtId="185" fontId="219" fillId="0" borderId="0">
      <protection locked="0"/>
    </xf>
    <xf numFmtId="261" fontId="75" fillId="0" borderId="0">
      <protection locked="0"/>
    </xf>
    <xf numFmtId="261" fontId="75" fillId="0" borderId="0">
      <protection locked="0"/>
    </xf>
    <xf numFmtId="185" fontId="219" fillId="0" borderId="0">
      <protection locked="0"/>
    </xf>
    <xf numFmtId="261" fontId="67" fillId="0" borderId="0" applyFont="0" applyFill="0" applyBorder="0" applyAlignment="0" applyProtection="0"/>
    <xf numFmtId="261" fontId="123" fillId="0" borderId="0" applyFont="0" applyFill="0" applyBorder="0" applyAlignment="0" applyProtection="0"/>
    <xf numFmtId="261" fontId="67" fillId="0" borderId="0" applyFont="0" applyFill="0" applyBorder="0" applyAlignment="0" applyProtection="0"/>
    <xf numFmtId="261" fontId="123" fillId="0" borderId="0" applyFont="0" applyFill="0" applyBorder="0" applyAlignment="0" applyProtection="0"/>
    <xf numFmtId="261" fontId="67" fillId="0" borderId="0" applyFont="0" applyFill="0" applyBorder="0" applyAlignment="0" applyProtection="0"/>
    <xf numFmtId="261" fontId="66" fillId="0" borderId="0" applyFont="0" applyFill="0" applyBorder="0" applyAlignment="0" applyProtection="0"/>
    <xf numFmtId="261" fontId="66" fillId="0" borderId="0" applyFont="0" applyFill="0" applyBorder="0" applyAlignment="0" applyProtection="0"/>
    <xf numFmtId="44" fontId="114" fillId="0" borderId="0" applyFont="0" applyFill="0" applyBorder="0" applyAlignment="0" applyProtection="0"/>
    <xf numFmtId="44" fontId="114" fillId="0" borderId="0" applyFont="0" applyFill="0" applyBorder="0" applyAlignment="0" applyProtection="0"/>
    <xf numFmtId="44" fontId="114" fillId="0" borderId="0" applyFont="0" applyFill="0" applyBorder="0" applyAlignment="0" applyProtection="0"/>
    <xf numFmtId="44" fontId="114" fillId="0" borderId="0" applyFont="0" applyFill="0" applyBorder="0" applyAlignment="0" applyProtection="0"/>
    <xf numFmtId="261" fontId="67" fillId="0" borderId="0" applyFont="0" applyFill="0" applyBorder="0" applyAlignment="0" applyProtection="0"/>
    <xf numFmtId="261" fontId="123" fillId="0" borderId="0" applyFont="0" applyFill="0" applyBorder="0" applyAlignment="0" applyProtection="0"/>
    <xf numFmtId="261" fontId="67" fillId="0" borderId="0" applyFont="0" applyFill="0" applyBorder="0" applyAlignment="0" applyProtection="0"/>
    <xf numFmtId="261" fontId="123" fillId="0" borderId="0" applyFont="0" applyFill="0" applyBorder="0" applyAlignment="0" applyProtection="0"/>
    <xf numFmtId="261" fontId="67" fillId="0" borderId="0" applyFont="0" applyFill="0" applyBorder="0" applyAlignment="0" applyProtection="0"/>
    <xf numFmtId="261" fontId="66" fillId="0" borderId="0" applyFont="0" applyFill="0" applyBorder="0" applyAlignment="0" applyProtection="0"/>
    <xf numFmtId="261" fontId="66" fillId="0" borderId="0" applyFont="0" applyFill="0" applyBorder="0" applyAlignment="0" applyProtection="0"/>
    <xf numFmtId="261" fontId="220" fillId="0" borderId="0" applyFont="0" applyFill="0" applyBorder="0" applyAlignment="0" applyProtection="0"/>
    <xf numFmtId="261" fontId="220" fillId="0" borderId="0" applyFont="0" applyFill="0" applyBorder="0" applyAlignment="0" applyProtection="0"/>
    <xf numFmtId="185" fontId="39" fillId="0" borderId="0">
      <protection locked="0"/>
    </xf>
    <xf numFmtId="185" fontId="219" fillId="0" borderId="0">
      <protection locked="0"/>
    </xf>
    <xf numFmtId="185" fontId="219" fillId="0" borderId="0">
      <protection locked="0"/>
    </xf>
    <xf numFmtId="176" fontId="117" fillId="0" borderId="0" applyFont="0" applyFill="0" applyBorder="0" applyAlignment="0" applyProtection="0"/>
    <xf numFmtId="261" fontId="67" fillId="0" borderId="0" applyFont="0" applyFill="0" applyBorder="0" applyAlignment="0" applyProtection="0"/>
    <xf numFmtId="261" fontId="123" fillId="0" borderId="0" applyFont="0" applyFill="0" applyBorder="0" applyAlignment="0" applyProtection="0"/>
    <xf numFmtId="261" fontId="16" fillId="0" borderId="0" applyFont="0" applyFill="0" applyBorder="0" applyAlignment="0" applyProtection="0"/>
    <xf numFmtId="261" fontId="67" fillId="0" borderId="0" applyFont="0" applyFill="0" applyBorder="0" applyAlignment="0" applyProtection="0"/>
    <xf numFmtId="261" fontId="123" fillId="0" borderId="0" applyFont="0" applyFill="0" applyBorder="0" applyAlignment="0" applyProtection="0"/>
    <xf numFmtId="261" fontId="67" fillId="0" borderId="0" applyFont="0" applyFill="0" applyBorder="0" applyAlignment="0" applyProtection="0"/>
    <xf numFmtId="261" fontId="14" fillId="0" borderId="0" applyFont="0" applyFill="0" applyBorder="0" applyAlignment="0" applyProtection="0"/>
    <xf numFmtId="261" fontId="66" fillId="0" borderId="0" applyFont="0" applyFill="0" applyBorder="0" applyAlignment="0" applyProtection="0"/>
    <xf numFmtId="261" fontId="66" fillId="0" borderId="0" applyFont="0" applyFill="0" applyBorder="0" applyAlignment="0" applyProtection="0"/>
    <xf numFmtId="177" fontId="117" fillId="0" borderId="0" applyFont="0" applyFill="0" applyBorder="0" applyAlignment="0" applyProtection="0"/>
    <xf numFmtId="261" fontId="123" fillId="0" borderId="0" applyFont="0" applyFill="0" applyBorder="0" applyAlignment="0" applyProtection="0"/>
    <xf numFmtId="261" fontId="16" fillId="0" borderId="0" applyFont="0" applyFill="0" applyBorder="0" applyAlignment="0" applyProtection="0"/>
    <xf numFmtId="261" fontId="67" fillId="0" borderId="0" applyFont="0" applyFill="0" applyBorder="0" applyAlignment="0" applyProtection="0"/>
    <xf numFmtId="261" fontId="123" fillId="0" borderId="0" applyFont="0" applyFill="0" applyBorder="0" applyAlignment="0" applyProtection="0"/>
    <xf numFmtId="261" fontId="67" fillId="0" borderId="0" applyFont="0" applyFill="0" applyBorder="0" applyAlignment="0" applyProtection="0"/>
    <xf numFmtId="261" fontId="221" fillId="0" borderId="0" applyFont="0" applyFill="0" applyBorder="0" applyAlignment="0" applyProtection="0"/>
    <xf numFmtId="261" fontId="66" fillId="0" borderId="0" applyFont="0" applyFill="0" applyBorder="0" applyAlignment="0" applyProtection="0"/>
    <xf numFmtId="261" fontId="66" fillId="0" borderId="0" applyFont="0" applyFill="0" applyBorder="0" applyAlignment="0" applyProtection="0"/>
    <xf numFmtId="185" fontId="39" fillId="0" borderId="0">
      <protection locked="0"/>
    </xf>
    <xf numFmtId="185" fontId="39" fillId="0" borderId="0">
      <protection locked="0"/>
    </xf>
    <xf numFmtId="261" fontId="27" fillId="0" borderId="0" applyFont="0" applyFill="0" applyBorder="0" applyAlignment="0" applyProtection="0">
      <alignment horizontal="right"/>
    </xf>
    <xf numFmtId="309" fontId="27" fillId="0" borderId="0" applyFont="0" applyFill="0" applyBorder="0" applyAlignment="0" applyProtection="0">
      <alignment horizontal="right"/>
    </xf>
    <xf numFmtId="261" fontId="27" fillId="0" borderId="0" applyFont="0" applyFill="0" applyBorder="0" applyAlignment="0" applyProtection="0">
      <alignment horizontal="right"/>
    </xf>
    <xf numFmtId="261" fontId="27" fillId="0" borderId="0" applyFont="0" applyFill="0" applyBorder="0" applyAlignment="0" applyProtection="0">
      <alignment horizontal="right"/>
    </xf>
    <xf numFmtId="261" fontId="27" fillId="0" borderId="0" applyFont="0" applyFill="0" applyBorder="0" applyAlignment="0" applyProtection="0">
      <alignment horizontal="right"/>
    </xf>
    <xf numFmtId="261" fontId="222" fillId="0" borderId="0" applyNumberFormat="0" applyFill="0" applyBorder="0" applyAlignment="0" applyProtection="0"/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220" fillId="0" borderId="0">
      <alignment vertical="center"/>
    </xf>
    <xf numFmtId="185" fontId="219" fillId="0" borderId="0">
      <protection locked="0"/>
    </xf>
    <xf numFmtId="261" fontId="223" fillId="0" borderId="0"/>
    <xf numFmtId="261" fontId="114" fillId="0" borderId="0"/>
    <xf numFmtId="261" fontId="67" fillId="0" borderId="0"/>
    <xf numFmtId="261" fontId="123" fillId="0" borderId="0"/>
    <xf numFmtId="261" fontId="67" fillId="0" borderId="0"/>
    <xf numFmtId="261" fontId="117" fillId="0" borderId="0"/>
    <xf numFmtId="261" fontId="67" fillId="0" borderId="0"/>
    <xf numFmtId="302" fontId="27" fillId="0" borderId="0" applyFill="0" applyBorder="0" applyAlignment="0"/>
    <xf numFmtId="261" fontId="27" fillId="0" borderId="0" applyFill="0" applyBorder="0" applyAlignment="0"/>
    <xf numFmtId="261" fontId="27" fillId="0" borderId="0" applyFill="0" applyBorder="0" applyAlignment="0"/>
    <xf numFmtId="274" fontId="18" fillId="0" borderId="0" applyFill="0" applyBorder="0" applyAlignment="0"/>
    <xf numFmtId="261" fontId="18" fillId="0" borderId="0" applyFill="0" applyBorder="0" applyAlignment="0"/>
    <xf numFmtId="261" fontId="18" fillId="0" borderId="0" applyFill="0" applyBorder="0" applyAlignment="0"/>
    <xf numFmtId="248" fontId="181" fillId="0" borderId="0" applyFill="0" applyBorder="0" applyAlignment="0"/>
    <xf numFmtId="261" fontId="181" fillId="0" borderId="0" applyFill="0" applyBorder="0" applyAlignment="0"/>
    <xf numFmtId="261" fontId="181" fillId="0" borderId="0" applyFill="0" applyBorder="0" applyAlignment="0"/>
    <xf numFmtId="303" fontId="27" fillId="0" borderId="0" applyFill="0" applyBorder="0" applyAlignment="0"/>
    <xf numFmtId="261" fontId="27" fillId="0" borderId="0" applyFill="0" applyBorder="0" applyAlignment="0"/>
    <xf numFmtId="261" fontId="27" fillId="0" borderId="0" applyFill="0" applyBorder="0" applyAlignment="0"/>
    <xf numFmtId="304" fontId="27" fillId="0" borderId="0" applyFill="0" applyBorder="0" applyAlignment="0"/>
    <xf numFmtId="261" fontId="27" fillId="0" borderId="0" applyFill="0" applyBorder="0" applyAlignment="0"/>
    <xf numFmtId="261" fontId="27" fillId="0" borderId="0" applyFill="0" applyBorder="0" applyAlignment="0"/>
    <xf numFmtId="302" fontId="27" fillId="0" borderId="0" applyFill="0" applyBorder="0" applyAlignment="0"/>
    <xf numFmtId="261" fontId="27" fillId="0" borderId="0" applyFill="0" applyBorder="0" applyAlignment="0"/>
    <xf numFmtId="261" fontId="27" fillId="0" borderId="0" applyFill="0" applyBorder="0" applyAlignment="0"/>
    <xf numFmtId="261" fontId="27" fillId="0" borderId="0" applyFill="0" applyBorder="0" applyAlignment="0"/>
    <xf numFmtId="305" fontId="27" fillId="0" borderId="0" applyFill="0" applyBorder="0" applyAlignment="0"/>
    <xf numFmtId="261" fontId="27" fillId="0" borderId="0" applyFill="0" applyBorder="0" applyAlignment="0"/>
    <xf numFmtId="261" fontId="27" fillId="0" borderId="0" applyFill="0" applyBorder="0" applyAlignment="0"/>
    <xf numFmtId="261" fontId="18" fillId="0" borderId="0" applyFill="0" applyBorder="0" applyAlignment="0"/>
    <xf numFmtId="274" fontId="18" fillId="0" borderId="0" applyFill="0" applyBorder="0" applyAlignment="0"/>
    <xf numFmtId="261" fontId="18" fillId="0" borderId="0" applyFill="0" applyBorder="0" applyAlignment="0"/>
    <xf numFmtId="261" fontId="18" fillId="0" borderId="0" applyFill="0" applyBorder="0" applyAlignment="0"/>
    <xf numFmtId="261" fontId="16" fillId="0" borderId="0"/>
    <xf numFmtId="185" fontId="39" fillId="0" borderId="26">
      <protection locked="0"/>
    </xf>
    <xf numFmtId="38" fontId="17" fillId="0" borderId="0" applyFont="0" applyFill="0" applyBorder="0" applyAlignment="0" applyProtection="0"/>
    <xf numFmtId="261" fontId="17" fillId="0" borderId="0" applyFont="0" applyFill="0" applyBorder="0" applyAlignment="0" applyProtection="0"/>
    <xf numFmtId="261" fontId="17" fillId="0" borderId="0" applyFont="0" applyFill="0" applyBorder="0" applyAlignment="0" applyProtection="0"/>
    <xf numFmtId="176" fontId="16" fillId="0" borderId="0" applyFont="0" applyFill="0" applyBorder="0" applyAlignment="0" applyProtection="0"/>
    <xf numFmtId="261" fontId="27" fillId="0" borderId="0" applyFont="0" applyFill="0" applyBorder="0" applyAlignment="0" applyProtection="0"/>
    <xf numFmtId="302" fontId="27" fillId="0" borderId="0" applyFont="0" applyFill="0" applyBorder="0" applyAlignment="0" applyProtection="0"/>
    <xf numFmtId="261" fontId="27" fillId="0" borderId="0" applyFont="0" applyFill="0" applyBorder="0" applyAlignment="0" applyProtection="0"/>
    <xf numFmtId="261" fontId="27" fillId="0" borderId="0" applyFont="0" applyFill="0" applyBorder="0" applyAlignment="0" applyProtection="0"/>
    <xf numFmtId="261" fontId="39" fillId="0" borderId="0">
      <protection locked="0"/>
    </xf>
    <xf numFmtId="4" fontId="19" fillId="0" borderId="0">
      <protection locked="0"/>
    </xf>
    <xf numFmtId="261" fontId="39" fillId="0" borderId="0">
      <protection locked="0"/>
    </xf>
    <xf numFmtId="261" fontId="39" fillId="0" borderId="0">
      <protection locked="0"/>
    </xf>
    <xf numFmtId="261" fontId="39" fillId="0" borderId="0">
      <protection locked="0"/>
    </xf>
    <xf numFmtId="323" fontId="54" fillId="0" borderId="0"/>
    <xf numFmtId="261" fontId="18" fillId="0" borderId="0"/>
    <xf numFmtId="261" fontId="18" fillId="0" borderId="0"/>
    <xf numFmtId="324" fontId="76" fillId="0" borderId="0">
      <protection locked="0"/>
    </xf>
    <xf numFmtId="324" fontId="76" fillId="0" borderId="0">
      <protection locked="0"/>
    </xf>
    <xf numFmtId="261" fontId="18" fillId="0" borderId="0" applyFont="0" applyFill="0" applyBorder="0" applyAlignment="0" applyProtection="0"/>
    <xf numFmtId="274" fontId="18" fillId="0" borderId="0" applyFont="0" applyFill="0" applyBorder="0" applyAlignment="0" applyProtection="0"/>
    <xf numFmtId="261" fontId="18" fillId="0" borderId="0" applyFont="0" applyFill="0" applyBorder="0" applyAlignment="0" applyProtection="0"/>
    <xf numFmtId="261" fontId="18" fillId="0" borderId="0" applyFont="0" applyFill="0" applyBorder="0" applyAlignment="0" applyProtection="0"/>
    <xf numFmtId="261" fontId="18" fillId="0" borderId="0">
      <protection locked="0"/>
    </xf>
    <xf numFmtId="249" fontId="16" fillId="0" borderId="0" applyFont="0" applyFill="0" applyBorder="0" applyAlignment="0" applyProtection="0"/>
    <xf numFmtId="325" fontId="76" fillId="0" borderId="0">
      <protection locked="0"/>
    </xf>
    <xf numFmtId="325" fontId="76" fillId="0" borderId="0">
      <protection locked="0"/>
    </xf>
    <xf numFmtId="326" fontId="14" fillId="0" borderId="0"/>
    <xf numFmtId="261" fontId="16" fillId="0" borderId="0"/>
    <xf numFmtId="261" fontId="16" fillId="0" borderId="0"/>
    <xf numFmtId="296" fontId="19" fillId="0" borderId="0">
      <protection locked="0"/>
    </xf>
    <xf numFmtId="261" fontId="39" fillId="0" borderId="0">
      <protection locked="0"/>
    </xf>
    <xf numFmtId="261" fontId="16" fillId="0" borderId="0" applyFont="0" applyFill="0" applyBorder="0" applyAlignment="0" applyProtection="0"/>
    <xf numFmtId="37" fontId="40" fillId="0" borderId="2">
      <alignment horizontal="center" vertical="distributed"/>
    </xf>
    <xf numFmtId="261" fontId="16" fillId="0" borderId="57">
      <alignment vertical="center"/>
    </xf>
    <xf numFmtId="276" fontId="16" fillId="0" borderId="57">
      <alignment vertical="center"/>
    </xf>
    <xf numFmtId="261" fontId="16" fillId="0" borderId="57">
      <alignment vertical="center"/>
    </xf>
    <xf numFmtId="261" fontId="16" fillId="0" borderId="57">
      <alignment vertical="center"/>
    </xf>
    <xf numFmtId="261" fontId="224" fillId="0" borderId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327" fontId="14" fillId="0" borderId="0"/>
    <xf numFmtId="261" fontId="18" fillId="0" borderId="0"/>
    <xf numFmtId="261" fontId="18" fillId="0" borderId="0"/>
    <xf numFmtId="185" fontId="39" fillId="0" borderId="0">
      <protection locked="0"/>
    </xf>
    <xf numFmtId="185" fontId="39" fillId="0" borderId="0">
      <protection locked="0"/>
    </xf>
    <xf numFmtId="261" fontId="225" fillId="0" borderId="0" applyNumberFormat="0" applyFill="0" applyBorder="0" applyAlignment="0" applyProtection="0"/>
    <xf numFmtId="261" fontId="226" fillId="0" borderId="0" applyNumberFormat="0" applyFill="0" applyBorder="0" applyAlignment="0" applyProtection="0"/>
    <xf numFmtId="261" fontId="27" fillId="0" borderId="0" applyFill="0" applyBorder="0" applyAlignment="0"/>
    <xf numFmtId="302" fontId="27" fillId="0" borderId="0" applyFill="0" applyBorder="0" applyAlignment="0"/>
    <xf numFmtId="261" fontId="27" fillId="0" borderId="0" applyFill="0" applyBorder="0" applyAlignment="0"/>
    <xf numFmtId="261" fontId="27" fillId="0" borderId="0" applyFill="0" applyBorder="0" applyAlignment="0"/>
    <xf numFmtId="261" fontId="18" fillId="0" borderId="0" applyFill="0" applyBorder="0" applyAlignment="0"/>
    <xf numFmtId="274" fontId="18" fillId="0" borderId="0" applyFill="0" applyBorder="0" applyAlignment="0"/>
    <xf numFmtId="261" fontId="18" fillId="0" borderId="0" applyFill="0" applyBorder="0" applyAlignment="0"/>
    <xf numFmtId="261" fontId="18" fillId="0" borderId="0" applyFill="0" applyBorder="0" applyAlignment="0"/>
    <xf numFmtId="261" fontId="27" fillId="0" borderId="0" applyFill="0" applyBorder="0" applyAlignment="0"/>
    <xf numFmtId="302" fontId="27" fillId="0" borderId="0" applyFill="0" applyBorder="0" applyAlignment="0"/>
    <xf numFmtId="261" fontId="27" fillId="0" borderId="0" applyFill="0" applyBorder="0" applyAlignment="0"/>
    <xf numFmtId="261" fontId="27" fillId="0" borderId="0" applyFill="0" applyBorder="0" applyAlignment="0"/>
    <xf numFmtId="261" fontId="27" fillId="0" borderId="0" applyFill="0" applyBorder="0" applyAlignment="0"/>
    <xf numFmtId="305" fontId="27" fillId="0" borderId="0" applyFill="0" applyBorder="0" applyAlignment="0"/>
    <xf numFmtId="261" fontId="27" fillId="0" borderId="0" applyFill="0" applyBorder="0" applyAlignment="0"/>
    <xf numFmtId="261" fontId="27" fillId="0" borderId="0" applyFill="0" applyBorder="0" applyAlignment="0"/>
    <xf numFmtId="261" fontId="18" fillId="0" borderId="0" applyFill="0" applyBorder="0" applyAlignment="0"/>
    <xf numFmtId="274" fontId="18" fillId="0" borderId="0" applyFill="0" applyBorder="0" applyAlignment="0"/>
    <xf numFmtId="261" fontId="18" fillId="0" borderId="0" applyFill="0" applyBorder="0" applyAlignment="0"/>
    <xf numFmtId="261" fontId="18" fillId="0" borderId="0" applyFill="0" applyBorder="0" applyAlignment="0"/>
    <xf numFmtId="261" fontId="75" fillId="0" borderId="0" applyFont="0" applyFill="0" applyBorder="0" applyAlignment="0" applyProtection="0"/>
    <xf numFmtId="261" fontId="75" fillId="0" borderId="0" applyFont="0" applyFill="0" applyBorder="0" applyAlignment="0" applyProtection="0"/>
    <xf numFmtId="261" fontId="75" fillId="0" borderId="0" applyFont="0" applyFill="0" applyBorder="0" applyAlignment="0" applyProtection="0"/>
    <xf numFmtId="3" fontId="162" fillId="0" borderId="0" applyFont="0" applyFill="0" applyBorder="0" applyAlignment="0" applyProtection="0"/>
    <xf numFmtId="328" fontId="19" fillId="0" borderId="0">
      <protection locked="0"/>
    </xf>
    <xf numFmtId="261" fontId="39" fillId="0" borderId="0">
      <protection locked="0"/>
    </xf>
    <xf numFmtId="261" fontId="39" fillId="0" borderId="0">
      <protection locked="0"/>
    </xf>
    <xf numFmtId="261" fontId="227" fillId="0" borderId="0">
      <alignment horizontal="left"/>
    </xf>
    <xf numFmtId="261" fontId="19" fillId="0" borderId="0">
      <protection locked="0"/>
    </xf>
    <xf numFmtId="261" fontId="19" fillId="0" borderId="0">
      <protection locked="0"/>
    </xf>
    <xf numFmtId="261" fontId="19" fillId="0" borderId="0">
      <protection locked="0"/>
    </xf>
    <xf numFmtId="261" fontId="19" fillId="0" borderId="0">
      <protection locked="0"/>
    </xf>
    <xf numFmtId="185" fontId="68" fillId="0" borderId="0">
      <protection locked="0"/>
    </xf>
    <xf numFmtId="185" fontId="68" fillId="0" borderId="0">
      <protection locked="0"/>
    </xf>
    <xf numFmtId="185" fontId="68" fillId="0" borderId="0">
      <protection locked="0"/>
    </xf>
    <xf numFmtId="185" fontId="68" fillId="0" borderId="0">
      <protection locked="0"/>
    </xf>
    <xf numFmtId="185" fontId="68" fillId="0" borderId="0">
      <protection locked="0"/>
    </xf>
    <xf numFmtId="261" fontId="228" fillId="0" borderId="0">
      <protection locked="0"/>
    </xf>
    <xf numFmtId="185" fontId="68" fillId="0" borderId="0">
      <protection locked="0"/>
    </xf>
    <xf numFmtId="261" fontId="228" fillId="0" borderId="0">
      <protection locked="0"/>
    </xf>
    <xf numFmtId="261" fontId="228" fillId="0" borderId="0">
      <protection locked="0"/>
    </xf>
    <xf numFmtId="185" fontId="68" fillId="0" borderId="0">
      <protection locked="0"/>
    </xf>
    <xf numFmtId="185" fontId="68" fillId="0" borderId="0">
      <protection locked="0"/>
    </xf>
    <xf numFmtId="185" fontId="68" fillId="0" borderId="0">
      <protection locked="0"/>
    </xf>
    <xf numFmtId="185" fontId="68" fillId="0" borderId="0">
      <protection locked="0"/>
    </xf>
    <xf numFmtId="185" fontId="68" fillId="0" borderId="0">
      <protection locked="0"/>
    </xf>
    <xf numFmtId="185" fontId="68" fillId="0" borderId="0">
      <protection locked="0"/>
    </xf>
    <xf numFmtId="185" fontId="68" fillId="0" borderId="0">
      <protection locked="0"/>
    </xf>
    <xf numFmtId="185" fontId="68" fillId="0" borderId="0">
      <protection locked="0"/>
    </xf>
    <xf numFmtId="185" fontId="68" fillId="0" borderId="0">
      <protection locked="0"/>
    </xf>
    <xf numFmtId="185" fontId="68" fillId="0" borderId="0">
      <protection locked="0"/>
    </xf>
    <xf numFmtId="261" fontId="228" fillId="0" borderId="0">
      <protection locked="0"/>
    </xf>
    <xf numFmtId="185" fontId="68" fillId="0" borderId="0">
      <protection locked="0"/>
    </xf>
    <xf numFmtId="261" fontId="228" fillId="0" borderId="0">
      <protection locked="0"/>
    </xf>
    <xf numFmtId="261" fontId="228" fillId="0" borderId="0">
      <protection locked="0"/>
    </xf>
    <xf numFmtId="185" fontId="68" fillId="0" borderId="0">
      <protection locked="0"/>
    </xf>
    <xf numFmtId="185" fontId="68" fillId="0" borderId="0">
      <protection locked="0"/>
    </xf>
    <xf numFmtId="185" fontId="68" fillId="0" borderId="0">
      <protection locked="0"/>
    </xf>
    <xf numFmtId="185" fontId="68" fillId="0" borderId="0">
      <protection locked="0"/>
    </xf>
    <xf numFmtId="185" fontId="68" fillId="0" borderId="0">
      <protection locked="0"/>
    </xf>
    <xf numFmtId="261" fontId="229" fillId="0" borderId="0" applyNumberFormat="0" applyFill="0" applyBorder="0" applyAlignment="0" applyProtection="0">
      <alignment vertical="top"/>
      <protection locked="0"/>
    </xf>
    <xf numFmtId="329" fontId="14" fillId="0" borderId="0" applyFont="0" applyFill="0" applyBorder="0" applyAlignment="0" applyProtection="0"/>
    <xf numFmtId="274" fontId="14" fillId="0" borderId="0" applyFont="0" applyFill="0" applyBorder="0" applyAlignment="0" applyProtection="0"/>
    <xf numFmtId="261" fontId="14" fillId="0" borderId="52">
      <protection locked="0"/>
    </xf>
    <xf numFmtId="261" fontId="27" fillId="0" borderId="0" applyFill="0" applyBorder="0" applyAlignment="0"/>
    <xf numFmtId="302" fontId="27" fillId="0" borderId="0" applyFill="0" applyBorder="0" applyAlignment="0"/>
    <xf numFmtId="261" fontId="27" fillId="0" borderId="0" applyFill="0" applyBorder="0" applyAlignment="0"/>
    <xf numFmtId="261" fontId="27" fillId="0" borderId="0" applyFill="0" applyBorder="0" applyAlignment="0"/>
    <xf numFmtId="261" fontId="18" fillId="0" borderId="0" applyFill="0" applyBorder="0" applyAlignment="0"/>
    <xf numFmtId="274" fontId="18" fillId="0" borderId="0" applyFill="0" applyBorder="0" applyAlignment="0"/>
    <xf numFmtId="261" fontId="18" fillId="0" borderId="0" applyFill="0" applyBorder="0" applyAlignment="0"/>
    <xf numFmtId="261" fontId="18" fillId="0" borderId="0" applyFill="0" applyBorder="0" applyAlignment="0"/>
    <xf numFmtId="261" fontId="27" fillId="0" borderId="0" applyFill="0" applyBorder="0" applyAlignment="0"/>
    <xf numFmtId="302" fontId="27" fillId="0" borderId="0" applyFill="0" applyBorder="0" applyAlignment="0"/>
    <xf numFmtId="261" fontId="27" fillId="0" borderId="0" applyFill="0" applyBorder="0" applyAlignment="0"/>
    <xf numFmtId="261" fontId="27" fillId="0" borderId="0" applyFill="0" applyBorder="0" applyAlignment="0"/>
    <xf numFmtId="261" fontId="27" fillId="0" borderId="0" applyFill="0" applyBorder="0" applyAlignment="0"/>
    <xf numFmtId="305" fontId="27" fillId="0" borderId="0" applyFill="0" applyBorder="0" applyAlignment="0"/>
    <xf numFmtId="261" fontId="27" fillId="0" borderId="0" applyFill="0" applyBorder="0" applyAlignment="0"/>
    <xf numFmtId="261" fontId="27" fillId="0" borderId="0" applyFill="0" applyBorder="0" applyAlignment="0"/>
    <xf numFmtId="261" fontId="18" fillId="0" borderId="0" applyFill="0" applyBorder="0" applyAlignment="0"/>
    <xf numFmtId="274" fontId="18" fillId="0" borderId="0" applyFill="0" applyBorder="0" applyAlignment="0"/>
    <xf numFmtId="261" fontId="18" fillId="0" borderId="0" applyFill="0" applyBorder="0" applyAlignment="0"/>
    <xf numFmtId="261" fontId="18" fillId="0" borderId="0" applyFill="0" applyBorder="0" applyAlignment="0"/>
    <xf numFmtId="261" fontId="230" fillId="0" borderId="2" applyFill="0" applyBorder="0" applyProtection="0">
      <alignment vertical="center"/>
    </xf>
    <xf numFmtId="261" fontId="16" fillId="0" borderId="0" applyFont="0" applyFill="0" applyBorder="0" applyAlignment="0" applyProtection="0"/>
    <xf numFmtId="261" fontId="16" fillId="0" borderId="0" applyFont="0" applyFill="0" applyBorder="0" applyAlignment="0" applyProtection="0"/>
    <xf numFmtId="5" fontId="162" fillId="0" borderId="0" applyFont="0" applyFill="0" applyBorder="0" applyAlignment="0" applyProtection="0"/>
    <xf numFmtId="261" fontId="231" fillId="0" borderId="0">
      <alignment horizontal="left"/>
    </xf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261" fontId="16" fillId="0" borderId="0"/>
    <xf numFmtId="26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261" fontId="16" fillId="0" borderId="0" applyFont="0" applyFill="0" applyBorder="0" applyAlignment="0" applyProtection="0"/>
    <xf numFmtId="261" fontId="16" fillId="0" borderId="0" applyFont="0" applyFill="0" applyBorder="0" applyAlignment="0" applyProtection="0"/>
    <xf numFmtId="261" fontId="27" fillId="0" borderId="0" applyFont="0" applyFill="0" applyBorder="0" applyAlignment="0" applyProtection="0"/>
    <xf numFmtId="304" fontId="27" fillId="0" borderId="0" applyFont="0" applyFill="0" applyBorder="0" applyAlignment="0" applyProtection="0"/>
    <xf numFmtId="261" fontId="27" fillId="0" borderId="0" applyFont="0" applyFill="0" applyBorder="0" applyAlignment="0" applyProtection="0"/>
    <xf numFmtId="261" fontId="27" fillId="0" borderId="0" applyFont="0" applyFill="0" applyBorder="0" applyAlignment="0" applyProtection="0"/>
    <xf numFmtId="261" fontId="27" fillId="0" borderId="0" applyFont="0" applyFill="0" applyBorder="0" applyAlignment="0" applyProtection="0"/>
    <xf numFmtId="308" fontId="27" fillId="0" borderId="0" applyFont="0" applyFill="0" applyBorder="0" applyAlignment="0" applyProtection="0"/>
    <xf numFmtId="261" fontId="27" fillId="0" borderId="0" applyFont="0" applyFill="0" applyBorder="0" applyAlignment="0" applyProtection="0"/>
    <xf numFmtId="261" fontId="27" fillId="0" borderId="0" applyFont="0" applyFill="0" applyBorder="0" applyAlignment="0" applyProtection="0"/>
    <xf numFmtId="261" fontId="18" fillId="0" borderId="0">
      <protection locked="0"/>
    </xf>
    <xf numFmtId="261" fontId="27" fillId="0" borderId="0" applyFill="0" applyBorder="0" applyAlignment="0"/>
    <xf numFmtId="302" fontId="27" fillId="0" borderId="0" applyFill="0" applyBorder="0" applyAlignment="0"/>
    <xf numFmtId="261" fontId="27" fillId="0" borderId="0" applyFill="0" applyBorder="0" applyAlignment="0"/>
    <xf numFmtId="261" fontId="27" fillId="0" borderId="0" applyFill="0" applyBorder="0" applyAlignment="0"/>
    <xf numFmtId="261" fontId="18" fillId="0" borderId="0" applyFill="0" applyBorder="0" applyAlignment="0"/>
    <xf numFmtId="274" fontId="18" fillId="0" borderId="0" applyFill="0" applyBorder="0" applyAlignment="0"/>
    <xf numFmtId="261" fontId="18" fillId="0" borderId="0" applyFill="0" applyBorder="0" applyAlignment="0"/>
    <xf numFmtId="261" fontId="18" fillId="0" borderId="0" applyFill="0" applyBorder="0" applyAlignment="0"/>
    <xf numFmtId="261" fontId="27" fillId="0" borderId="0" applyFill="0" applyBorder="0" applyAlignment="0"/>
    <xf numFmtId="302" fontId="27" fillId="0" borderId="0" applyFill="0" applyBorder="0" applyAlignment="0"/>
    <xf numFmtId="261" fontId="27" fillId="0" borderId="0" applyFill="0" applyBorder="0" applyAlignment="0"/>
    <xf numFmtId="261" fontId="27" fillId="0" borderId="0" applyFill="0" applyBorder="0" applyAlignment="0"/>
    <xf numFmtId="261" fontId="27" fillId="0" borderId="0" applyFill="0" applyBorder="0" applyAlignment="0"/>
    <xf numFmtId="305" fontId="27" fillId="0" borderId="0" applyFill="0" applyBorder="0" applyAlignment="0"/>
    <xf numFmtId="261" fontId="27" fillId="0" borderId="0" applyFill="0" applyBorder="0" applyAlignment="0"/>
    <xf numFmtId="261" fontId="27" fillId="0" borderId="0" applyFill="0" applyBorder="0" applyAlignment="0"/>
    <xf numFmtId="261" fontId="18" fillId="0" borderId="0" applyFill="0" applyBorder="0" applyAlignment="0"/>
    <xf numFmtId="274" fontId="18" fillId="0" borderId="0" applyFill="0" applyBorder="0" applyAlignment="0"/>
    <xf numFmtId="261" fontId="18" fillId="0" borderId="0" applyFill="0" applyBorder="0" applyAlignment="0"/>
    <xf numFmtId="261" fontId="18" fillId="0" borderId="0" applyFill="0" applyBorder="0" applyAlignment="0"/>
    <xf numFmtId="3" fontId="128" fillId="0" borderId="0" applyFill="0" applyBorder="0" applyProtection="0">
      <alignment horizontal="right"/>
    </xf>
    <xf numFmtId="9" fontId="176" fillId="0" borderId="0" applyFont="0" applyFill="0" applyProtection="0"/>
    <xf numFmtId="261" fontId="232" fillId="0" borderId="2" applyProtection="0">
      <alignment vertical="center"/>
    </xf>
    <xf numFmtId="261" fontId="16" fillId="0" borderId="0" applyNumberFormat="0" applyFill="0" applyBorder="0" applyAlignment="0" applyProtection="0">
      <alignment horizontal="left"/>
    </xf>
    <xf numFmtId="330" fontId="16" fillId="0" borderId="0" applyNumberFormat="0" applyFill="0" applyBorder="0" applyAlignment="0" applyProtection="0">
      <alignment horizontal="left"/>
    </xf>
    <xf numFmtId="261" fontId="16" fillId="0" borderId="0" applyNumberFormat="0" applyFill="0" applyBorder="0" applyAlignment="0" applyProtection="0">
      <alignment horizontal="left"/>
    </xf>
    <xf numFmtId="261" fontId="16" fillId="0" borderId="0" applyNumberFormat="0" applyFill="0" applyBorder="0" applyAlignment="0" applyProtection="0">
      <alignment horizontal="left"/>
    </xf>
    <xf numFmtId="261" fontId="233" fillId="0" borderId="0" applyAlignment="0">
      <alignment horizontal="left"/>
    </xf>
    <xf numFmtId="261" fontId="176" fillId="0" borderId="0"/>
    <xf numFmtId="3" fontId="234" fillId="0" borderId="0"/>
    <xf numFmtId="261" fontId="128" fillId="0" borderId="0"/>
    <xf numFmtId="261" fontId="27" fillId="0" borderId="0" applyFill="0" applyBorder="0" applyAlignment="0"/>
    <xf numFmtId="306" fontId="27" fillId="0" borderId="0" applyFill="0" applyBorder="0" applyAlignment="0"/>
    <xf numFmtId="261" fontId="27" fillId="0" borderId="0" applyFill="0" applyBorder="0" applyAlignment="0"/>
    <xf numFmtId="261" fontId="27" fillId="0" borderId="0" applyFill="0" applyBorder="0" applyAlignment="0"/>
    <xf numFmtId="261" fontId="27" fillId="0" borderId="0" applyFill="0" applyBorder="0" applyAlignment="0"/>
    <xf numFmtId="307" fontId="27" fillId="0" borderId="0" applyFill="0" applyBorder="0" applyAlignment="0"/>
    <xf numFmtId="261" fontId="27" fillId="0" borderId="0" applyFill="0" applyBorder="0" applyAlignment="0"/>
    <xf numFmtId="261" fontId="27" fillId="0" borderId="0" applyFill="0" applyBorder="0" applyAlignment="0"/>
    <xf numFmtId="261" fontId="67" fillId="0" borderId="0"/>
    <xf numFmtId="261" fontId="67" fillId="0" borderId="0"/>
    <xf numFmtId="261" fontId="123" fillId="0" borderId="0"/>
    <xf numFmtId="261" fontId="123" fillId="0" borderId="0"/>
    <xf numFmtId="49" fontId="192" fillId="0" borderId="0" applyFill="0" applyBorder="0" applyProtection="0">
      <alignment horizontal="centerContinuous" vertical="center"/>
    </xf>
    <xf numFmtId="185" fontId="19" fillId="0" borderId="3">
      <protection locked="0"/>
    </xf>
    <xf numFmtId="261" fontId="39" fillId="0" borderId="3">
      <protection locked="0"/>
    </xf>
    <xf numFmtId="261" fontId="39" fillId="0" borderId="3">
      <protection locked="0"/>
    </xf>
    <xf numFmtId="42" fontId="14" fillId="0" borderId="0" applyFont="0" applyFill="0" applyBorder="0" applyAlignment="0" applyProtection="0"/>
    <xf numFmtId="331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2" fontId="162" fillId="0" borderId="0" applyFont="0" applyFill="0" applyBorder="0" applyAlignment="0" applyProtection="0"/>
    <xf numFmtId="261" fontId="16" fillId="0" borderId="0" applyFont="0" applyFill="0" applyBorder="0" applyAlignment="0" applyProtection="0"/>
    <xf numFmtId="261" fontId="16" fillId="0" borderId="0" applyFont="0" applyFill="0" applyBorder="0" applyAlignment="0" applyProtection="0"/>
    <xf numFmtId="261" fontId="18" fillId="0" borderId="0" applyFont="0" applyFill="0" applyBorder="0" applyAlignment="0" applyProtection="0"/>
    <xf numFmtId="261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261" fontId="81" fillId="49" borderId="0" applyNumberFormat="0" applyBorder="0" applyAlignment="0" applyProtection="0">
      <alignment vertical="center"/>
    </xf>
    <xf numFmtId="261" fontId="81" fillId="50" borderId="0" applyNumberFormat="0" applyBorder="0" applyAlignment="0" applyProtection="0">
      <alignment vertical="center"/>
    </xf>
    <xf numFmtId="261" fontId="81" fillId="51" borderId="0" applyNumberFormat="0" applyBorder="0" applyAlignment="0" applyProtection="0">
      <alignment vertical="center"/>
    </xf>
    <xf numFmtId="261" fontId="81" fillId="21" borderId="0" applyNumberFormat="0" applyBorder="0" applyAlignment="0" applyProtection="0">
      <alignment vertical="center"/>
    </xf>
    <xf numFmtId="261" fontId="81" fillId="22" borderId="0" applyNumberFormat="0" applyBorder="0" applyAlignment="0" applyProtection="0">
      <alignment vertical="center"/>
    </xf>
    <xf numFmtId="261" fontId="81" fillId="52" borderId="0" applyNumberFormat="0" applyBorder="0" applyAlignment="0" applyProtection="0">
      <alignment vertical="center"/>
    </xf>
    <xf numFmtId="261" fontId="43" fillId="0" borderId="0"/>
    <xf numFmtId="332" fontId="43" fillId="0" borderId="0"/>
    <xf numFmtId="261" fontId="43" fillId="0" borderId="0"/>
    <xf numFmtId="261" fontId="43" fillId="0" borderId="0"/>
    <xf numFmtId="261" fontId="78" fillId="0" borderId="0" applyBorder="0">
      <alignment horizontal="right" vertical="center"/>
    </xf>
    <xf numFmtId="261" fontId="78" fillId="0" borderId="0" applyBorder="0">
      <alignment horizontal="right" vertical="center"/>
    </xf>
    <xf numFmtId="261" fontId="158" fillId="0" borderId="0" applyNumberFormat="0" applyFill="0" applyBorder="0" applyAlignment="0" applyProtection="0">
      <alignment vertical="center"/>
    </xf>
    <xf numFmtId="261" fontId="124" fillId="37" borderId="44" applyNumberFormat="0" applyAlignment="0" applyProtection="0">
      <alignment vertical="center"/>
    </xf>
    <xf numFmtId="2" fontId="82" fillId="0" borderId="0" applyFont="0" applyFill="0" applyBorder="0" applyAlignment="0" applyProtection="0"/>
    <xf numFmtId="2" fontId="82" fillId="0" borderId="0" applyFont="0" applyFill="0" applyBorder="0" applyAlignment="0" applyProtection="0"/>
    <xf numFmtId="261" fontId="83" fillId="0" borderId="0" applyNumberFormat="0" applyFill="0" applyBorder="0" applyAlignment="0" applyProtection="0"/>
    <xf numFmtId="261" fontId="83" fillId="0" borderId="0" applyNumberFormat="0" applyFill="0" applyBorder="0" applyAlignment="0" applyProtection="0"/>
    <xf numFmtId="261" fontId="84" fillId="0" borderId="0" applyNumberFormat="0" applyFill="0" applyBorder="0" applyAlignment="0" applyProtection="0"/>
    <xf numFmtId="261" fontId="84" fillId="0" borderId="0" applyNumberFormat="0" applyFill="0" applyBorder="0" applyAlignment="0" applyProtection="0"/>
    <xf numFmtId="261" fontId="76" fillId="0" borderId="0"/>
    <xf numFmtId="332" fontId="76" fillId="0" borderId="0"/>
    <xf numFmtId="261" fontId="76" fillId="0" borderId="0"/>
    <xf numFmtId="261" fontId="76" fillId="0" borderId="0"/>
    <xf numFmtId="333" fontId="20" fillId="0" borderId="24" applyFont="0" applyFill="0" applyBorder="0" applyAlignment="0">
      <alignment horizontal="left" vertical="center"/>
    </xf>
    <xf numFmtId="261" fontId="203" fillId="11" borderId="0" applyNumberFormat="0" applyBorder="0" applyAlignment="0" applyProtection="0">
      <alignment vertical="center"/>
    </xf>
    <xf numFmtId="261" fontId="82" fillId="0" borderId="0" applyFont="0" applyFill="0" applyBorder="0" applyAlignment="0" applyProtection="0"/>
    <xf numFmtId="261" fontId="82" fillId="0" borderId="0" applyFont="0" applyFill="0" applyBorder="0" applyAlignment="0" applyProtection="0"/>
    <xf numFmtId="37" fontId="41" fillId="0" borderId="0"/>
    <xf numFmtId="261" fontId="82" fillId="0" borderId="0" applyFont="0" applyFill="0" applyBorder="0" applyAlignment="0" applyProtection="0"/>
    <xf numFmtId="261" fontId="82" fillId="0" borderId="0" applyFont="0" applyFill="0" applyBorder="0" applyAlignment="0" applyProtection="0"/>
    <xf numFmtId="261" fontId="69" fillId="0" borderId="0" applyFont="0"/>
    <xf numFmtId="261" fontId="90" fillId="0" borderId="0" applyNumberFormat="0" applyFill="0" applyBorder="0" applyAlignment="0" applyProtection="0">
      <alignment vertical="top"/>
      <protection locked="0"/>
    </xf>
    <xf numFmtId="261" fontId="90" fillId="0" borderId="0" applyNumberFormat="0" applyFill="0" applyBorder="0" applyAlignment="0" applyProtection="0">
      <alignment vertical="top"/>
      <protection locked="0"/>
    </xf>
    <xf numFmtId="261" fontId="90" fillId="0" borderId="0" applyNumberFormat="0" applyFill="0" applyBorder="0" applyAlignment="0" applyProtection="0">
      <alignment vertical="top"/>
      <protection locked="0"/>
    </xf>
    <xf numFmtId="261" fontId="16" fillId="0" borderId="0" applyFont="0" applyFill="0" applyBorder="0" applyAlignment="0" applyProtection="0"/>
    <xf numFmtId="261" fontId="16" fillId="0" borderId="0" applyFont="0" applyFill="0" applyBorder="0" applyAlignment="0" applyProtection="0"/>
    <xf numFmtId="261" fontId="16" fillId="0" borderId="0" applyFont="0" applyFill="0" applyBorder="0" applyAlignment="0" applyProtection="0"/>
    <xf numFmtId="261" fontId="16" fillId="0" borderId="0" applyFont="0" applyFill="0" applyBorder="0" applyAlignment="0" applyProtection="0"/>
    <xf numFmtId="261" fontId="40" fillId="0" borderId="0" applyBorder="0"/>
    <xf numFmtId="261" fontId="87" fillId="0" borderId="0"/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334" fontId="14" fillId="0" borderId="16" applyFont="0" applyFill="0" applyBorder="0" applyAlignment="0" applyProtection="0">
      <alignment vertical="center"/>
    </xf>
    <xf numFmtId="335" fontId="14" fillId="55" borderId="19" applyFont="0" applyFill="0" applyBorder="0" applyAlignment="0" applyProtection="0">
      <alignment vertical="center"/>
    </xf>
    <xf numFmtId="290" fontId="14" fillId="0" borderId="0" applyFont="0" applyFill="0" applyBorder="0" applyAlignment="0" applyProtection="0"/>
    <xf numFmtId="336" fontId="14" fillId="0" borderId="30"/>
    <xf numFmtId="337" fontId="14" fillId="0" borderId="30"/>
    <xf numFmtId="261" fontId="148" fillId="40" borderId="0" applyNumberFormat="0" applyBorder="0" applyAlignment="0" applyProtection="0">
      <alignment vertical="center"/>
    </xf>
    <xf numFmtId="261" fontId="235" fillId="0" borderId="2">
      <alignment vertical="center" wrapText="1"/>
    </xf>
    <xf numFmtId="338" fontId="14" fillId="0" borderId="27" applyFont="0" applyFill="0" applyAlignment="0" applyProtection="0">
      <alignment horizontal="center" vertical="center"/>
    </xf>
    <xf numFmtId="261" fontId="236" fillId="0" borderId="0"/>
    <xf numFmtId="261" fontId="174" fillId="0" borderId="30">
      <alignment vertical="center"/>
    </xf>
    <xf numFmtId="261" fontId="174" fillId="0" borderId="30">
      <alignment vertical="center"/>
    </xf>
    <xf numFmtId="3" fontId="78" fillId="0" borderId="2"/>
    <xf numFmtId="261" fontId="78" fillId="0" borderId="2"/>
    <xf numFmtId="3" fontId="78" fillId="0" borderId="62"/>
    <xf numFmtId="3" fontId="78" fillId="0" borderId="63"/>
    <xf numFmtId="261" fontId="237" fillId="0" borderId="2"/>
    <xf numFmtId="261" fontId="238" fillId="0" borderId="0">
      <alignment horizontal="center"/>
    </xf>
    <xf numFmtId="261" fontId="79" fillId="0" borderId="64">
      <alignment horizontal="center"/>
    </xf>
    <xf numFmtId="261" fontId="130" fillId="0" borderId="0" applyNumberFormat="0" applyFill="0" applyBorder="0" applyAlignment="0" applyProtection="0">
      <alignment vertical="center"/>
    </xf>
    <xf numFmtId="261" fontId="126" fillId="38" borderId="45" applyNumberFormat="0" applyAlignment="0" applyProtection="0">
      <alignment vertical="center"/>
    </xf>
    <xf numFmtId="4" fontId="105" fillId="0" borderId="0"/>
    <xf numFmtId="4" fontId="105" fillId="0" borderId="0"/>
    <xf numFmtId="4" fontId="105" fillId="0" borderId="0"/>
    <xf numFmtId="261" fontId="239" fillId="0" borderId="0">
      <alignment vertical="center"/>
    </xf>
    <xf numFmtId="261" fontId="239" fillId="0" borderId="0">
      <alignment vertical="center"/>
    </xf>
    <xf numFmtId="261" fontId="239" fillId="0" borderId="0">
      <alignment vertical="center"/>
    </xf>
    <xf numFmtId="204" fontId="97" fillId="0" borderId="0">
      <alignment vertical="center"/>
    </xf>
    <xf numFmtId="261" fontId="97" fillId="0" borderId="0">
      <alignment vertical="center"/>
    </xf>
    <xf numFmtId="261" fontId="97" fillId="0" borderId="0">
      <alignment vertical="center"/>
    </xf>
    <xf numFmtId="41" fontId="80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/>
    <xf numFmtId="261" fontId="14" fillId="0" borderId="0" applyFont="0" applyFill="0" applyBorder="0" applyAlignment="0" applyProtection="0"/>
    <xf numFmtId="261" fontId="14" fillId="0" borderId="0" applyFont="0" applyFill="0" applyBorder="0" applyAlignment="0" applyProtection="0"/>
    <xf numFmtId="261" fontId="14" fillId="0" borderId="0" applyFont="0" applyFill="0" applyBorder="0" applyAlignment="0" applyProtection="0"/>
    <xf numFmtId="261" fontId="18" fillId="0" borderId="0" applyFont="0" applyFill="0" applyBorder="0" applyAlignment="0" applyProtection="0"/>
    <xf numFmtId="261" fontId="18" fillId="0" borderId="0" applyFont="0" applyFill="0" applyBorder="0" applyAlignment="0" applyProtection="0"/>
    <xf numFmtId="261" fontId="47" fillId="0" borderId="28"/>
    <xf numFmtId="261" fontId="145" fillId="0" borderId="50" applyNumberFormat="0" applyFill="0" applyAlignment="0" applyProtection="0">
      <alignment vertical="center"/>
    </xf>
    <xf numFmtId="261" fontId="240" fillId="0" borderId="59" applyNumberFormat="0" applyFill="0" applyAlignment="0" applyProtection="0">
      <alignment vertical="center"/>
    </xf>
    <xf numFmtId="261" fontId="169" fillId="0" borderId="0" applyNumberFormat="0" applyFill="0" applyBorder="0" applyAlignment="0" applyProtection="0">
      <alignment vertical="top"/>
      <protection locked="0"/>
    </xf>
    <xf numFmtId="261" fontId="241" fillId="0" borderId="2">
      <alignment vertical="center"/>
    </xf>
    <xf numFmtId="261" fontId="205" fillId="0" borderId="65" applyNumberFormat="0" applyFill="0" applyAlignment="0" applyProtection="0">
      <alignment vertical="center"/>
    </xf>
    <xf numFmtId="261" fontId="18" fillId="0" borderId="0" applyFont="0" applyFill="0" applyBorder="0" applyAlignment="0" applyProtection="0"/>
    <xf numFmtId="261" fontId="18" fillId="0" borderId="0" applyFont="0" applyFill="0" applyBorder="0" applyAlignment="0" applyProtection="0"/>
    <xf numFmtId="261" fontId="18" fillId="0" borderId="0" applyFont="0" applyFill="0" applyBorder="0" applyAlignment="0" applyProtection="0"/>
    <xf numFmtId="339" fontId="14" fillId="0" borderId="0" applyFont="0" applyFill="0" applyBorder="0" applyAlignment="0" applyProtection="0"/>
    <xf numFmtId="261" fontId="18" fillId="0" borderId="0" applyFont="0" applyFill="0" applyBorder="0" applyAlignment="0" applyProtection="0"/>
    <xf numFmtId="261" fontId="242" fillId="0" borderId="0" applyFont="0" applyFill="0" applyBorder="0" applyAlignment="0" applyProtection="0"/>
    <xf numFmtId="261" fontId="66" fillId="0" borderId="0"/>
    <xf numFmtId="261" fontId="139" fillId="15" borderId="44" applyNumberFormat="0" applyAlignment="0" applyProtection="0">
      <alignment vertical="center"/>
    </xf>
    <xf numFmtId="261" fontId="86" fillId="0" borderId="0"/>
    <xf numFmtId="261" fontId="86" fillId="0" borderId="0"/>
    <xf numFmtId="4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261" fontId="134" fillId="0" borderId="47" applyNumberFormat="0" applyFill="0" applyAlignment="0" applyProtection="0">
      <alignment vertical="center"/>
    </xf>
    <xf numFmtId="261" fontId="135" fillId="0" borderId="48" applyNumberFormat="0" applyFill="0" applyAlignment="0" applyProtection="0">
      <alignment vertical="center"/>
    </xf>
    <xf numFmtId="261" fontId="136" fillId="0" borderId="49" applyNumberFormat="0" applyFill="0" applyAlignment="0" applyProtection="0">
      <alignment vertical="center"/>
    </xf>
    <xf numFmtId="261" fontId="136" fillId="0" borderId="0" applyNumberFormat="0" applyFill="0" applyBorder="0" applyAlignment="0" applyProtection="0">
      <alignment vertical="center"/>
    </xf>
    <xf numFmtId="261" fontId="131" fillId="12" borderId="0" applyNumberFormat="0" applyBorder="0" applyAlignment="0" applyProtection="0">
      <alignment vertical="center"/>
    </xf>
    <xf numFmtId="340" fontId="14" fillId="0" borderId="0">
      <alignment vertical="center"/>
    </xf>
    <xf numFmtId="261" fontId="151" fillId="37" borderId="54" applyNumberFormat="0" applyAlignment="0" applyProtection="0">
      <alignment vertical="center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41" fontId="75" fillId="0" borderId="66">
      <alignment horizontal="center" vertical="center"/>
    </xf>
    <xf numFmtId="341" fontId="14" fillId="0" borderId="0" applyFont="0" applyFill="0" applyBorder="0" applyAlignment="0" applyProtection="0"/>
    <xf numFmtId="342" fontId="14" fillId="0" borderId="0" applyFont="0" applyFill="0" applyBorder="0" applyAlignment="0" applyProtection="0"/>
    <xf numFmtId="343" fontId="14" fillId="0" borderId="67" applyFont="0" applyFill="0" applyBorder="0" applyAlignment="0" applyProtection="0">
      <alignment vertical="center"/>
    </xf>
    <xf numFmtId="344" fontId="14" fillId="0" borderId="16" applyFont="0" applyFill="0" applyBorder="0" applyAlignment="0" applyProtection="0">
      <alignment vertical="center"/>
    </xf>
    <xf numFmtId="261" fontId="175" fillId="39" borderId="0" applyFill="0" applyBorder="0" applyProtection="0">
      <alignment horizontal="right"/>
    </xf>
    <xf numFmtId="261" fontId="175" fillId="39" borderId="0" applyFill="0" applyBorder="0" applyProtection="0">
      <alignment horizontal="right"/>
    </xf>
    <xf numFmtId="345" fontId="14" fillId="2" borderId="2" applyFont="0" applyFill="0" applyBorder="0" applyAlignment="0" applyProtection="0"/>
    <xf numFmtId="346" fontId="14" fillId="0" borderId="30" applyFont="0" applyFill="0" applyBorder="0" applyAlignment="0" applyProtection="0"/>
    <xf numFmtId="272" fontId="14" fillId="0" borderId="13" applyFont="0" applyFill="0" applyBorder="0" applyAlignment="0" applyProtection="0"/>
    <xf numFmtId="347" fontId="14" fillId="0" borderId="16" applyFont="0" applyFill="0" applyBorder="0" applyAlignment="0" applyProtection="0"/>
    <xf numFmtId="348" fontId="14" fillId="0" borderId="30"/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243" fillId="0" borderId="0" applyFont="0" applyFill="0" applyBorder="0" applyAlignment="0" applyProtection="0"/>
    <xf numFmtId="42" fontId="14" fillId="0" borderId="0" applyFont="0" applyFill="0" applyBorder="0" applyAlignment="0" applyProtection="0">
      <alignment vertical="center"/>
    </xf>
    <xf numFmtId="261" fontId="243" fillId="0" borderId="0" applyFont="0" applyFill="0" applyBorder="0" applyAlignment="0" applyProtection="0"/>
    <xf numFmtId="10" fontId="82" fillId="0" borderId="0" applyFont="0" applyFill="0" applyBorder="0" applyAlignment="0" applyProtection="0"/>
    <xf numFmtId="10" fontId="82" fillId="0" borderId="0" applyFont="0" applyFill="0" applyBorder="0" applyAlignment="0" applyProtection="0"/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261" fontId="14" fillId="0" borderId="0">
      <protection locked="0"/>
    </xf>
    <xf numFmtId="1" fontId="87" fillId="0" borderId="24">
      <alignment horizontal="left" vertical="top" wrapText="1"/>
    </xf>
    <xf numFmtId="261" fontId="207" fillId="0" borderId="0"/>
    <xf numFmtId="261" fontId="14" fillId="0" borderId="0"/>
    <xf numFmtId="261" fontId="66" fillId="0" borderId="0">
      <alignment vertical="center"/>
    </xf>
    <xf numFmtId="261" fontId="195" fillId="0" borderId="16">
      <alignment horizontal="center" vertical="center"/>
    </xf>
    <xf numFmtId="261" fontId="61" fillId="0" borderId="0"/>
    <xf numFmtId="261" fontId="244" fillId="0" borderId="0" applyNumberFormat="0" applyFill="0" applyBorder="0" applyAlignment="0" applyProtection="0">
      <alignment vertical="top"/>
      <protection locked="0"/>
    </xf>
    <xf numFmtId="261" fontId="82" fillId="0" borderId="26" applyNumberFormat="0" applyFont="0" applyFill="0" applyAlignment="0" applyProtection="0"/>
    <xf numFmtId="261" fontId="82" fillId="0" borderId="26" applyNumberFormat="0" applyFont="0" applyFill="0" applyAlignment="0" applyProtection="0"/>
    <xf numFmtId="40" fontId="245" fillId="0" borderId="0" applyFont="0" applyFill="0" applyBorder="0" applyAlignment="0" applyProtection="0"/>
    <xf numFmtId="38" fontId="245" fillId="0" borderId="0" applyFont="0" applyFill="0" applyBorder="0" applyAlignment="0" applyProtection="0"/>
    <xf numFmtId="202" fontId="144" fillId="0" borderId="0" applyFont="0" applyFill="0" applyBorder="0" applyAlignment="0" applyProtection="0"/>
    <xf numFmtId="349" fontId="20" fillId="0" borderId="0" applyFont="0" applyFill="0" applyBorder="0" applyAlignment="0" applyProtection="0"/>
    <xf numFmtId="261" fontId="82" fillId="0" borderId="0" applyFont="0" applyFill="0" applyBorder="0" applyAlignment="0" applyProtection="0"/>
    <xf numFmtId="261" fontId="82" fillId="0" borderId="0" applyFont="0" applyFill="0" applyBorder="0" applyAlignment="0" applyProtection="0"/>
    <xf numFmtId="246" fontId="82" fillId="0" borderId="0" applyFont="0" applyFill="0" applyBorder="0" applyAlignment="0" applyProtection="0"/>
    <xf numFmtId="261" fontId="82" fillId="0" borderId="0" applyFont="0" applyFill="0" applyBorder="0" applyAlignment="0" applyProtection="0"/>
    <xf numFmtId="261" fontId="82" fillId="0" borderId="0" applyFont="0" applyFill="0" applyBorder="0" applyAlignment="0" applyProtection="0"/>
    <xf numFmtId="38" fontId="20" fillId="0" borderId="0" applyNumberFormat="0" applyFont="0" applyFill="0" applyBorder="0" applyAlignment="0" applyProtection="0">
      <protection locked="0"/>
    </xf>
    <xf numFmtId="176" fontId="18" fillId="0" borderId="61"/>
    <xf numFmtId="261" fontId="18" fillId="0" borderId="0">
      <protection locked="0"/>
    </xf>
    <xf numFmtId="261" fontId="18" fillId="0" borderId="0">
      <protection locked="0"/>
    </xf>
    <xf numFmtId="261" fontId="18" fillId="0" borderId="0">
      <protection locked="0"/>
    </xf>
    <xf numFmtId="261" fontId="18" fillId="0" borderId="0">
      <protection locked="0"/>
    </xf>
    <xf numFmtId="261" fontId="18" fillId="0" borderId="0">
      <protection locked="0"/>
    </xf>
    <xf numFmtId="261" fontId="18" fillId="0" borderId="0">
      <protection locked="0"/>
    </xf>
    <xf numFmtId="261" fontId="18" fillId="0" borderId="0">
      <protection locked="0"/>
    </xf>
    <xf numFmtId="261" fontId="18" fillId="0" borderId="0">
      <protection locked="0"/>
    </xf>
    <xf numFmtId="261" fontId="18" fillId="0" borderId="0">
      <protection locked="0"/>
    </xf>
    <xf numFmtId="261" fontId="18" fillId="0" borderId="0">
      <protection locked="0"/>
    </xf>
    <xf numFmtId="261" fontId="18" fillId="0" borderId="0">
      <protection locked="0"/>
    </xf>
    <xf numFmtId="261" fontId="18" fillId="0" borderId="0">
      <protection locked="0"/>
    </xf>
    <xf numFmtId="350" fontId="14" fillId="0" borderId="0" applyNumberFormat="0" applyFont="0" applyFill="0" applyBorder="0" applyAlignment="0" applyProtection="0"/>
    <xf numFmtId="351" fontId="14" fillId="0" borderId="0" applyNumberFormat="0" applyFont="0" applyFill="0" applyBorder="0" applyAlignment="0" applyProtection="0"/>
    <xf numFmtId="351" fontId="14" fillId="0" borderId="0" applyNumberFormat="0" applyFont="0" applyFill="0" applyBorder="0" applyAlignment="0" applyProtection="0"/>
    <xf numFmtId="261" fontId="14" fillId="0" borderId="0"/>
    <xf numFmtId="261" fontId="16" fillId="0" borderId="0" applyNumberFormat="0" applyFill="0" applyBorder="0" applyAlignment="0" applyProtection="0"/>
    <xf numFmtId="40" fontId="246" fillId="0" borderId="0" applyFont="0" applyFill="0" applyBorder="0" applyAlignment="0" applyProtection="0"/>
    <xf numFmtId="38" fontId="246" fillId="0" borderId="0" applyFont="0" applyFill="0" applyBorder="0" applyAlignment="0" applyProtection="0"/>
    <xf numFmtId="41" fontId="247" fillId="0" borderId="0" applyFont="0" applyFill="0" applyBorder="0" applyAlignment="0" applyProtection="0"/>
    <xf numFmtId="43" fontId="247" fillId="0" borderId="0" applyFont="0" applyFill="0" applyBorder="0" applyAlignment="0" applyProtection="0"/>
    <xf numFmtId="196" fontId="87" fillId="0" borderId="0" applyFont="0" applyFill="0" applyBorder="0" applyAlignment="0" applyProtection="0"/>
    <xf numFmtId="261" fontId="248" fillId="0" borderId="0"/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61" fontId="249" fillId="0" borderId="0"/>
    <xf numFmtId="261" fontId="16" fillId="0" borderId="0" applyNumberFormat="0" applyFill="0" applyBorder="0" applyAlignment="0" applyProtection="0"/>
    <xf numFmtId="261" fontId="17" fillId="0" borderId="0"/>
    <xf numFmtId="261" fontId="14" fillId="0" borderId="0" applyFont="0" applyFill="0" applyBorder="0" applyAlignment="0" applyProtection="0"/>
    <xf numFmtId="261" fontId="14" fillId="0" borderId="0" applyFont="0" applyFill="0" applyBorder="0" applyAlignment="0" applyProtection="0"/>
    <xf numFmtId="261" fontId="17" fillId="0" borderId="0"/>
    <xf numFmtId="261" fontId="14" fillId="0" borderId="0" applyFont="0" applyFill="0" applyBorder="0" applyAlignment="0" applyProtection="0"/>
    <xf numFmtId="261" fontId="20" fillId="0" borderId="0" applyFont="0" applyFill="0" applyBorder="0" applyAlignment="0" applyProtection="0"/>
    <xf numFmtId="261" fontId="20" fillId="0" borderId="0" applyFont="0" applyFill="0" applyBorder="0" applyAlignment="0" applyProtection="0"/>
    <xf numFmtId="261" fontId="59" fillId="0" borderId="0"/>
    <xf numFmtId="261" fontId="20" fillId="0" borderId="0" applyFont="0" applyFill="0" applyBorder="0" applyAlignment="0" applyProtection="0"/>
    <xf numFmtId="261" fontId="17" fillId="0" borderId="0"/>
    <xf numFmtId="261" fontId="17" fillId="0" borderId="0"/>
    <xf numFmtId="261" fontId="16" fillId="0" borderId="0"/>
    <xf numFmtId="261" fontId="20" fillId="0" borderId="0" applyFont="0" applyFill="0" applyBorder="0" applyAlignment="0" applyProtection="0"/>
    <xf numFmtId="261" fontId="16" fillId="0" borderId="0"/>
    <xf numFmtId="261" fontId="14" fillId="0" borderId="0" applyFont="0" applyFill="0" applyBorder="0" applyAlignment="0" applyProtection="0"/>
    <xf numFmtId="261" fontId="18" fillId="0" borderId="0" applyFont="0" applyFill="0" applyBorder="0" applyAlignment="0" applyProtection="0"/>
    <xf numFmtId="261" fontId="17" fillId="0" borderId="0"/>
    <xf numFmtId="261" fontId="17" fillId="0" borderId="0"/>
    <xf numFmtId="261" fontId="17" fillId="0" borderId="0"/>
    <xf numFmtId="261" fontId="17" fillId="0" borderId="0"/>
    <xf numFmtId="261" fontId="17" fillId="0" borderId="0"/>
    <xf numFmtId="261" fontId="17" fillId="0" borderId="0"/>
    <xf numFmtId="261" fontId="17" fillId="0" borderId="0"/>
    <xf numFmtId="261" fontId="17" fillId="0" borderId="0"/>
    <xf numFmtId="261" fontId="16" fillId="0" borderId="0"/>
    <xf numFmtId="261" fontId="20" fillId="0" borderId="0" applyFont="0" applyFill="0" applyBorder="0" applyAlignment="0" applyProtection="0"/>
    <xf numFmtId="261" fontId="20" fillId="0" borderId="0" applyFont="0" applyFill="0" applyBorder="0" applyAlignment="0" applyProtection="0"/>
    <xf numFmtId="261" fontId="20" fillId="0" borderId="0" applyFont="0" applyFill="0" applyBorder="0" applyAlignment="0" applyProtection="0"/>
    <xf numFmtId="261" fontId="14" fillId="0" borderId="0" applyFont="0" applyFill="0" applyBorder="0" applyAlignment="0" applyProtection="0"/>
    <xf numFmtId="261" fontId="16" fillId="0" borderId="0"/>
    <xf numFmtId="261" fontId="16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59" fillId="0" borderId="0"/>
    <xf numFmtId="261" fontId="59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6" fillId="0" borderId="0"/>
    <xf numFmtId="261" fontId="16" fillId="0" borderId="0"/>
    <xf numFmtId="261" fontId="17" fillId="0" borderId="0"/>
    <xf numFmtId="261" fontId="20" fillId="0" borderId="0" applyFont="0" applyFill="0" applyBorder="0" applyAlignment="0" applyProtection="0"/>
    <xf numFmtId="261" fontId="20" fillId="0" borderId="0" applyFont="0" applyFill="0" applyBorder="0" applyAlignment="0" applyProtection="0"/>
    <xf numFmtId="261" fontId="20" fillId="0" borderId="0" applyFont="0" applyFill="0" applyBorder="0" applyAlignment="0" applyProtection="0"/>
    <xf numFmtId="261" fontId="16" fillId="0" borderId="0"/>
    <xf numFmtId="261" fontId="16" fillId="0" borderId="0"/>
    <xf numFmtId="261" fontId="16" fillId="0" borderId="0"/>
    <xf numFmtId="261" fontId="14" fillId="0" borderId="0" applyFont="0" applyFill="0" applyBorder="0" applyAlignment="0" applyProtection="0"/>
    <xf numFmtId="261" fontId="17" fillId="0" borderId="0"/>
    <xf numFmtId="261" fontId="16" fillId="0" borderId="0"/>
    <xf numFmtId="261" fontId="59" fillId="0" borderId="0"/>
    <xf numFmtId="261" fontId="16" fillId="0" borderId="0"/>
    <xf numFmtId="261" fontId="20" fillId="0" borderId="0" applyFont="0" applyFill="0" applyBorder="0" applyAlignment="0" applyProtection="0"/>
    <xf numFmtId="261" fontId="14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261" fontId="14" fillId="0" borderId="0" applyFont="0" applyFill="0" applyBorder="0" applyAlignment="0" applyProtection="0"/>
    <xf numFmtId="261" fontId="16" fillId="0" borderId="0"/>
    <xf numFmtId="261" fontId="17" fillId="0" borderId="0"/>
    <xf numFmtId="261" fontId="18" fillId="0" borderId="0" applyFont="0" applyFill="0" applyBorder="0" applyAlignment="0" applyProtection="0"/>
    <xf numFmtId="261" fontId="17" fillId="0" borderId="0"/>
    <xf numFmtId="261" fontId="18" fillId="0" borderId="0" applyFont="0" applyFill="0" applyBorder="0" applyAlignment="0" applyProtection="0"/>
    <xf numFmtId="261" fontId="16" fillId="0" borderId="0"/>
    <xf numFmtId="185" fontId="39" fillId="0" borderId="0">
      <protection locked="0"/>
    </xf>
    <xf numFmtId="261" fontId="17" fillId="0" borderId="0"/>
    <xf numFmtId="261" fontId="17" fillId="0" borderId="0"/>
    <xf numFmtId="261" fontId="14" fillId="0" borderId="0" applyFont="0" applyFill="0" applyBorder="0" applyAlignment="0" applyProtection="0"/>
    <xf numFmtId="261" fontId="16" fillId="0" borderId="0"/>
    <xf numFmtId="261" fontId="20" fillId="0" borderId="0" applyFont="0" applyFill="0" applyBorder="0" applyAlignment="0" applyProtection="0"/>
    <xf numFmtId="261" fontId="20" fillId="0" borderId="0" applyFont="0" applyFill="0" applyBorder="0" applyAlignment="0" applyProtection="0"/>
    <xf numFmtId="261" fontId="16" fillId="0" borderId="0"/>
    <xf numFmtId="261" fontId="20" fillId="0" borderId="0"/>
    <xf numFmtId="261" fontId="16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8" fillId="0" borderId="0" applyFont="0" applyFill="0" applyBorder="0" applyAlignment="0" applyProtection="0"/>
    <xf numFmtId="261" fontId="16" fillId="0" borderId="0"/>
    <xf numFmtId="261" fontId="16" fillId="0" borderId="0"/>
    <xf numFmtId="261" fontId="17" fillId="0" borderId="0"/>
    <xf numFmtId="261" fontId="16" fillId="0" borderId="0"/>
    <xf numFmtId="261" fontId="14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261" fontId="18" fillId="0" borderId="0"/>
    <xf numFmtId="261" fontId="17" fillId="0" borderId="0"/>
    <xf numFmtId="261" fontId="14" fillId="0" borderId="0" applyFont="0" applyFill="0" applyBorder="0" applyAlignment="0" applyProtection="0"/>
    <xf numFmtId="261" fontId="16" fillId="0" borderId="0"/>
    <xf numFmtId="261" fontId="16" fillId="0" borderId="0"/>
    <xf numFmtId="261" fontId="17" fillId="0" borderId="0"/>
    <xf numFmtId="261" fontId="20" fillId="0" borderId="0" applyFont="0" applyFill="0" applyBorder="0" applyAlignment="0" applyProtection="0"/>
    <xf numFmtId="261" fontId="16" fillId="0" borderId="0"/>
    <xf numFmtId="261" fontId="20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8" fillId="0" borderId="0" applyFont="0" applyFill="0" applyBorder="0" applyAlignment="0" applyProtection="0"/>
    <xf numFmtId="261" fontId="17" fillId="0" borderId="0"/>
    <xf numFmtId="261" fontId="14" fillId="0" borderId="0" applyFont="0" applyFill="0" applyBorder="0" applyAlignment="0" applyProtection="0"/>
    <xf numFmtId="261" fontId="14" fillId="0" borderId="0" applyFont="0" applyFill="0" applyBorder="0" applyAlignment="0" applyProtection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6" fillId="0" borderId="0"/>
    <xf numFmtId="261" fontId="17" fillId="0" borderId="0"/>
    <xf numFmtId="261" fontId="16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7" fillId="0" borderId="0"/>
    <xf numFmtId="261" fontId="17" fillId="0" borderId="0"/>
    <xf numFmtId="261" fontId="17" fillId="0" borderId="0"/>
    <xf numFmtId="261" fontId="16" fillId="0" borderId="0"/>
    <xf numFmtId="261" fontId="20" fillId="0" borderId="0" applyFont="0" applyFill="0" applyBorder="0" applyAlignment="0" applyProtection="0"/>
    <xf numFmtId="261" fontId="20" fillId="0" borderId="0" applyFont="0" applyFill="0" applyBorder="0" applyAlignment="0" applyProtection="0"/>
    <xf numFmtId="38" fontId="17" fillId="0" borderId="0" applyFont="0" applyFill="0" applyBorder="0" applyAlignment="0" applyProtection="0"/>
    <xf numFmtId="261" fontId="18" fillId="0" borderId="0" applyFont="0" applyFill="0" applyBorder="0" applyAlignment="0" applyProtection="0"/>
    <xf numFmtId="261" fontId="14" fillId="0" borderId="0" applyFont="0" applyFill="0" applyBorder="0" applyAlignment="0" applyProtection="0"/>
    <xf numFmtId="261" fontId="14" fillId="0" borderId="0" applyFont="0" applyFill="0" applyBorder="0" applyAlignment="0" applyProtection="0"/>
    <xf numFmtId="261" fontId="16" fillId="0" borderId="0"/>
    <xf numFmtId="261" fontId="14" fillId="0" borderId="0" applyFont="0" applyFill="0" applyBorder="0" applyAlignment="0" applyProtection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6" fillId="0" borderId="0"/>
    <xf numFmtId="261" fontId="17" fillId="0" borderId="0"/>
    <xf numFmtId="261" fontId="16" fillId="0" borderId="0"/>
    <xf numFmtId="261" fontId="16" fillId="0" borderId="0"/>
    <xf numFmtId="352" fontId="14" fillId="0" borderId="0" applyFont="0" applyFill="0" applyBorder="0" applyAlignment="0" applyProtection="0"/>
    <xf numFmtId="196" fontId="16" fillId="0" borderId="0" applyFont="0" applyFill="0" applyBorder="0" applyAlignment="0" applyProtection="0"/>
    <xf numFmtId="261" fontId="16" fillId="0" borderId="0" applyNumberFormat="0" applyFill="0" applyBorder="0" applyAlignment="0" applyProtection="0"/>
    <xf numFmtId="261" fontId="80" fillId="10" borderId="0" applyNumberFormat="0" applyBorder="0" applyAlignment="0" applyProtection="0">
      <alignment vertical="center"/>
    </xf>
    <xf numFmtId="261" fontId="36" fillId="63" borderId="0" applyNumberFormat="0" applyBorder="0" applyAlignment="0" applyProtection="0">
      <alignment vertical="center"/>
    </xf>
    <xf numFmtId="261" fontId="80" fillId="10" borderId="0" applyNumberFormat="0" applyBorder="0" applyAlignment="0" applyProtection="0">
      <alignment vertical="center"/>
    </xf>
    <xf numFmtId="261" fontId="80" fillId="10" borderId="0" applyNumberFormat="0" applyBorder="0" applyAlignment="0" applyProtection="0">
      <alignment vertical="center"/>
    </xf>
    <xf numFmtId="261" fontId="80" fillId="10" borderId="0" applyNumberFormat="0" applyBorder="0" applyAlignment="0" applyProtection="0">
      <alignment vertical="center"/>
    </xf>
    <xf numFmtId="261" fontId="80" fillId="10" borderId="0" applyNumberFormat="0" applyBorder="0" applyAlignment="0" applyProtection="0">
      <alignment vertical="center"/>
    </xf>
    <xf numFmtId="261" fontId="80" fillId="10" borderId="0" applyNumberFormat="0" applyBorder="0" applyAlignment="0" applyProtection="0">
      <alignment vertical="center"/>
    </xf>
    <xf numFmtId="261" fontId="36" fillId="63" borderId="0" applyNumberFormat="0" applyBorder="0" applyAlignment="0" applyProtection="0">
      <alignment vertical="center"/>
    </xf>
    <xf numFmtId="261" fontId="80" fillId="10" borderId="0" applyNumberFormat="0" applyBorder="0" applyAlignment="0" applyProtection="0">
      <alignment vertical="center"/>
    </xf>
    <xf numFmtId="261" fontId="80" fillId="11" borderId="0" applyNumberFormat="0" applyBorder="0" applyAlignment="0" applyProtection="0">
      <alignment vertical="center"/>
    </xf>
    <xf numFmtId="261" fontId="36" fillId="67" borderId="0" applyNumberFormat="0" applyBorder="0" applyAlignment="0" applyProtection="0">
      <alignment vertical="center"/>
    </xf>
    <xf numFmtId="261" fontId="80" fillId="11" borderId="0" applyNumberFormat="0" applyBorder="0" applyAlignment="0" applyProtection="0">
      <alignment vertical="center"/>
    </xf>
    <xf numFmtId="261" fontId="80" fillId="11" borderId="0" applyNumberFormat="0" applyBorder="0" applyAlignment="0" applyProtection="0">
      <alignment vertical="center"/>
    </xf>
    <xf numFmtId="261" fontId="80" fillId="11" borderId="0" applyNumberFormat="0" applyBorder="0" applyAlignment="0" applyProtection="0">
      <alignment vertical="center"/>
    </xf>
    <xf numFmtId="261" fontId="80" fillId="11" borderId="0" applyNumberFormat="0" applyBorder="0" applyAlignment="0" applyProtection="0">
      <alignment vertical="center"/>
    </xf>
    <xf numFmtId="261" fontId="80" fillId="11" borderId="0" applyNumberFormat="0" applyBorder="0" applyAlignment="0" applyProtection="0">
      <alignment vertical="center"/>
    </xf>
    <xf numFmtId="261" fontId="36" fillId="67" borderId="0" applyNumberFormat="0" applyBorder="0" applyAlignment="0" applyProtection="0">
      <alignment vertical="center"/>
    </xf>
    <xf numFmtId="261" fontId="80" fillId="11" borderId="0" applyNumberFormat="0" applyBorder="0" applyAlignment="0" applyProtection="0">
      <alignment vertical="center"/>
    </xf>
    <xf numFmtId="261" fontId="80" fillId="12" borderId="0" applyNumberFormat="0" applyBorder="0" applyAlignment="0" applyProtection="0">
      <alignment vertical="center"/>
    </xf>
    <xf numFmtId="261" fontId="36" fillId="71" borderId="0" applyNumberFormat="0" applyBorder="0" applyAlignment="0" applyProtection="0">
      <alignment vertical="center"/>
    </xf>
    <xf numFmtId="261" fontId="80" fillId="12" borderId="0" applyNumberFormat="0" applyBorder="0" applyAlignment="0" applyProtection="0">
      <alignment vertical="center"/>
    </xf>
    <xf numFmtId="261" fontId="80" fillId="12" borderId="0" applyNumberFormat="0" applyBorder="0" applyAlignment="0" applyProtection="0">
      <alignment vertical="center"/>
    </xf>
    <xf numFmtId="261" fontId="80" fillId="12" borderId="0" applyNumberFormat="0" applyBorder="0" applyAlignment="0" applyProtection="0">
      <alignment vertical="center"/>
    </xf>
    <xf numFmtId="261" fontId="80" fillId="12" borderId="0" applyNumberFormat="0" applyBorder="0" applyAlignment="0" applyProtection="0">
      <alignment vertical="center"/>
    </xf>
    <xf numFmtId="261" fontId="80" fillId="12" borderId="0" applyNumberFormat="0" applyBorder="0" applyAlignment="0" applyProtection="0">
      <alignment vertical="center"/>
    </xf>
    <xf numFmtId="261" fontId="36" fillId="71" borderId="0" applyNumberFormat="0" applyBorder="0" applyAlignment="0" applyProtection="0">
      <alignment vertical="center"/>
    </xf>
    <xf numFmtId="261" fontId="80" fillId="12" borderId="0" applyNumberFormat="0" applyBorder="0" applyAlignment="0" applyProtection="0">
      <alignment vertical="center"/>
    </xf>
    <xf numFmtId="261" fontId="80" fillId="13" borderId="0" applyNumberFormat="0" applyBorder="0" applyAlignment="0" applyProtection="0">
      <alignment vertical="center"/>
    </xf>
    <xf numFmtId="261" fontId="36" fillId="75" borderId="0" applyNumberFormat="0" applyBorder="0" applyAlignment="0" applyProtection="0">
      <alignment vertical="center"/>
    </xf>
    <xf numFmtId="261" fontId="80" fillId="13" borderId="0" applyNumberFormat="0" applyBorder="0" applyAlignment="0" applyProtection="0">
      <alignment vertical="center"/>
    </xf>
    <xf numFmtId="261" fontId="80" fillId="13" borderId="0" applyNumberFormat="0" applyBorder="0" applyAlignment="0" applyProtection="0">
      <alignment vertical="center"/>
    </xf>
    <xf numFmtId="261" fontId="80" fillId="13" borderId="0" applyNumberFormat="0" applyBorder="0" applyAlignment="0" applyProtection="0">
      <alignment vertical="center"/>
    </xf>
    <xf numFmtId="261" fontId="80" fillId="13" borderId="0" applyNumberFormat="0" applyBorder="0" applyAlignment="0" applyProtection="0">
      <alignment vertical="center"/>
    </xf>
    <xf numFmtId="261" fontId="80" fillId="13" borderId="0" applyNumberFormat="0" applyBorder="0" applyAlignment="0" applyProtection="0">
      <alignment vertical="center"/>
    </xf>
    <xf numFmtId="261" fontId="36" fillId="75" borderId="0" applyNumberFormat="0" applyBorder="0" applyAlignment="0" applyProtection="0">
      <alignment vertical="center"/>
    </xf>
    <xf numFmtId="261" fontId="80" fillId="13" borderId="0" applyNumberFormat="0" applyBorder="0" applyAlignment="0" applyProtection="0">
      <alignment vertical="center"/>
    </xf>
    <xf numFmtId="261" fontId="80" fillId="14" borderId="0" applyNumberFormat="0" applyBorder="0" applyAlignment="0" applyProtection="0">
      <alignment vertical="center"/>
    </xf>
    <xf numFmtId="261" fontId="36" fillId="79" borderId="0" applyNumberFormat="0" applyBorder="0" applyAlignment="0" applyProtection="0">
      <alignment vertical="center"/>
    </xf>
    <xf numFmtId="261" fontId="80" fillId="14" borderId="0" applyNumberFormat="0" applyBorder="0" applyAlignment="0" applyProtection="0">
      <alignment vertical="center"/>
    </xf>
    <xf numFmtId="261" fontId="80" fillId="14" borderId="0" applyNumberFormat="0" applyBorder="0" applyAlignment="0" applyProtection="0">
      <alignment vertical="center"/>
    </xf>
    <xf numFmtId="261" fontId="80" fillId="14" borderId="0" applyNumberFormat="0" applyBorder="0" applyAlignment="0" applyProtection="0">
      <alignment vertical="center"/>
    </xf>
    <xf numFmtId="261" fontId="80" fillId="14" borderId="0" applyNumberFormat="0" applyBorder="0" applyAlignment="0" applyProtection="0">
      <alignment vertical="center"/>
    </xf>
    <xf numFmtId="261" fontId="80" fillId="14" borderId="0" applyNumberFormat="0" applyBorder="0" applyAlignment="0" applyProtection="0">
      <alignment vertical="center"/>
    </xf>
    <xf numFmtId="261" fontId="36" fillId="79" borderId="0" applyNumberFormat="0" applyBorder="0" applyAlignment="0" applyProtection="0">
      <alignment vertical="center"/>
    </xf>
    <xf numFmtId="261" fontId="80" fillId="14" borderId="0" applyNumberFormat="0" applyBorder="0" applyAlignment="0" applyProtection="0">
      <alignment vertical="center"/>
    </xf>
    <xf numFmtId="261" fontId="80" fillId="15" borderId="0" applyNumberFormat="0" applyBorder="0" applyAlignment="0" applyProtection="0">
      <alignment vertical="center"/>
    </xf>
    <xf numFmtId="261" fontId="36" fillId="83" borderId="0" applyNumberFormat="0" applyBorder="0" applyAlignment="0" applyProtection="0">
      <alignment vertical="center"/>
    </xf>
    <xf numFmtId="261" fontId="80" fillId="15" borderId="0" applyNumberFormat="0" applyBorder="0" applyAlignment="0" applyProtection="0">
      <alignment vertical="center"/>
    </xf>
    <xf numFmtId="261" fontId="80" fillId="15" borderId="0" applyNumberFormat="0" applyBorder="0" applyAlignment="0" applyProtection="0">
      <alignment vertical="center"/>
    </xf>
    <xf numFmtId="261" fontId="80" fillId="15" borderId="0" applyNumberFormat="0" applyBorder="0" applyAlignment="0" applyProtection="0">
      <alignment vertical="center"/>
    </xf>
    <xf numFmtId="261" fontId="80" fillId="15" borderId="0" applyNumberFormat="0" applyBorder="0" applyAlignment="0" applyProtection="0">
      <alignment vertical="center"/>
    </xf>
    <xf numFmtId="261" fontId="80" fillId="15" borderId="0" applyNumberFormat="0" applyBorder="0" applyAlignment="0" applyProtection="0">
      <alignment vertical="center"/>
    </xf>
    <xf numFmtId="261" fontId="36" fillId="83" borderId="0" applyNumberFormat="0" applyBorder="0" applyAlignment="0" applyProtection="0">
      <alignment vertical="center"/>
    </xf>
    <xf numFmtId="261" fontId="80" fillId="15" borderId="0" applyNumberFormat="0" applyBorder="0" applyAlignment="0" applyProtection="0">
      <alignment vertical="center"/>
    </xf>
    <xf numFmtId="261" fontId="80" fillId="16" borderId="0" applyNumberFormat="0" applyBorder="0" applyAlignment="0" applyProtection="0">
      <alignment vertical="center"/>
    </xf>
    <xf numFmtId="261" fontId="36" fillId="64" borderId="0" applyNumberFormat="0" applyBorder="0" applyAlignment="0" applyProtection="0">
      <alignment vertical="center"/>
    </xf>
    <xf numFmtId="261" fontId="80" fillId="16" borderId="0" applyNumberFormat="0" applyBorder="0" applyAlignment="0" applyProtection="0">
      <alignment vertical="center"/>
    </xf>
    <xf numFmtId="261" fontId="80" fillId="16" borderId="0" applyNumberFormat="0" applyBorder="0" applyAlignment="0" applyProtection="0">
      <alignment vertical="center"/>
    </xf>
    <xf numFmtId="261" fontId="80" fillId="16" borderId="0" applyNumberFormat="0" applyBorder="0" applyAlignment="0" applyProtection="0">
      <alignment vertical="center"/>
    </xf>
    <xf numFmtId="261" fontId="80" fillId="16" borderId="0" applyNumberFormat="0" applyBorder="0" applyAlignment="0" applyProtection="0">
      <alignment vertical="center"/>
    </xf>
    <xf numFmtId="261" fontId="80" fillId="16" borderId="0" applyNumberFormat="0" applyBorder="0" applyAlignment="0" applyProtection="0">
      <alignment vertical="center"/>
    </xf>
    <xf numFmtId="261" fontId="36" fillId="64" borderId="0" applyNumberFormat="0" applyBorder="0" applyAlignment="0" applyProtection="0">
      <alignment vertical="center"/>
    </xf>
    <xf numFmtId="261" fontId="80" fillId="16" borderId="0" applyNumberFormat="0" applyBorder="0" applyAlignment="0" applyProtection="0">
      <alignment vertical="center"/>
    </xf>
    <xf numFmtId="261" fontId="80" fillId="17" borderId="0" applyNumberFormat="0" applyBorder="0" applyAlignment="0" applyProtection="0">
      <alignment vertical="center"/>
    </xf>
    <xf numFmtId="261" fontId="36" fillId="68" borderId="0" applyNumberFormat="0" applyBorder="0" applyAlignment="0" applyProtection="0">
      <alignment vertical="center"/>
    </xf>
    <xf numFmtId="261" fontId="80" fillId="17" borderId="0" applyNumberFormat="0" applyBorder="0" applyAlignment="0" applyProtection="0">
      <alignment vertical="center"/>
    </xf>
    <xf numFmtId="261" fontId="80" fillId="17" borderId="0" applyNumberFormat="0" applyBorder="0" applyAlignment="0" applyProtection="0">
      <alignment vertical="center"/>
    </xf>
    <xf numFmtId="261" fontId="80" fillId="17" borderId="0" applyNumberFormat="0" applyBorder="0" applyAlignment="0" applyProtection="0">
      <alignment vertical="center"/>
    </xf>
    <xf numFmtId="261" fontId="80" fillId="17" borderId="0" applyNumberFormat="0" applyBorder="0" applyAlignment="0" applyProtection="0">
      <alignment vertical="center"/>
    </xf>
    <xf numFmtId="261" fontId="80" fillId="17" borderId="0" applyNumberFormat="0" applyBorder="0" applyAlignment="0" applyProtection="0">
      <alignment vertical="center"/>
    </xf>
    <xf numFmtId="261" fontId="36" fillId="68" borderId="0" applyNumberFormat="0" applyBorder="0" applyAlignment="0" applyProtection="0">
      <alignment vertical="center"/>
    </xf>
    <xf numFmtId="261" fontId="80" fillId="17" borderId="0" applyNumberFormat="0" applyBorder="0" applyAlignment="0" applyProtection="0">
      <alignment vertical="center"/>
    </xf>
    <xf numFmtId="261" fontId="80" fillId="18" borderId="0" applyNumberFormat="0" applyBorder="0" applyAlignment="0" applyProtection="0">
      <alignment vertical="center"/>
    </xf>
    <xf numFmtId="261" fontId="36" fillId="72" borderId="0" applyNumberFormat="0" applyBorder="0" applyAlignment="0" applyProtection="0">
      <alignment vertical="center"/>
    </xf>
    <xf numFmtId="261" fontId="80" fillId="18" borderId="0" applyNumberFormat="0" applyBorder="0" applyAlignment="0" applyProtection="0">
      <alignment vertical="center"/>
    </xf>
    <xf numFmtId="261" fontId="80" fillId="18" borderId="0" applyNumberFormat="0" applyBorder="0" applyAlignment="0" applyProtection="0">
      <alignment vertical="center"/>
    </xf>
    <xf numFmtId="261" fontId="80" fillId="18" borderId="0" applyNumberFormat="0" applyBorder="0" applyAlignment="0" applyProtection="0">
      <alignment vertical="center"/>
    </xf>
    <xf numFmtId="261" fontId="80" fillId="18" borderId="0" applyNumberFormat="0" applyBorder="0" applyAlignment="0" applyProtection="0">
      <alignment vertical="center"/>
    </xf>
    <xf numFmtId="261" fontId="80" fillId="18" borderId="0" applyNumberFormat="0" applyBorder="0" applyAlignment="0" applyProtection="0">
      <alignment vertical="center"/>
    </xf>
    <xf numFmtId="261" fontId="36" fillId="72" borderId="0" applyNumberFormat="0" applyBorder="0" applyAlignment="0" applyProtection="0">
      <alignment vertical="center"/>
    </xf>
    <xf numFmtId="261" fontId="80" fillId="18" borderId="0" applyNumberFormat="0" applyBorder="0" applyAlignment="0" applyProtection="0">
      <alignment vertical="center"/>
    </xf>
    <xf numFmtId="261" fontId="80" fillId="13" borderId="0" applyNumberFormat="0" applyBorder="0" applyAlignment="0" applyProtection="0">
      <alignment vertical="center"/>
    </xf>
    <xf numFmtId="261" fontId="36" fillId="76" borderId="0" applyNumberFormat="0" applyBorder="0" applyAlignment="0" applyProtection="0">
      <alignment vertical="center"/>
    </xf>
    <xf numFmtId="261" fontId="80" fillId="13" borderId="0" applyNumberFormat="0" applyBorder="0" applyAlignment="0" applyProtection="0">
      <alignment vertical="center"/>
    </xf>
    <xf numFmtId="261" fontId="80" fillId="13" borderId="0" applyNumberFormat="0" applyBorder="0" applyAlignment="0" applyProtection="0">
      <alignment vertical="center"/>
    </xf>
    <xf numFmtId="261" fontId="80" fillId="13" borderId="0" applyNumberFormat="0" applyBorder="0" applyAlignment="0" applyProtection="0">
      <alignment vertical="center"/>
    </xf>
    <xf numFmtId="261" fontId="80" fillId="13" borderId="0" applyNumberFormat="0" applyBorder="0" applyAlignment="0" applyProtection="0">
      <alignment vertical="center"/>
    </xf>
    <xf numFmtId="261" fontId="80" fillId="13" borderId="0" applyNumberFormat="0" applyBorder="0" applyAlignment="0" applyProtection="0">
      <alignment vertical="center"/>
    </xf>
    <xf numFmtId="261" fontId="36" fillId="76" borderId="0" applyNumberFormat="0" applyBorder="0" applyAlignment="0" applyProtection="0">
      <alignment vertical="center"/>
    </xf>
    <xf numFmtId="261" fontId="80" fillId="13" borderId="0" applyNumberFormat="0" applyBorder="0" applyAlignment="0" applyProtection="0">
      <alignment vertical="center"/>
    </xf>
    <xf numFmtId="261" fontId="80" fillId="16" borderId="0" applyNumberFormat="0" applyBorder="0" applyAlignment="0" applyProtection="0">
      <alignment vertical="center"/>
    </xf>
    <xf numFmtId="261" fontId="36" fillId="80" borderId="0" applyNumberFormat="0" applyBorder="0" applyAlignment="0" applyProtection="0">
      <alignment vertical="center"/>
    </xf>
    <xf numFmtId="261" fontId="80" fillId="16" borderId="0" applyNumberFormat="0" applyBorder="0" applyAlignment="0" applyProtection="0">
      <alignment vertical="center"/>
    </xf>
    <xf numFmtId="261" fontId="80" fillId="16" borderId="0" applyNumberFormat="0" applyBorder="0" applyAlignment="0" applyProtection="0">
      <alignment vertical="center"/>
    </xf>
    <xf numFmtId="261" fontId="80" fillId="16" borderId="0" applyNumberFormat="0" applyBorder="0" applyAlignment="0" applyProtection="0">
      <alignment vertical="center"/>
    </xf>
    <xf numFmtId="261" fontId="80" fillId="16" borderId="0" applyNumberFormat="0" applyBorder="0" applyAlignment="0" applyProtection="0">
      <alignment vertical="center"/>
    </xf>
    <xf numFmtId="261" fontId="80" fillId="16" borderId="0" applyNumberFormat="0" applyBorder="0" applyAlignment="0" applyProtection="0">
      <alignment vertical="center"/>
    </xf>
    <xf numFmtId="261" fontId="36" fillId="80" borderId="0" applyNumberFormat="0" applyBorder="0" applyAlignment="0" applyProtection="0">
      <alignment vertical="center"/>
    </xf>
    <xf numFmtId="261" fontId="80" fillId="16" borderId="0" applyNumberFormat="0" applyBorder="0" applyAlignment="0" applyProtection="0">
      <alignment vertical="center"/>
    </xf>
    <xf numFmtId="261" fontId="80" fillId="19" borderId="0" applyNumberFormat="0" applyBorder="0" applyAlignment="0" applyProtection="0">
      <alignment vertical="center"/>
    </xf>
    <xf numFmtId="261" fontId="36" fillId="84" borderId="0" applyNumberFormat="0" applyBorder="0" applyAlignment="0" applyProtection="0">
      <alignment vertical="center"/>
    </xf>
    <xf numFmtId="261" fontId="80" fillId="19" borderId="0" applyNumberFormat="0" applyBorder="0" applyAlignment="0" applyProtection="0">
      <alignment vertical="center"/>
    </xf>
    <xf numFmtId="261" fontId="80" fillId="19" borderId="0" applyNumberFormat="0" applyBorder="0" applyAlignment="0" applyProtection="0">
      <alignment vertical="center"/>
    </xf>
    <xf numFmtId="261" fontId="80" fillId="19" borderId="0" applyNumberFormat="0" applyBorder="0" applyAlignment="0" applyProtection="0">
      <alignment vertical="center"/>
    </xf>
    <xf numFmtId="261" fontId="80" fillId="19" borderId="0" applyNumberFormat="0" applyBorder="0" applyAlignment="0" applyProtection="0">
      <alignment vertical="center"/>
    </xf>
    <xf numFmtId="261" fontId="80" fillId="19" borderId="0" applyNumberFormat="0" applyBorder="0" applyAlignment="0" applyProtection="0">
      <alignment vertical="center"/>
    </xf>
    <xf numFmtId="261" fontId="36" fillId="84" borderId="0" applyNumberFormat="0" applyBorder="0" applyAlignment="0" applyProtection="0">
      <alignment vertical="center"/>
    </xf>
    <xf numFmtId="261" fontId="80" fillId="19" borderId="0" applyNumberFormat="0" applyBorder="0" applyAlignment="0" applyProtection="0">
      <alignment vertical="center"/>
    </xf>
    <xf numFmtId="261" fontId="81" fillId="20" borderId="0" applyNumberFormat="0" applyBorder="0" applyAlignment="0" applyProtection="0">
      <alignment vertical="center"/>
    </xf>
    <xf numFmtId="261" fontId="250" fillId="65" borderId="0" applyNumberFormat="0" applyBorder="0" applyAlignment="0" applyProtection="0">
      <alignment vertical="center"/>
    </xf>
    <xf numFmtId="261" fontId="81" fillId="20" borderId="0" applyNumberFormat="0" applyBorder="0" applyAlignment="0" applyProtection="0">
      <alignment vertical="center"/>
    </xf>
    <xf numFmtId="261" fontId="81" fillId="20" borderId="0" applyNumberFormat="0" applyBorder="0" applyAlignment="0" applyProtection="0">
      <alignment vertical="center"/>
    </xf>
    <xf numFmtId="261" fontId="81" fillId="20" borderId="0" applyNumberFormat="0" applyBorder="0" applyAlignment="0" applyProtection="0">
      <alignment vertical="center"/>
    </xf>
    <xf numFmtId="261" fontId="81" fillId="20" borderId="0" applyNumberFormat="0" applyBorder="0" applyAlignment="0" applyProtection="0">
      <alignment vertical="center"/>
    </xf>
    <xf numFmtId="261" fontId="81" fillId="20" borderId="0" applyNumberFormat="0" applyBorder="0" applyAlignment="0" applyProtection="0">
      <alignment vertical="center"/>
    </xf>
    <xf numFmtId="261" fontId="250" fillId="65" borderId="0" applyNumberFormat="0" applyBorder="0" applyAlignment="0" applyProtection="0">
      <alignment vertical="center"/>
    </xf>
    <xf numFmtId="261" fontId="81" fillId="20" borderId="0" applyNumberFormat="0" applyBorder="0" applyAlignment="0" applyProtection="0">
      <alignment vertical="center"/>
    </xf>
    <xf numFmtId="261" fontId="81" fillId="17" borderId="0" applyNumberFormat="0" applyBorder="0" applyAlignment="0" applyProtection="0">
      <alignment vertical="center"/>
    </xf>
    <xf numFmtId="261" fontId="250" fillId="69" borderId="0" applyNumberFormat="0" applyBorder="0" applyAlignment="0" applyProtection="0">
      <alignment vertical="center"/>
    </xf>
    <xf numFmtId="261" fontId="81" fillId="17" borderId="0" applyNumberFormat="0" applyBorder="0" applyAlignment="0" applyProtection="0">
      <alignment vertical="center"/>
    </xf>
    <xf numFmtId="261" fontId="81" fillId="17" borderId="0" applyNumberFormat="0" applyBorder="0" applyAlignment="0" applyProtection="0">
      <alignment vertical="center"/>
    </xf>
    <xf numFmtId="261" fontId="81" fillId="17" borderId="0" applyNumberFormat="0" applyBorder="0" applyAlignment="0" applyProtection="0">
      <alignment vertical="center"/>
    </xf>
    <xf numFmtId="261" fontId="81" fillId="17" borderId="0" applyNumberFormat="0" applyBorder="0" applyAlignment="0" applyProtection="0">
      <alignment vertical="center"/>
    </xf>
    <xf numFmtId="261" fontId="81" fillId="17" borderId="0" applyNumberFormat="0" applyBorder="0" applyAlignment="0" applyProtection="0">
      <alignment vertical="center"/>
    </xf>
    <xf numFmtId="261" fontId="250" fillId="69" borderId="0" applyNumberFormat="0" applyBorder="0" applyAlignment="0" applyProtection="0">
      <alignment vertical="center"/>
    </xf>
    <xf numFmtId="261" fontId="81" fillId="17" borderId="0" applyNumberFormat="0" applyBorder="0" applyAlignment="0" applyProtection="0">
      <alignment vertical="center"/>
    </xf>
    <xf numFmtId="261" fontId="81" fillId="18" borderId="0" applyNumberFormat="0" applyBorder="0" applyAlignment="0" applyProtection="0">
      <alignment vertical="center"/>
    </xf>
    <xf numFmtId="261" fontId="250" fillId="73" borderId="0" applyNumberFormat="0" applyBorder="0" applyAlignment="0" applyProtection="0">
      <alignment vertical="center"/>
    </xf>
    <xf numFmtId="261" fontId="81" fillId="18" borderId="0" applyNumberFormat="0" applyBorder="0" applyAlignment="0" applyProtection="0">
      <alignment vertical="center"/>
    </xf>
    <xf numFmtId="261" fontId="81" fillId="18" borderId="0" applyNumberFormat="0" applyBorder="0" applyAlignment="0" applyProtection="0">
      <alignment vertical="center"/>
    </xf>
    <xf numFmtId="261" fontId="81" fillId="18" borderId="0" applyNumberFormat="0" applyBorder="0" applyAlignment="0" applyProtection="0">
      <alignment vertical="center"/>
    </xf>
    <xf numFmtId="261" fontId="81" fillId="18" borderId="0" applyNumberFormat="0" applyBorder="0" applyAlignment="0" applyProtection="0">
      <alignment vertical="center"/>
    </xf>
    <xf numFmtId="261" fontId="81" fillId="18" borderId="0" applyNumberFormat="0" applyBorder="0" applyAlignment="0" applyProtection="0">
      <alignment vertical="center"/>
    </xf>
    <xf numFmtId="261" fontId="250" fillId="73" borderId="0" applyNumberFormat="0" applyBorder="0" applyAlignment="0" applyProtection="0">
      <alignment vertical="center"/>
    </xf>
    <xf numFmtId="261" fontId="81" fillId="18" borderId="0" applyNumberFormat="0" applyBorder="0" applyAlignment="0" applyProtection="0">
      <alignment vertical="center"/>
    </xf>
    <xf numFmtId="261" fontId="81" fillId="21" borderId="0" applyNumberFormat="0" applyBorder="0" applyAlignment="0" applyProtection="0">
      <alignment vertical="center"/>
    </xf>
    <xf numFmtId="261" fontId="250" fillId="77" borderId="0" applyNumberFormat="0" applyBorder="0" applyAlignment="0" applyProtection="0">
      <alignment vertical="center"/>
    </xf>
    <xf numFmtId="261" fontId="81" fillId="21" borderId="0" applyNumberFormat="0" applyBorder="0" applyAlignment="0" applyProtection="0">
      <alignment vertical="center"/>
    </xf>
    <xf numFmtId="261" fontId="81" fillId="21" borderId="0" applyNumberFormat="0" applyBorder="0" applyAlignment="0" applyProtection="0">
      <alignment vertical="center"/>
    </xf>
    <xf numFmtId="261" fontId="81" fillId="21" borderId="0" applyNumberFormat="0" applyBorder="0" applyAlignment="0" applyProtection="0">
      <alignment vertical="center"/>
    </xf>
    <xf numFmtId="261" fontId="81" fillId="21" borderId="0" applyNumberFormat="0" applyBorder="0" applyAlignment="0" applyProtection="0">
      <alignment vertical="center"/>
    </xf>
    <xf numFmtId="261" fontId="81" fillId="21" borderId="0" applyNumberFormat="0" applyBorder="0" applyAlignment="0" applyProtection="0">
      <alignment vertical="center"/>
    </xf>
    <xf numFmtId="261" fontId="250" fillId="77" borderId="0" applyNumberFormat="0" applyBorder="0" applyAlignment="0" applyProtection="0">
      <alignment vertical="center"/>
    </xf>
    <xf numFmtId="261" fontId="81" fillId="21" borderId="0" applyNumberFormat="0" applyBorder="0" applyAlignment="0" applyProtection="0">
      <alignment vertical="center"/>
    </xf>
    <xf numFmtId="261" fontId="81" fillId="22" borderId="0" applyNumberFormat="0" applyBorder="0" applyAlignment="0" applyProtection="0">
      <alignment vertical="center"/>
    </xf>
    <xf numFmtId="261" fontId="250" fillId="81" borderId="0" applyNumberFormat="0" applyBorder="0" applyAlignment="0" applyProtection="0">
      <alignment vertical="center"/>
    </xf>
    <xf numFmtId="261" fontId="81" fillId="22" borderId="0" applyNumberFormat="0" applyBorder="0" applyAlignment="0" applyProtection="0">
      <alignment vertical="center"/>
    </xf>
    <xf numFmtId="261" fontId="81" fillId="22" borderId="0" applyNumberFormat="0" applyBorder="0" applyAlignment="0" applyProtection="0">
      <alignment vertical="center"/>
    </xf>
    <xf numFmtId="261" fontId="81" fillId="22" borderId="0" applyNumberFormat="0" applyBorder="0" applyAlignment="0" applyProtection="0">
      <alignment vertical="center"/>
    </xf>
    <xf numFmtId="261" fontId="81" fillId="22" borderId="0" applyNumberFormat="0" applyBorder="0" applyAlignment="0" applyProtection="0">
      <alignment vertical="center"/>
    </xf>
    <xf numFmtId="261" fontId="81" fillId="22" borderId="0" applyNumberFormat="0" applyBorder="0" applyAlignment="0" applyProtection="0">
      <alignment vertical="center"/>
    </xf>
    <xf numFmtId="261" fontId="250" fillId="81" borderId="0" applyNumberFormat="0" applyBorder="0" applyAlignment="0" applyProtection="0">
      <alignment vertical="center"/>
    </xf>
    <xf numFmtId="261" fontId="81" fillId="22" borderId="0" applyNumberFormat="0" applyBorder="0" applyAlignment="0" applyProtection="0">
      <alignment vertical="center"/>
    </xf>
    <xf numFmtId="261" fontId="81" fillId="23" borderId="0" applyNumberFormat="0" applyBorder="0" applyAlignment="0" applyProtection="0">
      <alignment vertical="center"/>
    </xf>
    <xf numFmtId="261" fontId="250" fillId="85" borderId="0" applyNumberFormat="0" applyBorder="0" applyAlignment="0" applyProtection="0">
      <alignment vertical="center"/>
    </xf>
    <xf numFmtId="261" fontId="81" fillId="23" borderId="0" applyNumberFormat="0" applyBorder="0" applyAlignment="0" applyProtection="0">
      <alignment vertical="center"/>
    </xf>
    <xf numFmtId="261" fontId="81" fillId="23" borderId="0" applyNumberFormat="0" applyBorder="0" applyAlignment="0" applyProtection="0">
      <alignment vertical="center"/>
    </xf>
    <xf numFmtId="261" fontId="81" fillId="23" borderId="0" applyNumberFormat="0" applyBorder="0" applyAlignment="0" applyProtection="0">
      <alignment vertical="center"/>
    </xf>
    <xf numFmtId="261" fontId="81" fillId="23" borderId="0" applyNumberFormat="0" applyBorder="0" applyAlignment="0" applyProtection="0">
      <alignment vertical="center"/>
    </xf>
    <xf numFmtId="261" fontId="81" fillId="23" borderId="0" applyNumberFormat="0" applyBorder="0" applyAlignment="0" applyProtection="0">
      <alignment vertical="center"/>
    </xf>
    <xf numFmtId="261" fontId="250" fillId="85" borderId="0" applyNumberFormat="0" applyBorder="0" applyAlignment="0" applyProtection="0">
      <alignment vertical="center"/>
    </xf>
    <xf numFmtId="261" fontId="81" fillId="23" borderId="0" applyNumberFormat="0" applyBorder="0" applyAlignment="0" applyProtection="0">
      <alignment vertical="center"/>
    </xf>
    <xf numFmtId="261" fontId="42" fillId="0" borderId="0"/>
    <xf numFmtId="261" fontId="115" fillId="0" borderId="0" applyFont="0" applyFill="0" applyBorder="0" applyAlignment="0" applyProtection="0"/>
    <xf numFmtId="261" fontId="115" fillId="0" borderId="0" applyFont="0" applyFill="0" applyBorder="0" applyAlignment="0" applyProtection="0"/>
    <xf numFmtId="261" fontId="67" fillId="0" borderId="0"/>
    <xf numFmtId="261" fontId="67" fillId="0" borderId="0"/>
    <xf numFmtId="261" fontId="115" fillId="0" borderId="0" applyFont="0" applyFill="0" applyBorder="0" applyAlignment="0" applyProtection="0"/>
    <xf numFmtId="261" fontId="115" fillId="0" borderId="0" applyFont="0" applyFill="0" applyBorder="0" applyAlignment="0" applyProtection="0"/>
    <xf numFmtId="261" fontId="27" fillId="0" borderId="0" applyFont="0" applyFill="0" applyBorder="0" applyAlignment="0" applyProtection="0">
      <alignment horizontal="right"/>
    </xf>
    <xf numFmtId="261" fontId="27" fillId="0" borderId="0" applyFont="0" applyFill="0" applyBorder="0" applyAlignment="0" applyProtection="0">
      <alignment horizontal="right"/>
    </xf>
    <xf numFmtId="261" fontId="27" fillId="0" borderId="0" applyFont="0" applyFill="0" applyBorder="0" applyAlignment="0" applyProtection="0">
      <alignment horizontal="right"/>
    </xf>
    <xf numFmtId="261" fontId="27" fillId="0" borderId="0" applyFont="0" applyFill="0" applyBorder="0" applyAlignment="0" applyProtection="0">
      <alignment horizontal="right"/>
    </xf>
    <xf numFmtId="261" fontId="67" fillId="0" borderId="0"/>
    <xf numFmtId="49" fontId="115" fillId="0" borderId="0" applyBorder="0"/>
    <xf numFmtId="261" fontId="27" fillId="0" borderId="0" applyFill="0" applyBorder="0" applyAlignment="0"/>
    <xf numFmtId="261" fontId="27" fillId="0" borderId="0" applyFill="0" applyBorder="0" applyAlignment="0"/>
    <xf numFmtId="261" fontId="27" fillId="0" borderId="0" applyFill="0" applyBorder="0" applyAlignment="0"/>
    <xf numFmtId="261" fontId="14" fillId="0" borderId="0" applyFill="0" applyBorder="0" applyAlignment="0"/>
    <xf numFmtId="261" fontId="18" fillId="0" borderId="0" applyFill="0" applyBorder="0" applyAlignment="0"/>
    <xf numFmtId="261" fontId="18" fillId="0" borderId="0" applyFill="0" applyBorder="0" applyAlignment="0"/>
    <xf numFmtId="261" fontId="18" fillId="0" borderId="0" applyFill="0" applyBorder="0" applyAlignment="0"/>
    <xf numFmtId="261" fontId="18" fillId="0" borderId="0" applyFill="0" applyBorder="0" applyAlignment="0"/>
    <xf numFmtId="261" fontId="181" fillId="0" borderId="0" applyFill="0" applyBorder="0" applyAlignment="0"/>
    <xf numFmtId="261" fontId="181" fillId="0" borderId="0" applyFill="0" applyBorder="0" applyAlignment="0"/>
    <xf numFmtId="261" fontId="181" fillId="0" borderId="0" applyFill="0" applyBorder="0" applyAlignment="0"/>
    <xf numFmtId="261" fontId="181" fillId="0" borderId="0" applyFill="0" applyBorder="0" applyAlignment="0"/>
    <xf numFmtId="261" fontId="27" fillId="0" borderId="0" applyFill="0" applyBorder="0" applyAlignment="0"/>
    <xf numFmtId="261" fontId="27" fillId="0" borderId="0" applyFill="0" applyBorder="0" applyAlignment="0"/>
    <xf numFmtId="261" fontId="27" fillId="0" borderId="0" applyFill="0" applyBorder="0" applyAlignment="0"/>
    <xf numFmtId="261" fontId="27" fillId="0" borderId="0" applyFill="0" applyBorder="0" applyAlignment="0"/>
    <xf numFmtId="261" fontId="27" fillId="0" borderId="0" applyFill="0" applyBorder="0" applyAlignment="0"/>
    <xf numFmtId="261" fontId="27" fillId="0" borderId="0" applyFill="0" applyBorder="0" applyAlignment="0"/>
    <xf numFmtId="261" fontId="27" fillId="0" borderId="0" applyFill="0" applyBorder="0" applyAlignment="0"/>
    <xf numFmtId="261" fontId="27" fillId="0" borderId="0" applyFill="0" applyBorder="0" applyAlignment="0"/>
    <xf numFmtId="261" fontId="27" fillId="0" borderId="0" applyFill="0" applyBorder="0" applyAlignment="0"/>
    <xf numFmtId="261" fontId="27" fillId="0" borderId="0" applyFill="0" applyBorder="0" applyAlignment="0"/>
    <xf numFmtId="261" fontId="27" fillId="0" borderId="0" applyFill="0" applyBorder="0" applyAlignment="0"/>
    <xf numFmtId="261" fontId="27" fillId="0" borderId="0" applyFill="0" applyBorder="0" applyAlignment="0"/>
    <xf numFmtId="261" fontId="27" fillId="0" borderId="0" applyFill="0" applyBorder="0" applyAlignment="0"/>
    <xf numFmtId="261" fontId="27" fillId="0" borderId="0" applyFill="0" applyBorder="0" applyAlignment="0"/>
    <xf numFmtId="261" fontId="27" fillId="0" borderId="0" applyFill="0" applyBorder="0" applyAlignment="0"/>
    <xf numFmtId="261" fontId="27" fillId="0" borderId="0" applyFill="0" applyBorder="0" applyAlignment="0"/>
    <xf numFmtId="261" fontId="18" fillId="0" borderId="0" applyFill="0" applyBorder="0" applyAlignment="0"/>
    <xf numFmtId="261" fontId="18" fillId="0" borderId="0" applyFill="0" applyBorder="0" applyAlignment="0"/>
    <xf numFmtId="261" fontId="18" fillId="0" borderId="0" applyFill="0" applyBorder="0" applyAlignment="0"/>
    <xf numFmtId="261" fontId="18" fillId="0" borderId="0" applyFill="0" applyBorder="0" applyAlignment="0"/>
    <xf numFmtId="261" fontId="125" fillId="0" borderId="0"/>
    <xf numFmtId="261" fontId="125" fillId="0" borderId="0"/>
    <xf numFmtId="261" fontId="125" fillId="0" borderId="0"/>
    <xf numFmtId="261" fontId="16" fillId="0" borderId="0"/>
    <xf numFmtId="261" fontId="125" fillId="0" borderId="0"/>
    <xf numFmtId="261" fontId="125" fillId="0" borderId="0"/>
    <xf numFmtId="261" fontId="125" fillId="0" borderId="0"/>
    <xf numFmtId="261" fontId="125" fillId="0" borderId="0"/>
    <xf numFmtId="261" fontId="125" fillId="0" borderId="0"/>
    <xf numFmtId="261" fontId="125" fillId="0" borderId="0"/>
    <xf numFmtId="261" fontId="125" fillId="0" borderId="0"/>
    <xf numFmtId="261" fontId="125" fillId="0" borderId="0"/>
    <xf numFmtId="261" fontId="17" fillId="0" borderId="0" applyFont="0" applyFill="0" applyBorder="0" applyAlignment="0" applyProtection="0"/>
    <xf numFmtId="261" fontId="17" fillId="0" borderId="0" applyFont="0" applyFill="0" applyBorder="0" applyAlignment="0" applyProtection="0"/>
    <xf numFmtId="261" fontId="17" fillId="0" borderId="0" applyFont="0" applyFill="0" applyBorder="0" applyAlignment="0" applyProtection="0"/>
    <xf numFmtId="261" fontId="17" fillId="0" borderId="0" applyFont="0" applyFill="0" applyBorder="0" applyAlignment="0" applyProtection="0"/>
    <xf numFmtId="261" fontId="27" fillId="0" borderId="0" applyFont="0" applyFill="0" applyBorder="0" applyAlignment="0" applyProtection="0"/>
    <xf numFmtId="261" fontId="27" fillId="0" borderId="0" applyFont="0" applyFill="0" applyBorder="0" applyAlignment="0" applyProtection="0"/>
    <xf numFmtId="261" fontId="27" fillId="0" borderId="0" applyFont="0" applyFill="0" applyBorder="0" applyAlignment="0" applyProtection="0"/>
    <xf numFmtId="261" fontId="27" fillId="0" borderId="0" applyFont="0" applyFill="0" applyBorder="0" applyAlignment="0" applyProtection="0"/>
    <xf numFmtId="261" fontId="39" fillId="0" borderId="0">
      <protection locked="0"/>
    </xf>
    <xf numFmtId="261" fontId="39" fillId="0" borderId="0">
      <protection locked="0"/>
    </xf>
    <xf numFmtId="261" fontId="16" fillId="0" borderId="0" applyFill="0" applyBorder="0" applyAlignment="0" applyProtection="0"/>
    <xf numFmtId="261" fontId="18" fillId="0" borderId="0"/>
    <xf numFmtId="261" fontId="18" fillId="0" borderId="0"/>
    <xf numFmtId="261" fontId="18" fillId="0" borderId="0"/>
    <xf numFmtId="43" fontId="16" fillId="0" borderId="0" applyFont="0" applyFill="0" applyBorder="0" applyAlignment="0" applyProtection="0"/>
    <xf numFmtId="261" fontId="18" fillId="0" borderId="0" applyFont="0" applyFill="0" applyBorder="0" applyAlignment="0" applyProtection="0"/>
    <xf numFmtId="261" fontId="18" fillId="0" borderId="0" applyFont="0" applyFill="0" applyBorder="0" applyAlignment="0" applyProtection="0"/>
    <xf numFmtId="261" fontId="18" fillId="0" borderId="0" applyFont="0" applyFill="0" applyBorder="0" applyAlignment="0" applyProtection="0"/>
    <xf numFmtId="261" fontId="18" fillId="0" borderId="0" applyFont="0" applyFill="0" applyBorder="0" applyAlignment="0" applyProtection="0"/>
    <xf numFmtId="261" fontId="16" fillId="0" borderId="0"/>
    <xf numFmtId="261" fontId="16" fillId="0" borderId="0"/>
    <xf numFmtId="261" fontId="16" fillId="0" borderId="0"/>
    <xf numFmtId="353" fontId="41" fillId="0" borderId="0"/>
    <xf numFmtId="261" fontId="39" fillId="0" borderId="0">
      <protection locked="0"/>
    </xf>
    <xf numFmtId="261" fontId="39" fillId="0" borderId="0">
      <protection locked="0"/>
    </xf>
    <xf numFmtId="261" fontId="39" fillId="0" borderId="0">
      <protection locked="0"/>
    </xf>
    <xf numFmtId="261" fontId="42" fillId="0" borderId="0" applyFill="0" applyBorder="0" applyAlignment="0" applyProtection="0"/>
    <xf numFmtId="261" fontId="16" fillId="0" borderId="57">
      <alignment vertical="center"/>
    </xf>
    <xf numFmtId="261" fontId="16" fillId="0" borderId="57">
      <alignment vertical="center"/>
    </xf>
    <xf numFmtId="261" fontId="16" fillId="0" borderId="57">
      <alignment vertical="center"/>
    </xf>
    <xf numFmtId="261" fontId="16" fillId="0" borderId="57">
      <alignment vertical="center"/>
    </xf>
    <xf numFmtId="261" fontId="18" fillId="0" borderId="0"/>
    <xf numFmtId="261" fontId="18" fillId="0" borderId="0"/>
    <xf numFmtId="261" fontId="18" fillId="0" borderId="0"/>
    <xf numFmtId="327" fontId="14" fillId="0" borderId="0"/>
    <xf numFmtId="261" fontId="27" fillId="0" borderId="0" applyFill="0" applyBorder="0" applyAlignment="0"/>
    <xf numFmtId="261" fontId="27" fillId="0" borderId="0" applyFill="0" applyBorder="0" applyAlignment="0"/>
    <xf numFmtId="261" fontId="27" fillId="0" borderId="0" applyFill="0" applyBorder="0" applyAlignment="0"/>
    <xf numFmtId="261" fontId="27" fillId="0" borderId="0" applyFill="0" applyBorder="0" applyAlignment="0"/>
    <xf numFmtId="261" fontId="18" fillId="0" borderId="0" applyFill="0" applyBorder="0" applyAlignment="0"/>
    <xf numFmtId="261" fontId="18" fillId="0" borderId="0" applyFill="0" applyBorder="0" applyAlignment="0"/>
    <xf numFmtId="261" fontId="18" fillId="0" borderId="0" applyFill="0" applyBorder="0" applyAlignment="0"/>
    <xf numFmtId="261" fontId="18" fillId="0" borderId="0" applyFill="0" applyBorder="0" applyAlignment="0"/>
    <xf numFmtId="261" fontId="27" fillId="0" borderId="0" applyFill="0" applyBorder="0" applyAlignment="0"/>
    <xf numFmtId="261" fontId="27" fillId="0" borderId="0" applyFill="0" applyBorder="0" applyAlignment="0"/>
    <xf numFmtId="261" fontId="27" fillId="0" borderId="0" applyFill="0" applyBorder="0" applyAlignment="0"/>
    <xf numFmtId="261" fontId="27" fillId="0" borderId="0" applyFill="0" applyBorder="0" applyAlignment="0"/>
    <xf numFmtId="261" fontId="27" fillId="0" borderId="0" applyFill="0" applyBorder="0" applyAlignment="0"/>
    <xf numFmtId="261" fontId="27" fillId="0" borderId="0" applyFill="0" applyBorder="0" applyAlignment="0"/>
    <xf numFmtId="261" fontId="27" fillId="0" borderId="0" applyFill="0" applyBorder="0" applyAlignment="0"/>
    <xf numFmtId="261" fontId="27" fillId="0" borderId="0" applyFill="0" applyBorder="0" applyAlignment="0"/>
    <xf numFmtId="261" fontId="18" fillId="0" borderId="0" applyFill="0" applyBorder="0" applyAlignment="0"/>
    <xf numFmtId="261" fontId="18" fillId="0" borderId="0" applyFill="0" applyBorder="0" applyAlignment="0"/>
    <xf numFmtId="261" fontId="18" fillId="0" borderId="0" applyFill="0" applyBorder="0" applyAlignment="0"/>
    <xf numFmtId="261" fontId="18" fillId="0" borderId="0" applyFill="0" applyBorder="0" applyAlignment="0"/>
    <xf numFmtId="261" fontId="75" fillId="0" borderId="0" applyFont="0" applyFill="0" applyBorder="0" applyAlignment="0" applyProtection="0"/>
    <xf numFmtId="261" fontId="75" fillId="0" borderId="0" applyFont="0" applyFill="0" applyBorder="0" applyAlignment="0" applyProtection="0"/>
    <xf numFmtId="261" fontId="75" fillId="0" borderId="0" applyFont="0" applyFill="0" applyBorder="0" applyAlignment="0" applyProtection="0"/>
    <xf numFmtId="261" fontId="14" fillId="0" borderId="0" applyFont="0" applyFill="0" applyBorder="0" applyAlignment="0" applyProtection="0"/>
    <xf numFmtId="261" fontId="39" fillId="0" borderId="0">
      <protection locked="0"/>
    </xf>
    <xf numFmtId="261" fontId="39" fillId="0" borderId="0">
      <protection locked="0"/>
    </xf>
    <xf numFmtId="261" fontId="39" fillId="0" borderId="0">
      <protection locked="0"/>
    </xf>
    <xf numFmtId="2" fontId="42" fillId="0" borderId="0" applyFill="0" applyBorder="0" applyAlignment="0" applyProtection="0"/>
    <xf numFmtId="261" fontId="251" fillId="0" borderId="0" applyNumberFormat="0" applyFill="0" applyBorder="0" applyAlignment="0" applyProtection="0"/>
    <xf numFmtId="261" fontId="251" fillId="0" borderId="0" applyNumberFormat="0" applyFill="0" applyBorder="0" applyAlignment="0" applyProtection="0"/>
    <xf numFmtId="261" fontId="251" fillId="0" borderId="0" applyNumberFormat="0" applyFill="0" applyBorder="0" applyAlignment="0" applyProtection="0"/>
    <xf numFmtId="261" fontId="251" fillId="0" borderId="0" applyNumberFormat="0" applyFill="0" applyBorder="0" applyAlignment="0" applyProtection="0"/>
    <xf numFmtId="261" fontId="251" fillId="0" borderId="0" applyNumberFormat="0" applyFill="0" applyBorder="0" applyAlignment="0" applyProtection="0"/>
    <xf numFmtId="261" fontId="251" fillId="0" borderId="0" applyNumberFormat="0" applyFill="0" applyBorder="0" applyAlignment="0" applyProtection="0"/>
    <xf numFmtId="261" fontId="25" fillId="0" borderId="30">
      <alignment horizontal="center" vertical="center"/>
    </xf>
    <xf numFmtId="261" fontId="27" fillId="0" borderId="0" applyFill="0" applyBorder="0" applyAlignment="0"/>
    <xf numFmtId="261" fontId="27" fillId="0" borderId="0" applyFill="0" applyBorder="0" applyAlignment="0"/>
    <xf numFmtId="261" fontId="27" fillId="0" borderId="0" applyFill="0" applyBorder="0" applyAlignment="0"/>
    <xf numFmtId="261" fontId="27" fillId="0" borderId="0" applyFill="0" applyBorder="0" applyAlignment="0"/>
    <xf numFmtId="261" fontId="18" fillId="0" borderId="0" applyFill="0" applyBorder="0" applyAlignment="0"/>
    <xf numFmtId="261" fontId="18" fillId="0" borderId="0" applyFill="0" applyBorder="0" applyAlignment="0"/>
    <xf numFmtId="261" fontId="18" fillId="0" borderId="0" applyFill="0" applyBorder="0" applyAlignment="0"/>
    <xf numFmtId="261" fontId="18" fillId="0" borderId="0" applyFill="0" applyBorder="0" applyAlignment="0"/>
    <xf numFmtId="261" fontId="27" fillId="0" borderId="0" applyFill="0" applyBorder="0" applyAlignment="0"/>
    <xf numFmtId="261" fontId="27" fillId="0" borderId="0" applyFill="0" applyBorder="0" applyAlignment="0"/>
    <xf numFmtId="261" fontId="27" fillId="0" borderId="0" applyFill="0" applyBorder="0" applyAlignment="0"/>
    <xf numFmtId="261" fontId="27" fillId="0" borderId="0" applyFill="0" applyBorder="0" applyAlignment="0"/>
    <xf numFmtId="261" fontId="27" fillId="0" borderId="0" applyFill="0" applyBorder="0" applyAlignment="0"/>
    <xf numFmtId="261" fontId="27" fillId="0" borderId="0" applyFill="0" applyBorder="0" applyAlignment="0"/>
    <xf numFmtId="261" fontId="27" fillId="0" borderId="0" applyFill="0" applyBorder="0" applyAlignment="0"/>
    <xf numFmtId="261" fontId="27" fillId="0" borderId="0" applyFill="0" applyBorder="0" applyAlignment="0"/>
    <xf numFmtId="261" fontId="18" fillId="0" borderId="0" applyFill="0" applyBorder="0" applyAlignment="0"/>
    <xf numFmtId="261" fontId="18" fillId="0" borderId="0" applyFill="0" applyBorder="0" applyAlignment="0"/>
    <xf numFmtId="261" fontId="18" fillId="0" borderId="0" applyFill="0" applyBorder="0" applyAlignment="0"/>
    <xf numFmtId="261" fontId="18" fillId="0" borderId="0" applyFill="0" applyBorder="0" applyAlignment="0"/>
    <xf numFmtId="354" fontId="16" fillId="0" borderId="0" applyFont="0" applyFill="0" applyBorder="0" applyAlignment="0" applyProtection="0"/>
    <xf numFmtId="261" fontId="18" fillId="0" borderId="0"/>
    <xf numFmtId="261" fontId="18" fillId="0" borderId="0"/>
    <xf numFmtId="355" fontId="18" fillId="0" borderId="0"/>
    <xf numFmtId="356" fontId="14" fillId="0" borderId="0"/>
    <xf numFmtId="357" fontId="14" fillId="0" borderId="0"/>
    <xf numFmtId="261" fontId="18" fillId="0" borderId="0"/>
    <xf numFmtId="357" fontId="14" fillId="0" borderId="0"/>
    <xf numFmtId="261" fontId="18" fillId="0" borderId="0"/>
    <xf numFmtId="357" fontId="14" fillId="0" borderId="0"/>
    <xf numFmtId="261" fontId="18" fillId="0" borderId="0"/>
    <xf numFmtId="357" fontId="14" fillId="0" borderId="0"/>
    <xf numFmtId="261" fontId="18" fillId="0" borderId="0"/>
    <xf numFmtId="356" fontId="14" fillId="0" borderId="0"/>
    <xf numFmtId="261" fontId="18" fillId="0" borderId="0"/>
    <xf numFmtId="261" fontId="18" fillId="0" borderId="0"/>
    <xf numFmtId="261" fontId="18" fillId="0" borderId="0"/>
    <xf numFmtId="261" fontId="18" fillId="0" borderId="0"/>
    <xf numFmtId="261" fontId="16" fillId="0" borderId="0"/>
    <xf numFmtId="261" fontId="16" fillId="0" borderId="0" applyFont="0" applyFill="0" applyBorder="0" applyAlignment="0" applyProtection="0"/>
    <xf numFmtId="261" fontId="16" fillId="0" borderId="0" applyFont="0" applyFill="0" applyBorder="0" applyAlignment="0" applyProtection="0"/>
    <xf numFmtId="261" fontId="16" fillId="0" borderId="0" applyFont="0" applyFill="0" applyBorder="0" applyAlignment="0" applyProtection="0"/>
    <xf numFmtId="261" fontId="16" fillId="0" borderId="0" applyFont="0" applyFill="0" applyBorder="0" applyAlignment="0" applyProtection="0"/>
    <xf numFmtId="261" fontId="27" fillId="0" borderId="0" applyFont="0" applyFill="0" applyBorder="0" applyAlignment="0" applyProtection="0"/>
    <xf numFmtId="261" fontId="27" fillId="0" borderId="0" applyFont="0" applyFill="0" applyBorder="0" applyAlignment="0" applyProtection="0"/>
    <xf numFmtId="261" fontId="27" fillId="0" borderId="0" applyFont="0" applyFill="0" applyBorder="0" applyAlignment="0" applyProtection="0"/>
    <xf numFmtId="261" fontId="27" fillId="0" borderId="0" applyFont="0" applyFill="0" applyBorder="0" applyAlignment="0" applyProtection="0"/>
    <xf numFmtId="261" fontId="27" fillId="0" borderId="0" applyFont="0" applyFill="0" applyBorder="0" applyAlignment="0" applyProtection="0"/>
    <xf numFmtId="261" fontId="27" fillId="0" borderId="0" applyFont="0" applyFill="0" applyBorder="0" applyAlignment="0" applyProtection="0"/>
    <xf numFmtId="261" fontId="27" fillId="0" borderId="0" applyFont="0" applyFill="0" applyBorder="0" applyAlignment="0" applyProtection="0"/>
    <xf numFmtId="261" fontId="27" fillId="0" borderId="0" applyFont="0" applyFill="0" applyBorder="0" applyAlignment="0" applyProtection="0"/>
    <xf numFmtId="261" fontId="27" fillId="0" borderId="0" applyFill="0" applyBorder="0" applyAlignment="0"/>
    <xf numFmtId="261" fontId="27" fillId="0" borderId="0" applyFill="0" applyBorder="0" applyAlignment="0"/>
    <xf numFmtId="261" fontId="27" fillId="0" borderId="0" applyFill="0" applyBorder="0" applyAlignment="0"/>
    <xf numFmtId="261" fontId="27" fillId="0" borderId="0" applyFill="0" applyBorder="0" applyAlignment="0"/>
    <xf numFmtId="261" fontId="18" fillId="0" borderId="0" applyFill="0" applyBorder="0" applyAlignment="0"/>
    <xf numFmtId="261" fontId="18" fillId="0" borderId="0" applyFill="0" applyBorder="0" applyAlignment="0"/>
    <xf numFmtId="261" fontId="18" fillId="0" borderId="0" applyFill="0" applyBorder="0" applyAlignment="0"/>
    <xf numFmtId="261" fontId="18" fillId="0" borderId="0" applyFill="0" applyBorder="0" applyAlignment="0"/>
    <xf numFmtId="261" fontId="27" fillId="0" borderId="0" applyFill="0" applyBorder="0" applyAlignment="0"/>
    <xf numFmtId="261" fontId="27" fillId="0" borderId="0" applyFill="0" applyBorder="0" applyAlignment="0"/>
    <xf numFmtId="261" fontId="27" fillId="0" borderId="0" applyFill="0" applyBorder="0" applyAlignment="0"/>
    <xf numFmtId="261" fontId="27" fillId="0" borderId="0" applyFill="0" applyBorder="0" applyAlignment="0"/>
    <xf numFmtId="261" fontId="27" fillId="0" borderId="0" applyFill="0" applyBorder="0" applyAlignment="0"/>
    <xf numFmtId="261" fontId="27" fillId="0" borderId="0" applyFill="0" applyBorder="0" applyAlignment="0"/>
    <xf numFmtId="261" fontId="27" fillId="0" borderId="0" applyFill="0" applyBorder="0" applyAlignment="0"/>
    <xf numFmtId="261" fontId="27" fillId="0" borderId="0" applyFill="0" applyBorder="0" applyAlignment="0"/>
    <xf numFmtId="261" fontId="18" fillId="0" borderId="0" applyFill="0" applyBorder="0" applyAlignment="0"/>
    <xf numFmtId="261" fontId="18" fillId="0" borderId="0" applyFill="0" applyBorder="0" applyAlignment="0"/>
    <xf numFmtId="261" fontId="18" fillId="0" borderId="0" applyFill="0" applyBorder="0" applyAlignment="0"/>
    <xf numFmtId="261" fontId="18" fillId="0" borderId="0" applyFill="0" applyBorder="0" applyAlignment="0"/>
    <xf numFmtId="261" fontId="16" fillId="0" borderId="0" applyNumberFormat="0" applyFill="0" applyBorder="0" applyAlignment="0" applyProtection="0">
      <alignment horizontal="left"/>
    </xf>
    <xf numFmtId="261" fontId="16" fillId="0" borderId="0" applyNumberFormat="0" applyFill="0" applyBorder="0" applyAlignment="0" applyProtection="0">
      <alignment horizontal="left"/>
    </xf>
    <xf numFmtId="261" fontId="16" fillId="0" borderId="0" applyNumberFormat="0" applyFill="0" applyBorder="0" applyAlignment="0" applyProtection="0">
      <alignment horizontal="left"/>
    </xf>
    <xf numFmtId="30" fontId="152" fillId="0" borderId="0" applyNumberFormat="0" applyFill="0" applyBorder="0" applyAlignment="0" applyProtection="0">
      <alignment horizontal="left"/>
    </xf>
    <xf numFmtId="358" fontId="252" fillId="0" borderId="5">
      <alignment horizontal="right" vertical="center"/>
    </xf>
    <xf numFmtId="261" fontId="27" fillId="0" borderId="0" applyFill="0" applyBorder="0" applyAlignment="0"/>
    <xf numFmtId="261" fontId="27" fillId="0" borderId="0" applyFill="0" applyBorder="0" applyAlignment="0"/>
    <xf numFmtId="261" fontId="27" fillId="0" borderId="0" applyFill="0" applyBorder="0" applyAlignment="0"/>
    <xf numFmtId="261" fontId="27" fillId="0" borderId="0" applyFill="0" applyBorder="0" applyAlignment="0"/>
    <xf numFmtId="261" fontId="27" fillId="0" borderId="0" applyFill="0" applyBorder="0" applyAlignment="0"/>
    <xf numFmtId="261" fontId="27" fillId="0" borderId="0" applyFill="0" applyBorder="0" applyAlignment="0"/>
    <xf numFmtId="261" fontId="27" fillId="0" borderId="0" applyFill="0" applyBorder="0" applyAlignment="0"/>
    <xf numFmtId="261" fontId="27" fillId="0" borderId="0" applyFill="0" applyBorder="0" applyAlignment="0"/>
    <xf numFmtId="359" fontId="253" fillId="0" borderId="5">
      <alignment horizontal="center"/>
    </xf>
    <xf numFmtId="261" fontId="193" fillId="2" borderId="0">
      <alignment horizontal="centerContinuous"/>
    </xf>
    <xf numFmtId="261" fontId="39" fillId="0" borderId="3">
      <protection locked="0"/>
    </xf>
    <xf numFmtId="261" fontId="39" fillId="0" borderId="3">
      <protection locked="0"/>
    </xf>
    <xf numFmtId="261" fontId="39" fillId="0" borderId="3">
      <protection locked="0"/>
    </xf>
    <xf numFmtId="261" fontId="42" fillId="0" borderId="3" applyNumberFormat="0" applyFill="0" applyAlignment="0" applyProtection="0"/>
    <xf numFmtId="360" fontId="254" fillId="0" borderId="0"/>
    <xf numFmtId="361" fontId="254" fillId="0" borderId="2"/>
    <xf numFmtId="261" fontId="81" fillId="49" borderId="0" applyNumberFormat="0" applyBorder="0" applyAlignment="0" applyProtection="0">
      <alignment vertical="center"/>
    </xf>
    <xf numFmtId="261" fontId="250" fillId="62" borderId="0" applyNumberFormat="0" applyBorder="0" applyAlignment="0" applyProtection="0">
      <alignment vertical="center"/>
    </xf>
    <xf numFmtId="261" fontId="81" fillId="49" borderId="0" applyNumberFormat="0" applyBorder="0" applyAlignment="0" applyProtection="0">
      <alignment vertical="center"/>
    </xf>
    <xf numFmtId="261" fontId="81" fillId="49" borderId="0" applyNumberFormat="0" applyBorder="0" applyAlignment="0" applyProtection="0">
      <alignment vertical="center"/>
    </xf>
    <xf numFmtId="261" fontId="81" fillId="49" borderId="0" applyNumberFormat="0" applyBorder="0" applyAlignment="0" applyProtection="0">
      <alignment vertical="center"/>
    </xf>
    <xf numFmtId="261" fontId="81" fillId="49" borderId="0" applyNumberFormat="0" applyBorder="0" applyAlignment="0" applyProtection="0">
      <alignment vertical="center"/>
    </xf>
    <xf numFmtId="261" fontId="81" fillId="49" borderId="0" applyNumberFormat="0" applyBorder="0" applyAlignment="0" applyProtection="0">
      <alignment vertical="center"/>
    </xf>
    <xf numFmtId="261" fontId="250" fillId="62" borderId="0" applyNumberFormat="0" applyBorder="0" applyAlignment="0" applyProtection="0">
      <alignment vertical="center"/>
    </xf>
    <xf numFmtId="261" fontId="81" fillId="49" borderId="0" applyNumberFormat="0" applyBorder="0" applyAlignment="0" applyProtection="0">
      <alignment vertical="center"/>
    </xf>
    <xf numFmtId="261" fontId="81" fillId="50" borderId="0" applyNumberFormat="0" applyBorder="0" applyAlignment="0" applyProtection="0">
      <alignment vertical="center"/>
    </xf>
    <xf numFmtId="261" fontId="250" fillId="66" borderId="0" applyNumberFormat="0" applyBorder="0" applyAlignment="0" applyProtection="0">
      <alignment vertical="center"/>
    </xf>
    <xf numFmtId="261" fontId="81" fillId="50" borderId="0" applyNumberFormat="0" applyBorder="0" applyAlignment="0" applyProtection="0">
      <alignment vertical="center"/>
    </xf>
    <xf numFmtId="261" fontId="81" fillId="50" borderId="0" applyNumberFormat="0" applyBorder="0" applyAlignment="0" applyProtection="0">
      <alignment vertical="center"/>
    </xf>
    <xf numFmtId="261" fontId="81" fillId="50" borderId="0" applyNumberFormat="0" applyBorder="0" applyAlignment="0" applyProtection="0">
      <alignment vertical="center"/>
    </xf>
    <xf numFmtId="261" fontId="81" fillId="50" borderId="0" applyNumberFormat="0" applyBorder="0" applyAlignment="0" applyProtection="0">
      <alignment vertical="center"/>
    </xf>
    <xf numFmtId="261" fontId="81" fillId="50" borderId="0" applyNumberFormat="0" applyBorder="0" applyAlignment="0" applyProtection="0">
      <alignment vertical="center"/>
    </xf>
    <xf numFmtId="261" fontId="250" fillId="66" borderId="0" applyNumberFormat="0" applyBorder="0" applyAlignment="0" applyProtection="0">
      <alignment vertical="center"/>
    </xf>
    <xf numFmtId="261" fontId="81" fillId="50" borderId="0" applyNumberFormat="0" applyBorder="0" applyAlignment="0" applyProtection="0">
      <alignment vertical="center"/>
    </xf>
    <xf numFmtId="261" fontId="81" fillId="51" borderId="0" applyNumberFormat="0" applyBorder="0" applyAlignment="0" applyProtection="0">
      <alignment vertical="center"/>
    </xf>
    <xf numFmtId="261" fontId="250" fillId="70" borderId="0" applyNumberFormat="0" applyBorder="0" applyAlignment="0" applyProtection="0">
      <alignment vertical="center"/>
    </xf>
    <xf numFmtId="261" fontId="81" fillId="51" borderId="0" applyNumberFormat="0" applyBorder="0" applyAlignment="0" applyProtection="0">
      <alignment vertical="center"/>
    </xf>
    <xf numFmtId="261" fontId="81" fillId="51" borderId="0" applyNumberFormat="0" applyBorder="0" applyAlignment="0" applyProtection="0">
      <alignment vertical="center"/>
    </xf>
    <xf numFmtId="261" fontId="81" fillId="51" borderId="0" applyNumberFormat="0" applyBorder="0" applyAlignment="0" applyProtection="0">
      <alignment vertical="center"/>
    </xf>
    <xf numFmtId="261" fontId="81" fillId="51" borderId="0" applyNumberFormat="0" applyBorder="0" applyAlignment="0" applyProtection="0">
      <alignment vertical="center"/>
    </xf>
    <xf numFmtId="261" fontId="81" fillId="51" borderId="0" applyNumberFormat="0" applyBorder="0" applyAlignment="0" applyProtection="0">
      <alignment vertical="center"/>
    </xf>
    <xf numFmtId="261" fontId="250" fillId="70" borderId="0" applyNumberFormat="0" applyBorder="0" applyAlignment="0" applyProtection="0">
      <alignment vertical="center"/>
    </xf>
    <xf numFmtId="261" fontId="81" fillId="51" borderId="0" applyNumberFormat="0" applyBorder="0" applyAlignment="0" applyProtection="0">
      <alignment vertical="center"/>
    </xf>
    <xf numFmtId="261" fontId="81" fillId="21" borderId="0" applyNumberFormat="0" applyBorder="0" applyAlignment="0" applyProtection="0">
      <alignment vertical="center"/>
    </xf>
    <xf numFmtId="261" fontId="250" fillId="74" borderId="0" applyNumberFormat="0" applyBorder="0" applyAlignment="0" applyProtection="0">
      <alignment vertical="center"/>
    </xf>
    <xf numFmtId="261" fontId="81" fillId="21" borderId="0" applyNumberFormat="0" applyBorder="0" applyAlignment="0" applyProtection="0">
      <alignment vertical="center"/>
    </xf>
    <xf numFmtId="261" fontId="81" fillId="21" borderId="0" applyNumberFormat="0" applyBorder="0" applyAlignment="0" applyProtection="0">
      <alignment vertical="center"/>
    </xf>
    <xf numFmtId="261" fontId="81" fillId="21" borderId="0" applyNumberFormat="0" applyBorder="0" applyAlignment="0" applyProtection="0">
      <alignment vertical="center"/>
    </xf>
    <xf numFmtId="261" fontId="81" fillId="21" borderId="0" applyNumberFormat="0" applyBorder="0" applyAlignment="0" applyProtection="0">
      <alignment vertical="center"/>
    </xf>
    <xf numFmtId="261" fontId="81" fillId="21" borderId="0" applyNumberFormat="0" applyBorder="0" applyAlignment="0" applyProtection="0">
      <alignment vertical="center"/>
    </xf>
    <xf numFmtId="261" fontId="250" fillId="74" borderId="0" applyNumberFormat="0" applyBorder="0" applyAlignment="0" applyProtection="0">
      <alignment vertical="center"/>
    </xf>
    <xf numFmtId="261" fontId="81" fillId="21" borderId="0" applyNumberFormat="0" applyBorder="0" applyAlignment="0" applyProtection="0">
      <alignment vertical="center"/>
    </xf>
    <xf numFmtId="261" fontId="81" fillId="22" borderId="0" applyNumberFormat="0" applyBorder="0" applyAlignment="0" applyProtection="0">
      <alignment vertical="center"/>
    </xf>
    <xf numFmtId="261" fontId="250" fillId="78" borderId="0" applyNumberFormat="0" applyBorder="0" applyAlignment="0" applyProtection="0">
      <alignment vertical="center"/>
    </xf>
    <xf numFmtId="261" fontId="81" fillId="22" borderId="0" applyNumberFormat="0" applyBorder="0" applyAlignment="0" applyProtection="0">
      <alignment vertical="center"/>
    </xf>
    <xf numFmtId="261" fontId="81" fillId="22" borderId="0" applyNumberFormat="0" applyBorder="0" applyAlignment="0" applyProtection="0">
      <alignment vertical="center"/>
    </xf>
    <xf numFmtId="261" fontId="81" fillId="22" borderId="0" applyNumberFormat="0" applyBorder="0" applyAlignment="0" applyProtection="0">
      <alignment vertical="center"/>
    </xf>
    <xf numFmtId="261" fontId="81" fillId="22" borderId="0" applyNumberFormat="0" applyBorder="0" applyAlignment="0" applyProtection="0">
      <alignment vertical="center"/>
    </xf>
    <xf numFmtId="261" fontId="81" fillId="22" borderId="0" applyNumberFormat="0" applyBorder="0" applyAlignment="0" applyProtection="0">
      <alignment vertical="center"/>
    </xf>
    <xf numFmtId="261" fontId="250" fillId="78" borderId="0" applyNumberFormat="0" applyBorder="0" applyAlignment="0" applyProtection="0">
      <alignment vertical="center"/>
    </xf>
    <xf numFmtId="261" fontId="81" fillId="22" borderId="0" applyNumberFormat="0" applyBorder="0" applyAlignment="0" applyProtection="0">
      <alignment vertical="center"/>
    </xf>
    <xf numFmtId="261" fontId="81" fillId="52" borderId="0" applyNumberFormat="0" applyBorder="0" applyAlignment="0" applyProtection="0">
      <alignment vertical="center"/>
    </xf>
    <xf numFmtId="261" fontId="250" fillId="82" borderId="0" applyNumberFormat="0" applyBorder="0" applyAlignment="0" applyProtection="0">
      <alignment vertical="center"/>
    </xf>
    <xf numFmtId="261" fontId="81" fillId="52" borderId="0" applyNumberFormat="0" applyBorder="0" applyAlignment="0" applyProtection="0">
      <alignment vertical="center"/>
    </xf>
    <xf numFmtId="261" fontId="81" fillId="52" borderId="0" applyNumberFormat="0" applyBorder="0" applyAlignment="0" applyProtection="0">
      <alignment vertical="center"/>
    </xf>
    <xf numFmtId="261" fontId="81" fillId="52" borderId="0" applyNumberFormat="0" applyBorder="0" applyAlignment="0" applyProtection="0">
      <alignment vertical="center"/>
    </xf>
    <xf numFmtId="261" fontId="81" fillId="52" borderId="0" applyNumberFormat="0" applyBorder="0" applyAlignment="0" applyProtection="0">
      <alignment vertical="center"/>
    </xf>
    <xf numFmtId="261" fontId="81" fillId="52" borderId="0" applyNumberFormat="0" applyBorder="0" applyAlignment="0" applyProtection="0">
      <alignment vertical="center"/>
    </xf>
    <xf numFmtId="261" fontId="250" fillId="82" borderId="0" applyNumberFormat="0" applyBorder="0" applyAlignment="0" applyProtection="0">
      <alignment vertical="center"/>
    </xf>
    <xf numFmtId="261" fontId="81" fillId="52" borderId="0" applyNumberFormat="0" applyBorder="0" applyAlignment="0" applyProtection="0">
      <alignment vertical="center"/>
    </xf>
    <xf numFmtId="261" fontId="43" fillId="0" borderId="0"/>
    <xf numFmtId="261" fontId="43" fillId="0" borderId="0"/>
    <xf numFmtId="261" fontId="43" fillId="0" borderId="0"/>
    <xf numFmtId="261" fontId="43" fillId="0" borderId="0"/>
    <xf numFmtId="261" fontId="158" fillId="0" borderId="0" applyNumberFormat="0" applyFill="0" applyBorder="0" applyAlignment="0" applyProtection="0">
      <alignment vertical="center"/>
    </xf>
    <xf numFmtId="261" fontId="255" fillId="0" borderId="0" applyNumberFormat="0" applyFill="0" applyBorder="0" applyAlignment="0" applyProtection="0">
      <alignment vertical="center"/>
    </xf>
    <xf numFmtId="261" fontId="158" fillId="0" borderId="0" applyNumberFormat="0" applyFill="0" applyBorder="0" applyAlignment="0" applyProtection="0">
      <alignment vertical="center"/>
    </xf>
    <xf numFmtId="261" fontId="158" fillId="0" borderId="0" applyNumberFormat="0" applyFill="0" applyBorder="0" applyAlignment="0" applyProtection="0">
      <alignment vertical="center"/>
    </xf>
    <xf numFmtId="261" fontId="158" fillId="0" borderId="0" applyNumberFormat="0" applyFill="0" applyBorder="0" applyAlignment="0" applyProtection="0">
      <alignment vertical="center"/>
    </xf>
    <xf numFmtId="261" fontId="158" fillId="0" borderId="0" applyNumberFormat="0" applyFill="0" applyBorder="0" applyAlignment="0" applyProtection="0">
      <alignment vertical="center"/>
    </xf>
    <xf numFmtId="261" fontId="158" fillId="0" borderId="0" applyNumberFormat="0" applyFill="0" applyBorder="0" applyAlignment="0" applyProtection="0">
      <alignment vertical="center"/>
    </xf>
    <xf numFmtId="261" fontId="255" fillId="0" borderId="0" applyNumberFormat="0" applyFill="0" applyBorder="0" applyAlignment="0" applyProtection="0">
      <alignment vertical="center"/>
    </xf>
    <xf numFmtId="261" fontId="158" fillId="0" borderId="0" applyNumberFormat="0" applyFill="0" applyBorder="0" applyAlignment="0" applyProtection="0">
      <alignment vertical="center"/>
    </xf>
    <xf numFmtId="261" fontId="124" fillId="37" borderId="44" applyNumberFormat="0" applyAlignment="0" applyProtection="0">
      <alignment vertical="center"/>
    </xf>
    <xf numFmtId="261" fontId="256" fillId="60" borderId="71" applyNumberFormat="0" applyAlignment="0" applyProtection="0">
      <alignment vertical="center"/>
    </xf>
    <xf numFmtId="261" fontId="124" fillId="37" borderId="44" applyNumberFormat="0" applyAlignment="0" applyProtection="0">
      <alignment vertical="center"/>
    </xf>
    <xf numFmtId="261" fontId="124" fillId="37" borderId="44" applyNumberFormat="0" applyAlignment="0" applyProtection="0">
      <alignment vertical="center"/>
    </xf>
    <xf numFmtId="261" fontId="124" fillId="37" borderId="44" applyNumberFormat="0" applyAlignment="0" applyProtection="0">
      <alignment vertical="center"/>
    </xf>
    <xf numFmtId="261" fontId="124" fillId="37" borderId="44" applyNumberFormat="0" applyAlignment="0" applyProtection="0">
      <alignment vertical="center"/>
    </xf>
    <xf numFmtId="261" fontId="124" fillId="37" borderId="44" applyNumberFormat="0" applyAlignment="0" applyProtection="0">
      <alignment vertical="center"/>
    </xf>
    <xf numFmtId="261" fontId="256" fillId="60" borderId="71" applyNumberFormat="0" applyAlignment="0" applyProtection="0">
      <alignment vertical="center"/>
    </xf>
    <xf numFmtId="261" fontId="124" fillId="37" borderId="44" applyNumberFormat="0" applyAlignment="0" applyProtection="0">
      <alignment vertical="center"/>
    </xf>
    <xf numFmtId="261" fontId="76" fillId="0" borderId="0"/>
    <xf numFmtId="261" fontId="76" fillId="0" borderId="0"/>
    <xf numFmtId="261" fontId="76" fillId="0" borderId="0"/>
    <xf numFmtId="261" fontId="76" fillId="0" borderId="0"/>
    <xf numFmtId="261" fontId="203" fillId="11" borderId="0" applyNumberFormat="0" applyBorder="0" applyAlignment="0" applyProtection="0">
      <alignment vertical="center"/>
    </xf>
    <xf numFmtId="261" fontId="257" fillId="57" borderId="0" applyNumberFormat="0" applyBorder="0" applyAlignment="0" applyProtection="0">
      <alignment vertical="center"/>
    </xf>
    <xf numFmtId="261" fontId="203" fillId="11" borderId="0" applyNumberFormat="0" applyBorder="0" applyAlignment="0" applyProtection="0">
      <alignment vertical="center"/>
    </xf>
    <xf numFmtId="261" fontId="203" fillId="11" borderId="0" applyNumberFormat="0" applyBorder="0" applyAlignment="0" applyProtection="0">
      <alignment vertical="center"/>
    </xf>
    <xf numFmtId="261" fontId="203" fillId="11" borderId="0" applyNumberFormat="0" applyBorder="0" applyAlignment="0" applyProtection="0">
      <alignment vertical="center"/>
    </xf>
    <xf numFmtId="261" fontId="203" fillId="11" borderId="0" applyNumberFormat="0" applyBorder="0" applyAlignment="0" applyProtection="0">
      <alignment vertical="center"/>
    </xf>
    <xf numFmtId="261" fontId="203" fillId="11" borderId="0" applyNumberFormat="0" applyBorder="0" applyAlignment="0" applyProtection="0">
      <alignment vertical="center"/>
    </xf>
    <xf numFmtId="261" fontId="257" fillId="57" borderId="0" applyNumberFormat="0" applyBorder="0" applyAlignment="0" applyProtection="0">
      <alignment vertical="center"/>
    </xf>
    <xf numFmtId="261" fontId="203" fillId="11" borderId="0" applyNumberFormat="0" applyBorder="0" applyAlignment="0" applyProtection="0">
      <alignment vertical="center"/>
    </xf>
    <xf numFmtId="261" fontId="258" fillId="0" borderId="0" applyNumberFormat="0" applyFill="0" applyBorder="0" applyAlignment="0" applyProtection="0">
      <alignment vertical="top"/>
      <protection locked="0"/>
    </xf>
    <xf numFmtId="261" fontId="18" fillId="0" borderId="0"/>
    <xf numFmtId="261" fontId="14" fillId="41" borderId="53" applyNumberFormat="0" applyFont="0" applyAlignment="0" applyProtection="0">
      <alignment vertical="center"/>
    </xf>
    <xf numFmtId="261" fontId="14" fillId="41" borderId="53" applyNumberFormat="0" applyFont="0" applyAlignment="0" applyProtection="0">
      <alignment vertical="center"/>
    </xf>
    <xf numFmtId="261" fontId="14" fillId="41" borderId="53" applyNumberFormat="0" applyFont="0" applyAlignment="0" applyProtection="0">
      <alignment vertical="center"/>
    </xf>
    <xf numFmtId="261" fontId="14" fillId="41" borderId="53" applyNumberFormat="0" applyFont="0" applyAlignment="0" applyProtection="0">
      <alignment vertical="center"/>
    </xf>
    <xf numFmtId="261" fontId="14" fillId="41" borderId="53" applyNumberFormat="0" applyFont="0" applyAlignment="0" applyProtection="0">
      <alignment vertical="center"/>
    </xf>
    <xf numFmtId="261" fontId="14" fillId="41" borderId="53" applyNumberFormat="0" applyFont="0" applyAlignment="0" applyProtection="0">
      <alignment vertical="center"/>
    </xf>
    <xf numFmtId="261" fontId="36" fillId="44" borderId="56" applyNumberFormat="0" applyFont="0" applyAlignment="0" applyProtection="0">
      <alignment vertical="center"/>
    </xf>
    <xf numFmtId="261" fontId="14" fillId="41" borderId="53" applyNumberFormat="0" applyFont="0" applyAlignment="0" applyProtection="0">
      <alignment vertical="center"/>
    </xf>
    <xf numFmtId="261" fontId="148" fillId="40" borderId="0" applyNumberFormat="0" applyBorder="0" applyAlignment="0" applyProtection="0">
      <alignment vertical="center"/>
    </xf>
    <xf numFmtId="261" fontId="259" fillId="58" borderId="0" applyNumberFormat="0" applyBorder="0" applyAlignment="0" applyProtection="0">
      <alignment vertical="center"/>
    </xf>
    <xf numFmtId="261" fontId="148" fillId="40" borderId="0" applyNumberFormat="0" applyBorder="0" applyAlignment="0" applyProtection="0">
      <alignment vertical="center"/>
    </xf>
    <xf numFmtId="261" fontId="148" fillId="40" borderId="0" applyNumberFormat="0" applyBorder="0" applyAlignment="0" applyProtection="0">
      <alignment vertical="center"/>
    </xf>
    <xf numFmtId="261" fontId="148" fillId="40" borderId="0" applyNumberFormat="0" applyBorder="0" applyAlignment="0" applyProtection="0">
      <alignment vertical="center"/>
    </xf>
    <xf numFmtId="261" fontId="148" fillId="40" borderId="0" applyNumberFormat="0" applyBorder="0" applyAlignment="0" applyProtection="0">
      <alignment vertical="center"/>
    </xf>
    <xf numFmtId="261" fontId="148" fillId="40" borderId="0" applyNumberFormat="0" applyBorder="0" applyAlignment="0" applyProtection="0">
      <alignment vertical="center"/>
    </xf>
    <xf numFmtId="261" fontId="259" fillId="58" borderId="0" applyNumberFormat="0" applyBorder="0" applyAlignment="0" applyProtection="0">
      <alignment vertical="center"/>
    </xf>
    <xf numFmtId="261" fontId="148" fillId="40" borderId="0" applyNumberFormat="0" applyBorder="0" applyAlignment="0" applyProtection="0">
      <alignment vertical="center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41" fontId="14" fillId="8" borderId="32">
      <protection locked="0"/>
    </xf>
    <xf numFmtId="261" fontId="130" fillId="0" borderId="0" applyNumberFormat="0" applyFill="0" applyBorder="0" applyAlignment="0" applyProtection="0">
      <alignment vertical="center"/>
    </xf>
    <xf numFmtId="261" fontId="260" fillId="0" borderId="0" applyNumberFormat="0" applyFill="0" applyBorder="0" applyAlignment="0" applyProtection="0">
      <alignment vertical="center"/>
    </xf>
    <xf numFmtId="261" fontId="130" fillId="0" borderId="0" applyNumberFormat="0" applyFill="0" applyBorder="0" applyAlignment="0" applyProtection="0">
      <alignment vertical="center"/>
    </xf>
    <xf numFmtId="261" fontId="130" fillId="0" borderId="0" applyNumberFormat="0" applyFill="0" applyBorder="0" applyAlignment="0" applyProtection="0">
      <alignment vertical="center"/>
    </xf>
    <xf numFmtId="261" fontId="130" fillId="0" borderId="0" applyNumberFormat="0" applyFill="0" applyBorder="0" applyAlignment="0" applyProtection="0">
      <alignment vertical="center"/>
    </xf>
    <xf numFmtId="261" fontId="130" fillId="0" borderId="0" applyNumberFormat="0" applyFill="0" applyBorder="0" applyAlignment="0" applyProtection="0">
      <alignment vertical="center"/>
    </xf>
    <xf numFmtId="261" fontId="130" fillId="0" borderId="0" applyNumberFormat="0" applyFill="0" applyBorder="0" applyAlignment="0" applyProtection="0">
      <alignment vertical="center"/>
    </xf>
    <xf numFmtId="261" fontId="260" fillId="0" borderId="0" applyNumberFormat="0" applyFill="0" applyBorder="0" applyAlignment="0" applyProtection="0">
      <alignment vertical="center"/>
    </xf>
    <xf numFmtId="261" fontId="130" fillId="0" borderId="0" applyNumberFormat="0" applyFill="0" applyBorder="0" applyAlignment="0" applyProtection="0">
      <alignment vertical="center"/>
    </xf>
    <xf numFmtId="261" fontId="126" fillId="38" borderId="45" applyNumberFormat="0" applyAlignment="0" applyProtection="0">
      <alignment vertical="center"/>
    </xf>
    <xf numFmtId="261" fontId="261" fillId="61" borderId="73" applyNumberFormat="0" applyAlignment="0" applyProtection="0">
      <alignment vertical="center"/>
    </xf>
    <xf numFmtId="261" fontId="126" fillId="38" borderId="45" applyNumberFormat="0" applyAlignment="0" applyProtection="0">
      <alignment vertical="center"/>
    </xf>
    <xf numFmtId="261" fontId="126" fillId="38" borderId="45" applyNumberFormat="0" applyAlignment="0" applyProtection="0">
      <alignment vertical="center"/>
    </xf>
    <xf numFmtId="261" fontId="126" fillId="38" borderId="45" applyNumberFormat="0" applyAlignment="0" applyProtection="0">
      <alignment vertical="center"/>
    </xf>
    <xf numFmtId="261" fontId="126" fillId="38" borderId="45" applyNumberFormat="0" applyAlignment="0" applyProtection="0">
      <alignment vertical="center"/>
    </xf>
    <xf numFmtId="261" fontId="126" fillId="38" borderId="45" applyNumberFormat="0" applyAlignment="0" applyProtection="0">
      <alignment vertical="center"/>
    </xf>
    <xf numFmtId="261" fontId="261" fillId="61" borderId="73" applyNumberFormat="0" applyAlignment="0" applyProtection="0">
      <alignment vertical="center"/>
    </xf>
    <xf numFmtId="261" fontId="126" fillId="38" borderId="45" applyNumberFormat="0" applyAlignment="0" applyProtection="0">
      <alignment vertical="center"/>
    </xf>
    <xf numFmtId="261" fontId="97" fillId="0" borderId="0">
      <alignment vertical="center"/>
    </xf>
    <xf numFmtId="261" fontId="97" fillId="0" borderId="0">
      <alignment vertical="center"/>
    </xf>
    <xf numFmtId="261" fontId="97" fillId="0" borderId="0">
      <alignment vertical="center"/>
    </xf>
    <xf numFmtId="362" fontId="14" fillId="0" borderId="0">
      <alignment vertical="center"/>
    </xf>
    <xf numFmtId="41" fontId="76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207" fillId="0" borderId="0" applyFont="0" applyFill="0" applyBorder="0" applyAlignment="0" applyProtection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5" fillId="0" borderId="50" applyNumberFormat="0" applyFill="0" applyAlignment="0" applyProtection="0">
      <alignment vertical="center"/>
    </xf>
    <xf numFmtId="261" fontId="145" fillId="0" borderId="50" applyNumberFormat="0" applyFill="0" applyAlignment="0" applyProtection="0">
      <alignment vertical="center"/>
    </xf>
    <xf numFmtId="261" fontId="145" fillId="0" borderId="50" applyNumberFormat="0" applyFill="0" applyAlignment="0" applyProtection="0">
      <alignment vertical="center"/>
    </xf>
    <xf numFmtId="261" fontId="145" fillId="0" borderId="50" applyNumberFormat="0" applyFill="0" applyAlignment="0" applyProtection="0">
      <alignment vertical="center"/>
    </xf>
    <xf numFmtId="261" fontId="145" fillId="0" borderId="50" applyNumberFormat="0" applyFill="0" applyAlignment="0" applyProtection="0">
      <alignment vertical="center"/>
    </xf>
    <xf numFmtId="261" fontId="145" fillId="0" borderId="50" applyNumberFormat="0" applyFill="0" applyAlignment="0" applyProtection="0">
      <alignment vertical="center"/>
    </xf>
    <xf numFmtId="261" fontId="240" fillId="0" borderId="59" applyNumberFormat="0" applyFill="0" applyAlignment="0" applyProtection="0">
      <alignment vertical="center"/>
    </xf>
    <xf numFmtId="261" fontId="145" fillId="0" borderId="50" applyNumberFormat="0" applyFill="0" applyAlignment="0" applyProtection="0">
      <alignment vertical="center"/>
    </xf>
    <xf numFmtId="261" fontId="205" fillId="0" borderId="65" applyNumberFormat="0" applyFill="0" applyAlignment="0" applyProtection="0">
      <alignment vertical="center"/>
    </xf>
    <xf numFmtId="261" fontId="262" fillId="0" borderId="74" applyNumberFormat="0" applyFill="0" applyAlignment="0" applyProtection="0">
      <alignment vertical="center"/>
    </xf>
    <xf numFmtId="261" fontId="205" fillId="0" borderId="65" applyNumberFormat="0" applyFill="0" applyAlignment="0" applyProtection="0">
      <alignment vertical="center"/>
    </xf>
    <xf numFmtId="261" fontId="205" fillId="0" borderId="65" applyNumberFormat="0" applyFill="0" applyAlignment="0" applyProtection="0">
      <alignment vertical="center"/>
    </xf>
    <xf numFmtId="261" fontId="205" fillId="0" borderId="65" applyNumberFormat="0" applyFill="0" applyAlignment="0" applyProtection="0">
      <alignment vertical="center"/>
    </xf>
    <xf numFmtId="261" fontId="205" fillId="0" borderId="65" applyNumberFormat="0" applyFill="0" applyAlignment="0" applyProtection="0">
      <alignment vertical="center"/>
    </xf>
    <xf numFmtId="261" fontId="205" fillId="0" borderId="65" applyNumberFormat="0" applyFill="0" applyAlignment="0" applyProtection="0">
      <alignment vertical="center"/>
    </xf>
    <xf numFmtId="261" fontId="262" fillId="0" borderId="74" applyNumberFormat="0" applyFill="0" applyAlignment="0" applyProtection="0">
      <alignment vertical="center"/>
    </xf>
    <xf numFmtId="261" fontId="205" fillId="0" borderId="65" applyNumberFormat="0" applyFill="0" applyAlignment="0" applyProtection="0">
      <alignment vertical="center"/>
    </xf>
    <xf numFmtId="363" fontId="14" fillId="0" borderId="0" applyFont="0" applyFill="0" applyBorder="0" applyAlignment="0" applyProtection="0"/>
    <xf numFmtId="363" fontId="14" fillId="0" borderId="0" applyFont="0" applyFill="0" applyBorder="0" applyAlignment="0" applyProtection="0"/>
    <xf numFmtId="364" fontId="18" fillId="0" borderId="0" applyFont="0" applyFill="0" applyBorder="0" applyAlignment="0" applyProtection="0"/>
    <xf numFmtId="196" fontId="16" fillId="0" borderId="0" applyFont="0" applyFill="0" applyBorder="0" applyAlignment="0" applyProtection="0"/>
    <xf numFmtId="261" fontId="139" fillId="15" borderId="44" applyNumberFormat="0" applyAlignment="0" applyProtection="0">
      <alignment vertical="center"/>
    </xf>
    <xf numFmtId="261" fontId="264" fillId="59" borderId="71" applyNumberFormat="0" applyAlignment="0" applyProtection="0">
      <alignment vertical="center"/>
    </xf>
    <xf numFmtId="261" fontId="139" fillId="15" borderId="44" applyNumberFormat="0" applyAlignment="0" applyProtection="0">
      <alignment vertical="center"/>
    </xf>
    <xf numFmtId="261" fontId="139" fillId="15" borderId="44" applyNumberFormat="0" applyAlignment="0" applyProtection="0">
      <alignment vertical="center"/>
    </xf>
    <xf numFmtId="261" fontId="139" fillId="15" borderId="44" applyNumberFormat="0" applyAlignment="0" applyProtection="0">
      <alignment vertical="center"/>
    </xf>
    <xf numFmtId="261" fontId="139" fillId="15" borderId="44" applyNumberFormat="0" applyAlignment="0" applyProtection="0">
      <alignment vertical="center"/>
    </xf>
    <xf numFmtId="261" fontId="139" fillId="15" borderId="44" applyNumberFormat="0" applyAlignment="0" applyProtection="0">
      <alignment vertical="center"/>
    </xf>
    <xf numFmtId="261" fontId="264" fillId="59" borderId="71" applyNumberFormat="0" applyAlignment="0" applyProtection="0">
      <alignment vertical="center"/>
    </xf>
    <xf numFmtId="261" fontId="139" fillId="15" borderId="44" applyNumberFormat="0" applyAlignment="0" applyProtection="0">
      <alignment vertical="center"/>
    </xf>
    <xf numFmtId="261" fontId="134" fillId="0" borderId="47" applyNumberFormat="0" applyFill="0" applyAlignment="0" applyProtection="0">
      <alignment vertical="center"/>
    </xf>
    <xf numFmtId="261" fontId="265" fillId="0" borderId="68" applyNumberFormat="0" applyFill="0" applyAlignment="0" applyProtection="0">
      <alignment vertical="center"/>
    </xf>
    <xf numFmtId="261" fontId="134" fillId="0" borderId="47" applyNumberFormat="0" applyFill="0" applyAlignment="0" applyProtection="0">
      <alignment vertical="center"/>
    </xf>
    <xf numFmtId="261" fontId="134" fillId="0" borderId="47" applyNumberFormat="0" applyFill="0" applyAlignment="0" applyProtection="0">
      <alignment vertical="center"/>
    </xf>
    <xf numFmtId="261" fontId="134" fillId="0" borderId="47" applyNumberFormat="0" applyFill="0" applyAlignment="0" applyProtection="0">
      <alignment vertical="center"/>
    </xf>
    <xf numFmtId="261" fontId="134" fillId="0" borderId="47" applyNumberFormat="0" applyFill="0" applyAlignment="0" applyProtection="0">
      <alignment vertical="center"/>
    </xf>
    <xf numFmtId="261" fontId="134" fillId="0" borderId="47" applyNumberFormat="0" applyFill="0" applyAlignment="0" applyProtection="0">
      <alignment vertical="center"/>
    </xf>
    <xf numFmtId="261" fontId="265" fillId="0" borderId="68" applyNumberFormat="0" applyFill="0" applyAlignment="0" applyProtection="0">
      <alignment vertical="center"/>
    </xf>
    <xf numFmtId="261" fontId="134" fillId="0" borderId="47" applyNumberFormat="0" applyFill="0" applyAlignment="0" applyProtection="0">
      <alignment vertical="center"/>
    </xf>
    <xf numFmtId="261" fontId="157" fillId="0" borderId="0" applyNumberFormat="0" applyFill="0" applyBorder="0" applyAlignment="0" applyProtection="0">
      <alignment vertical="center"/>
    </xf>
    <xf numFmtId="261" fontId="266" fillId="0" borderId="0" applyNumberFormat="0" applyFill="0" applyBorder="0" applyAlignment="0" applyProtection="0">
      <alignment vertical="center"/>
    </xf>
    <xf numFmtId="261" fontId="157" fillId="0" borderId="0" applyNumberFormat="0" applyFill="0" applyBorder="0" applyAlignment="0" applyProtection="0">
      <alignment vertical="center"/>
    </xf>
    <xf numFmtId="261" fontId="157" fillId="0" borderId="0" applyNumberFormat="0" applyFill="0" applyBorder="0" applyAlignment="0" applyProtection="0">
      <alignment vertical="center"/>
    </xf>
    <xf numFmtId="261" fontId="135" fillId="0" borderId="48" applyNumberFormat="0" applyFill="0" applyAlignment="0" applyProtection="0">
      <alignment vertical="center"/>
    </xf>
    <xf numFmtId="261" fontId="267" fillId="0" borderId="69" applyNumberFormat="0" applyFill="0" applyAlignment="0" applyProtection="0">
      <alignment vertical="center"/>
    </xf>
    <xf numFmtId="261" fontId="135" fillId="0" borderId="48" applyNumberFormat="0" applyFill="0" applyAlignment="0" applyProtection="0">
      <alignment vertical="center"/>
    </xf>
    <xf numFmtId="261" fontId="135" fillId="0" borderId="48" applyNumberFormat="0" applyFill="0" applyAlignment="0" applyProtection="0">
      <alignment vertical="center"/>
    </xf>
    <xf numFmtId="261" fontId="135" fillId="0" borderId="48" applyNumberFormat="0" applyFill="0" applyAlignment="0" applyProtection="0">
      <alignment vertical="center"/>
    </xf>
    <xf numFmtId="261" fontId="135" fillId="0" borderId="48" applyNumberFormat="0" applyFill="0" applyAlignment="0" applyProtection="0">
      <alignment vertical="center"/>
    </xf>
    <xf numFmtId="261" fontId="135" fillId="0" borderId="48" applyNumberFormat="0" applyFill="0" applyAlignment="0" applyProtection="0">
      <alignment vertical="center"/>
    </xf>
    <xf numFmtId="261" fontId="267" fillId="0" borderId="69" applyNumberFormat="0" applyFill="0" applyAlignment="0" applyProtection="0">
      <alignment vertical="center"/>
    </xf>
    <xf numFmtId="261" fontId="135" fillId="0" borderId="48" applyNumberFormat="0" applyFill="0" applyAlignment="0" applyProtection="0">
      <alignment vertical="center"/>
    </xf>
    <xf numFmtId="261" fontId="136" fillId="0" borderId="49" applyNumberFormat="0" applyFill="0" applyAlignment="0" applyProtection="0">
      <alignment vertical="center"/>
    </xf>
    <xf numFmtId="261" fontId="268" fillId="0" borderId="70" applyNumberFormat="0" applyFill="0" applyAlignment="0" applyProtection="0">
      <alignment vertical="center"/>
    </xf>
    <xf numFmtId="261" fontId="136" fillId="0" borderId="49" applyNumberFormat="0" applyFill="0" applyAlignment="0" applyProtection="0">
      <alignment vertical="center"/>
    </xf>
    <xf numFmtId="261" fontId="136" fillId="0" borderId="49" applyNumberFormat="0" applyFill="0" applyAlignment="0" applyProtection="0">
      <alignment vertical="center"/>
    </xf>
    <xf numFmtId="261" fontId="136" fillId="0" borderId="49" applyNumberFormat="0" applyFill="0" applyAlignment="0" applyProtection="0">
      <alignment vertical="center"/>
    </xf>
    <xf numFmtId="261" fontId="136" fillId="0" borderId="49" applyNumberFormat="0" applyFill="0" applyAlignment="0" applyProtection="0">
      <alignment vertical="center"/>
    </xf>
    <xf numFmtId="261" fontId="136" fillId="0" borderId="49" applyNumberFormat="0" applyFill="0" applyAlignment="0" applyProtection="0">
      <alignment vertical="center"/>
    </xf>
    <xf numFmtId="261" fontId="268" fillId="0" borderId="70" applyNumberFormat="0" applyFill="0" applyAlignment="0" applyProtection="0">
      <alignment vertical="center"/>
    </xf>
    <xf numFmtId="261" fontId="136" fillId="0" borderId="49" applyNumberFormat="0" applyFill="0" applyAlignment="0" applyProtection="0">
      <alignment vertical="center"/>
    </xf>
    <xf numFmtId="261" fontId="136" fillId="0" borderId="0" applyNumberFormat="0" applyFill="0" applyBorder="0" applyAlignment="0" applyProtection="0">
      <alignment vertical="center"/>
    </xf>
    <xf numFmtId="261" fontId="268" fillId="0" borderId="0" applyNumberFormat="0" applyFill="0" applyBorder="0" applyAlignment="0" applyProtection="0">
      <alignment vertical="center"/>
    </xf>
    <xf numFmtId="261" fontId="136" fillId="0" borderId="0" applyNumberFormat="0" applyFill="0" applyBorder="0" applyAlignment="0" applyProtection="0">
      <alignment vertical="center"/>
    </xf>
    <xf numFmtId="261" fontId="136" fillId="0" borderId="0" applyNumberFormat="0" applyFill="0" applyBorder="0" applyAlignment="0" applyProtection="0">
      <alignment vertical="center"/>
    </xf>
    <xf numFmtId="261" fontId="136" fillId="0" borderId="0" applyNumberFormat="0" applyFill="0" applyBorder="0" applyAlignment="0" applyProtection="0">
      <alignment vertical="center"/>
    </xf>
    <xf numFmtId="261" fontId="136" fillId="0" borderId="0" applyNumberFormat="0" applyFill="0" applyBorder="0" applyAlignment="0" applyProtection="0">
      <alignment vertical="center"/>
    </xf>
    <xf numFmtId="261" fontId="136" fillId="0" borderId="0" applyNumberFormat="0" applyFill="0" applyBorder="0" applyAlignment="0" applyProtection="0">
      <alignment vertical="center"/>
    </xf>
    <xf numFmtId="261" fontId="268" fillId="0" borderId="0" applyNumberFormat="0" applyFill="0" applyBorder="0" applyAlignment="0" applyProtection="0">
      <alignment vertical="center"/>
    </xf>
    <xf numFmtId="261" fontId="136" fillId="0" borderId="0" applyNumberFormat="0" applyFill="0" applyBorder="0" applyAlignment="0" applyProtection="0">
      <alignment vertical="center"/>
    </xf>
    <xf numFmtId="261" fontId="266" fillId="0" borderId="0" applyNumberFormat="0" applyFill="0" applyBorder="0" applyAlignment="0" applyProtection="0">
      <alignment vertical="center"/>
    </xf>
    <xf numFmtId="261" fontId="157" fillId="0" borderId="0" applyNumberFormat="0" applyFill="0" applyBorder="0" applyAlignment="0" applyProtection="0">
      <alignment vertical="center"/>
    </xf>
    <xf numFmtId="261" fontId="157" fillId="0" borderId="0" applyNumberFormat="0" applyFill="0" applyBorder="0" applyAlignment="0" applyProtection="0">
      <alignment vertical="center"/>
    </xf>
    <xf numFmtId="261" fontId="157" fillId="0" borderId="0" applyNumberFormat="0" applyFill="0" applyBorder="0" applyAlignment="0" applyProtection="0">
      <alignment vertical="center"/>
    </xf>
    <xf numFmtId="261" fontId="131" fillId="12" borderId="0" applyNumberFormat="0" applyBorder="0" applyAlignment="0" applyProtection="0">
      <alignment vertical="center"/>
    </xf>
    <xf numFmtId="261" fontId="269" fillId="56" borderId="0" applyNumberFormat="0" applyBorder="0" applyAlignment="0" applyProtection="0">
      <alignment vertical="center"/>
    </xf>
    <xf numFmtId="261" fontId="131" fillId="12" borderId="0" applyNumberFormat="0" applyBorder="0" applyAlignment="0" applyProtection="0">
      <alignment vertical="center"/>
    </xf>
    <xf numFmtId="261" fontId="131" fillId="12" borderId="0" applyNumberFormat="0" applyBorder="0" applyAlignment="0" applyProtection="0">
      <alignment vertical="center"/>
    </xf>
    <xf numFmtId="261" fontId="131" fillId="12" borderId="0" applyNumberFormat="0" applyBorder="0" applyAlignment="0" applyProtection="0">
      <alignment vertical="center"/>
    </xf>
    <xf numFmtId="261" fontId="131" fillId="12" borderId="0" applyNumberFormat="0" applyBorder="0" applyAlignment="0" applyProtection="0">
      <alignment vertical="center"/>
    </xf>
    <xf numFmtId="261" fontId="131" fillId="12" borderId="0" applyNumberFormat="0" applyBorder="0" applyAlignment="0" applyProtection="0">
      <alignment vertical="center"/>
    </xf>
    <xf numFmtId="261" fontId="269" fillId="56" borderId="0" applyNumberFormat="0" applyBorder="0" applyAlignment="0" applyProtection="0">
      <alignment vertical="center"/>
    </xf>
    <xf numFmtId="261" fontId="131" fillId="12" borderId="0" applyNumberFormat="0" applyBorder="0" applyAlignment="0" applyProtection="0">
      <alignment vertical="center"/>
    </xf>
    <xf numFmtId="41" fontId="263" fillId="0" borderId="0" applyFont="0" applyFill="0" applyBorder="0" applyAlignment="0" applyProtection="0"/>
    <xf numFmtId="43" fontId="263" fillId="0" borderId="0" applyFont="0" applyFill="0" applyBorder="0" applyAlignment="0" applyProtection="0"/>
    <xf numFmtId="261" fontId="151" fillId="37" borderId="54" applyNumberFormat="0" applyAlignment="0" applyProtection="0">
      <alignment vertical="center"/>
    </xf>
    <xf numFmtId="261" fontId="270" fillId="60" borderId="72" applyNumberFormat="0" applyAlignment="0" applyProtection="0">
      <alignment vertical="center"/>
    </xf>
    <xf numFmtId="261" fontId="151" fillId="37" borderId="54" applyNumberFormat="0" applyAlignment="0" applyProtection="0">
      <alignment vertical="center"/>
    </xf>
    <xf numFmtId="261" fontId="151" fillId="37" borderId="54" applyNumberFormat="0" applyAlignment="0" applyProtection="0">
      <alignment vertical="center"/>
    </xf>
    <xf numFmtId="261" fontId="151" fillId="37" borderId="54" applyNumberFormat="0" applyAlignment="0" applyProtection="0">
      <alignment vertical="center"/>
    </xf>
    <xf numFmtId="261" fontId="151" fillId="37" borderId="54" applyNumberFormat="0" applyAlignment="0" applyProtection="0">
      <alignment vertical="center"/>
    </xf>
    <xf numFmtId="261" fontId="151" fillId="37" borderId="54" applyNumberFormat="0" applyAlignment="0" applyProtection="0">
      <alignment vertical="center"/>
    </xf>
    <xf numFmtId="261" fontId="270" fillId="60" borderId="72" applyNumberFormat="0" applyAlignment="0" applyProtection="0">
      <alignment vertical="center"/>
    </xf>
    <xf numFmtId="261" fontId="151" fillId="37" borderId="54" applyNumberFormat="0" applyAlignment="0" applyProtection="0">
      <alignment vertical="center"/>
    </xf>
    <xf numFmtId="3" fontId="18" fillId="0" borderId="0" applyFont="0" applyFill="0" applyBorder="0" applyAlignment="0" applyProtection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36" fillId="0" borderId="0">
      <alignment vertical="center"/>
    </xf>
    <xf numFmtId="261" fontId="207" fillId="0" borderId="0"/>
    <xf numFmtId="261" fontId="207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>
      <alignment vertical="center"/>
    </xf>
    <xf numFmtId="261" fontId="14" fillId="0" borderId="0"/>
    <xf numFmtId="261" fontId="14" fillId="0" borderId="0"/>
    <xf numFmtId="261" fontId="14" fillId="0" borderId="0"/>
    <xf numFmtId="261" fontId="14" fillId="0" borderId="0">
      <alignment vertical="center"/>
    </xf>
    <xf numFmtId="261" fontId="14" fillId="0" borderId="0"/>
    <xf numFmtId="261" fontId="14" fillId="0" borderId="0"/>
    <xf numFmtId="261" fontId="14" fillId="0" borderId="0">
      <alignment vertical="center"/>
    </xf>
    <xf numFmtId="261" fontId="14" fillId="0" borderId="0"/>
    <xf numFmtId="261" fontId="14" fillId="0" borderId="0"/>
    <xf numFmtId="261" fontId="36" fillId="0" borderId="0">
      <alignment vertical="center"/>
    </xf>
    <xf numFmtId="261" fontId="14" fillId="0" borderId="0"/>
    <xf numFmtId="261" fontId="14" fillId="0" borderId="0"/>
    <xf numFmtId="261" fontId="76" fillId="0" borderId="0">
      <alignment vertical="center"/>
    </xf>
    <xf numFmtId="261" fontId="14" fillId="0" borderId="0">
      <alignment vertical="center"/>
    </xf>
    <xf numFmtId="261" fontId="36" fillId="0" borderId="0">
      <alignment vertical="center"/>
    </xf>
    <xf numFmtId="261" fontId="14" fillId="0" borderId="0"/>
    <xf numFmtId="261" fontId="14" fillId="0" borderId="0"/>
    <xf numFmtId="261" fontId="14" fillId="0" borderId="0"/>
    <xf numFmtId="261" fontId="207" fillId="0" borderId="0"/>
    <xf numFmtId="261" fontId="14" fillId="0" borderId="0"/>
    <xf numFmtId="261" fontId="14" fillId="0" borderId="0"/>
    <xf numFmtId="261" fontId="14" fillId="0" borderId="0">
      <alignment vertical="center"/>
    </xf>
    <xf numFmtId="261" fontId="14" fillId="0" borderId="0"/>
    <xf numFmtId="261" fontId="207" fillId="0" borderId="0"/>
    <xf numFmtId="261" fontId="36" fillId="0" borderId="0">
      <alignment vertical="center"/>
    </xf>
    <xf numFmtId="261" fontId="36" fillId="0" borderId="0">
      <alignment vertical="center"/>
    </xf>
    <xf numFmtId="261" fontId="36" fillId="0" borderId="0">
      <alignment vertical="center"/>
    </xf>
    <xf numFmtId="261" fontId="36" fillId="0" borderId="0">
      <alignment vertical="center"/>
    </xf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71" fontId="263" fillId="0" borderId="0" applyFont="0" applyFill="0" applyBorder="0" applyAlignment="0" applyProtection="0"/>
    <xf numFmtId="270" fontId="263" fillId="0" borderId="0" applyFont="0" applyFill="0" applyBorder="0" applyAlignment="0" applyProtection="0"/>
    <xf numFmtId="261" fontId="82" fillId="0" borderId="0" applyFont="0" applyFill="0" applyBorder="0" applyAlignment="0" applyProtection="0"/>
    <xf numFmtId="261" fontId="82" fillId="0" borderId="0" applyFont="0" applyFill="0" applyBorder="0" applyAlignment="0" applyProtection="0"/>
    <xf numFmtId="261" fontId="82" fillId="0" borderId="0" applyFont="0" applyFill="0" applyBorder="0" applyAlignment="0" applyProtection="0"/>
    <xf numFmtId="365" fontId="14" fillId="0" borderId="0">
      <protection locked="0"/>
    </xf>
    <xf numFmtId="261" fontId="82" fillId="0" borderId="0" applyFont="0" applyFill="0" applyBorder="0" applyAlignment="0" applyProtection="0"/>
    <xf numFmtId="261" fontId="82" fillId="0" borderId="0" applyFont="0" applyFill="0" applyBorder="0" applyAlignment="0" applyProtection="0"/>
    <xf numFmtId="261" fontId="82" fillId="0" borderId="0" applyFont="0" applyFill="0" applyBorder="0" applyAlignment="0" applyProtection="0"/>
    <xf numFmtId="366" fontId="14" fillId="0" borderId="0">
      <protection locked="0"/>
    </xf>
    <xf numFmtId="41" fontId="207" fillId="0" borderId="0" applyFont="0" applyFill="0" applyBorder="0" applyAlignment="0" applyProtection="0"/>
    <xf numFmtId="261" fontId="273" fillId="0" borderId="0"/>
    <xf numFmtId="261" fontId="114" fillId="0" borderId="0"/>
    <xf numFmtId="261" fontId="4" fillId="0" borderId="0">
      <alignment vertical="center"/>
    </xf>
    <xf numFmtId="261" fontId="78" fillId="0" borderId="0"/>
    <xf numFmtId="261" fontId="18" fillId="0" borderId="0">
      <protection locked="0"/>
    </xf>
    <xf numFmtId="261" fontId="18" fillId="0" borderId="0">
      <protection locked="0"/>
    </xf>
    <xf numFmtId="261" fontId="18" fillId="0" borderId="0">
      <protection locked="0"/>
    </xf>
    <xf numFmtId="261" fontId="18" fillId="0" borderId="0">
      <protection locked="0"/>
    </xf>
    <xf numFmtId="261" fontId="20" fillId="0" borderId="0"/>
    <xf numFmtId="261" fontId="16" fillId="0" borderId="0"/>
    <xf numFmtId="261" fontId="20" fillId="0" borderId="0"/>
    <xf numFmtId="261" fontId="20" fillId="0" borderId="0"/>
    <xf numFmtId="261" fontId="57" fillId="0" borderId="0"/>
    <xf numFmtId="261" fontId="20" fillId="0" borderId="0"/>
    <xf numFmtId="261" fontId="16" fillId="0" borderId="0"/>
    <xf numFmtId="261" fontId="57" fillId="0" borderId="0"/>
    <xf numFmtId="261" fontId="16" fillId="0" borderId="0"/>
    <xf numFmtId="261" fontId="16" fillId="0" borderId="0"/>
    <xf numFmtId="261" fontId="16" fillId="0" borderId="0"/>
    <xf numFmtId="261" fontId="16" fillId="0" borderId="0"/>
    <xf numFmtId="261" fontId="59" fillId="0" borderId="0"/>
    <xf numFmtId="261" fontId="16" fillId="0" borderId="0"/>
    <xf numFmtId="261" fontId="16" fillId="0" borderId="0"/>
    <xf numFmtId="261" fontId="59" fillId="0" borderId="0"/>
    <xf numFmtId="261" fontId="16" fillId="0" borderId="0"/>
    <xf numFmtId="261" fontId="16" fillId="0" borderId="0"/>
    <xf numFmtId="261" fontId="16" fillId="0" borderId="0"/>
    <xf numFmtId="261" fontId="16" fillId="0" borderId="0"/>
    <xf numFmtId="261" fontId="16" fillId="0" borderId="0"/>
    <xf numFmtId="261" fontId="17" fillId="0" borderId="0"/>
    <xf numFmtId="261" fontId="17" fillId="0" borderId="0"/>
    <xf numFmtId="261" fontId="16" fillId="0" borderId="0"/>
    <xf numFmtId="261" fontId="20" fillId="0" borderId="0"/>
    <xf numFmtId="261" fontId="16" fillId="0" borderId="0"/>
    <xf numFmtId="261" fontId="16" fillId="0" borderId="0"/>
    <xf numFmtId="261" fontId="16" fillId="0" borderId="0"/>
    <xf numFmtId="261" fontId="16" fillId="0" borderId="0"/>
    <xf numFmtId="261" fontId="20" fillId="0" borderId="0" applyFont="0" applyFill="0" applyBorder="0" applyAlignment="0" applyProtection="0"/>
    <xf numFmtId="261" fontId="20" fillId="0" borderId="0"/>
    <xf numFmtId="261" fontId="17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6" fillId="0" borderId="0"/>
    <xf numFmtId="261" fontId="14" fillId="0" borderId="0" applyFont="0" applyFill="0" applyBorder="0" applyAlignment="0" applyProtection="0"/>
    <xf numFmtId="261" fontId="16" fillId="0" borderId="0"/>
    <xf numFmtId="261" fontId="14" fillId="0" borderId="0"/>
    <xf numFmtId="261" fontId="17" fillId="0" borderId="0"/>
    <xf numFmtId="261" fontId="17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20" fillId="0" borderId="0"/>
    <xf numFmtId="261" fontId="16" fillId="0" borderId="0"/>
    <xf numFmtId="261" fontId="17" fillId="0" borderId="0"/>
    <xf numFmtId="261" fontId="18" fillId="0" borderId="0"/>
    <xf numFmtId="261" fontId="17" fillId="0" borderId="0"/>
    <xf numFmtId="261" fontId="16" fillId="0" borderId="0"/>
    <xf numFmtId="261" fontId="14" fillId="0" borderId="0"/>
    <xf numFmtId="261" fontId="14" fillId="0" borderId="0"/>
    <xf numFmtId="261" fontId="14" fillId="0" borderId="0" applyFont="0" applyFill="0" applyBorder="0" applyAlignment="0" applyProtection="0"/>
    <xf numFmtId="261" fontId="14" fillId="0" borderId="0"/>
    <xf numFmtId="261" fontId="17" fillId="0" borderId="0"/>
    <xf numFmtId="261" fontId="14" fillId="0" borderId="0" applyFont="0" applyFill="0" applyBorder="0" applyAlignment="0" applyProtection="0"/>
    <xf numFmtId="261" fontId="14" fillId="0" borderId="0" applyFont="0" applyFill="0" applyBorder="0" applyAlignment="0" applyProtection="0"/>
    <xf numFmtId="261" fontId="16" fillId="0" borderId="0"/>
    <xf numFmtId="261" fontId="16" fillId="0" borderId="0"/>
    <xf numFmtId="261" fontId="14" fillId="0" borderId="0"/>
    <xf numFmtId="261" fontId="16" fillId="0" borderId="0"/>
    <xf numFmtId="261" fontId="14" fillId="0" borderId="0"/>
    <xf numFmtId="261" fontId="14" fillId="0" borderId="0"/>
    <xf numFmtId="261" fontId="17" fillId="0" borderId="0"/>
    <xf numFmtId="261" fontId="17" fillId="0" borderId="0"/>
    <xf numFmtId="261" fontId="16" fillId="0" borderId="0"/>
    <xf numFmtId="261" fontId="16" fillId="0" borderId="0"/>
    <xf numFmtId="261" fontId="20" fillId="0" borderId="0"/>
    <xf numFmtId="261" fontId="14" fillId="0" borderId="0"/>
    <xf numFmtId="261" fontId="17" fillId="0" borderId="0"/>
    <xf numFmtId="261" fontId="20" fillId="0" borderId="0"/>
    <xf numFmtId="261" fontId="20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20" fillId="0" borderId="0" applyFont="0" applyFill="0" applyBorder="0" applyAlignment="0" applyProtection="0"/>
    <xf numFmtId="261" fontId="16" fillId="0" borderId="0"/>
    <xf numFmtId="261" fontId="16" fillId="0" borderId="0"/>
    <xf numFmtId="261" fontId="20" fillId="0" borderId="0"/>
    <xf numFmtId="261" fontId="16" fillId="0" borderId="0"/>
    <xf numFmtId="261" fontId="16" fillId="0" borderId="0"/>
    <xf numFmtId="261" fontId="16" fillId="0" borderId="0"/>
    <xf numFmtId="261" fontId="17" fillId="0" borderId="0"/>
    <xf numFmtId="261" fontId="16" fillId="0" borderId="0"/>
    <xf numFmtId="261" fontId="14" fillId="0" borderId="0" applyFont="0" applyFill="0" applyBorder="0" applyAlignment="0" applyProtection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20" fillId="0" borderId="0"/>
    <xf numFmtId="261" fontId="59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6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 applyFont="0" applyFill="0" applyBorder="0" applyAlignment="0" applyProtection="0"/>
    <xf numFmtId="261" fontId="20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7" fillId="0" borderId="0"/>
    <xf numFmtId="261" fontId="20" fillId="0" borderId="0"/>
    <xf numFmtId="261" fontId="20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 applyFont="0" applyFill="0" applyBorder="0" applyAlignment="0" applyProtection="0"/>
    <xf numFmtId="261" fontId="14" fillId="0" borderId="0" applyFont="0" applyFill="0" applyBorder="0" applyAlignment="0" applyProtection="0"/>
    <xf numFmtId="261" fontId="20" fillId="0" borderId="0"/>
    <xf numFmtId="261" fontId="14" fillId="0" borderId="0"/>
    <xf numFmtId="261" fontId="20" fillId="0" borderId="0"/>
    <xf numFmtId="261" fontId="17" fillId="0" borderId="0"/>
    <xf numFmtId="261" fontId="14" fillId="0" borderId="0"/>
    <xf numFmtId="261" fontId="14" fillId="0" borderId="0"/>
    <xf numFmtId="261" fontId="14" fillId="0" borderId="0" applyFont="0" applyFill="0" applyBorder="0" applyAlignment="0" applyProtection="0"/>
    <xf numFmtId="261" fontId="20" fillId="0" borderId="0"/>
    <xf numFmtId="261" fontId="20" fillId="0" borderId="0" applyFont="0" applyFill="0" applyBorder="0" applyAlignment="0" applyProtection="0"/>
    <xf numFmtId="261" fontId="17" fillId="0" borderId="0"/>
    <xf numFmtId="261" fontId="169" fillId="0" borderId="0" applyNumberFormat="0" applyFill="0" applyBorder="0" applyAlignment="0" applyProtection="0">
      <alignment vertical="top"/>
      <protection locked="0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6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10" fontId="16" fillId="0" borderId="0" applyFont="0" applyFill="0" applyBorder="0" applyAlignment="0" applyProtection="0"/>
    <xf numFmtId="176" fontId="111" fillId="0" borderId="0" applyFont="0" applyFill="0" applyBorder="0" applyAlignment="0" applyProtection="0"/>
    <xf numFmtId="261" fontId="111" fillId="0" borderId="0" applyFont="0" applyFill="0" applyBorder="0" applyAlignment="0" applyProtection="0"/>
    <xf numFmtId="261" fontId="14" fillId="0" borderId="0" applyFont="0" applyFill="0" applyBorder="0" applyAlignment="0" applyProtection="0"/>
    <xf numFmtId="184" fontId="116" fillId="0" borderId="0" applyFont="0" applyFill="0" applyBorder="0" applyAlignment="0" applyProtection="0"/>
    <xf numFmtId="42" fontId="116" fillId="0" borderId="0" applyFont="0" applyFill="0" applyBorder="0" applyAlignment="0" applyProtection="0"/>
    <xf numFmtId="261" fontId="117" fillId="0" borderId="0" applyFont="0" applyFill="0" applyBorder="0" applyAlignment="0" applyProtection="0"/>
    <xf numFmtId="261" fontId="14" fillId="0" borderId="0" applyFont="0" applyFill="0" applyBorder="0" applyAlignment="0" applyProtection="0"/>
    <xf numFmtId="44" fontId="116" fillId="0" borderId="0" applyFont="0" applyFill="0" applyBorder="0" applyAlignment="0" applyProtection="0"/>
    <xf numFmtId="367" fontId="69" fillId="0" borderId="0" applyFont="0" applyFill="0" applyBorder="0" applyAlignment="0" applyProtection="0"/>
    <xf numFmtId="6" fontId="16" fillId="0" borderId="0" applyFont="0" applyFill="0" applyBorder="0" applyAlignment="0" applyProtection="0"/>
    <xf numFmtId="261" fontId="116" fillId="0" borderId="0" applyFont="0" applyFill="0" applyBorder="0" applyAlignment="0" applyProtection="0"/>
    <xf numFmtId="176" fontId="276" fillId="0" borderId="0" applyFont="0" applyFill="0" applyBorder="0" applyAlignment="0" applyProtection="0"/>
    <xf numFmtId="41" fontId="116" fillId="0" borderId="0" applyFont="0" applyFill="0" applyBorder="0" applyAlignment="0" applyProtection="0"/>
    <xf numFmtId="261" fontId="14" fillId="0" borderId="0" applyFont="0" applyFill="0" applyBorder="0" applyAlignment="0" applyProtection="0"/>
    <xf numFmtId="177" fontId="276" fillId="0" borderId="0" applyFont="0" applyFill="0" applyBorder="0" applyAlignment="0" applyProtection="0"/>
    <xf numFmtId="43" fontId="116" fillId="0" borderId="0" applyFont="0" applyFill="0" applyBorder="0" applyAlignment="0" applyProtection="0"/>
    <xf numFmtId="261" fontId="278" fillId="0" borderId="0"/>
    <xf numFmtId="261" fontId="111" fillId="0" borderId="0">
      <alignment vertical="center"/>
    </xf>
    <xf numFmtId="261" fontId="179" fillId="0" borderId="0"/>
    <xf numFmtId="261" fontId="178" fillId="0" borderId="0"/>
    <xf numFmtId="261" fontId="115" fillId="0" borderId="0"/>
    <xf numFmtId="261" fontId="116" fillId="0" borderId="0"/>
    <xf numFmtId="261" fontId="16" fillId="0" borderId="0"/>
    <xf numFmtId="261" fontId="178" fillId="0" borderId="0"/>
    <xf numFmtId="261" fontId="123" fillId="0" borderId="0"/>
    <xf numFmtId="261" fontId="123" fillId="0" borderId="0"/>
    <xf numFmtId="261" fontId="116" fillId="0" borderId="0"/>
    <xf numFmtId="261" fontId="122" fillId="0" borderId="0"/>
    <xf numFmtId="261" fontId="121" fillId="0" borderId="0"/>
    <xf numFmtId="37" fontId="116" fillId="0" borderId="0"/>
    <xf numFmtId="261" fontId="115" fillId="0" borderId="0"/>
    <xf numFmtId="261" fontId="116" fillId="0" borderId="0"/>
    <xf numFmtId="261" fontId="277" fillId="0" borderId="0"/>
    <xf numFmtId="261" fontId="276" fillId="0" borderId="0"/>
    <xf numFmtId="261" fontId="116" fillId="0" borderId="0"/>
    <xf numFmtId="261" fontId="117" fillId="0" borderId="0"/>
    <xf numFmtId="37" fontId="116" fillId="0" borderId="0"/>
    <xf numFmtId="261" fontId="16" fillId="0" borderId="0"/>
    <xf numFmtId="261" fontId="275" fillId="0" borderId="0"/>
    <xf numFmtId="261" fontId="123" fillId="0" borderId="0"/>
    <xf numFmtId="261" fontId="178" fillId="0" borderId="0"/>
    <xf numFmtId="261" fontId="179" fillId="0" borderId="0"/>
    <xf numFmtId="261" fontId="168" fillId="0" borderId="0" applyNumberFormat="0" applyFill="0" applyBorder="0" applyAlignment="0" applyProtection="0">
      <alignment vertical="top"/>
      <protection locked="0"/>
    </xf>
    <xf numFmtId="261" fontId="54" fillId="0" borderId="0" applyNumberFormat="0" applyFont="0" applyFill="0" applyBorder="0" applyProtection="0">
      <alignment horizontal="left" vertical="center"/>
    </xf>
    <xf numFmtId="261" fontId="40" fillId="0" borderId="2" applyNumberFormat="0" applyFont="0" applyFill="0" applyAlignment="0" applyProtection="0"/>
    <xf numFmtId="261" fontId="18" fillId="0" borderId="0"/>
    <xf numFmtId="4" fontId="279" fillId="50" borderId="75" applyNumberFormat="0" applyProtection="0">
      <alignment vertical="center"/>
    </xf>
    <xf numFmtId="4" fontId="29" fillId="42" borderId="75" applyNumberFormat="0" applyProtection="0">
      <alignment horizontal="right" vertical="center"/>
    </xf>
    <xf numFmtId="261" fontId="14" fillId="0" borderId="0">
      <alignment horizontal="center"/>
    </xf>
    <xf numFmtId="261" fontId="56" fillId="0" borderId="0" applyNumberFormat="0" applyFont="0" applyFill="0" applyBorder="0" applyProtection="0">
      <alignment horizontal="center" vertical="center" wrapText="1"/>
    </xf>
    <xf numFmtId="261" fontId="40" fillId="0" borderId="5" applyNumberFormat="0" applyFont="0" applyFill="0" applyAlignment="0" applyProtection="0"/>
    <xf numFmtId="261" fontId="40" fillId="0" borderId="62" applyNumberFormat="0" applyFont="0" applyFill="0" applyAlignment="0" applyProtection="0"/>
    <xf numFmtId="10" fontId="70" fillId="0" borderId="0">
      <alignment vertical="center"/>
    </xf>
    <xf numFmtId="10" fontId="70" fillId="0" borderId="0">
      <alignment vertical="center"/>
    </xf>
    <xf numFmtId="10" fontId="70" fillId="0" borderId="0">
      <alignment vertical="center"/>
    </xf>
    <xf numFmtId="261" fontId="280" fillId="0" borderId="0"/>
    <xf numFmtId="261" fontId="18" fillId="0" borderId="0">
      <alignment vertical="center"/>
    </xf>
    <xf numFmtId="261" fontId="281" fillId="0" borderId="0">
      <alignment horizontal="centerContinuous" vertical="center"/>
    </xf>
    <xf numFmtId="261" fontId="41" fillId="0" borderId="4">
      <alignment horizontal="distributed"/>
    </xf>
    <xf numFmtId="261" fontId="41" fillId="0" borderId="76">
      <alignment horizontal="distributed" vertical="center"/>
    </xf>
    <xf numFmtId="261" fontId="41" fillId="0" borderId="77">
      <alignment horizontal="distributed" vertical="top"/>
    </xf>
    <xf numFmtId="261" fontId="20" fillId="0" borderId="0" applyFont="0" applyFill="0" applyBorder="0" applyAlignment="0" applyProtection="0"/>
    <xf numFmtId="261" fontId="14" fillId="0" borderId="0">
      <alignment vertical="center"/>
    </xf>
    <xf numFmtId="261" fontId="16" fillId="0" borderId="0" applyFont="0" applyFill="0" applyBorder="0" applyAlignment="0" applyProtection="0"/>
    <xf numFmtId="261" fontId="16" fillId="0" borderId="0" applyFont="0" applyFill="0" applyBorder="0" applyAlignment="0" applyProtection="0"/>
    <xf numFmtId="185" fontId="19" fillId="0" borderId="37">
      <alignment justifyLastLine="1"/>
      <protection locked="0"/>
    </xf>
    <xf numFmtId="261" fontId="41" fillId="0" borderId="0"/>
    <xf numFmtId="261" fontId="43" fillId="0" borderId="0"/>
    <xf numFmtId="261" fontId="18" fillId="0" borderId="0"/>
    <xf numFmtId="261" fontId="105" fillId="0" borderId="0"/>
    <xf numFmtId="261" fontId="20" fillId="0" borderId="0" applyFont="0" applyFill="0" applyBorder="0" applyAlignment="0" applyProtection="0"/>
    <xf numFmtId="261" fontId="55" fillId="0" borderId="0" applyProtection="0"/>
    <xf numFmtId="261" fontId="20" fillId="0" borderId="0" applyFont="0" applyFill="0" applyBorder="0" applyAlignment="0" applyProtection="0"/>
    <xf numFmtId="261" fontId="55" fillId="0" borderId="0" applyProtection="0"/>
    <xf numFmtId="261" fontId="55" fillId="0" borderId="0" applyProtection="0"/>
    <xf numFmtId="261" fontId="55" fillId="0" borderId="0" applyProtection="0"/>
    <xf numFmtId="261" fontId="20" fillId="0" borderId="0" applyFont="0" applyFill="0" applyBorder="0" applyAlignment="0" applyProtection="0"/>
    <xf numFmtId="261" fontId="20" fillId="0" borderId="0"/>
    <xf numFmtId="261" fontId="55" fillId="0" borderId="0" applyProtection="0"/>
    <xf numFmtId="261" fontId="55" fillId="0" borderId="0" applyProtection="0"/>
    <xf numFmtId="261" fontId="55" fillId="0" borderId="0" applyProtection="0"/>
    <xf numFmtId="261" fontId="20" fillId="0" borderId="0" applyFont="0" applyFill="0" applyBorder="0" applyAlignment="0" applyProtection="0"/>
    <xf numFmtId="261" fontId="55" fillId="0" borderId="0" applyProtection="0"/>
    <xf numFmtId="261" fontId="55" fillId="0" borderId="0" applyProtection="0"/>
    <xf numFmtId="261" fontId="20" fillId="0" borderId="0"/>
    <xf numFmtId="261" fontId="55" fillId="0" borderId="0" applyProtection="0"/>
    <xf numFmtId="261" fontId="55" fillId="0" borderId="0" applyProtection="0"/>
    <xf numFmtId="261" fontId="55" fillId="0" borderId="0" applyProtection="0"/>
    <xf numFmtId="261" fontId="55" fillId="0" borderId="0" applyProtection="0"/>
    <xf numFmtId="261" fontId="55" fillId="0" borderId="0" applyProtection="0"/>
    <xf numFmtId="261" fontId="55" fillId="0" borderId="0" applyProtection="0"/>
    <xf numFmtId="261" fontId="55" fillId="0" borderId="0" applyProtection="0"/>
    <xf numFmtId="261" fontId="20" fillId="0" borderId="0" applyFont="0" applyFill="0" applyBorder="0" applyAlignment="0" applyProtection="0"/>
    <xf numFmtId="261" fontId="55" fillId="0" borderId="0" applyProtection="0"/>
    <xf numFmtId="261" fontId="20" fillId="0" borderId="0" applyFont="0" applyFill="0" applyBorder="0" applyAlignment="0" applyProtection="0"/>
    <xf numFmtId="261" fontId="20" fillId="0" borderId="0" applyFont="0" applyFill="0" applyBorder="0" applyAlignment="0" applyProtection="0"/>
    <xf numFmtId="261" fontId="20" fillId="0" borderId="0" applyFont="0" applyFill="0" applyBorder="0" applyAlignment="0" applyProtection="0"/>
    <xf numFmtId="261" fontId="20" fillId="0" borderId="0" applyFont="0" applyFill="0" applyBorder="0" applyAlignment="0" applyProtection="0"/>
    <xf numFmtId="261" fontId="20" fillId="0" borderId="0"/>
    <xf numFmtId="261" fontId="20" fillId="0" borderId="0" applyFont="0" applyFill="0" applyBorder="0" applyAlignment="0" applyProtection="0"/>
    <xf numFmtId="261" fontId="20" fillId="0" borderId="0"/>
    <xf numFmtId="261" fontId="20" fillId="0" borderId="0" applyFont="0" applyFill="0" applyBorder="0" applyAlignment="0" applyProtection="0"/>
    <xf numFmtId="261" fontId="20" fillId="0" borderId="0"/>
    <xf numFmtId="261" fontId="20" fillId="0" borderId="0"/>
    <xf numFmtId="261" fontId="20" fillId="0" borderId="0"/>
    <xf numFmtId="261" fontId="20" fillId="0" borderId="0"/>
    <xf numFmtId="261" fontId="20" fillId="0" borderId="0"/>
    <xf numFmtId="261" fontId="20" fillId="0" borderId="0"/>
    <xf numFmtId="261" fontId="20" fillId="0" borderId="0"/>
    <xf numFmtId="261" fontId="25" fillId="0" borderId="0"/>
    <xf numFmtId="261" fontId="55" fillId="0" borderId="0" applyProtection="0"/>
    <xf numFmtId="261" fontId="20" fillId="0" borderId="0" applyFont="0" applyFill="0" applyBorder="0" applyAlignment="0" applyProtection="0"/>
    <xf numFmtId="261" fontId="20" fillId="0" borderId="0"/>
    <xf numFmtId="41" fontId="76" fillId="0" borderId="0" applyFont="0" applyFill="0" applyBorder="0" applyAlignment="0" applyProtection="0"/>
    <xf numFmtId="261" fontId="20" fillId="0" borderId="0" applyFont="0" applyFill="0" applyBorder="0" applyAlignment="0" applyProtection="0"/>
    <xf numFmtId="261" fontId="20" fillId="0" borderId="0"/>
    <xf numFmtId="261" fontId="20" fillId="0" borderId="0"/>
    <xf numFmtId="261" fontId="20" fillId="0" borderId="0" applyFont="0" applyFill="0" applyBorder="0" applyAlignment="0" applyProtection="0"/>
    <xf numFmtId="261" fontId="20" fillId="0" borderId="0"/>
    <xf numFmtId="261" fontId="20" fillId="0" borderId="0"/>
    <xf numFmtId="261" fontId="55" fillId="0" borderId="0" applyProtection="0"/>
    <xf numFmtId="261" fontId="20" fillId="0" borderId="0" applyFont="0" applyFill="0" applyBorder="0" applyAlignment="0" applyProtection="0"/>
    <xf numFmtId="261" fontId="55" fillId="0" borderId="0" applyProtection="0"/>
    <xf numFmtId="261" fontId="20" fillId="0" borderId="0"/>
    <xf numFmtId="261" fontId="20" fillId="0" borderId="0"/>
    <xf numFmtId="261" fontId="20" fillId="0" borderId="0" applyFont="0" applyFill="0" applyBorder="0" applyAlignment="0" applyProtection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20" fillId="0" borderId="0" applyFont="0" applyFill="0" applyBorder="0" applyAlignment="0" applyProtection="0"/>
    <xf numFmtId="261" fontId="20" fillId="0" borderId="0"/>
    <xf numFmtId="261" fontId="16" fillId="0" borderId="0"/>
    <xf numFmtId="261" fontId="20" fillId="0" borderId="0" applyFont="0" applyFill="0" applyBorder="0" applyAlignment="0" applyProtection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20" fillId="0" borderId="0" applyFont="0" applyFill="0" applyBorder="0" applyAlignment="0" applyProtection="0"/>
    <xf numFmtId="261" fontId="20" fillId="0" borderId="0" applyFont="0" applyFill="0" applyBorder="0" applyAlignment="0" applyProtection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14" fillId="0" borderId="0"/>
    <xf numFmtId="261" fontId="20" fillId="0" borderId="0" applyFont="0" applyFill="0" applyBorder="0" applyAlignment="0" applyProtection="0"/>
    <xf numFmtId="261" fontId="20" fillId="0" borderId="0"/>
    <xf numFmtId="261" fontId="20" fillId="0" borderId="0" applyFont="0" applyFill="0" applyBorder="0" applyAlignment="0" applyProtection="0"/>
    <xf numFmtId="261" fontId="20" fillId="0" borderId="0"/>
    <xf numFmtId="261" fontId="20" fillId="0" borderId="0"/>
    <xf numFmtId="261" fontId="20" fillId="0" borderId="0" applyFont="0" applyFill="0" applyBorder="0" applyAlignment="0" applyProtection="0"/>
    <xf numFmtId="261" fontId="20" fillId="0" borderId="0" applyFont="0" applyFill="0" applyBorder="0" applyAlignment="0" applyProtection="0"/>
    <xf numFmtId="261" fontId="55" fillId="0" borderId="0" applyProtection="0"/>
    <xf numFmtId="261" fontId="20" fillId="0" borderId="0" applyFont="0" applyFill="0" applyBorder="0" applyAlignment="0" applyProtection="0"/>
    <xf numFmtId="261" fontId="20" fillId="0" borderId="0" applyFont="0" applyFill="0" applyBorder="0" applyAlignment="0" applyProtection="0"/>
    <xf numFmtId="261" fontId="16" fillId="0" borderId="0"/>
    <xf numFmtId="261" fontId="20" fillId="0" borderId="0" applyFont="0" applyFill="0" applyBorder="0" applyAlignment="0" applyProtection="0"/>
    <xf numFmtId="261" fontId="286" fillId="0" borderId="0"/>
    <xf numFmtId="261" fontId="16" fillId="0" borderId="0" applyFont="0" applyFill="0" applyBorder="0" applyAlignment="0" applyProtection="0"/>
    <xf numFmtId="261" fontId="16" fillId="0" borderId="0" applyFont="0" applyFill="0" applyBorder="0" applyAlignment="0" applyProtection="0"/>
    <xf numFmtId="261" fontId="16" fillId="0" borderId="0" applyFont="0" applyFill="0" applyBorder="0" applyAlignment="0" applyProtection="0"/>
    <xf numFmtId="261" fontId="16" fillId="0" borderId="0" applyFont="0" applyFill="0" applyBorder="0" applyAlignment="0" applyProtection="0"/>
    <xf numFmtId="261" fontId="287" fillId="0" borderId="0"/>
    <xf numFmtId="261" fontId="288" fillId="0" borderId="0"/>
    <xf numFmtId="261" fontId="289" fillId="0" borderId="0" applyFont="0" applyFill="0" applyBorder="0" applyAlignment="0" applyProtection="0"/>
    <xf numFmtId="261" fontId="289" fillId="0" borderId="0" applyFont="0" applyFill="0" applyBorder="0" applyAlignment="0" applyProtection="0"/>
    <xf numFmtId="261" fontId="290" fillId="0" borderId="0" applyFont="0" applyFill="0" applyBorder="0" applyAlignment="0" applyProtection="0"/>
    <xf numFmtId="261" fontId="291" fillId="0" borderId="0" applyFont="0" applyFill="0" applyBorder="0" applyAlignment="0" applyProtection="0"/>
    <xf numFmtId="261" fontId="111" fillId="0" borderId="0" applyFont="0" applyFill="0" applyBorder="0" applyAlignment="0" applyProtection="0"/>
    <xf numFmtId="261" fontId="290" fillId="0" borderId="0" applyFont="0" applyFill="0" applyBorder="0" applyAlignment="0" applyProtection="0"/>
    <xf numFmtId="261" fontId="291" fillId="0" borderId="0" applyFont="0" applyFill="0" applyBorder="0" applyAlignment="0" applyProtection="0"/>
    <xf numFmtId="261" fontId="111" fillId="0" borderId="0" applyFont="0" applyFill="0" applyBorder="0" applyAlignment="0" applyProtection="0"/>
    <xf numFmtId="261" fontId="115" fillId="0" borderId="0" applyFont="0" applyFill="0" applyBorder="0" applyAlignment="0" applyProtection="0"/>
    <xf numFmtId="261" fontId="115" fillId="0" borderId="0" applyFont="0" applyFill="0" applyBorder="0" applyAlignment="0" applyProtection="0"/>
    <xf numFmtId="261" fontId="116" fillId="0" borderId="0" applyFont="0" applyFill="0" applyBorder="0" applyAlignment="0" applyProtection="0"/>
    <xf numFmtId="261" fontId="115" fillId="0" borderId="0" applyFont="0" applyFill="0" applyBorder="0" applyAlignment="0" applyProtection="0"/>
    <xf numFmtId="369" fontId="14" fillId="0" borderId="0" applyFont="0" applyFill="0" applyBorder="0" applyAlignment="0" applyProtection="0"/>
    <xf numFmtId="184" fontId="292" fillId="0" borderId="0" applyFont="0" applyFill="0" applyBorder="0" applyAlignment="0" applyProtection="0"/>
    <xf numFmtId="184" fontId="117" fillId="0" borderId="0" applyFont="0" applyFill="0" applyBorder="0" applyAlignment="0" applyProtection="0"/>
    <xf numFmtId="184" fontId="292" fillId="0" borderId="0" applyFont="0" applyFill="0" applyBorder="0" applyAlignment="0" applyProtection="0"/>
    <xf numFmtId="184" fontId="117" fillId="0" borderId="0" applyFont="0" applyFill="0" applyBorder="0" applyAlignment="0" applyProtection="0"/>
    <xf numFmtId="261" fontId="292" fillId="0" borderId="0" applyFont="0" applyFill="0" applyBorder="0" applyAlignment="0" applyProtection="0"/>
    <xf numFmtId="261" fontId="117" fillId="0" borderId="0" applyFont="0" applyFill="0" applyBorder="0" applyAlignment="0" applyProtection="0"/>
    <xf numFmtId="261" fontId="292" fillId="0" borderId="0" applyFont="0" applyFill="0" applyBorder="0" applyAlignment="0" applyProtection="0"/>
    <xf numFmtId="261" fontId="117" fillId="0" borderId="0" applyFont="0" applyFill="0" applyBorder="0" applyAlignment="0" applyProtection="0"/>
    <xf numFmtId="184" fontId="116" fillId="0" borderId="0" applyFont="0" applyFill="0" applyBorder="0" applyAlignment="0" applyProtection="0"/>
    <xf numFmtId="261" fontId="117" fillId="0" borderId="0" applyFont="0" applyFill="0" applyBorder="0" applyAlignment="0" applyProtection="0"/>
    <xf numFmtId="184" fontId="116" fillId="0" borderId="0" applyFont="0" applyFill="0" applyBorder="0" applyAlignment="0" applyProtection="0"/>
    <xf numFmtId="184" fontId="115" fillId="0" borderId="0" applyFont="0" applyFill="0" applyBorder="0" applyAlignment="0" applyProtection="0"/>
    <xf numFmtId="261" fontId="115" fillId="0" borderId="0" applyFont="0" applyFill="0" applyBorder="0" applyAlignment="0" applyProtection="0"/>
    <xf numFmtId="261" fontId="116" fillId="0" borderId="0" applyFont="0" applyFill="0" applyBorder="0" applyAlignment="0" applyProtection="0"/>
    <xf numFmtId="261" fontId="115" fillId="0" borderId="0" applyFont="0" applyFill="0" applyBorder="0" applyAlignment="0" applyProtection="0"/>
    <xf numFmtId="261" fontId="116" fillId="0" borderId="0" applyFont="0" applyFill="0" applyBorder="0" applyAlignment="0" applyProtection="0"/>
    <xf numFmtId="261" fontId="115" fillId="0" borderId="0" applyFont="0" applyFill="0" applyBorder="0" applyAlignment="0" applyProtection="0"/>
    <xf numFmtId="261" fontId="116" fillId="0" borderId="0" applyFont="0" applyFill="0" applyBorder="0" applyAlignment="0" applyProtection="0"/>
    <xf numFmtId="261" fontId="115" fillId="0" borderId="0" applyFont="0" applyFill="0" applyBorder="0" applyAlignment="0" applyProtection="0"/>
    <xf numFmtId="261" fontId="116" fillId="0" borderId="0" applyFont="0" applyFill="0" applyBorder="0" applyAlignment="0" applyProtection="0"/>
    <xf numFmtId="261" fontId="115" fillId="0" borderId="0" applyFont="0" applyFill="0" applyBorder="0" applyAlignment="0" applyProtection="0"/>
    <xf numFmtId="261" fontId="116" fillId="0" borderId="0" applyFont="0" applyFill="0" applyBorder="0" applyAlignment="0" applyProtection="0"/>
    <xf numFmtId="261" fontId="115" fillId="0" borderId="0" applyFont="0" applyFill="0" applyBorder="0" applyAlignment="0" applyProtection="0"/>
    <xf numFmtId="184" fontId="276" fillId="0" borderId="0" applyFont="0" applyFill="0" applyBorder="0" applyAlignment="0" applyProtection="0"/>
    <xf numFmtId="184" fontId="277" fillId="0" borderId="0" applyFont="0" applyFill="0" applyBorder="0" applyAlignment="0" applyProtection="0"/>
    <xf numFmtId="184" fontId="276" fillId="0" borderId="0" applyFont="0" applyFill="0" applyBorder="0" applyAlignment="0" applyProtection="0"/>
    <xf numFmtId="261" fontId="116" fillId="0" borderId="0" applyFont="0" applyFill="0" applyBorder="0" applyAlignment="0" applyProtection="0"/>
    <xf numFmtId="261" fontId="115" fillId="0" borderId="0" applyFont="0" applyFill="0" applyBorder="0" applyAlignment="0" applyProtection="0"/>
    <xf numFmtId="261" fontId="116" fillId="0" borderId="0" applyFont="0" applyFill="0" applyBorder="0" applyAlignment="0" applyProtection="0"/>
    <xf numFmtId="261" fontId="115" fillId="0" borderId="0" applyFont="0" applyFill="0" applyBorder="0" applyAlignment="0" applyProtection="0"/>
    <xf numFmtId="261" fontId="116" fillId="0" borderId="0" applyFont="0" applyFill="0" applyBorder="0" applyAlignment="0" applyProtection="0"/>
    <xf numFmtId="261" fontId="115" fillId="0" borderId="0" applyFont="0" applyFill="0" applyBorder="0" applyAlignment="0" applyProtection="0"/>
    <xf numFmtId="184" fontId="116" fillId="0" borderId="0" applyFont="0" applyFill="0" applyBorder="0" applyAlignment="0" applyProtection="0"/>
    <xf numFmtId="184" fontId="115" fillId="0" borderId="0" applyFont="0" applyFill="0" applyBorder="0" applyAlignment="0" applyProtection="0"/>
    <xf numFmtId="261" fontId="292" fillId="0" borderId="0" applyFont="0" applyFill="0" applyBorder="0" applyAlignment="0" applyProtection="0"/>
    <xf numFmtId="261" fontId="117" fillId="0" borderId="0" applyFont="0" applyFill="0" applyBorder="0" applyAlignment="0" applyProtection="0"/>
    <xf numFmtId="261" fontId="276" fillId="0" borderId="0" applyFont="0" applyFill="0" applyBorder="0" applyAlignment="0" applyProtection="0"/>
    <xf numFmtId="184" fontId="293" fillId="0" borderId="0" applyFont="0" applyFill="0" applyBorder="0" applyAlignment="0" applyProtection="0"/>
    <xf numFmtId="184" fontId="275" fillId="0" borderId="0" applyFont="0" applyFill="0" applyBorder="0" applyAlignment="0" applyProtection="0"/>
    <xf numFmtId="184" fontId="293" fillId="0" borderId="0" applyFont="0" applyFill="0" applyBorder="0" applyAlignment="0" applyProtection="0"/>
    <xf numFmtId="338" fontId="116" fillId="0" borderId="0" applyFont="0" applyFill="0" applyBorder="0" applyAlignment="0" applyProtection="0"/>
    <xf numFmtId="338" fontId="115" fillId="0" borderId="0" applyFont="0" applyFill="0" applyBorder="0" applyAlignment="0" applyProtection="0"/>
    <xf numFmtId="184" fontId="115" fillId="0" borderId="0" applyFont="0" applyFill="0" applyBorder="0" applyAlignment="0" applyProtection="0"/>
    <xf numFmtId="184" fontId="277" fillId="0" borderId="0" applyFont="0" applyFill="0" applyBorder="0" applyAlignment="0" applyProtection="0"/>
    <xf numFmtId="184" fontId="276" fillId="0" borderId="0" applyFont="0" applyFill="0" applyBorder="0" applyAlignment="0" applyProtection="0"/>
    <xf numFmtId="184" fontId="277" fillId="0" borderId="0" applyFont="0" applyFill="0" applyBorder="0" applyAlignment="0" applyProtection="0"/>
    <xf numFmtId="261" fontId="116" fillId="0" borderId="0" applyFont="0" applyFill="0" applyBorder="0" applyAlignment="0" applyProtection="0"/>
    <xf numFmtId="184" fontId="115" fillId="0" borderId="0" applyFont="0" applyFill="0" applyBorder="0" applyAlignment="0" applyProtection="0"/>
    <xf numFmtId="184" fontId="116" fillId="0" borderId="0" applyFont="0" applyFill="0" applyBorder="0" applyAlignment="0" applyProtection="0"/>
    <xf numFmtId="184" fontId="115" fillId="0" borderId="0" applyFont="0" applyFill="0" applyBorder="0" applyAlignment="0" applyProtection="0"/>
    <xf numFmtId="184" fontId="116" fillId="0" borderId="0" applyFont="0" applyFill="0" applyBorder="0" applyAlignment="0" applyProtection="0"/>
    <xf numFmtId="184" fontId="115" fillId="0" borderId="0" applyFont="0" applyFill="0" applyBorder="0" applyAlignment="0" applyProtection="0"/>
    <xf numFmtId="184" fontId="116" fillId="0" borderId="0" applyFont="0" applyFill="0" applyBorder="0" applyAlignment="0" applyProtection="0"/>
    <xf numFmtId="184" fontId="115" fillId="0" borderId="0" applyFont="0" applyFill="0" applyBorder="0" applyAlignment="0" applyProtection="0"/>
    <xf numFmtId="184" fontId="116" fillId="0" borderId="0" applyFont="0" applyFill="0" applyBorder="0" applyAlignment="0" applyProtection="0"/>
    <xf numFmtId="184" fontId="115" fillId="0" borderId="0" applyFont="0" applyFill="0" applyBorder="0" applyAlignment="0" applyProtection="0"/>
    <xf numFmtId="184" fontId="116" fillId="0" borderId="0" applyFont="0" applyFill="0" applyBorder="0" applyAlignment="0" applyProtection="0"/>
    <xf numFmtId="184" fontId="115" fillId="0" borderId="0" applyFont="0" applyFill="0" applyBorder="0" applyAlignment="0" applyProtection="0"/>
    <xf numFmtId="184" fontId="116" fillId="0" borderId="0" applyFont="0" applyFill="0" applyBorder="0" applyAlignment="0" applyProtection="0"/>
    <xf numFmtId="184" fontId="115" fillId="0" borderId="0" applyFont="0" applyFill="0" applyBorder="0" applyAlignment="0" applyProtection="0"/>
    <xf numFmtId="184" fontId="116" fillId="0" borderId="0" applyFont="0" applyFill="0" applyBorder="0" applyAlignment="0" applyProtection="0"/>
    <xf numFmtId="184" fontId="115" fillId="0" borderId="0" applyFont="0" applyFill="0" applyBorder="0" applyAlignment="0" applyProtection="0"/>
    <xf numFmtId="184" fontId="116" fillId="0" borderId="0" applyFont="0" applyFill="0" applyBorder="0" applyAlignment="0" applyProtection="0"/>
    <xf numFmtId="184" fontId="115" fillId="0" borderId="0" applyFont="0" applyFill="0" applyBorder="0" applyAlignment="0" applyProtection="0"/>
    <xf numFmtId="184" fontId="116" fillId="0" borderId="0" applyFont="0" applyFill="0" applyBorder="0" applyAlignment="0" applyProtection="0"/>
    <xf numFmtId="184" fontId="115" fillId="0" borderId="0" applyFont="0" applyFill="0" applyBorder="0" applyAlignment="0" applyProtection="0"/>
    <xf numFmtId="369" fontId="14" fillId="0" borderId="0" applyFont="0" applyFill="0" applyBorder="0" applyAlignment="0" applyProtection="0"/>
    <xf numFmtId="369" fontId="14" fillId="0" borderId="0" applyFont="0" applyFill="0" applyBorder="0" applyAlignment="0" applyProtection="0"/>
    <xf numFmtId="184" fontId="292" fillId="0" borderId="0" applyFont="0" applyFill="0" applyBorder="0" applyAlignment="0" applyProtection="0"/>
    <xf numFmtId="184" fontId="117" fillId="0" borderId="0" applyFont="0" applyFill="0" applyBorder="0" applyAlignment="0" applyProtection="0"/>
    <xf numFmtId="369" fontId="14" fillId="0" borderId="0" applyFont="0" applyFill="0" applyBorder="0" applyAlignment="0" applyProtection="0"/>
    <xf numFmtId="369" fontId="14" fillId="0" borderId="0" applyFont="0" applyFill="0" applyBorder="0" applyAlignment="0" applyProtection="0"/>
    <xf numFmtId="184" fontId="292" fillId="0" borderId="0" applyFont="0" applyFill="0" applyBorder="0" applyAlignment="0" applyProtection="0"/>
    <xf numFmtId="184" fontId="117" fillId="0" borderId="0" applyFont="0" applyFill="0" applyBorder="0" applyAlignment="0" applyProtection="0"/>
    <xf numFmtId="184" fontId="115" fillId="0" borderId="0" applyFont="0" applyFill="0" applyBorder="0" applyAlignment="0" applyProtection="0"/>
    <xf numFmtId="184" fontId="116" fillId="0" borderId="0" applyFont="0" applyFill="0" applyBorder="0" applyAlignment="0" applyProtection="0"/>
    <xf numFmtId="184" fontId="115" fillId="0" borderId="0" applyFont="0" applyFill="0" applyBorder="0" applyAlignment="0" applyProtection="0"/>
    <xf numFmtId="261" fontId="116" fillId="0" borderId="0" applyFont="0" applyFill="0" applyBorder="0" applyAlignment="0" applyProtection="0"/>
    <xf numFmtId="261" fontId="115" fillId="0" borderId="0" applyFont="0" applyFill="0" applyBorder="0" applyAlignment="0" applyProtection="0"/>
    <xf numFmtId="261" fontId="116" fillId="0" borderId="0" applyFont="0" applyFill="0" applyBorder="0" applyAlignment="0" applyProtection="0"/>
    <xf numFmtId="261" fontId="115" fillId="0" borderId="0" applyFont="0" applyFill="0" applyBorder="0" applyAlignment="0" applyProtection="0"/>
    <xf numFmtId="261" fontId="116" fillId="0" borderId="0" applyFont="0" applyFill="0" applyBorder="0" applyAlignment="0" applyProtection="0"/>
    <xf numFmtId="261" fontId="115" fillId="0" borderId="0" applyFont="0" applyFill="0" applyBorder="0" applyAlignment="0" applyProtection="0"/>
    <xf numFmtId="261" fontId="116" fillId="0" borderId="0" applyFont="0" applyFill="0" applyBorder="0" applyAlignment="0" applyProtection="0"/>
    <xf numFmtId="261" fontId="117" fillId="0" borderId="0" applyFont="0" applyFill="0" applyBorder="0" applyAlignment="0" applyProtection="0"/>
    <xf numFmtId="261" fontId="292" fillId="0" borderId="0" applyFont="0" applyFill="0" applyBorder="0" applyAlignment="0" applyProtection="0"/>
    <xf numFmtId="261" fontId="117" fillId="0" borderId="0" applyFont="0" applyFill="0" applyBorder="0" applyAlignment="0" applyProtection="0"/>
    <xf numFmtId="261" fontId="292" fillId="0" borderId="0" applyFont="0" applyFill="0" applyBorder="0" applyAlignment="0" applyProtection="0"/>
    <xf numFmtId="261" fontId="117" fillId="0" borderId="0" applyFont="0" applyFill="0" applyBorder="0" applyAlignment="0" applyProtection="0"/>
    <xf numFmtId="261" fontId="292" fillId="0" borderId="0" applyFont="0" applyFill="0" applyBorder="0" applyAlignment="0" applyProtection="0"/>
    <xf numFmtId="261" fontId="117" fillId="0" borderId="0" applyFont="0" applyFill="0" applyBorder="0" applyAlignment="0" applyProtection="0"/>
    <xf numFmtId="184" fontId="116" fillId="0" borderId="0" applyFont="0" applyFill="0" applyBorder="0" applyAlignment="0" applyProtection="0"/>
    <xf numFmtId="184" fontId="115" fillId="0" borderId="0" applyFont="0" applyFill="0" applyBorder="0" applyAlignment="0" applyProtection="0"/>
    <xf numFmtId="184" fontId="116" fillId="0" borderId="0" applyFont="0" applyFill="0" applyBorder="0" applyAlignment="0" applyProtection="0"/>
    <xf numFmtId="184" fontId="115" fillId="0" borderId="0" applyFont="0" applyFill="0" applyBorder="0" applyAlignment="0" applyProtection="0"/>
    <xf numFmtId="261" fontId="292" fillId="0" borderId="0" applyFont="0" applyFill="0" applyBorder="0" applyAlignment="0" applyProtection="0"/>
    <xf numFmtId="261" fontId="117" fillId="0" borderId="0" applyFont="0" applyFill="0" applyBorder="0" applyAlignment="0" applyProtection="0"/>
    <xf numFmtId="261" fontId="292" fillId="0" borderId="0" applyFont="0" applyFill="0" applyBorder="0" applyAlignment="0" applyProtection="0"/>
    <xf numFmtId="261" fontId="117" fillId="0" borderId="0" applyFont="0" applyFill="0" applyBorder="0" applyAlignment="0" applyProtection="0"/>
    <xf numFmtId="338" fontId="116" fillId="0" borderId="0" applyFont="0" applyFill="0" applyBorder="0" applyAlignment="0" applyProtection="0"/>
    <xf numFmtId="338" fontId="115" fillId="0" borderId="0" applyFont="0" applyFill="0" applyBorder="0" applyAlignment="0" applyProtection="0"/>
    <xf numFmtId="261" fontId="116" fillId="0" borderId="0" applyFont="0" applyFill="0" applyBorder="0" applyAlignment="0" applyProtection="0"/>
    <xf numFmtId="261" fontId="115" fillId="0" borderId="0" applyFont="0" applyFill="0" applyBorder="0" applyAlignment="0" applyProtection="0"/>
    <xf numFmtId="261" fontId="116" fillId="0" borderId="0" applyFont="0" applyFill="0" applyBorder="0" applyAlignment="0" applyProtection="0"/>
    <xf numFmtId="261" fontId="115" fillId="0" borderId="0" applyFont="0" applyFill="0" applyBorder="0" applyAlignment="0" applyProtection="0"/>
    <xf numFmtId="369" fontId="14" fillId="0" borderId="0" applyFont="0" applyFill="0" applyBorder="0" applyAlignment="0" applyProtection="0"/>
    <xf numFmtId="369" fontId="14" fillId="0" borderId="0" applyFont="0" applyFill="0" applyBorder="0" applyAlignment="0" applyProtection="0"/>
    <xf numFmtId="184" fontId="292" fillId="0" borderId="0" applyFont="0" applyFill="0" applyBorder="0" applyAlignment="0" applyProtection="0"/>
    <xf numFmtId="184" fontId="117" fillId="0" borderId="0" applyFont="0" applyFill="0" applyBorder="0" applyAlignment="0" applyProtection="0"/>
    <xf numFmtId="369" fontId="14" fillId="0" borderId="0" applyFont="0" applyFill="0" applyBorder="0" applyAlignment="0" applyProtection="0"/>
    <xf numFmtId="369" fontId="14" fillId="0" borderId="0" applyFont="0" applyFill="0" applyBorder="0" applyAlignment="0" applyProtection="0"/>
    <xf numFmtId="184" fontId="292" fillId="0" borderId="0" applyFont="0" applyFill="0" applyBorder="0" applyAlignment="0" applyProtection="0"/>
    <xf numFmtId="184" fontId="117" fillId="0" borderId="0" applyFont="0" applyFill="0" applyBorder="0" applyAlignment="0" applyProtection="0"/>
    <xf numFmtId="184" fontId="292" fillId="0" borderId="0" applyFont="0" applyFill="0" applyBorder="0" applyAlignment="0" applyProtection="0"/>
    <xf numFmtId="184" fontId="117" fillId="0" borderId="0" applyFont="0" applyFill="0" applyBorder="0" applyAlignment="0" applyProtection="0"/>
    <xf numFmtId="184" fontId="292" fillId="0" borderId="0" applyFont="0" applyFill="0" applyBorder="0" applyAlignment="0" applyProtection="0"/>
    <xf numFmtId="184" fontId="117" fillId="0" borderId="0" applyFont="0" applyFill="0" applyBorder="0" applyAlignment="0" applyProtection="0"/>
    <xf numFmtId="184" fontId="116" fillId="0" borderId="0" applyFont="0" applyFill="0" applyBorder="0" applyAlignment="0" applyProtection="0"/>
    <xf numFmtId="184" fontId="115" fillId="0" borderId="0" applyFont="0" applyFill="0" applyBorder="0" applyAlignment="0" applyProtection="0"/>
    <xf numFmtId="184" fontId="116" fillId="0" borderId="0" applyFont="0" applyFill="0" applyBorder="0" applyAlignment="0" applyProtection="0"/>
    <xf numFmtId="184" fontId="115" fillId="0" borderId="0" applyFont="0" applyFill="0" applyBorder="0" applyAlignment="0" applyProtection="0"/>
    <xf numFmtId="184" fontId="276" fillId="0" borderId="0" applyFont="0" applyFill="0" applyBorder="0" applyAlignment="0" applyProtection="0"/>
    <xf numFmtId="184" fontId="277" fillId="0" borderId="0" applyFont="0" applyFill="0" applyBorder="0" applyAlignment="0" applyProtection="0"/>
    <xf numFmtId="261" fontId="116" fillId="0" borderId="0" applyFont="0" applyFill="0" applyBorder="0" applyAlignment="0" applyProtection="0"/>
    <xf numFmtId="261" fontId="117" fillId="0" borderId="0" applyFont="0" applyFill="0" applyBorder="0" applyAlignment="0" applyProtection="0"/>
    <xf numFmtId="184" fontId="116" fillId="0" borderId="0" applyFont="0" applyFill="0" applyBorder="0" applyAlignment="0" applyProtection="0"/>
    <xf numFmtId="184" fontId="115" fillId="0" borderId="0" applyFont="0" applyFill="0" applyBorder="0" applyAlignment="0" applyProtection="0"/>
    <xf numFmtId="261" fontId="116" fillId="0" borderId="0" applyFont="0" applyFill="0" applyBorder="0" applyAlignment="0" applyProtection="0"/>
    <xf numFmtId="184" fontId="115" fillId="0" borderId="0" applyFont="0" applyFill="0" applyBorder="0" applyAlignment="0" applyProtection="0"/>
    <xf numFmtId="370" fontId="14" fillId="0" borderId="0" applyFont="0" applyFill="0" applyBorder="0" applyAlignment="0" applyProtection="0"/>
    <xf numFmtId="370" fontId="14" fillId="0" borderId="0" applyFont="0" applyFill="0" applyBorder="0" applyAlignment="0" applyProtection="0"/>
    <xf numFmtId="184" fontId="276" fillId="0" borderId="0" applyFont="0" applyFill="0" applyBorder="0" applyAlignment="0" applyProtection="0"/>
    <xf numFmtId="184" fontId="277" fillId="0" borderId="0" applyFont="0" applyFill="0" applyBorder="0" applyAlignment="0" applyProtection="0"/>
    <xf numFmtId="184" fontId="116" fillId="0" borderId="0" applyFont="0" applyFill="0" applyBorder="0" applyAlignment="0" applyProtection="0"/>
    <xf numFmtId="184" fontId="115" fillId="0" borderId="0" applyFont="0" applyFill="0" applyBorder="0" applyAlignment="0" applyProtection="0"/>
    <xf numFmtId="184" fontId="275" fillId="0" borderId="0" applyFont="0" applyFill="0" applyBorder="0" applyAlignment="0" applyProtection="0"/>
    <xf numFmtId="184" fontId="293" fillId="0" borderId="0" applyFont="0" applyFill="0" applyBorder="0" applyAlignment="0" applyProtection="0"/>
    <xf numFmtId="261" fontId="292" fillId="0" borderId="0" applyFont="0" applyFill="0" applyBorder="0" applyAlignment="0" applyProtection="0"/>
    <xf numFmtId="261" fontId="115" fillId="0" borderId="0" applyFont="0" applyFill="0" applyBorder="0" applyAlignment="0" applyProtection="0"/>
    <xf numFmtId="369" fontId="14" fillId="0" borderId="0" applyFont="0" applyFill="0" applyBorder="0" applyAlignment="0" applyProtection="0"/>
    <xf numFmtId="369" fontId="14" fillId="0" borderId="0" applyFont="0" applyFill="0" applyBorder="0" applyAlignment="0" applyProtection="0"/>
    <xf numFmtId="184" fontId="116" fillId="0" borderId="0" applyFont="0" applyFill="0" applyBorder="0" applyAlignment="0" applyProtection="0"/>
    <xf numFmtId="184" fontId="115" fillId="0" borderId="0" applyFont="0" applyFill="0" applyBorder="0" applyAlignment="0" applyProtection="0"/>
    <xf numFmtId="184" fontId="276" fillId="0" borderId="0" applyFont="0" applyFill="0" applyBorder="0" applyAlignment="0" applyProtection="0"/>
    <xf numFmtId="184" fontId="277" fillId="0" borderId="0" applyFont="0" applyFill="0" applyBorder="0" applyAlignment="0" applyProtection="0"/>
    <xf numFmtId="261" fontId="117" fillId="0" borderId="0" applyFont="0" applyFill="0" applyBorder="0" applyAlignment="0" applyProtection="0"/>
    <xf numFmtId="261" fontId="292" fillId="0" borderId="0" applyFont="0" applyFill="0" applyBorder="0" applyAlignment="0" applyProtection="0"/>
    <xf numFmtId="261" fontId="117" fillId="0" borderId="0" applyFont="0" applyFill="0" applyBorder="0" applyAlignment="0" applyProtection="0"/>
    <xf numFmtId="261" fontId="116" fillId="0" borderId="0" applyFont="0" applyFill="0" applyBorder="0" applyAlignment="0" applyProtection="0"/>
    <xf numFmtId="261" fontId="115" fillId="0" borderId="0" applyFont="0" applyFill="0" applyBorder="0" applyAlignment="0" applyProtection="0"/>
    <xf numFmtId="196" fontId="276" fillId="0" borderId="0" applyFont="0" applyFill="0" applyBorder="0" applyAlignment="0" applyProtection="0"/>
    <xf numFmtId="196" fontId="277" fillId="0" borderId="0" applyFont="0" applyFill="0" applyBorder="0" applyAlignment="0" applyProtection="0"/>
    <xf numFmtId="184" fontId="276" fillId="0" borderId="0" applyFont="0" applyFill="0" applyBorder="0" applyAlignment="0" applyProtection="0"/>
    <xf numFmtId="184" fontId="277" fillId="0" borderId="0" applyFont="0" applyFill="0" applyBorder="0" applyAlignment="0" applyProtection="0"/>
    <xf numFmtId="184" fontId="276" fillId="0" borderId="0" applyFont="0" applyFill="0" applyBorder="0" applyAlignment="0" applyProtection="0"/>
    <xf numFmtId="184" fontId="277" fillId="0" borderId="0" applyFont="0" applyFill="0" applyBorder="0" applyAlignment="0" applyProtection="0"/>
    <xf numFmtId="184" fontId="276" fillId="0" borderId="0" applyFont="0" applyFill="0" applyBorder="0" applyAlignment="0" applyProtection="0"/>
    <xf numFmtId="184" fontId="277" fillId="0" borderId="0" applyFont="0" applyFill="0" applyBorder="0" applyAlignment="0" applyProtection="0"/>
    <xf numFmtId="261" fontId="292" fillId="0" borderId="0" applyFont="0" applyFill="0" applyBorder="0" applyAlignment="0" applyProtection="0"/>
    <xf numFmtId="261" fontId="117" fillId="0" borderId="0" applyFont="0" applyFill="0" applyBorder="0" applyAlignment="0" applyProtection="0"/>
    <xf numFmtId="184" fontId="276" fillId="0" borderId="0" applyFont="0" applyFill="0" applyBorder="0" applyAlignment="0" applyProtection="0"/>
    <xf numFmtId="184" fontId="277" fillId="0" borderId="0" applyFont="0" applyFill="0" applyBorder="0" applyAlignment="0" applyProtection="0"/>
    <xf numFmtId="184" fontId="276" fillId="0" borderId="0" applyFont="0" applyFill="0" applyBorder="0" applyAlignment="0" applyProtection="0"/>
    <xf numFmtId="184" fontId="277" fillId="0" borderId="0" applyFont="0" applyFill="0" applyBorder="0" applyAlignment="0" applyProtection="0"/>
    <xf numFmtId="261" fontId="292" fillId="0" borderId="0" applyFont="0" applyFill="0" applyBorder="0" applyAlignment="0" applyProtection="0"/>
    <xf numFmtId="261" fontId="117" fillId="0" borderId="0" applyFont="0" applyFill="0" applyBorder="0" applyAlignment="0" applyProtection="0"/>
    <xf numFmtId="261" fontId="116" fillId="0" borderId="0" applyFont="0" applyFill="0" applyBorder="0" applyAlignment="0" applyProtection="0"/>
    <xf numFmtId="261" fontId="115" fillId="0" borderId="0" applyFont="0" applyFill="0" applyBorder="0" applyAlignment="0" applyProtection="0"/>
    <xf numFmtId="184" fontId="116" fillId="0" borderId="0" applyFont="0" applyFill="0" applyBorder="0" applyAlignment="0" applyProtection="0"/>
    <xf numFmtId="261" fontId="115" fillId="0" borderId="0" applyFont="0" applyFill="0" applyBorder="0" applyAlignment="0" applyProtection="0"/>
    <xf numFmtId="261" fontId="115" fillId="0" borderId="0" applyFont="0" applyFill="0" applyBorder="0" applyAlignment="0" applyProtection="0"/>
    <xf numFmtId="261" fontId="116" fillId="0" borderId="0" applyFont="0" applyFill="0" applyBorder="0" applyAlignment="0" applyProtection="0"/>
    <xf numFmtId="261" fontId="115" fillId="0" borderId="0" applyFont="0" applyFill="0" applyBorder="0" applyAlignment="0" applyProtection="0"/>
    <xf numFmtId="261" fontId="117" fillId="0" borderId="0" applyFont="0" applyFill="0" applyBorder="0" applyAlignment="0" applyProtection="0"/>
    <xf numFmtId="194" fontId="292" fillId="0" borderId="0" applyFont="0" applyFill="0" applyBorder="0" applyAlignment="0" applyProtection="0"/>
    <xf numFmtId="194" fontId="117" fillId="0" borderId="0" applyFont="0" applyFill="0" applyBorder="0" applyAlignment="0" applyProtection="0"/>
    <xf numFmtId="194" fontId="292" fillId="0" borderId="0" applyFont="0" applyFill="0" applyBorder="0" applyAlignment="0" applyProtection="0"/>
    <xf numFmtId="194" fontId="117" fillId="0" borderId="0" applyFont="0" applyFill="0" applyBorder="0" applyAlignment="0" applyProtection="0"/>
    <xf numFmtId="310" fontId="14" fillId="0" borderId="0" applyFont="0" applyFill="0" applyBorder="0" applyAlignment="0" applyProtection="0"/>
    <xf numFmtId="310" fontId="14" fillId="0" borderId="0" applyFont="0" applyFill="0" applyBorder="0" applyAlignment="0" applyProtection="0"/>
    <xf numFmtId="261" fontId="292" fillId="0" borderId="0" applyFont="0" applyFill="0" applyBorder="0" applyAlignment="0" applyProtection="0"/>
    <xf numFmtId="261" fontId="117" fillId="0" borderId="0" applyFont="0" applyFill="0" applyBorder="0" applyAlignment="0" applyProtection="0"/>
    <xf numFmtId="261" fontId="292" fillId="0" borderId="0" applyFont="0" applyFill="0" applyBorder="0" applyAlignment="0" applyProtection="0"/>
    <xf numFmtId="261" fontId="117" fillId="0" borderId="0" applyFont="0" applyFill="0" applyBorder="0" applyAlignment="0" applyProtection="0"/>
    <xf numFmtId="194" fontId="116" fillId="0" borderId="0" applyFont="0" applyFill="0" applyBorder="0" applyAlignment="0" applyProtection="0"/>
    <xf numFmtId="261" fontId="117" fillId="0" borderId="0" applyFont="0" applyFill="0" applyBorder="0" applyAlignment="0" applyProtection="0"/>
    <xf numFmtId="194" fontId="116" fillId="0" borderId="0" applyFont="0" applyFill="0" applyBorder="0" applyAlignment="0" applyProtection="0"/>
    <xf numFmtId="194" fontId="115" fillId="0" borderId="0" applyFont="0" applyFill="0" applyBorder="0" applyAlignment="0" applyProtection="0"/>
    <xf numFmtId="261" fontId="115" fillId="0" borderId="0" applyFont="0" applyFill="0" applyBorder="0" applyAlignment="0" applyProtection="0"/>
    <xf numFmtId="261" fontId="116" fillId="0" borderId="0" applyFont="0" applyFill="0" applyBorder="0" applyAlignment="0" applyProtection="0"/>
    <xf numFmtId="261" fontId="115" fillId="0" borderId="0" applyFont="0" applyFill="0" applyBorder="0" applyAlignment="0" applyProtection="0"/>
    <xf numFmtId="261" fontId="116" fillId="0" borderId="0" applyFont="0" applyFill="0" applyBorder="0" applyAlignment="0" applyProtection="0"/>
    <xf numFmtId="261" fontId="115" fillId="0" borderId="0" applyFont="0" applyFill="0" applyBorder="0" applyAlignment="0" applyProtection="0"/>
    <xf numFmtId="261" fontId="116" fillId="0" borderId="0" applyFont="0" applyFill="0" applyBorder="0" applyAlignment="0" applyProtection="0"/>
    <xf numFmtId="261" fontId="115" fillId="0" borderId="0" applyFont="0" applyFill="0" applyBorder="0" applyAlignment="0" applyProtection="0"/>
    <xf numFmtId="261" fontId="116" fillId="0" borderId="0" applyFont="0" applyFill="0" applyBorder="0" applyAlignment="0" applyProtection="0"/>
    <xf numFmtId="261" fontId="115" fillId="0" borderId="0" applyFont="0" applyFill="0" applyBorder="0" applyAlignment="0" applyProtection="0"/>
    <xf numFmtId="261" fontId="116" fillId="0" borderId="0" applyFont="0" applyFill="0" applyBorder="0" applyAlignment="0" applyProtection="0"/>
    <xf numFmtId="261" fontId="115" fillId="0" borderId="0" applyFont="0" applyFill="0" applyBorder="0" applyAlignment="0" applyProtection="0"/>
    <xf numFmtId="194" fontId="276" fillId="0" borderId="0" applyFont="0" applyFill="0" applyBorder="0" applyAlignment="0" applyProtection="0"/>
    <xf numFmtId="194" fontId="277" fillId="0" borderId="0" applyFont="0" applyFill="0" applyBorder="0" applyAlignment="0" applyProtection="0"/>
    <xf numFmtId="194" fontId="276" fillId="0" borderId="0" applyFont="0" applyFill="0" applyBorder="0" applyAlignment="0" applyProtection="0"/>
    <xf numFmtId="261" fontId="116" fillId="0" borderId="0" applyFont="0" applyFill="0" applyBorder="0" applyAlignment="0" applyProtection="0"/>
    <xf numFmtId="261" fontId="115" fillId="0" borderId="0" applyFont="0" applyFill="0" applyBorder="0" applyAlignment="0" applyProtection="0"/>
    <xf numFmtId="261" fontId="116" fillId="0" borderId="0" applyFont="0" applyFill="0" applyBorder="0" applyAlignment="0" applyProtection="0"/>
    <xf numFmtId="261" fontId="115" fillId="0" borderId="0" applyFont="0" applyFill="0" applyBorder="0" applyAlignment="0" applyProtection="0"/>
    <xf numFmtId="261" fontId="116" fillId="0" borderId="0" applyFont="0" applyFill="0" applyBorder="0" applyAlignment="0" applyProtection="0"/>
    <xf numFmtId="261" fontId="115" fillId="0" borderId="0" applyFont="0" applyFill="0" applyBorder="0" applyAlignment="0" applyProtection="0"/>
    <xf numFmtId="194" fontId="116" fillId="0" borderId="0" applyFont="0" applyFill="0" applyBorder="0" applyAlignment="0" applyProtection="0"/>
    <xf numFmtId="194" fontId="115" fillId="0" borderId="0" applyFont="0" applyFill="0" applyBorder="0" applyAlignment="0" applyProtection="0"/>
    <xf numFmtId="261" fontId="292" fillId="0" borderId="0" applyFont="0" applyFill="0" applyBorder="0" applyAlignment="0" applyProtection="0"/>
    <xf numFmtId="261" fontId="117" fillId="0" borderId="0" applyFont="0" applyFill="0" applyBorder="0" applyAlignment="0" applyProtection="0"/>
    <xf numFmtId="261" fontId="276" fillId="0" borderId="0" applyFont="0" applyFill="0" applyBorder="0" applyAlignment="0" applyProtection="0"/>
    <xf numFmtId="194" fontId="293" fillId="0" borderId="0" applyFont="0" applyFill="0" applyBorder="0" applyAlignment="0" applyProtection="0"/>
    <xf numFmtId="194" fontId="275" fillId="0" borderId="0" applyFont="0" applyFill="0" applyBorder="0" applyAlignment="0" applyProtection="0"/>
    <xf numFmtId="194" fontId="293" fillId="0" borderId="0" applyFont="0" applyFill="0" applyBorder="0" applyAlignment="0" applyProtection="0"/>
    <xf numFmtId="267" fontId="116" fillId="0" borderId="0" applyFont="0" applyFill="0" applyBorder="0" applyAlignment="0" applyProtection="0"/>
    <xf numFmtId="267" fontId="115" fillId="0" borderId="0" applyFont="0" applyFill="0" applyBorder="0" applyAlignment="0" applyProtection="0"/>
    <xf numFmtId="194" fontId="116" fillId="0" borderId="0" applyFont="0" applyFill="0" applyBorder="0" applyAlignment="0" applyProtection="0"/>
    <xf numFmtId="194" fontId="115" fillId="0" borderId="0" applyFont="0" applyFill="0" applyBorder="0" applyAlignment="0" applyProtection="0"/>
    <xf numFmtId="194" fontId="277" fillId="0" borderId="0" applyFont="0" applyFill="0" applyBorder="0" applyAlignment="0" applyProtection="0"/>
    <xf numFmtId="194" fontId="276" fillId="0" borderId="0" applyFont="0" applyFill="0" applyBorder="0" applyAlignment="0" applyProtection="0"/>
    <xf numFmtId="194" fontId="277" fillId="0" borderId="0" applyFont="0" applyFill="0" applyBorder="0" applyAlignment="0" applyProtection="0"/>
    <xf numFmtId="194" fontId="115" fillId="0" borderId="0" applyFont="0" applyFill="0" applyBorder="0" applyAlignment="0" applyProtection="0"/>
    <xf numFmtId="194" fontId="116" fillId="0" borderId="0" applyFont="0" applyFill="0" applyBorder="0" applyAlignment="0" applyProtection="0"/>
    <xf numFmtId="194" fontId="115" fillId="0" borderId="0" applyFont="0" applyFill="0" applyBorder="0" applyAlignment="0" applyProtection="0"/>
    <xf numFmtId="194" fontId="116" fillId="0" borderId="0" applyFont="0" applyFill="0" applyBorder="0" applyAlignment="0" applyProtection="0"/>
    <xf numFmtId="194" fontId="115" fillId="0" borderId="0" applyFont="0" applyFill="0" applyBorder="0" applyAlignment="0" applyProtection="0"/>
    <xf numFmtId="194" fontId="116" fillId="0" borderId="0" applyFont="0" applyFill="0" applyBorder="0" applyAlignment="0" applyProtection="0"/>
    <xf numFmtId="194" fontId="115" fillId="0" borderId="0" applyFont="0" applyFill="0" applyBorder="0" applyAlignment="0" applyProtection="0"/>
    <xf numFmtId="194" fontId="116" fillId="0" borderId="0" applyFont="0" applyFill="0" applyBorder="0" applyAlignment="0" applyProtection="0"/>
    <xf numFmtId="194" fontId="115" fillId="0" borderId="0" applyFont="0" applyFill="0" applyBorder="0" applyAlignment="0" applyProtection="0"/>
    <xf numFmtId="194" fontId="116" fillId="0" borderId="0" applyFont="0" applyFill="0" applyBorder="0" applyAlignment="0" applyProtection="0"/>
    <xf numFmtId="194" fontId="115" fillId="0" borderId="0" applyFont="0" applyFill="0" applyBorder="0" applyAlignment="0" applyProtection="0"/>
    <xf numFmtId="194" fontId="116" fillId="0" borderId="0" applyFont="0" applyFill="0" applyBorder="0" applyAlignment="0" applyProtection="0"/>
    <xf numFmtId="194" fontId="115" fillId="0" borderId="0" applyFont="0" applyFill="0" applyBorder="0" applyAlignment="0" applyProtection="0"/>
    <xf numFmtId="194" fontId="116" fillId="0" borderId="0" applyFont="0" applyFill="0" applyBorder="0" applyAlignment="0" applyProtection="0"/>
    <xf numFmtId="194" fontId="115" fillId="0" borderId="0" applyFont="0" applyFill="0" applyBorder="0" applyAlignment="0" applyProtection="0"/>
    <xf numFmtId="194" fontId="116" fillId="0" borderId="0" applyFont="0" applyFill="0" applyBorder="0" applyAlignment="0" applyProtection="0"/>
    <xf numFmtId="194" fontId="115" fillId="0" borderId="0" applyFont="0" applyFill="0" applyBorder="0" applyAlignment="0" applyProtection="0"/>
    <xf numFmtId="194" fontId="116" fillId="0" borderId="0" applyFont="0" applyFill="0" applyBorder="0" applyAlignment="0" applyProtection="0"/>
    <xf numFmtId="194" fontId="115" fillId="0" borderId="0" applyFont="0" applyFill="0" applyBorder="0" applyAlignment="0" applyProtection="0"/>
    <xf numFmtId="261" fontId="292" fillId="0" borderId="0" applyFont="0" applyFill="0" applyBorder="0" applyAlignment="0" applyProtection="0"/>
    <xf numFmtId="261" fontId="117" fillId="0" borderId="0" applyFont="0" applyFill="0" applyBorder="0" applyAlignment="0" applyProtection="0"/>
    <xf numFmtId="194" fontId="292" fillId="0" borderId="0" applyFont="0" applyFill="0" applyBorder="0" applyAlignment="0" applyProtection="0"/>
    <xf numFmtId="194" fontId="117" fillId="0" borderId="0" applyFont="0" applyFill="0" applyBorder="0" applyAlignment="0" applyProtection="0"/>
    <xf numFmtId="310" fontId="14" fillId="0" borderId="0" applyFont="0" applyFill="0" applyBorder="0" applyAlignment="0" applyProtection="0"/>
    <xf numFmtId="310" fontId="14" fillId="0" borderId="0" applyFont="0" applyFill="0" applyBorder="0" applyAlignment="0" applyProtection="0"/>
    <xf numFmtId="261" fontId="292" fillId="0" borderId="0" applyFont="0" applyFill="0" applyBorder="0" applyAlignment="0" applyProtection="0"/>
    <xf numFmtId="261" fontId="117" fillId="0" borderId="0" applyFont="0" applyFill="0" applyBorder="0" applyAlignment="0" applyProtection="0"/>
    <xf numFmtId="194" fontId="292" fillId="0" borderId="0" applyFont="0" applyFill="0" applyBorder="0" applyAlignment="0" applyProtection="0"/>
    <xf numFmtId="194" fontId="117" fillId="0" borderId="0" applyFont="0" applyFill="0" applyBorder="0" applyAlignment="0" applyProtection="0"/>
    <xf numFmtId="310" fontId="14" fillId="0" borderId="0" applyFont="0" applyFill="0" applyBorder="0" applyAlignment="0" applyProtection="0"/>
    <xf numFmtId="310" fontId="14" fillId="0" borderId="0" applyFont="0" applyFill="0" applyBorder="0" applyAlignment="0" applyProtection="0"/>
    <xf numFmtId="194" fontId="115" fillId="0" borderId="0" applyFont="0" applyFill="0" applyBorder="0" applyAlignment="0" applyProtection="0"/>
    <xf numFmtId="194" fontId="116" fillId="0" borderId="0" applyFont="0" applyFill="0" applyBorder="0" applyAlignment="0" applyProtection="0"/>
    <xf numFmtId="194" fontId="115" fillId="0" borderId="0" applyFont="0" applyFill="0" applyBorder="0" applyAlignment="0" applyProtection="0"/>
    <xf numFmtId="261" fontId="116" fillId="0" borderId="0" applyFont="0" applyFill="0" applyBorder="0" applyAlignment="0" applyProtection="0"/>
    <xf numFmtId="261" fontId="115" fillId="0" borderId="0" applyFont="0" applyFill="0" applyBorder="0" applyAlignment="0" applyProtection="0"/>
    <xf numFmtId="261" fontId="116" fillId="0" borderId="0" applyFont="0" applyFill="0" applyBorder="0" applyAlignment="0" applyProtection="0"/>
    <xf numFmtId="261" fontId="115" fillId="0" borderId="0" applyFont="0" applyFill="0" applyBorder="0" applyAlignment="0" applyProtection="0"/>
    <xf numFmtId="261" fontId="116" fillId="0" borderId="0" applyFont="0" applyFill="0" applyBorder="0" applyAlignment="0" applyProtection="0"/>
    <xf numFmtId="261" fontId="115" fillId="0" borderId="0" applyFont="0" applyFill="0" applyBorder="0" applyAlignment="0" applyProtection="0"/>
    <xf numFmtId="261" fontId="116" fillId="0" borderId="0" applyFont="0" applyFill="0" applyBorder="0" applyAlignment="0" applyProtection="0"/>
    <xf numFmtId="261" fontId="117" fillId="0" borderId="0" applyFont="0" applyFill="0" applyBorder="0" applyAlignment="0" applyProtection="0"/>
    <xf numFmtId="261" fontId="292" fillId="0" borderId="0" applyFont="0" applyFill="0" applyBorder="0" applyAlignment="0" applyProtection="0"/>
    <xf numFmtId="261" fontId="117" fillId="0" borderId="0" applyFont="0" applyFill="0" applyBorder="0" applyAlignment="0" applyProtection="0"/>
    <xf numFmtId="261" fontId="292" fillId="0" borderId="0" applyFont="0" applyFill="0" applyBorder="0" applyAlignment="0" applyProtection="0"/>
    <xf numFmtId="261" fontId="117" fillId="0" borderId="0" applyFont="0" applyFill="0" applyBorder="0" applyAlignment="0" applyProtection="0"/>
    <xf numFmtId="261" fontId="292" fillId="0" borderId="0" applyFont="0" applyFill="0" applyBorder="0" applyAlignment="0" applyProtection="0"/>
    <xf numFmtId="261" fontId="117" fillId="0" borderId="0" applyFont="0" applyFill="0" applyBorder="0" applyAlignment="0" applyProtection="0"/>
    <xf numFmtId="194" fontId="116" fillId="0" borderId="0" applyFont="0" applyFill="0" applyBorder="0" applyAlignment="0" applyProtection="0"/>
    <xf numFmtId="194" fontId="115" fillId="0" borderId="0" applyFont="0" applyFill="0" applyBorder="0" applyAlignment="0" applyProtection="0"/>
    <xf numFmtId="194" fontId="116" fillId="0" borderId="0" applyFont="0" applyFill="0" applyBorder="0" applyAlignment="0" applyProtection="0"/>
    <xf numFmtId="194" fontId="115" fillId="0" borderId="0" applyFont="0" applyFill="0" applyBorder="0" applyAlignment="0" applyProtection="0"/>
    <xf numFmtId="261" fontId="292" fillId="0" borderId="0" applyFont="0" applyFill="0" applyBorder="0" applyAlignment="0" applyProtection="0"/>
    <xf numFmtId="261" fontId="117" fillId="0" borderId="0" applyFont="0" applyFill="0" applyBorder="0" applyAlignment="0" applyProtection="0"/>
    <xf numFmtId="261" fontId="292" fillId="0" borderId="0" applyFont="0" applyFill="0" applyBorder="0" applyAlignment="0" applyProtection="0"/>
    <xf numFmtId="261" fontId="117" fillId="0" borderId="0" applyFont="0" applyFill="0" applyBorder="0" applyAlignment="0" applyProtection="0"/>
    <xf numFmtId="267" fontId="116" fillId="0" borderId="0" applyFont="0" applyFill="0" applyBorder="0" applyAlignment="0" applyProtection="0"/>
    <xf numFmtId="267" fontId="115" fillId="0" borderId="0" applyFont="0" applyFill="0" applyBorder="0" applyAlignment="0" applyProtection="0"/>
    <xf numFmtId="261" fontId="116" fillId="0" borderId="0" applyFont="0" applyFill="0" applyBorder="0" applyAlignment="0" applyProtection="0"/>
    <xf numFmtId="261" fontId="115" fillId="0" borderId="0" applyFont="0" applyFill="0" applyBorder="0" applyAlignment="0" applyProtection="0"/>
    <xf numFmtId="261" fontId="116" fillId="0" borderId="0" applyFont="0" applyFill="0" applyBorder="0" applyAlignment="0" applyProtection="0"/>
    <xf numFmtId="261" fontId="115" fillId="0" borderId="0" applyFont="0" applyFill="0" applyBorder="0" applyAlignment="0" applyProtection="0"/>
    <xf numFmtId="261" fontId="292" fillId="0" borderId="0" applyFont="0" applyFill="0" applyBorder="0" applyAlignment="0" applyProtection="0"/>
    <xf numFmtId="261" fontId="117" fillId="0" borderId="0" applyFont="0" applyFill="0" applyBorder="0" applyAlignment="0" applyProtection="0"/>
    <xf numFmtId="194" fontId="292" fillId="0" borderId="0" applyFont="0" applyFill="0" applyBorder="0" applyAlignment="0" applyProtection="0"/>
    <xf numFmtId="194" fontId="117" fillId="0" borderId="0" applyFont="0" applyFill="0" applyBorder="0" applyAlignment="0" applyProtection="0"/>
    <xf numFmtId="310" fontId="14" fillId="0" borderId="0" applyFont="0" applyFill="0" applyBorder="0" applyAlignment="0" applyProtection="0"/>
    <xf numFmtId="310" fontId="14" fillId="0" borderId="0" applyFont="0" applyFill="0" applyBorder="0" applyAlignment="0" applyProtection="0"/>
    <xf numFmtId="261" fontId="292" fillId="0" borderId="0" applyFont="0" applyFill="0" applyBorder="0" applyAlignment="0" applyProtection="0"/>
    <xf numFmtId="261" fontId="117" fillId="0" borderId="0" applyFont="0" applyFill="0" applyBorder="0" applyAlignment="0" applyProtection="0"/>
    <xf numFmtId="194" fontId="292" fillId="0" borderId="0" applyFont="0" applyFill="0" applyBorder="0" applyAlignment="0" applyProtection="0"/>
    <xf numFmtId="194" fontId="117" fillId="0" borderId="0" applyFont="0" applyFill="0" applyBorder="0" applyAlignment="0" applyProtection="0"/>
    <xf numFmtId="310" fontId="14" fillId="0" borderId="0" applyFont="0" applyFill="0" applyBorder="0" applyAlignment="0" applyProtection="0"/>
    <xf numFmtId="310" fontId="14" fillId="0" borderId="0" applyFont="0" applyFill="0" applyBorder="0" applyAlignment="0" applyProtection="0"/>
    <xf numFmtId="194" fontId="292" fillId="0" borderId="0" applyFont="0" applyFill="0" applyBorder="0" applyAlignment="0" applyProtection="0"/>
    <xf numFmtId="194" fontId="117" fillId="0" borderId="0" applyFont="0" applyFill="0" applyBorder="0" applyAlignment="0" applyProtection="0"/>
    <xf numFmtId="194" fontId="292" fillId="0" borderId="0" applyFont="0" applyFill="0" applyBorder="0" applyAlignment="0" applyProtection="0"/>
    <xf numFmtId="194" fontId="117" fillId="0" borderId="0" applyFont="0" applyFill="0" applyBorder="0" applyAlignment="0" applyProtection="0"/>
    <xf numFmtId="194" fontId="116" fillId="0" borderId="0" applyFont="0" applyFill="0" applyBorder="0" applyAlignment="0" applyProtection="0"/>
    <xf numFmtId="194" fontId="115" fillId="0" borderId="0" applyFont="0" applyFill="0" applyBorder="0" applyAlignment="0" applyProtection="0"/>
    <xf numFmtId="194" fontId="116" fillId="0" borderId="0" applyFont="0" applyFill="0" applyBorder="0" applyAlignment="0" applyProtection="0"/>
    <xf numFmtId="194" fontId="115" fillId="0" borderId="0" applyFont="0" applyFill="0" applyBorder="0" applyAlignment="0" applyProtection="0"/>
    <xf numFmtId="194" fontId="276" fillId="0" borderId="0" applyFont="0" applyFill="0" applyBorder="0" applyAlignment="0" applyProtection="0"/>
    <xf numFmtId="194" fontId="277" fillId="0" borderId="0" applyFont="0" applyFill="0" applyBorder="0" applyAlignment="0" applyProtection="0"/>
    <xf numFmtId="261" fontId="116" fillId="0" borderId="0" applyFont="0" applyFill="0" applyBorder="0" applyAlignment="0" applyProtection="0"/>
    <xf numFmtId="261" fontId="117" fillId="0" borderId="0" applyFont="0" applyFill="0" applyBorder="0" applyAlignment="0" applyProtection="0"/>
    <xf numFmtId="194" fontId="116" fillId="0" borderId="0" applyFont="0" applyFill="0" applyBorder="0" applyAlignment="0" applyProtection="0"/>
    <xf numFmtId="194" fontId="115" fillId="0" borderId="0" applyFont="0" applyFill="0" applyBorder="0" applyAlignment="0" applyProtection="0"/>
    <xf numFmtId="261" fontId="116" fillId="0" borderId="0" applyFont="0" applyFill="0" applyBorder="0" applyAlignment="0" applyProtection="0"/>
    <xf numFmtId="194" fontId="115" fillId="0" borderId="0" applyFont="0" applyFill="0" applyBorder="0" applyAlignment="0" applyProtection="0"/>
    <xf numFmtId="261" fontId="116" fillId="0" borderId="0" applyFont="0" applyFill="0" applyBorder="0" applyAlignment="0" applyProtection="0"/>
    <xf numFmtId="0" fontId="14" fillId="0" borderId="0">
      <alignment vertical="center"/>
    </xf>
    <xf numFmtId="0" fontId="43" fillId="0" borderId="0">
      <alignment vertical="center"/>
    </xf>
    <xf numFmtId="0" fontId="44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0" fillId="10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3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80" fillId="16" borderId="0" applyNumberFormat="0" applyBorder="0" applyAlignment="0" applyProtection="0">
      <alignment vertical="center"/>
    </xf>
    <xf numFmtId="0" fontId="80" fillId="17" borderId="0" applyNumberFormat="0" applyBorder="0" applyAlignment="0" applyProtection="0">
      <alignment vertical="center"/>
    </xf>
    <xf numFmtId="0" fontId="80" fillId="18" borderId="0" applyNumberFormat="0" applyBorder="0" applyAlignment="0" applyProtection="0">
      <alignment vertical="center"/>
    </xf>
    <xf numFmtId="0" fontId="80" fillId="13" borderId="0" applyNumberFormat="0" applyBorder="0" applyAlignment="0" applyProtection="0">
      <alignment vertical="center"/>
    </xf>
    <xf numFmtId="0" fontId="80" fillId="16" borderId="0" applyNumberFormat="0" applyBorder="0" applyAlignment="0" applyProtection="0">
      <alignment vertical="center"/>
    </xf>
    <xf numFmtId="0" fontId="80" fillId="19" borderId="0" applyNumberFormat="0" applyBorder="0" applyAlignment="0" applyProtection="0">
      <alignment vertical="center"/>
    </xf>
    <xf numFmtId="0" fontId="81" fillId="20" borderId="0" applyNumberFormat="0" applyBorder="0" applyAlignment="0" applyProtection="0">
      <alignment vertical="center"/>
    </xf>
    <xf numFmtId="0" fontId="81" fillId="17" borderId="0" applyNumberFormat="0" applyBorder="0" applyAlignment="0" applyProtection="0">
      <alignment vertical="center"/>
    </xf>
    <xf numFmtId="0" fontId="81" fillId="18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3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50" borderId="0" applyNumberFormat="0" applyBorder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52" borderId="0" applyNumberFormat="0" applyBorder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24" fillId="37" borderId="44" applyNumberFormat="0" applyAlignment="0" applyProtection="0">
      <alignment vertical="center"/>
    </xf>
    <xf numFmtId="0" fontId="18" fillId="0" borderId="0">
      <protection locked="0"/>
    </xf>
    <xf numFmtId="0" fontId="68" fillId="0" borderId="0">
      <protection locked="0"/>
    </xf>
    <xf numFmtId="0" fontId="68" fillId="0" borderId="0">
      <protection locked="0"/>
    </xf>
    <xf numFmtId="0" fontId="203" fillId="11" borderId="0" applyNumberFormat="0" applyBorder="0" applyAlignment="0" applyProtection="0">
      <alignment vertical="center"/>
    </xf>
    <xf numFmtId="0" fontId="19" fillId="0" borderId="0">
      <protection locked="0"/>
    </xf>
    <xf numFmtId="0" fontId="19" fillId="0" borderId="0">
      <protection locked="0"/>
    </xf>
    <xf numFmtId="0" fontId="14" fillId="41" borderId="53" applyNumberFormat="0" applyFont="0" applyAlignment="0" applyProtection="0">
      <alignment vertical="center"/>
    </xf>
    <xf numFmtId="0" fontId="148" fillId="40" borderId="0" applyNumberFormat="0" applyBorder="0" applyAlignment="0" applyProtection="0">
      <alignment vertical="center"/>
    </xf>
    <xf numFmtId="0" fontId="130" fillId="0" borderId="0" applyNumberFormat="0" applyFill="0" applyBorder="0" applyAlignment="0" applyProtection="0">
      <alignment vertical="center"/>
    </xf>
    <xf numFmtId="0" fontId="126" fillId="38" borderId="45" applyNumberFormat="0" applyAlignment="0" applyProtection="0">
      <alignment vertical="center"/>
    </xf>
    <xf numFmtId="0" fontId="97" fillId="0" borderId="0">
      <alignment vertical="center"/>
    </xf>
    <xf numFmtId="0" fontId="145" fillId="0" borderId="50" applyNumberFormat="0" applyFill="0" applyAlignment="0" applyProtection="0">
      <alignment vertical="center"/>
    </xf>
    <xf numFmtId="0" fontId="205" fillId="0" borderId="65" applyNumberFormat="0" applyFill="0" applyAlignment="0" applyProtection="0">
      <alignment vertical="center"/>
    </xf>
    <xf numFmtId="0" fontId="139" fillId="15" borderId="44" applyNumberFormat="0" applyAlignment="0" applyProtection="0">
      <alignment vertical="center"/>
    </xf>
    <xf numFmtId="4" fontId="19" fillId="0" borderId="0">
      <protection locked="0"/>
    </xf>
    <xf numFmtId="0" fontId="18" fillId="0" borderId="0">
      <protection locked="0"/>
    </xf>
    <xf numFmtId="0" fontId="157" fillId="0" borderId="0" applyNumberFormat="0" applyFill="0" applyBorder="0" applyAlignment="0" applyProtection="0">
      <alignment vertical="center"/>
    </xf>
    <xf numFmtId="0" fontId="134" fillId="0" borderId="47" applyNumberFormat="0" applyFill="0" applyAlignment="0" applyProtection="0">
      <alignment vertical="center"/>
    </xf>
    <xf numFmtId="0" fontId="135" fillId="0" borderId="48" applyNumberFormat="0" applyFill="0" applyAlignment="0" applyProtection="0">
      <alignment vertical="center"/>
    </xf>
    <xf numFmtId="0" fontId="136" fillId="0" borderId="49" applyNumberFormat="0" applyFill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131" fillId="12" borderId="0" applyNumberFormat="0" applyBorder="0" applyAlignment="0" applyProtection="0">
      <alignment vertical="center"/>
    </xf>
    <xf numFmtId="0" fontId="151" fillId="37" borderId="54" applyNumberFormat="0" applyAlignment="0" applyProtection="0">
      <alignment vertical="center"/>
    </xf>
    <xf numFmtId="0" fontId="43" fillId="0" borderId="0"/>
    <xf numFmtId="0" fontId="18" fillId="0" borderId="0">
      <protection locked="0"/>
    </xf>
    <xf numFmtId="0" fontId="14" fillId="0" borderId="0">
      <alignment vertical="center"/>
    </xf>
    <xf numFmtId="0" fontId="19" fillId="0" borderId="26">
      <protection locked="0"/>
    </xf>
    <xf numFmtId="0" fontId="18" fillId="0" borderId="0">
      <protection locked="0"/>
    </xf>
    <xf numFmtId="0" fontId="18" fillId="0" borderId="0">
      <protection locked="0"/>
    </xf>
    <xf numFmtId="0" fontId="133" fillId="0" borderId="46" applyNumberFormat="0" applyAlignment="0" applyProtection="0">
      <alignment horizontal="left" vertical="center"/>
    </xf>
    <xf numFmtId="0" fontId="133" fillId="0" borderId="25">
      <alignment horizontal="left"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57" fillId="0" borderId="0" applyNumberFormat="0" applyFill="0" applyBorder="0" applyAlignment="0" applyProtection="0">
      <alignment vertical="center"/>
    </xf>
    <xf numFmtId="4" fontId="19" fillId="0" borderId="0">
      <protection locked="0"/>
    </xf>
    <xf numFmtId="4" fontId="19" fillId="0" borderId="0">
      <protection locked="0"/>
    </xf>
    <xf numFmtId="0" fontId="157" fillId="0" borderId="0" applyNumberFormat="0" applyFill="0" applyBorder="0" applyAlignment="0" applyProtection="0">
      <alignment vertical="center"/>
    </xf>
    <xf numFmtId="4" fontId="19" fillId="0" borderId="0">
      <protection locked="0"/>
    </xf>
    <xf numFmtId="0" fontId="15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" fontId="19" fillId="0" borderId="0">
      <protection locked="0"/>
    </xf>
    <xf numFmtId="0" fontId="157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261" fontId="3" fillId="0" borderId="0">
      <alignment vertical="center"/>
    </xf>
    <xf numFmtId="261" fontId="3" fillId="0" borderId="0">
      <alignment vertical="center"/>
    </xf>
    <xf numFmtId="261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261" fontId="3" fillId="0" borderId="0">
      <alignment vertical="center"/>
    </xf>
    <xf numFmtId="261" fontId="3" fillId="0" borderId="0">
      <alignment vertical="center"/>
    </xf>
    <xf numFmtId="261" fontId="3" fillId="0" borderId="0">
      <alignment vertical="center"/>
    </xf>
    <xf numFmtId="261" fontId="3" fillId="0" borderId="0">
      <alignment vertical="center"/>
    </xf>
    <xf numFmtId="261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261" fontId="3" fillId="0" borderId="0">
      <alignment vertical="center"/>
    </xf>
    <xf numFmtId="261" fontId="3" fillId="0" borderId="0">
      <alignment vertical="center"/>
    </xf>
    <xf numFmtId="261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261" fontId="3" fillId="0" borderId="0">
      <alignment vertical="center"/>
    </xf>
    <xf numFmtId="261" fontId="3" fillId="0" borderId="0">
      <alignment vertical="center"/>
    </xf>
    <xf numFmtId="261" fontId="3" fillId="0" borderId="0">
      <alignment vertical="center"/>
    </xf>
    <xf numFmtId="261" fontId="3" fillId="0" borderId="0">
      <alignment vertical="center"/>
    </xf>
    <xf numFmtId="261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261" fontId="3" fillId="0" borderId="0">
      <alignment vertical="center"/>
    </xf>
    <xf numFmtId="261" fontId="3" fillId="0" borderId="0">
      <alignment vertical="center"/>
    </xf>
    <xf numFmtId="261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261" fontId="3" fillId="0" borderId="0">
      <alignment vertical="center"/>
    </xf>
    <xf numFmtId="261" fontId="3" fillId="0" borderId="0">
      <alignment vertical="center"/>
    </xf>
    <xf numFmtId="261" fontId="3" fillId="0" borderId="0">
      <alignment vertical="center"/>
    </xf>
    <xf numFmtId="261" fontId="3" fillId="0" borderId="0">
      <alignment vertical="center"/>
    </xf>
    <xf numFmtId="261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261" fontId="3" fillId="0" borderId="0">
      <alignment vertical="center"/>
    </xf>
    <xf numFmtId="261" fontId="3" fillId="0" borderId="0">
      <alignment vertical="center"/>
    </xf>
    <xf numFmtId="261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261" fontId="3" fillId="0" borderId="0">
      <alignment vertical="center"/>
    </xf>
    <xf numFmtId="261" fontId="3" fillId="0" borderId="0">
      <alignment vertical="center"/>
    </xf>
    <xf numFmtId="261" fontId="3" fillId="0" borderId="0">
      <alignment vertical="center"/>
    </xf>
    <xf numFmtId="261" fontId="3" fillId="0" borderId="0">
      <alignment vertical="center"/>
    </xf>
    <xf numFmtId="261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261" fontId="3" fillId="0" borderId="0">
      <alignment vertical="center"/>
    </xf>
    <xf numFmtId="261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261" fontId="3" fillId="0" borderId="0">
      <alignment vertical="center"/>
    </xf>
    <xf numFmtId="261" fontId="3" fillId="0" borderId="0">
      <alignment vertical="center"/>
    </xf>
    <xf numFmtId="261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261" fontId="3" fillId="0" borderId="0">
      <alignment vertical="center"/>
    </xf>
    <xf numFmtId="261" fontId="3" fillId="0" borderId="0">
      <alignment vertical="center"/>
    </xf>
    <xf numFmtId="261" fontId="3" fillId="0" borderId="0">
      <alignment vertical="center"/>
    </xf>
    <xf numFmtId="261" fontId="3" fillId="0" borderId="0">
      <alignment vertical="center"/>
    </xf>
    <xf numFmtId="261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261" fontId="3" fillId="0" borderId="0">
      <alignment vertical="center"/>
    </xf>
    <xf numFmtId="261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261" fontId="3" fillId="0" borderId="0">
      <alignment vertical="center"/>
    </xf>
    <xf numFmtId="261" fontId="3" fillId="0" borderId="0">
      <alignment vertical="center"/>
    </xf>
    <xf numFmtId="261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261" fontId="3" fillId="0" borderId="0">
      <alignment vertical="center"/>
    </xf>
    <xf numFmtId="261" fontId="3" fillId="0" borderId="0">
      <alignment vertical="center"/>
    </xf>
    <xf numFmtId="261" fontId="3" fillId="0" borderId="0">
      <alignment vertical="center"/>
    </xf>
    <xf numFmtId="261" fontId="3" fillId="0" borderId="0">
      <alignment vertical="center"/>
    </xf>
    <xf numFmtId="261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261" fontId="3" fillId="0" borderId="0">
      <alignment vertical="center"/>
    </xf>
    <xf numFmtId="261" fontId="3" fillId="0" borderId="0">
      <alignment vertical="center"/>
    </xf>
    <xf numFmtId="261" fontId="3" fillId="0" borderId="0">
      <alignment vertical="center"/>
    </xf>
    <xf numFmtId="261" fontId="3" fillId="0" borderId="0">
      <alignment vertical="center"/>
    </xf>
    <xf numFmtId="261" fontId="3" fillId="0" borderId="0">
      <alignment vertical="center"/>
    </xf>
    <xf numFmtId="261" fontId="3" fillId="0" borderId="0">
      <alignment vertical="center"/>
    </xf>
    <xf numFmtId="261" fontId="3" fillId="0" borderId="0">
      <alignment vertical="center"/>
    </xf>
    <xf numFmtId="261" fontId="3" fillId="0" borderId="0">
      <alignment vertical="center"/>
    </xf>
    <xf numFmtId="261" fontId="3" fillId="0" borderId="0">
      <alignment vertical="center"/>
    </xf>
    <xf numFmtId="261" fontId="3" fillId="0" borderId="0">
      <alignment vertical="center"/>
    </xf>
    <xf numFmtId="261" fontId="3" fillId="0" borderId="0">
      <alignment vertical="center"/>
    </xf>
    <xf numFmtId="261" fontId="3" fillId="0" borderId="0">
      <alignment vertical="center"/>
    </xf>
    <xf numFmtId="261" fontId="3" fillId="0" borderId="0">
      <alignment vertical="center"/>
    </xf>
    <xf numFmtId="261" fontId="3" fillId="0" borderId="0">
      <alignment vertical="center"/>
    </xf>
    <xf numFmtId="261" fontId="3" fillId="0" borderId="0">
      <alignment vertical="center"/>
    </xf>
    <xf numFmtId="261" fontId="3" fillId="0" borderId="0">
      <alignment vertical="center"/>
    </xf>
    <xf numFmtId="261" fontId="3" fillId="0" borderId="0">
      <alignment vertical="center"/>
    </xf>
    <xf numFmtId="261" fontId="3" fillId="0" borderId="0">
      <alignment vertical="center"/>
    </xf>
    <xf numFmtId="261" fontId="3" fillId="0" borderId="0">
      <alignment vertical="center"/>
    </xf>
    <xf numFmtId="261" fontId="3" fillId="0" borderId="0">
      <alignment vertical="center"/>
    </xf>
    <xf numFmtId="261" fontId="3" fillId="0" borderId="0">
      <alignment vertical="center"/>
    </xf>
    <xf numFmtId="261" fontId="3" fillId="0" borderId="0">
      <alignment vertical="center"/>
    </xf>
    <xf numFmtId="261" fontId="3" fillId="0" borderId="0">
      <alignment vertical="center"/>
    </xf>
    <xf numFmtId="261" fontId="3" fillId="0" borderId="0">
      <alignment vertical="center"/>
    </xf>
    <xf numFmtId="261" fontId="3" fillId="0" borderId="0">
      <alignment vertical="center"/>
    </xf>
    <xf numFmtId="261" fontId="3" fillId="0" borderId="0">
      <alignment vertical="center"/>
    </xf>
    <xf numFmtId="261" fontId="3" fillId="0" borderId="0">
      <alignment vertical="center"/>
    </xf>
    <xf numFmtId="261" fontId="3" fillId="0" borderId="0">
      <alignment vertical="center"/>
    </xf>
    <xf numFmtId="261" fontId="3" fillId="0" borderId="0">
      <alignment vertical="center"/>
    </xf>
    <xf numFmtId="261" fontId="3" fillId="0" borderId="0">
      <alignment vertical="center"/>
    </xf>
    <xf numFmtId="261" fontId="3" fillId="0" borderId="0">
      <alignment vertical="center"/>
    </xf>
    <xf numFmtId="261" fontId="3" fillId="0" borderId="0">
      <alignment vertical="center"/>
    </xf>
    <xf numFmtId="261" fontId="3" fillId="0" borderId="0">
      <alignment vertical="center"/>
    </xf>
    <xf numFmtId="0" fontId="14" fillId="0" borderId="0">
      <alignment vertical="center"/>
    </xf>
    <xf numFmtId="4" fontId="19" fillId="0" borderId="0">
      <protection locked="0"/>
    </xf>
    <xf numFmtId="4" fontId="19" fillId="0" borderId="0">
      <protection locked="0"/>
    </xf>
    <xf numFmtId="0" fontId="157" fillId="0" borderId="0" applyNumberFormat="0" applyFill="0" applyBorder="0" applyAlignment="0" applyProtection="0">
      <alignment vertical="center"/>
    </xf>
    <xf numFmtId="4" fontId="19" fillId="0" borderId="0">
      <protection locked="0"/>
    </xf>
    <xf numFmtId="4" fontId="19" fillId="0" borderId="0">
      <protection locked="0"/>
    </xf>
    <xf numFmtId="0" fontId="14" fillId="0" borderId="0">
      <alignment vertical="center"/>
    </xf>
    <xf numFmtId="0" fontId="157" fillId="0" borderId="0" applyNumberFormat="0" applyFill="0" applyBorder="0" applyAlignment="0" applyProtection="0">
      <alignment vertical="center"/>
    </xf>
    <xf numFmtId="4" fontId="19" fillId="0" borderId="0">
      <protection locked="0"/>
    </xf>
    <xf numFmtId="4" fontId="19" fillId="0" borderId="0">
      <protection locked="0"/>
    </xf>
    <xf numFmtId="4" fontId="19" fillId="0" borderId="0">
      <protection locked="0"/>
    </xf>
    <xf numFmtId="0" fontId="157" fillId="0" borderId="0" applyNumberFormat="0" applyFill="0" applyBorder="0" applyAlignment="0" applyProtection="0">
      <alignment vertical="center"/>
    </xf>
    <xf numFmtId="4" fontId="19" fillId="0" borderId="0">
      <protection locked="0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4" fontId="19" fillId="0" borderId="0">
      <protection locked="0"/>
    </xf>
    <xf numFmtId="0" fontId="157" fillId="0" borderId="0" applyNumberFormat="0" applyFill="0" applyBorder="0" applyAlignment="0" applyProtection="0">
      <alignment vertical="center"/>
    </xf>
    <xf numFmtId="4" fontId="19" fillId="0" borderId="0">
      <protection locked="0"/>
    </xf>
    <xf numFmtId="0" fontId="15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57" fillId="0" borderId="0" applyNumberFormat="0" applyFill="0" applyBorder="0" applyAlignment="0" applyProtection="0">
      <alignment vertical="center"/>
    </xf>
    <xf numFmtId="4" fontId="19" fillId="0" borderId="0">
      <protection locked="0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" fontId="19" fillId="0" borderId="0">
      <protection locked="0"/>
    </xf>
    <xf numFmtId="4" fontId="19" fillId="0" borderId="0">
      <protection locked="0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157" fillId="0" borderId="0" applyNumberFormat="0" applyFill="0" applyBorder="0" applyAlignment="0" applyProtection="0">
      <alignment vertical="center"/>
    </xf>
    <xf numFmtId="4" fontId="19" fillId="0" borderId="0">
      <protection locked="0"/>
    </xf>
    <xf numFmtId="4" fontId="19" fillId="0" borderId="0">
      <protection locked="0"/>
    </xf>
    <xf numFmtId="0" fontId="15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261" fontId="1" fillId="0" borderId="0">
      <alignment vertical="center"/>
    </xf>
    <xf numFmtId="261" fontId="1" fillId="0" borderId="0">
      <alignment vertical="center"/>
    </xf>
    <xf numFmtId="261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261" fontId="1" fillId="0" borderId="0">
      <alignment vertical="center"/>
    </xf>
    <xf numFmtId="261" fontId="1" fillId="0" borderId="0">
      <alignment vertical="center"/>
    </xf>
    <xf numFmtId="261" fontId="1" fillId="0" borderId="0">
      <alignment vertical="center"/>
    </xf>
    <xf numFmtId="261" fontId="1" fillId="0" borderId="0">
      <alignment vertical="center"/>
    </xf>
    <xf numFmtId="261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261" fontId="1" fillId="0" borderId="0">
      <alignment vertical="center"/>
    </xf>
    <xf numFmtId="261" fontId="1" fillId="0" borderId="0">
      <alignment vertical="center"/>
    </xf>
    <xf numFmtId="261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261" fontId="1" fillId="0" borderId="0">
      <alignment vertical="center"/>
    </xf>
    <xf numFmtId="261" fontId="1" fillId="0" borderId="0">
      <alignment vertical="center"/>
    </xf>
    <xf numFmtId="261" fontId="1" fillId="0" borderId="0">
      <alignment vertical="center"/>
    </xf>
    <xf numFmtId="261" fontId="1" fillId="0" borderId="0">
      <alignment vertical="center"/>
    </xf>
    <xf numFmtId="261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261" fontId="1" fillId="0" borderId="0">
      <alignment vertical="center"/>
    </xf>
    <xf numFmtId="261" fontId="1" fillId="0" borderId="0">
      <alignment vertical="center"/>
    </xf>
    <xf numFmtId="261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261" fontId="1" fillId="0" borderId="0">
      <alignment vertical="center"/>
    </xf>
    <xf numFmtId="261" fontId="1" fillId="0" borderId="0">
      <alignment vertical="center"/>
    </xf>
    <xf numFmtId="261" fontId="1" fillId="0" borderId="0">
      <alignment vertical="center"/>
    </xf>
    <xf numFmtId="261" fontId="1" fillId="0" borderId="0">
      <alignment vertical="center"/>
    </xf>
    <xf numFmtId="261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261" fontId="1" fillId="0" borderId="0">
      <alignment vertical="center"/>
    </xf>
    <xf numFmtId="261" fontId="1" fillId="0" borderId="0">
      <alignment vertical="center"/>
    </xf>
    <xf numFmtId="261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261" fontId="1" fillId="0" borderId="0">
      <alignment vertical="center"/>
    </xf>
    <xf numFmtId="261" fontId="1" fillId="0" borderId="0">
      <alignment vertical="center"/>
    </xf>
    <xf numFmtId="261" fontId="1" fillId="0" borderId="0">
      <alignment vertical="center"/>
    </xf>
    <xf numFmtId="261" fontId="1" fillId="0" borderId="0">
      <alignment vertical="center"/>
    </xf>
    <xf numFmtId="261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261" fontId="1" fillId="0" borderId="0">
      <alignment vertical="center"/>
    </xf>
    <xf numFmtId="261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261" fontId="1" fillId="0" borderId="0">
      <alignment vertical="center"/>
    </xf>
    <xf numFmtId="261" fontId="1" fillId="0" borderId="0">
      <alignment vertical="center"/>
    </xf>
    <xf numFmtId="261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261" fontId="1" fillId="0" borderId="0">
      <alignment vertical="center"/>
    </xf>
    <xf numFmtId="261" fontId="1" fillId="0" borderId="0">
      <alignment vertical="center"/>
    </xf>
    <xf numFmtId="261" fontId="1" fillId="0" borderId="0">
      <alignment vertical="center"/>
    </xf>
    <xf numFmtId="261" fontId="1" fillId="0" borderId="0">
      <alignment vertical="center"/>
    </xf>
    <xf numFmtId="261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261" fontId="1" fillId="0" borderId="0">
      <alignment vertical="center"/>
    </xf>
    <xf numFmtId="261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261" fontId="1" fillId="0" borderId="0">
      <alignment vertical="center"/>
    </xf>
    <xf numFmtId="261" fontId="1" fillId="0" borderId="0">
      <alignment vertical="center"/>
    </xf>
    <xf numFmtId="261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261" fontId="1" fillId="0" borderId="0">
      <alignment vertical="center"/>
    </xf>
    <xf numFmtId="261" fontId="1" fillId="0" borderId="0">
      <alignment vertical="center"/>
    </xf>
    <xf numFmtId="261" fontId="1" fillId="0" borderId="0">
      <alignment vertical="center"/>
    </xf>
    <xf numFmtId="261" fontId="1" fillId="0" borderId="0">
      <alignment vertical="center"/>
    </xf>
    <xf numFmtId="261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261" fontId="1" fillId="0" borderId="0">
      <alignment vertical="center"/>
    </xf>
    <xf numFmtId="261" fontId="1" fillId="0" borderId="0">
      <alignment vertical="center"/>
    </xf>
    <xf numFmtId="261" fontId="1" fillId="0" borderId="0">
      <alignment vertical="center"/>
    </xf>
    <xf numFmtId="261" fontId="1" fillId="0" borderId="0">
      <alignment vertical="center"/>
    </xf>
    <xf numFmtId="261" fontId="1" fillId="0" borderId="0">
      <alignment vertical="center"/>
    </xf>
    <xf numFmtId="261" fontId="1" fillId="0" borderId="0">
      <alignment vertical="center"/>
    </xf>
    <xf numFmtId="261" fontId="1" fillId="0" borderId="0">
      <alignment vertical="center"/>
    </xf>
    <xf numFmtId="261" fontId="1" fillId="0" borderId="0">
      <alignment vertical="center"/>
    </xf>
    <xf numFmtId="261" fontId="1" fillId="0" borderId="0">
      <alignment vertical="center"/>
    </xf>
    <xf numFmtId="261" fontId="1" fillId="0" borderId="0">
      <alignment vertical="center"/>
    </xf>
    <xf numFmtId="261" fontId="1" fillId="0" borderId="0">
      <alignment vertical="center"/>
    </xf>
    <xf numFmtId="261" fontId="1" fillId="0" borderId="0">
      <alignment vertical="center"/>
    </xf>
    <xf numFmtId="261" fontId="1" fillId="0" borderId="0">
      <alignment vertical="center"/>
    </xf>
    <xf numFmtId="261" fontId="1" fillId="0" borderId="0">
      <alignment vertical="center"/>
    </xf>
    <xf numFmtId="261" fontId="1" fillId="0" borderId="0">
      <alignment vertical="center"/>
    </xf>
    <xf numFmtId="261" fontId="1" fillId="0" borderId="0">
      <alignment vertical="center"/>
    </xf>
    <xf numFmtId="261" fontId="1" fillId="0" borderId="0">
      <alignment vertical="center"/>
    </xf>
    <xf numFmtId="261" fontId="1" fillId="0" borderId="0">
      <alignment vertical="center"/>
    </xf>
    <xf numFmtId="261" fontId="1" fillId="0" borderId="0">
      <alignment vertical="center"/>
    </xf>
    <xf numFmtId="261" fontId="1" fillId="0" borderId="0">
      <alignment vertical="center"/>
    </xf>
    <xf numFmtId="261" fontId="1" fillId="0" borderId="0">
      <alignment vertical="center"/>
    </xf>
    <xf numFmtId="261" fontId="1" fillId="0" borderId="0">
      <alignment vertical="center"/>
    </xf>
    <xf numFmtId="261" fontId="1" fillId="0" borderId="0">
      <alignment vertical="center"/>
    </xf>
    <xf numFmtId="261" fontId="1" fillId="0" borderId="0">
      <alignment vertical="center"/>
    </xf>
    <xf numFmtId="261" fontId="1" fillId="0" borderId="0">
      <alignment vertical="center"/>
    </xf>
    <xf numFmtId="261" fontId="1" fillId="0" borderId="0">
      <alignment vertical="center"/>
    </xf>
    <xf numFmtId="261" fontId="1" fillId="0" borderId="0">
      <alignment vertical="center"/>
    </xf>
    <xf numFmtId="261" fontId="1" fillId="0" borderId="0">
      <alignment vertical="center"/>
    </xf>
    <xf numFmtId="261" fontId="1" fillId="0" borderId="0">
      <alignment vertical="center"/>
    </xf>
    <xf numFmtId="261" fontId="1" fillId="0" borderId="0">
      <alignment vertical="center"/>
    </xf>
    <xf numFmtId="261" fontId="1" fillId="0" borderId="0">
      <alignment vertical="center"/>
    </xf>
    <xf numFmtId="261" fontId="1" fillId="0" borderId="0">
      <alignment vertical="center"/>
    </xf>
    <xf numFmtId="261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6" fillId="0" borderId="0"/>
    <xf numFmtId="0" fontId="20" fillId="0" borderId="0"/>
    <xf numFmtId="0" fontId="20" fillId="0" borderId="0"/>
    <xf numFmtId="0" fontId="20" fillId="0" borderId="0" applyFont="0" applyFill="0" applyBorder="0" applyAlignment="0" applyProtection="0"/>
    <xf numFmtId="0" fontId="20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6" fillId="0" borderId="0"/>
    <xf numFmtId="0" fontId="20" fillId="0" borderId="0" applyFont="0" applyFill="0" applyBorder="0" applyAlignment="0" applyProtection="0"/>
    <xf numFmtId="0" fontId="20" fillId="0" borderId="0"/>
    <xf numFmtId="0" fontId="17" fillId="0" borderId="0"/>
    <xf numFmtId="0" fontId="102" fillId="0" borderId="0"/>
    <xf numFmtId="0" fontId="102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0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20" fillId="0" borderId="0"/>
    <xf numFmtId="0" fontId="16" fillId="0" borderId="0"/>
    <xf numFmtId="0" fontId="20" fillId="0" borderId="0"/>
    <xf numFmtId="0" fontId="16" fillId="0" borderId="0"/>
    <xf numFmtId="0" fontId="17" fillId="0" borderId="0"/>
    <xf numFmtId="0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Font="0" applyFill="0" applyBorder="0" applyAlignment="0" applyProtection="0"/>
    <xf numFmtId="0" fontId="20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02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2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02" fillId="0" borderId="0"/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0" fontId="239" fillId="0" borderId="79"/>
    <xf numFmtId="204" fontId="295" fillId="0" borderId="0" applyFont="0" applyFill="0" applyBorder="0" applyAlignment="0" applyProtection="0"/>
    <xf numFmtId="372" fontId="295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187" fontId="18" fillId="0" borderId="0">
      <protection locked="0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115" fillId="0" borderId="0" applyFont="0" applyFill="0" applyBorder="0" applyAlignment="0" applyProtection="0"/>
    <xf numFmtId="0" fontId="67" fillId="0" borderId="0" applyFont="0" applyFill="0" applyBorder="0" applyAlignment="0" applyProtection="0"/>
    <xf numFmtId="194" fontId="67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338" fontId="295" fillId="0" borderId="0" applyFont="0" applyFill="0" applyBorder="0" applyAlignment="0" applyProtection="0"/>
    <xf numFmtId="267" fontId="295" fillId="0" borderId="0" applyFont="0" applyFill="0" applyBorder="0" applyAlignment="0" applyProtection="0"/>
    <xf numFmtId="187" fontId="18" fillId="0" borderId="0">
      <protection locked="0"/>
    </xf>
    <xf numFmtId="187" fontId="18" fillId="0" borderId="0">
      <protection locked="0"/>
    </xf>
    <xf numFmtId="373" fontId="115" fillId="0" borderId="0" applyFont="0" applyFill="0" applyBorder="0" applyAlignment="0" applyProtection="0"/>
    <xf numFmtId="374" fontId="115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115" fillId="0" borderId="0" applyFont="0" applyFill="0" applyBorder="0" applyAlignment="0" applyProtection="0"/>
    <xf numFmtId="0" fontId="297" fillId="0" borderId="0"/>
    <xf numFmtId="187" fontId="18" fillId="0" borderId="0">
      <protection locked="0"/>
    </xf>
    <xf numFmtId="0" fontId="298" fillId="0" borderId="0"/>
    <xf numFmtId="0" fontId="296" fillId="0" borderId="0"/>
    <xf numFmtId="0" fontId="298" fillId="0" borderId="0"/>
    <xf numFmtId="0" fontId="296" fillId="0" borderId="0"/>
    <xf numFmtId="0" fontId="298" fillId="0" borderId="0"/>
    <xf numFmtId="0" fontId="296" fillId="0" borderId="0"/>
    <xf numFmtId="0" fontId="298" fillId="0" borderId="0"/>
    <xf numFmtId="0" fontId="296" fillId="0" borderId="0"/>
    <xf numFmtId="0" fontId="298" fillId="0" borderId="0"/>
    <xf numFmtId="0" fontId="296" fillId="0" borderId="0"/>
    <xf numFmtId="0" fontId="298" fillId="0" borderId="0"/>
    <xf numFmtId="0" fontId="296" fillId="0" borderId="0"/>
    <xf numFmtId="0" fontId="298" fillId="0" borderId="0"/>
    <xf numFmtId="0" fontId="296" fillId="0" borderId="0"/>
    <xf numFmtId="0" fontId="298" fillId="0" borderId="0"/>
    <xf numFmtId="0" fontId="296" fillId="0" borderId="0"/>
    <xf numFmtId="0" fontId="298" fillId="0" borderId="0"/>
    <xf numFmtId="0" fontId="296" fillId="0" borderId="0"/>
    <xf numFmtId="0" fontId="298" fillId="0" borderId="0"/>
    <xf numFmtId="0" fontId="296" fillId="0" borderId="0"/>
    <xf numFmtId="0" fontId="298" fillId="0" borderId="0"/>
    <xf numFmtId="0" fontId="296" fillId="0" borderId="0"/>
    <xf numFmtId="0" fontId="298" fillId="0" borderId="0"/>
    <xf numFmtId="0" fontId="296" fillId="0" borderId="0"/>
    <xf numFmtId="0" fontId="298" fillId="0" borderId="0"/>
    <xf numFmtId="0" fontId="296" fillId="0" borderId="0"/>
    <xf numFmtId="0" fontId="298" fillId="0" borderId="0"/>
    <xf numFmtId="0" fontId="296" fillId="0" borderId="0"/>
    <xf numFmtId="0" fontId="298" fillId="0" borderId="0"/>
    <xf numFmtId="0" fontId="296" fillId="0" borderId="0"/>
    <xf numFmtId="0" fontId="298" fillId="0" borderId="0"/>
    <xf numFmtId="0" fontId="296" fillId="0" borderId="0"/>
    <xf numFmtId="0" fontId="298" fillId="0" borderId="0"/>
    <xf numFmtId="0" fontId="296" fillId="0" borderId="0"/>
    <xf numFmtId="0" fontId="298" fillId="0" borderId="0"/>
    <xf numFmtId="0" fontId="296" fillId="0" borderId="0"/>
    <xf numFmtId="0" fontId="298" fillId="0" borderId="0"/>
    <xf numFmtId="0" fontId="296" fillId="0" borderId="0"/>
    <xf numFmtId="0" fontId="298" fillId="0" borderId="0"/>
    <xf numFmtId="0" fontId="296" fillId="0" borderId="0"/>
    <xf numFmtId="0" fontId="298" fillId="0" borderId="0"/>
    <xf numFmtId="0" fontId="296" fillId="0" borderId="0"/>
    <xf numFmtId="0" fontId="298" fillId="0" borderId="0"/>
    <xf numFmtId="0" fontId="296" fillId="0" borderId="0"/>
    <xf numFmtId="0" fontId="298" fillId="0" borderId="0"/>
    <xf numFmtId="0" fontId="296" fillId="0" borderId="0"/>
    <xf numFmtId="0" fontId="298" fillId="0" borderId="0"/>
    <xf numFmtId="0" fontId="296" fillId="0" borderId="0"/>
    <xf numFmtId="0" fontId="298" fillId="0" borderId="0"/>
    <xf numFmtId="0" fontId="67" fillId="0" borderId="0"/>
    <xf numFmtId="0" fontId="298" fillId="0" borderId="0"/>
    <xf numFmtId="0" fontId="117" fillId="0" borderId="0"/>
    <xf numFmtId="0" fontId="67" fillId="0" borderId="0"/>
    <xf numFmtId="0" fontId="16" fillId="0" borderId="0"/>
    <xf numFmtId="0" fontId="18" fillId="0" borderId="80"/>
    <xf numFmtId="0" fontId="102" fillId="0" borderId="0"/>
    <xf numFmtId="9" fontId="14" fillId="0" borderId="0" applyFont="0" applyFill="0" applyBorder="0" applyAlignment="0" applyProtection="0"/>
    <xf numFmtId="41" fontId="299" fillId="46" borderId="60">
      <alignment horizontal="center" vertical="center"/>
    </xf>
    <xf numFmtId="0" fontId="102" fillId="0" borderId="0"/>
    <xf numFmtId="1" fontId="41" fillId="39" borderId="0" applyNumberFormat="0" applyFont="0" applyFill="0" applyBorder="0" applyAlignment="0">
      <alignment vertical="center"/>
    </xf>
    <xf numFmtId="1" fontId="300" fillId="39" borderId="0" applyNumberFormat="0" applyBorder="0" applyAlignment="0">
      <alignment vertical="center"/>
    </xf>
    <xf numFmtId="0" fontId="102" fillId="0" borderId="0"/>
    <xf numFmtId="1" fontId="301" fillId="39" borderId="0" applyNumberFormat="0" applyFont="0" applyFill="0" applyBorder="0" applyAlignment="0">
      <alignment vertical="center"/>
    </xf>
    <xf numFmtId="0" fontId="18" fillId="0" borderId="61"/>
  </cellStyleXfs>
  <cellXfs count="435">
    <xf numFmtId="261" fontId="0" fillId="0" borderId="0" xfId="0"/>
    <xf numFmtId="261" fontId="25" fillId="0" borderId="0" xfId="0" applyFont="1" applyAlignment="1">
      <alignment vertical="center"/>
    </xf>
    <xf numFmtId="261" fontId="25" fillId="0" borderId="0" xfId="0" applyFont="1" applyBorder="1" applyAlignment="1">
      <alignment vertical="center"/>
    </xf>
    <xf numFmtId="261" fontId="25" fillId="0" borderId="0" xfId="0" applyFont="1"/>
    <xf numFmtId="38" fontId="25" fillId="0" borderId="0" xfId="0" applyNumberFormat="1" applyFont="1" applyAlignment="1">
      <alignment vertical="center"/>
    </xf>
    <xf numFmtId="38" fontId="25" fillId="0" borderId="0" xfId="0" applyNumberFormat="1" applyFont="1"/>
    <xf numFmtId="261" fontId="30" fillId="5" borderId="2" xfId="0" applyFont="1" applyFill="1" applyBorder="1" applyAlignment="1">
      <alignment horizontal="center" vertical="center"/>
    </xf>
    <xf numFmtId="261" fontId="30" fillId="5" borderId="2" xfId="0" quotePrefix="1" applyFont="1" applyFill="1" applyBorder="1" applyAlignment="1">
      <alignment horizontal="center" vertical="center"/>
    </xf>
    <xf numFmtId="38" fontId="30" fillId="5" borderId="2" xfId="0" applyNumberFormat="1" applyFont="1" applyFill="1" applyBorder="1" applyAlignment="1">
      <alignment horizontal="center" vertical="center"/>
    </xf>
    <xf numFmtId="261" fontId="27" fillId="0" borderId="0" xfId="0" applyFont="1"/>
    <xf numFmtId="261" fontId="27" fillId="0" borderId="4" xfId="0" applyFont="1" applyFill="1" applyBorder="1" applyAlignment="1">
      <alignment horizontal="center" vertical="center" wrapText="1"/>
    </xf>
    <xf numFmtId="261" fontId="27" fillId="6" borderId="2" xfId="0" applyFont="1" applyFill="1" applyBorder="1" applyAlignment="1">
      <alignment horizontal="center" vertical="center" wrapText="1"/>
    </xf>
    <xf numFmtId="261" fontId="27" fillId="6" borderId="5" xfId="0" applyFont="1" applyFill="1" applyBorder="1" applyAlignment="1">
      <alignment horizontal="center" vertical="center" wrapText="1"/>
    </xf>
    <xf numFmtId="261" fontId="27" fillId="6" borderId="6" xfId="0" applyFont="1" applyFill="1" applyBorder="1" applyAlignment="1">
      <alignment horizontal="center" vertical="center" wrapText="1"/>
    </xf>
    <xf numFmtId="261" fontId="27" fillId="6" borderId="2" xfId="0" applyFont="1" applyFill="1" applyBorder="1" applyAlignment="1">
      <alignment vertical="center" wrapText="1"/>
    </xf>
    <xf numFmtId="38" fontId="27" fillId="6" borderId="2" xfId="0" applyNumberFormat="1" applyFont="1" applyFill="1" applyBorder="1" applyAlignment="1">
      <alignment vertical="center" wrapText="1"/>
    </xf>
    <xf numFmtId="261" fontId="27" fillId="6" borderId="2" xfId="0" quotePrefix="1" applyFont="1" applyFill="1" applyBorder="1" applyAlignment="1">
      <alignment vertical="center" wrapText="1"/>
    </xf>
    <xf numFmtId="261" fontId="27" fillId="0" borderId="0" xfId="0" applyFont="1" applyAlignment="1">
      <alignment vertical="center"/>
    </xf>
    <xf numFmtId="261" fontId="27" fillId="0" borderId="7" xfId="0" applyFont="1" applyFill="1" applyBorder="1" applyAlignment="1">
      <alignment horizontal="left" vertical="center" wrapText="1" indent="2"/>
    </xf>
    <xf numFmtId="261" fontId="27" fillId="0" borderId="8" xfId="0" applyFont="1" applyFill="1" applyBorder="1" applyAlignment="1">
      <alignment horizontal="left" vertical="center" wrapText="1" indent="2"/>
    </xf>
    <xf numFmtId="261" fontId="27" fillId="0" borderId="4" xfId="0" applyFont="1" applyFill="1" applyBorder="1" applyAlignment="1">
      <alignment vertical="center" wrapText="1"/>
    </xf>
    <xf numFmtId="38" fontId="27" fillId="0" borderId="4" xfId="0" applyNumberFormat="1" applyFont="1" applyFill="1" applyBorder="1" applyAlignment="1">
      <alignment vertical="center" wrapText="1"/>
    </xf>
    <xf numFmtId="261" fontId="27" fillId="0" borderId="4" xfId="0" quotePrefix="1" applyFont="1" applyFill="1" applyBorder="1" applyAlignment="1">
      <alignment vertical="center" wrapText="1"/>
    </xf>
    <xf numFmtId="261" fontId="27" fillId="5" borderId="9" xfId="0" applyFont="1" applyFill="1" applyBorder="1" applyAlignment="1">
      <alignment horizontal="center" vertical="center" wrapText="1"/>
    </xf>
    <xf numFmtId="261" fontId="27" fillId="5" borderId="10" xfId="0" applyFont="1" applyFill="1" applyBorder="1" applyAlignment="1">
      <alignment horizontal="center" vertical="center" wrapText="1"/>
    </xf>
    <xf numFmtId="261" fontId="27" fillId="5" borderId="11" xfId="0" applyFont="1" applyFill="1" applyBorder="1" applyAlignment="1">
      <alignment horizontal="left" vertical="center" wrapText="1" indent="2"/>
    </xf>
    <xf numFmtId="261" fontId="27" fillId="5" borderId="12" xfId="0" applyFont="1" applyFill="1" applyBorder="1" applyAlignment="1">
      <alignment horizontal="left" vertical="center" wrapText="1" indent="2"/>
    </xf>
    <xf numFmtId="261" fontId="27" fillId="5" borderId="10" xfId="0" applyFont="1" applyFill="1" applyBorder="1" applyAlignment="1">
      <alignment vertical="center" wrapText="1"/>
    </xf>
    <xf numFmtId="38" fontId="27" fillId="5" borderId="10" xfId="0" applyNumberFormat="1" applyFont="1" applyFill="1" applyBorder="1" applyAlignment="1">
      <alignment vertical="center" wrapText="1"/>
    </xf>
    <xf numFmtId="261" fontId="27" fillId="0" borderId="13" xfId="0" applyFont="1" applyFill="1" applyBorder="1" applyAlignment="1">
      <alignment horizontal="center" vertical="center" wrapText="1"/>
    </xf>
    <xf numFmtId="261" fontId="27" fillId="0" borderId="14" xfId="0" applyFont="1" applyFill="1" applyBorder="1" applyAlignment="1">
      <alignment vertical="center" wrapText="1"/>
    </xf>
    <xf numFmtId="261" fontId="27" fillId="0" borderId="15" xfId="0" applyFont="1" applyFill="1" applyBorder="1" applyAlignment="1">
      <alignment vertical="center" wrapText="1"/>
    </xf>
    <xf numFmtId="38" fontId="27" fillId="0" borderId="13" xfId="0" applyNumberFormat="1" applyFont="1" applyFill="1" applyBorder="1" applyAlignment="1">
      <alignment vertical="center" wrapText="1"/>
    </xf>
    <xf numFmtId="261" fontId="27" fillId="0" borderId="13" xfId="0" quotePrefix="1" applyFont="1" applyFill="1" applyBorder="1" applyAlignment="1">
      <alignment vertical="center" wrapText="1"/>
    </xf>
    <xf numFmtId="261" fontId="27" fillId="0" borderId="16" xfId="0" applyFont="1" applyFill="1" applyBorder="1" applyAlignment="1">
      <alignment horizontal="center" vertical="center" wrapText="1"/>
    </xf>
    <xf numFmtId="261" fontId="27" fillId="0" borderId="17" xfId="0" applyFont="1" applyFill="1" applyBorder="1" applyAlignment="1">
      <alignment vertical="center" wrapText="1"/>
    </xf>
    <xf numFmtId="261" fontId="27" fillId="0" borderId="18" xfId="0" applyFont="1" applyFill="1" applyBorder="1" applyAlignment="1">
      <alignment vertical="center" wrapText="1"/>
    </xf>
    <xf numFmtId="38" fontId="27" fillId="0" borderId="16" xfId="0" applyNumberFormat="1" applyFont="1" applyFill="1" applyBorder="1" applyAlignment="1">
      <alignment vertical="center" wrapText="1"/>
    </xf>
    <xf numFmtId="261" fontId="27" fillId="0" borderId="16" xfId="0" quotePrefix="1" applyFont="1" applyFill="1" applyBorder="1" applyAlignment="1">
      <alignment vertical="center" wrapText="1"/>
    </xf>
    <xf numFmtId="261" fontId="27" fillId="0" borderId="19" xfId="0" applyFont="1" applyFill="1" applyBorder="1" applyAlignment="1">
      <alignment horizontal="center" vertical="center" wrapText="1"/>
    </xf>
    <xf numFmtId="261" fontId="27" fillId="0" borderId="20" xfId="0" applyFont="1" applyFill="1" applyBorder="1" applyAlignment="1">
      <alignment vertical="center" wrapText="1"/>
    </xf>
    <xf numFmtId="261" fontId="27" fillId="0" borderId="21" xfId="0" applyFont="1" applyFill="1" applyBorder="1" applyAlignment="1">
      <alignment vertical="center" wrapText="1"/>
    </xf>
    <xf numFmtId="38" fontId="27" fillId="0" borderId="19" xfId="0" applyNumberFormat="1" applyFont="1" applyFill="1" applyBorder="1" applyAlignment="1">
      <alignment vertical="center" wrapText="1"/>
    </xf>
    <xf numFmtId="261" fontId="27" fillId="0" borderId="19" xfId="0" quotePrefix="1" applyFont="1" applyFill="1" applyBorder="1" applyAlignment="1">
      <alignment vertical="center" wrapText="1"/>
    </xf>
    <xf numFmtId="261" fontId="27" fillId="0" borderId="14" xfId="0" applyFont="1" applyFill="1" applyBorder="1" applyAlignment="1">
      <alignment horizontal="right" vertical="center" wrapText="1"/>
    </xf>
    <xf numFmtId="10" fontId="27" fillId="0" borderId="15" xfId="0" applyNumberFormat="1" applyFont="1" applyFill="1" applyBorder="1" applyAlignment="1">
      <alignment horizontal="center" vertical="center" wrapText="1"/>
    </xf>
    <xf numFmtId="261" fontId="27" fillId="0" borderId="17" xfId="0" applyFont="1" applyFill="1" applyBorder="1" applyAlignment="1">
      <alignment horizontal="right" vertical="center" wrapText="1"/>
    </xf>
    <xf numFmtId="10" fontId="27" fillId="0" borderId="18" xfId="0" applyNumberFormat="1" applyFont="1" applyFill="1" applyBorder="1" applyAlignment="1">
      <alignment horizontal="center" vertical="center" wrapText="1"/>
    </xf>
    <xf numFmtId="261" fontId="27" fillId="0" borderId="16" xfId="0" applyFont="1" applyFill="1" applyBorder="1" applyAlignment="1">
      <alignment vertical="center" wrapText="1"/>
    </xf>
    <xf numFmtId="261" fontId="27" fillId="5" borderId="22" xfId="0" applyFont="1" applyFill="1" applyBorder="1" applyAlignment="1">
      <alignment horizontal="center" vertical="center" wrapText="1"/>
    </xf>
    <xf numFmtId="261" fontId="27" fillId="4" borderId="2" xfId="0" applyFont="1" applyFill="1" applyBorder="1" applyAlignment="1">
      <alignment horizontal="center" vertical="center" wrapText="1"/>
    </xf>
    <xf numFmtId="261" fontId="27" fillId="4" borderId="5" xfId="0" applyFont="1" applyFill="1" applyBorder="1" applyAlignment="1">
      <alignment horizontal="left" vertical="center" wrapText="1" indent="2"/>
    </xf>
    <xf numFmtId="261" fontId="27" fillId="4" borderId="6" xfId="0" applyFont="1" applyFill="1" applyBorder="1" applyAlignment="1">
      <alignment horizontal="left" vertical="center" wrapText="1" indent="2"/>
    </xf>
    <xf numFmtId="261" fontId="27" fillId="4" borderId="2" xfId="0" applyFont="1" applyFill="1" applyBorder="1" applyAlignment="1">
      <alignment vertical="center" wrapText="1"/>
    </xf>
    <xf numFmtId="38" fontId="27" fillId="4" borderId="2" xfId="0" applyNumberFormat="1" applyFont="1" applyFill="1" applyBorder="1" applyAlignment="1">
      <alignment vertical="center" wrapText="1"/>
    </xf>
    <xf numFmtId="261" fontId="27" fillId="4" borderId="2" xfId="0" quotePrefix="1" applyFont="1" applyFill="1" applyBorder="1" applyAlignment="1">
      <alignment vertical="center" wrapText="1"/>
    </xf>
    <xf numFmtId="261" fontId="27" fillId="0" borderId="19" xfId="0" applyFont="1" applyFill="1" applyBorder="1" applyAlignment="1">
      <alignment vertical="center" wrapText="1"/>
    </xf>
    <xf numFmtId="261" fontId="27" fillId="0" borderId="0" xfId="5">
      <alignment vertical="center"/>
    </xf>
    <xf numFmtId="261" fontId="32" fillId="0" borderId="0" xfId="5" applyFont="1">
      <alignment vertical="center"/>
    </xf>
    <xf numFmtId="49" fontId="27" fillId="0" borderId="0" xfId="5" applyNumberFormat="1">
      <alignment vertical="center"/>
    </xf>
    <xf numFmtId="49" fontId="33" fillId="0" borderId="0" xfId="5" applyNumberFormat="1" applyFont="1" applyAlignment="1">
      <alignment horizontal="right" vertical="center"/>
    </xf>
    <xf numFmtId="261" fontId="33" fillId="0" borderId="0" xfId="5" applyFont="1" applyAlignment="1">
      <alignment horizontal="distributed" vertical="center"/>
    </xf>
    <xf numFmtId="261" fontId="33" fillId="0" borderId="0" xfId="5" applyFont="1" applyAlignment="1">
      <alignment horizontal="center" vertical="center"/>
    </xf>
    <xf numFmtId="261" fontId="33" fillId="0" borderId="0" xfId="5" applyFont="1">
      <alignment vertical="center"/>
    </xf>
    <xf numFmtId="261" fontId="33" fillId="0" borderId="0" xfId="5" applyFont="1" applyAlignment="1">
      <alignment horizontal="left" vertical="center"/>
    </xf>
    <xf numFmtId="49" fontId="27" fillId="0" borderId="0" xfId="5" applyNumberFormat="1" applyAlignment="1">
      <alignment horizontal="right" vertical="center"/>
    </xf>
    <xf numFmtId="49" fontId="33" fillId="0" borderId="0" xfId="5" applyNumberFormat="1" applyFont="1">
      <alignment vertical="center"/>
    </xf>
    <xf numFmtId="49" fontId="30" fillId="0" borderId="0" xfId="5" applyNumberFormat="1" applyFont="1">
      <alignment vertical="center"/>
    </xf>
    <xf numFmtId="261" fontId="30" fillId="0" borderId="0" xfId="5" applyFont="1">
      <alignment vertical="center"/>
    </xf>
    <xf numFmtId="49" fontId="25" fillId="0" borderId="0" xfId="5" applyNumberFormat="1" applyFont="1">
      <alignment vertical="center"/>
    </xf>
    <xf numFmtId="261" fontId="25" fillId="0" borderId="0" xfId="5" applyFont="1">
      <alignment vertical="center"/>
    </xf>
    <xf numFmtId="261" fontId="31" fillId="0" borderId="0" xfId="5" applyFont="1">
      <alignment vertical="center"/>
    </xf>
    <xf numFmtId="10" fontId="27" fillId="0" borderId="21" xfId="0" applyNumberFormat="1" applyFont="1" applyFill="1" applyBorder="1" applyAlignment="1">
      <alignment horizontal="center" vertical="center" wrapText="1"/>
    </xf>
    <xf numFmtId="41" fontId="27" fillId="0" borderId="0" xfId="12249" applyFont="1" applyAlignment="1"/>
    <xf numFmtId="41" fontId="27" fillId="0" borderId="0" xfId="0" applyNumberFormat="1" applyFont="1"/>
    <xf numFmtId="261" fontId="80" fillId="0" borderId="0" xfId="13409" applyFont="1">
      <alignment vertical="center"/>
    </xf>
    <xf numFmtId="41" fontId="208" fillId="0" borderId="0" xfId="13410" applyFont="1" applyAlignment="1">
      <alignment horizontal="center" vertical="top"/>
    </xf>
    <xf numFmtId="261" fontId="209" fillId="0" borderId="0" xfId="13411" applyFont="1" applyAlignment="1">
      <alignment vertical="center"/>
    </xf>
    <xf numFmtId="261" fontId="210" fillId="0" borderId="0" xfId="13412" applyFont="1" applyAlignment="1">
      <alignment vertical="center"/>
    </xf>
    <xf numFmtId="41" fontId="210" fillId="0" borderId="0" xfId="13410" applyFont="1" applyAlignment="1">
      <alignment vertical="center"/>
    </xf>
    <xf numFmtId="261" fontId="212" fillId="53" borderId="0" xfId="13412" applyFont="1" applyFill="1" applyAlignment="1">
      <alignment horizontal="center" vertical="center"/>
    </xf>
    <xf numFmtId="321" fontId="212" fillId="53" borderId="2" xfId="13410" applyNumberFormat="1" applyFont="1" applyFill="1" applyBorder="1" applyAlignment="1">
      <alignment horizontal="center" vertical="center"/>
    </xf>
    <xf numFmtId="261" fontId="212" fillId="53" borderId="2" xfId="13412" applyFont="1" applyFill="1" applyBorder="1" applyAlignment="1">
      <alignment horizontal="center" vertical="center"/>
    </xf>
    <xf numFmtId="41" fontId="212" fillId="53" borderId="2" xfId="13410" applyNumberFormat="1" applyFont="1" applyFill="1" applyBorder="1" applyAlignment="1">
      <alignment horizontal="center" vertical="center"/>
    </xf>
    <xf numFmtId="41" fontId="212" fillId="53" borderId="2" xfId="13410" applyFont="1" applyFill="1" applyBorder="1" applyAlignment="1">
      <alignment horizontal="center" vertical="center"/>
    </xf>
    <xf numFmtId="41" fontId="212" fillId="53" borderId="42" xfId="13410" applyFont="1" applyFill="1" applyBorder="1" applyAlignment="1">
      <alignment horizontal="center" vertical="center"/>
    </xf>
    <xf numFmtId="41" fontId="213" fillId="53" borderId="0" xfId="13412" applyNumberFormat="1" applyFont="1" applyFill="1" applyBorder="1" applyAlignment="1">
      <alignment horizontal="center" vertical="center"/>
    </xf>
    <xf numFmtId="261" fontId="212" fillId="53" borderId="0" xfId="13412" applyFont="1" applyFill="1" applyBorder="1" applyAlignment="1">
      <alignment horizontal="center" vertical="center"/>
    </xf>
    <xf numFmtId="41" fontId="213" fillId="0" borderId="2" xfId="13410" applyFont="1" applyFill="1" applyBorder="1" applyAlignment="1">
      <alignment vertical="center" shrinkToFit="1"/>
    </xf>
    <xf numFmtId="41" fontId="213" fillId="0" borderId="0" xfId="13412" applyNumberFormat="1" applyFont="1" applyFill="1" applyBorder="1" applyAlignment="1">
      <alignment horizontal="center" vertical="center"/>
    </xf>
    <xf numFmtId="41" fontId="214" fillId="0" borderId="0" xfId="13410" applyFont="1" applyFill="1" applyBorder="1" applyAlignment="1">
      <alignment vertical="center"/>
    </xf>
    <xf numFmtId="321" fontId="214" fillId="0" borderId="2" xfId="13410" applyNumberFormat="1" applyFont="1" applyFill="1" applyBorder="1" applyAlignment="1">
      <alignment horizontal="center" vertical="center"/>
    </xf>
    <xf numFmtId="41" fontId="214" fillId="0" borderId="2" xfId="13410" applyFont="1" applyFill="1" applyBorder="1" applyAlignment="1">
      <alignment vertical="center" shrinkToFit="1"/>
    </xf>
    <xf numFmtId="41" fontId="214" fillId="0" borderId="2" xfId="13410" applyFont="1" applyFill="1" applyBorder="1" applyAlignment="1">
      <alignment horizontal="left" vertical="center" shrinkToFit="1"/>
    </xf>
    <xf numFmtId="41" fontId="214" fillId="0" borderId="2" xfId="13410" applyFont="1" applyFill="1" applyBorder="1" applyAlignment="1">
      <alignment horizontal="center" vertical="center" shrinkToFit="1"/>
    </xf>
    <xf numFmtId="41" fontId="214" fillId="0" borderId="2" xfId="13410" applyNumberFormat="1" applyFont="1" applyFill="1" applyBorder="1" applyAlignment="1">
      <alignment vertical="center" shrinkToFit="1"/>
    </xf>
    <xf numFmtId="41" fontId="214" fillId="0" borderId="42" xfId="13410" applyFont="1" applyFill="1" applyBorder="1" applyAlignment="1" applyProtection="1">
      <alignment vertical="center" shrinkToFit="1"/>
    </xf>
    <xf numFmtId="289" fontId="214" fillId="0" borderId="0" xfId="13410" applyNumberFormat="1" applyFont="1" applyFill="1" applyBorder="1" applyAlignment="1">
      <alignment vertical="center" shrinkToFit="1"/>
    </xf>
    <xf numFmtId="41" fontId="214" fillId="0" borderId="0" xfId="13410" applyFont="1" applyFill="1" applyBorder="1" applyAlignment="1">
      <alignment vertical="center" shrinkToFit="1"/>
    </xf>
    <xf numFmtId="41" fontId="213" fillId="0" borderId="0" xfId="13410" applyFont="1" applyFill="1" applyBorder="1" applyAlignment="1">
      <alignment vertical="center" shrinkToFit="1"/>
    </xf>
    <xf numFmtId="41" fontId="214" fillId="0" borderId="0" xfId="13410" applyFont="1" applyFill="1" applyBorder="1" applyAlignment="1" applyProtection="1">
      <alignment vertical="center" shrinkToFit="1"/>
    </xf>
    <xf numFmtId="321" fontId="214" fillId="0" borderId="0" xfId="13410" applyNumberFormat="1" applyFont="1" applyFill="1" applyBorder="1" applyAlignment="1">
      <alignment horizontal="center" vertical="center"/>
    </xf>
    <xf numFmtId="41" fontId="214" fillId="0" borderId="0" xfId="13410" applyFont="1" applyFill="1" applyBorder="1" applyAlignment="1">
      <alignment horizontal="left" vertical="center" shrinkToFit="1"/>
    </xf>
    <xf numFmtId="41" fontId="214" fillId="0" borderId="0" xfId="13410" applyFont="1" applyFill="1" applyBorder="1" applyAlignment="1">
      <alignment horizontal="center" vertical="center" shrinkToFit="1"/>
    </xf>
    <xf numFmtId="41" fontId="214" fillId="0" borderId="0" xfId="13410" applyNumberFormat="1" applyFont="1" applyFill="1" applyBorder="1" applyAlignment="1">
      <alignment vertical="center" shrinkToFit="1"/>
    </xf>
    <xf numFmtId="41" fontId="214" fillId="0" borderId="0" xfId="13410" applyFont="1" applyFill="1" applyBorder="1" applyAlignment="1" applyProtection="1">
      <alignment vertical="center"/>
    </xf>
    <xf numFmtId="41" fontId="214" fillId="0" borderId="0" xfId="13410" applyFont="1" applyFill="1" applyBorder="1" applyAlignment="1">
      <alignment horizontal="center" vertical="center"/>
    </xf>
    <xf numFmtId="41" fontId="210" fillId="0" borderId="0" xfId="13412" applyNumberFormat="1" applyFont="1" applyAlignment="1">
      <alignment vertical="center"/>
    </xf>
    <xf numFmtId="321" fontId="210" fillId="0" borderId="0" xfId="13412" applyNumberFormat="1" applyFont="1" applyAlignment="1">
      <alignment vertical="center"/>
    </xf>
    <xf numFmtId="321" fontId="210" fillId="0" borderId="0" xfId="13410" applyNumberFormat="1" applyFont="1" applyAlignment="1">
      <alignment horizontal="center" vertical="center"/>
    </xf>
    <xf numFmtId="41" fontId="210" fillId="0" borderId="0" xfId="13410" applyFont="1" applyAlignment="1">
      <alignment horizontal="left" vertical="center"/>
    </xf>
    <xf numFmtId="41" fontId="210" fillId="0" borderId="0" xfId="13410" applyNumberFormat="1" applyFont="1" applyAlignment="1">
      <alignment vertical="center"/>
    </xf>
    <xf numFmtId="41" fontId="210" fillId="2" borderId="0" xfId="13276" applyFont="1" applyFill="1" applyAlignment="1">
      <alignment vertical="center"/>
    </xf>
    <xf numFmtId="41" fontId="210" fillId="2" borderId="42" xfId="13276" applyFont="1" applyFill="1" applyBorder="1" applyAlignment="1">
      <alignment horizontal="left" vertical="center"/>
    </xf>
    <xf numFmtId="321" fontId="215" fillId="2" borderId="0" xfId="13276" applyNumberFormat="1" applyFont="1" applyFill="1" applyBorder="1" applyAlignment="1">
      <alignment horizontal="left" shrinkToFit="1"/>
    </xf>
    <xf numFmtId="322" fontId="210" fillId="2" borderId="0" xfId="13276" applyNumberFormat="1" applyFont="1" applyFill="1" applyBorder="1" applyAlignment="1">
      <alignment horizontal="center" vertical="center"/>
    </xf>
    <xf numFmtId="41" fontId="210" fillId="2" borderId="0" xfId="13276" applyFont="1" applyFill="1" applyBorder="1" applyAlignment="1">
      <alignment horizontal="center" vertical="center"/>
    </xf>
    <xf numFmtId="41" fontId="210" fillId="2" borderId="0" xfId="13276" applyFont="1" applyFill="1" applyBorder="1" applyAlignment="1">
      <alignment vertical="center"/>
    </xf>
    <xf numFmtId="41" fontId="215" fillId="2" borderId="40" xfId="13276" applyFont="1" applyFill="1" applyBorder="1" applyAlignment="1"/>
    <xf numFmtId="41" fontId="215" fillId="2" borderId="42" xfId="13276" applyFont="1" applyFill="1" applyBorder="1" applyAlignment="1"/>
    <xf numFmtId="321" fontId="215" fillId="2" borderId="0" xfId="13276" applyNumberFormat="1" applyFont="1" applyFill="1" applyBorder="1" applyAlignment="1">
      <alignment shrinkToFit="1"/>
    </xf>
    <xf numFmtId="322" fontId="215" fillId="2" borderId="0" xfId="13276" applyNumberFormat="1" applyFont="1" applyFill="1" applyBorder="1" applyAlignment="1"/>
    <xf numFmtId="41" fontId="215" fillId="2" borderId="0" xfId="13276" applyFont="1" applyFill="1" applyBorder="1" applyAlignment="1"/>
    <xf numFmtId="41" fontId="211" fillId="0" borderId="0" xfId="13276" applyFont="1" applyAlignment="1">
      <alignment horizontal="center" vertical="center"/>
    </xf>
    <xf numFmtId="41" fontId="211" fillId="0" borderId="2" xfId="13276" applyFont="1" applyBorder="1" applyAlignment="1">
      <alignment horizontal="center" vertical="center" shrinkToFit="1"/>
    </xf>
    <xf numFmtId="41" fontId="214" fillId="0" borderId="2" xfId="13276" applyFont="1" applyBorder="1" applyAlignment="1">
      <alignment vertical="center"/>
    </xf>
    <xf numFmtId="321" fontId="214" fillId="0" borderId="2" xfId="13276" applyNumberFormat="1" applyFont="1" applyBorder="1" applyAlignment="1">
      <alignment vertical="center"/>
    </xf>
    <xf numFmtId="322" fontId="214" fillId="0" borderId="2" xfId="13276" applyNumberFormat="1" applyFont="1" applyBorder="1" applyAlignment="1">
      <alignment vertical="center" shrinkToFit="1"/>
    </xf>
    <xf numFmtId="41" fontId="214" fillId="0" borderId="2" xfId="13276" applyFont="1" applyBorder="1" applyAlignment="1">
      <alignment horizontal="center" vertical="center" shrinkToFit="1"/>
    </xf>
    <xf numFmtId="41" fontId="214" fillId="0" borderId="2" xfId="13276" applyFont="1" applyBorder="1" applyAlignment="1">
      <alignment vertical="center" shrinkToFit="1"/>
    </xf>
    <xf numFmtId="41" fontId="214" fillId="0" borderId="0" xfId="13276" applyFont="1" applyAlignment="1">
      <alignment vertical="center"/>
    </xf>
    <xf numFmtId="41" fontId="214" fillId="2" borderId="2" xfId="13276" applyFont="1" applyFill="1" applyBorder="1" applyAlignment="1">
      <alignment vertical="center"/>
    </xf>
    <xf numFmtId="321" fontId="214" fillId="2" borderId="2" xfId="13276" applyNumberFormat="1" applyFont="1" applyFill="1" applyBorder="1" applyAlignment="1">
      <alignment vertical="center"/>
    </xf>
    <xf numFmtId="322" fontId="214" fillId="2" borderId="2" xfId="13276" applyNumberFormat="1" applyFont="1" applyFill="1" applyBorder="1" applyAlignment="1">
      <alignment vertical="center" shrinkToFit="1"/>
    </xf>
    <xf numFmtId="41" fontId="214" fillId="2" borderId="2" xfId="13276" applyFont="1" applyFill="1" applyBorder="1" applyAlignment="1">
      <alignment horizontal="center" vertical="center" shrinkToFit="1"/>
    </xf>
    <xf numFmtId="41" fontId="214" fillId="2" borderId="2" xfId="13276" applyFont="1" applyFill="1" applyBorder="1" applyAlignment="1">
      <alignment vertical="center" shrinkToFit="1"/>
    </xf>
    <xf numFmtId="41" fontId="214" fillId="2" borderId="0" xfId="13276" applyFont="1" applyFill="1" applyAlignment="1">
      <alignment vertical="center"/>
    </xf>
    <xf numFmtId="41" fontId="212" fillId="2" borderId="42" xfId="13276" applyFont="1" applyFill="1" applyBorder="1" applyAlignment="1">
      <alignment horizontal="left" vertical="center"/>
    </xf>
    <xf numFmtId="321" fontId="212" fillId="2" borderId="0" xfId="13276" applyNumberFormat="1" applyFont="1" applyFill="1" applyBorder="1" applyAlignment="1">
      <alignment horizontal="left" vertical="center" shrinkToFit="1"/>
    </xf>
    <xf numFmtId="322" fontId="212" fillId="2" borderId="0" xfId="13276" applyNumberFormat="1" applyFont="1" applyFill="1" applyBorder="1" applyAlignment="1">
      <alignment horizontal="centerContinuous" vertical="center"/>
    </xf>
    <xf numFmtId="41" fontId="212" fillId="2" borderId="0" xfId="13276" applyFont="1" applyFill="1" applyBorder="1" applyAlignment="1">
      <alignment horizontal="center" vertical="center"/>
    </xf>
    <xf numFmtId="41" fontId="212" fillId="2" borderId="0" xfId="13276" applyFont="1" applyFill="1" applyBorder="1" applyAlignment="1">
      <alignment horizontal="centerContinuous" vertical="center"/>
    </xf>
    <xf numFmtId="41" fontId="212" fillId="2" borderId="40" xfId="13276" applyFont="1" applyFill="1" applyBorder="1" applyAlignment="1">
      <alignment horizontal="center" vertical="center" shrinkToFit="1"/>
    </xf>
    <xf numFmtId="43" fontId="214" fillId="0" borderId="2" xfId="13276" applyNumberFormat="1" applyFont="1" applyBorder="1" applyAlignment="1">
      <alignment vertical="center" shrinkToFit="1"/>
    </xf>
    <xf numFmtId="321" fontId="214" fillId="0" borderId="2" xfId="13276" applyNumberFormat="1" applyFont="1" applyBorder="1" applyAlignment="1">
      <alignment horizontal="center" vertical="center" shrinkToFit="1"/>
    </xf>
    <xf numFmtId="178" fontId="214" fillId="0" borderId="2" xfId="13276" applyNumberFormat="1" applyFont="1" applyBorder="1" applyAlignment="1">
      <alignment vertical="center" shrinkToFit="1"/>
    </xf>
    <xf numFmtId="41" fontId="214" fillId="0" borderId="0" xfId="13276" applyFont="1" applyAlignment="1"/>
    <xf numFmtId="321" fontId="214" fillId="0" borderId="0" xfId="13276" applyNumberFormat="1" applyFont="1" applyAlignment="1">
      <alignment shrinkToFit="1"/>
    </xf>
    <xf numFmtId="322" fontId="214" fillId="0" borderId="0" xfId="13276" applyNumberFormat="1" applyFont="1" applyAlignment="1"/>
    <xf numFmtId="41" fontId="214" fillId="0" borderId="0" xfId="13276" applyFont="1" applyAlignment="1">
      <alignment horizontal="center"/>
    </xf>
    <xf numFmtId="261" fontId="36" fillId="0" borderId="0" xfId="13409">
      <alignment vertical="center"/>
    </xf>
    <xf numFmtId="261" fontId="205" fillId="0" borderId="0" xfId="13408" applyFont="1" applyAlignment="1">
      <alignment vertical="center"/>
    </xf>
    <xf numFmtId="261" fontId="205" fillId="54" borderId="0" xfId="13408" applyFont="1" applyFill="1" applyAlignment="1">
      <alignment horizontal="center" vertical="center"/>
    </xf>
    <xf numFmtId="261" fontId="205" fillId="54" borderId="60" xfId="13408" applyFont="1" applyFill="1" applyBorder="1" applyAlignment="1">
      <alignment horizontal="center" vertical="center"/>
    </xf>
    <xf numFmtId="261" fontId="205" fillId="54" borderId="61" xfId="13408" applyFont="1" applyFill="1" applyBorder="1" applyAlignment="1">
      <alignment horizontal="center" vertical="center"/>
    </xf>
    <xf numFmtId="41" fontId="211" fillId="0" borderId="2" xfId="13276" applyFont="1" applyFill="1" applyBorder="1" applyAlignment="1">
      <alignment vertical="center" shrinkToFit="1"/>
    </xf>
    <xf numFmtId="41" fontId="211" fillId="0" borderId="2" xfId="13276" applyFont="1" applyFill="1" applyBorder="1" applyAlignment="1">
      <alignment vertical="center"/>
    </xf>
    <xf numFmtId="41" fontId="211" fillId="0" borderId="2" xfId="13276" applyFont="1" applyFill="1" applyBorder="1" applyAlignment="1">
      <alignment horizontal="center" vertical="center"/>
    </xf>
    <xf numFmtId="41" fontId="211" fillId="0" borderId="60" xfId="13276" applyFont="1" applyFill="1" applyBorder="1" applyAlignment="1">
      <alignment vertical="center"/>
    </xf>
    <xf numFmtId="41" fontId="211" fillId="0" borderId="61" xfId="13276" applyFont="1" applyFill="1" applyBorder="1" applyAlignment="1">
      <alignment vertical="center"/>
    </xf>
    <xf numFmtId="41" fontId="211" fillId="0" borderId="0" xfId="13276" applyFont="1" applyFill="1" applyAlignment="1">
      <alignment vertical="center"/>
    </xf>
    <xf numFmtId="41" fontId="214" fillId="0" borderId="2" xfId="13276" applyFont="1" applyFill="1" applyBorder="1" applyAlignment="1">
      <alignment vertical="center" shrinkToFit="1"/>
    </xf>
    <xf numFmtId="41" fontId="214" fillId="0" borderId="2" xfId="13276" applyFont="1" applyFill="1" applyBorder="1" applyAlignment="1">
      <alignment vertical="center"/>
    </xf>
    <xf numFmtId="41" fontId="214" fillId="0" borderId="2" xfId="13276" applyFont="1" applyFill="1" applyBorder="1" applyAlignment="1">
      <alignment horizontal="center" vertical="center"/>
    </xf>
    <xf numFmtId="41" fontId="214" fillId="0" borderId="60" xfId="13276" applyFont="1" applyFill="1" applyBorder="1" applyAlignment="1">
      <alignment vertical="center"/>
    </xf>
    <xf numFmtId="41" fontId="214" fillId="0" borderId="61" xfId="13276" applyFont="1" applyFill="1" applyBorder="1" applyAlignment="1">
      <alignment vertical="center"/>
    </xf>
    <xf numFmtId="41" fontId="214" fillId="0" borderId="0" xfId="13276" applyFont="1" applyFill="1" applyAlignment="1">
      <alignment vertical="center"/>
    </xf>
    <xf numFmtId="41" fontId="214" fillId="0" borderId="60" xfId="13276" applyFont="1" applyFill="1" applyBorder="1" applyAlignment="1">
      <alignment vertical="center" shrinkToFit="1"/>
    </xf>
    <xf numFmtId="41" fontId="214" fillId="0" borderId="61" xfId="13276" applyFont="1" applyFill="1" applyBorder="1" applyAlignment="1">
      <alignment vertical="center" shrinkToFit="1"/>
    </xf>
    <xf numFmtId="261" fontId="80" fillId="0" borderId="0" xfId="13408" applyFont="1" applyAlignment="1">
      <alignment vertical="center" shrinkToFit="1"/>
    </xf>
    <xf numFmtId="261" fontId="80" fillId="0" borderId="0" xfId="13408" applyFont="1" applyAlignment="1">
      <alignment vertical="center"/>
    </xf>
    <xf numFmtId="261" fontId="80" fillId="0" borderId="0" xfId="13408" applyFont="1" applyAlignment="1">
      <alignment horizontal="center" vertical="center"/>
    </xf>
    <xf numFmtId="41" fontId="214" fillId="4" borderId="0" xfId="13276" applyFont="1" applyFill="1" applyAlignment="1">
      <alignment vertical="center"/>
    </xf>
    <xf numFmtId="41" fontId="214" fillId="4" borderId="2" xfId="13276" applyFont="1" applyFill="1" applyBorder="1" applyAlignment="1">
      <alignment vertical="center"/>
    </xf>
    <xf numFmtId="321" fontId="214" fillId="4" borderId="2" xfId="13276" applyNumberFormat="1" applyFont="1" applyFill="1" applyBorder="1" applyAlignment="1">
      <alignment vertical="center"/>
    </xf>
    <xf numFmtId="322" fontId="214" fillId="4" borderId="2" xfId="13276" applyNumberFormat="1" applyFont="1" applyFill="1" applyBorder="1" applyAlignment="1">
      <alignment vertical="center" shrinkToFit="1"/>
    </xf>
    <xf numFmtId="41" fontId="214" fillId="4" borderId="2" xfId="13276" applyFont="1" applyFill="1" applyBorder="1" applyAlignment="1">
      <alignment horizontal="center" vertical="center" shrinkToFit="1"/>
    </xf>
    <xf numFmtId="41" fontId="214" fillId="4" borderId="2" xfId="13276" applyFont="1" applyFill="1" applyBorder="1" applyAlignment="1">
      <alignment vertical="center" shrinkToFit="1"/>
    </xf>
    <xf numFmtId="41" fontId="211" fillId="0" borderId="2" xfId="13276" applyFont="1" applyBorder="1" applyAlignment="1">
      <alignment horizontal="center" vertical="center" shrinkToFit="1"/>
    </xf>
    <xf numFmtId="41" fontId="211" fillId="45" borderId="2" xfId="13276" applyFont="1" applyFill="1" applyBorder="1" applyAlignment="1">
      <alignment vertical="center" shrinkToFit="1"/>
    </xf>
    <xf numFmtId="41" fontId="211" fillId="0" borderId="2" xfId="13276" applyFont="1" applyBorder="1" applyAlignment="1">
      <alignment horizontal="center" vertical="center" shrinkToFit="1"/>
    </xf>
    <xf numFmtId="261" fontId="271" fillId="0" borderId="0" xfId="15900" applyFont="1" applyFill="1" applyAlignment="1">
      <alignment horizontal="center" vertical="center"/>
    </xf>
    <xf numFmtId="261" fontId="271" fillId="0" borderId="0" xfId="15900" applyFont="1" applyFill="1" applyAlignment="1">
      <alignment vertical="center"/>
    </xf>
    <xf numFmtId="261" fontId="272" fillId="0" borderId="0" xfId="15900" applyFont="1" applyFill="1" applyAlignment="1">
      <alignment vertical="center"/>
    </xf>
    <xf numFmtId="41" fontId="211" fillId="0" borderId="2" xfId="13276" applyFont="1" applyBorder="1" applyAlignment="1">
      <alignment horizontal="center" vertical="center" shrinkToFit="1"/>
    </xf>
    <xf numFmtId="41" fontId="271" fillId="45" borderId="2" xfId="15987" applyFont="1" applyFill="1" applyBorder="1" applyAlignment="1">
      <alignment horizontal="center" vertical="center"/>
    </xf>
    <xf numFmtId="261" fontId="271" fillId="45" borderId="2" xfId="15987" applyNumberFormat="1" applyFont="1" applyFill="1" applyBorder="1" applyAlignment="1">
      <alignment horizontal="center" vertical="center" shrinkToFit="1"/>
    </xf>
    <xf numFmtId="261" fontId="271" fillId="45" borderId="2" xfId="15900" applyFont="1" applyFill="1" applyBorder="1" applyAlignment="1">
      <alignment horizontal="center" vertical="center"/>
    </xf>
    <xf numFmtId="289" fontId="271" fillId="45" borderId="2" xfId="15987" applyNumberFormat="1" applyFont="1" applyFill="1" applyBorder="1" applyAlignment="1">
      <alignment horizontal="center" vertical="center" shrinkToFit="1"/>
    </xf>
    <xf numFmtId="41" fontId="271" fillId="45" borderId="2" xfId="15987" applyFont="1" applyFill="1" applyBorder="1" applyAlignment="1">
      <alignment horizontal="centerContinuous" vertical="center" shrinkToFit="1"/>
    </xf>
    <xf numFmtId="261" fontId="271" fillId="45" borderId="0" xfId="15900" applyFont="1" applyFill="1" applyAlignment="1">
      <alignment horizontal="center" vertical="center"/>
    </xf>
    <xf numFmtId="261" fontId="271" fillId="86" borderId="0" xfId="15900" applyFont="1" applyFill="1" applyAlignment="1">
      <alignment vertical="center"/>
    </xf>
    <xf numFmtId="41" fontId="272" fillId="0" borderId="0" xfId="15987" applyFont="1" applyFill="1" applyAlignment="1">
      <alignment horizontal="center" vertical="center"/>
    </xf>
    <xf numFmtId="41" fontId="272" fillId="0" borderId="0" xfId="15987" applyFont="1" applyFill="1" applyAlignment="1">
      <alignment horizontal="center" vertical="center" shrinkToFit="1"/>
    </xf>
    <xf numFmtId="41" fontId="211" fillId="0" borderId="2" xfId="13276" applyFont="1" applyBorder="1" applyAlignment="1">
      <alignment horizontal="center" vertical="center" shrinkToFit="1"/>
    </xf>
    <xf numFmtId="41" fontId="211" fillId="0" borderId="2" xfId="13276" applyFont="1" applyBorder="1" applyAlignment="1">
      <alignment horizontal="center" vertical="center" shrinkToFit="1"/>
    </xf>
    <xf numFmtId="41" fontId="211" fillId="0" borderId="2" xfId="13276" applyFont="1" applyBorder="1" applyAlignment="1">
      <alignment horizontal="center" vertical="center" shrinkToFit="1"/>
    </xf>
    <xf numFmtId="41" fontId="211" fillId="0" borderId="2" xfId="13276" applyFont="1" applyFill="1" applyBorder="1" applyAlignment="1">
      <alignment horizontal="center" vertical="center"/>
    </xf>
    <xf numFmtId="41" fontId="211" fillId="0" borderId="2" xfId="13276" applyFont="1" applyBorder="1" applyAlignment="1">
      <alignment horizontal="center" vertical="center" shrinkToFit="1"/>
    </xf>
    <xf numFmtId="41" fontId="272" fillId="0" borderId="17" xfId="15987" applyFont="1" applyFill="1" applyBorder="1" applyAlignment="1">
      <alignment horizontal="center" vertical="center"/>
    </xf>
    <xf numFmtId="41" fontId="272" fillId="0" borderId="20" xfId="15987" applyFont="1" applyFill="1" applyBorder="1" applyAlignment="1">
      <alignment horizontal="center" vertical="center"/>
    </xf>
    <xf numFmtId="41" fontId="271" fillId="0" borderId="15" xfId="15987" applyFont="1" applyFill="1" applyBorder="1" applyAlignment="1">
      <alignment horizontal="center" vertical="center" shrinkToFit="1"/>
    </xf>
    <xf numFmtId="41" fontId="271" fillId="0" borderId="18" xfId="15987" applyFont="1" applyFill="1" applyBorder="1" applyAlignment="1">
      <alignment horizontal="center" vertical="center" shrinkToFit="1"/>
    </xf>
    <xf numFmtId="41" fontId="272" fillId="0" borderId="18" xfId="15987" applyFont="1" applyFill="1" applyBorder="1" applyAlignment="1">
      <alignment horizontal="center" vertical="center" shrinkToFit="1"/>
    </xf>
    <xf numFmtId="41" fontId="271" fillId="86" borderId="18" xfId="15987" applyFont="1" applyFill="1" applyBorder="1" applyAlignment="1">
      <alignment horizontal="center" vertical="center" shrinkToFit="1"/>
    </xf>
    <xf numFmtId="41" fontId="272" fillId="0" borderId="21" xfId="15987" applyFont="1" applyFill="1" applyBorder="1" applyAlignment="1">
      <alignment horizontal="center" vertical="center" shrinkToFit="1"/>
    </xf>
    <xf numFmtId="41" fontId="271" fillId="0" borderId="13" xfId="15987" applyFont="1" applyFill="1" applyBorder="1" applyAlignment="1">
      <alignment horizontal="center" vertical="center" shrinkToFit="1"/>
    </xf>
    <xf numFmtId="41" fontId="271" fillId="0" borderId="13" xfId="15987" applyFont="1" applyFill="1" applyBorder="1" applyAlignment="1">
      <alignment horizontal="left" vertical="center"/>
    </xf>
    <xf numFmtId="261" fontId="271" fillId="0" borderId="13" xfId="15987" applyNumberFormat="1" applyFont="1" applyFill="1" applyBorder="1" applyAlignment="1">
      <alignment horizontal="center" vertical="center" shrinkToFit="1"/>
    </xf>
    <xf numFmtId="261" fontId="271" fillId="0" borderId="13" xfId="15900" applyFont="1" applyFill="1" applyBorder="1" applyAlignment="1">
      <alignment horizontal="center" vertical="center"/>
    </xf>
    <xf numFmtId="289" fontId="271" fillId="0" borderId="13" xfId="15987" applyNumberFormat="1" applyFont="1" applyFill="1" applyBorder="1" applyAlignment="1">
      <alignment horizontal="center" vertical="center" shrinkToFit="1"/>
    </xf>
    <xf numFmtId="41" fontId="271" fillId="0" borderId="16" xfId="15987" applyFont="1" applyFill="1" applyBorder="1" applyAlignment="1">
      <alignment horizontal="center" vertical="center" shrinkToFit="1"/>
    </xf>
    <xf numFmtId="41" fontId="271" fillId="0" borderId="16" xfId="15987" applyFont="1" applyFill="1" applyBorder="1" applyAlignment="1">
      <alignment horizontal="left" vertical="center"/>
    </xf>
    <xf numFmtId="261" fontId="271" fillId="0" borderId="16" xfId="15987" applyNumberFormat="1" applyFont="1" applyFill="1" applyBorder="1" applyAlignment="1">
      <alignment horizontal="center" vertical="center" shrinkToFit="1"/>
    </xf>
    <xf numFmtId="261" fontId="271" fillId="0" borderId="16" xfId="15900" applyFont="1" applyFill="1" applyBorder="1" applyAlignment="1">
      <alignment horizontal="center" vertical="center"/>
    </xf>
    <xf numFmtId="289" fontId="271" fillId="0" borderId="16" xfId="15987" applyNumberFormat="1" applyFont="1" applyFill="1" applyBorder="1" applyAlignment="1">
      <alignment horizontal="center" vertical="center" shrinkToFit="1"/>
    </xf>
    <xf numFmtId="41" fontId="272" fillId="0" borderId="16" xfId="15987" applyFont="1" applyFill="1" applyBorder="1" applyAlignment="1">
      <alignment vertical="center"/>
    </xf>
    <xf numFmtId="261" fontId="271" fillId="0" borderId="16" xfId="15987" applyNumberFormat="1" applyFont="1" applyFill="1" applyBorder="1" applyAlignment="1">
      <alignment vertical="center" shrinkToFit="1"/>
    </xf>
    <xf numFmtId="261" fontId="272" fillId="0" borderId="16" xfId="15900" applyFont="1" applyFill="1" applyBorder="1" applyAlignment="1">
      <alignment horizontal="center" vertical="center"/>
    </xf>
    <xf numFmtId="289" fontId="272" fillId="0" borderId="16" xfId="15987" applyNumberFormat="1" applyFont="1" applyFill="1" applyBorder="1" applyAlignment="1">
      <alignment vertical="center" shrinkToFit="1"/>
    </xf>
    <xf numFmtId="41" fontId="272" fillId="0" borderId="16" xfId="15987" applyFont="1" applyFill="1" applyBorder="1" applyAlignment="1">
      <alignment horizontal="center" vertical="center" shrinkToFit="1"/>
    </xf>
    <xf numFmtId="261" fontId="272" fillId="0" borderId="16" xfId="15987" applyNumberFormat="1" applyFont="1" applyFill="1" applyBorder="1" applyAlignment="1">
      <alignment vertical="center" shrinkToFit="1"/>
    </xf>
    <xf numFmtId="41" fontId="272" fillId="0" borderId="16" xfId="15987" quotePrefix="1" applyFont="1" applyFill="1" applyBorder="1" applyAlignment="1">
      <alignment vertical="center"/>
    </xf>
    <xf numFmtId="41" fontId="271" fillId="86" borderId="16" xfId="15987" applyFont="1" applyFill="1" applyBorder="1" applyAlignment="1">
      <alignment horizontal="center" vertical="center" shrinkToFit="1"/>
    </xf>
    <xf numFmtId="41" fontId="271" fillId="86" borderId="16" xfId="15987" applyFont="1" applyFill="1" applyBorder="1" applyAlignment="1">
      <alignment vertical="center"/>
    </xf>
    <xf numFmtId="261" fontId="271" fillId="86" borderId="16" xfId="15987" applyNumberFormat="1" applyFont="1" applyFill="1" applyBorder="1" applyAlignment="1">
      <alignment vertical="center" shrinkToFit="1"/>
    </xf>
    <xf numFmtId="261" fontId="271" fillId="86" borderId="16" xfId="15900" applyFont="1" applyFill="1" applyBorder="1" applyAlignment="1">
      <alignment horizontal="center" vertical="center"/>
    </xf>
    <xf numFmtId="289" fontId="271" fillId="86" borderId="16" xfId="15987" applyNumberFormat="1" applyFont="1" applyFill="1" applyBorder="1" applyAlignment="1">
      <alignment vertical="center" shrinkToFit="1"/>
    </xf>
    <xf numFmtId="41" fontId="271" fillId="0" borderId="16" xfId="15987" applyFont="1" applyFill="1" applyBorder="1" applyAlignment="1">
      <alignment vertical="center"/>
    </xf>
    <xf numFmtId="289" fontId="271" fillId="0" borderId="16" xfId="15987" applyNumberFormat="1" applyFont="1" applyFill="1" applyBorder="1" applyAlignment="1">
      <alignment vertical="center" shrinkToFit="1"/>
    </xf>
    <xf numFmtId="41" fontId="272" fillId="0" borderId="16" xfId="15987" applyFont="1" applyFill="1" applyBorder="1" applyAlignment="1">
      <alignment vertical="center" wrapText="1" shrinkToFit="1"/>
    </xf>
    <xf numFmtId="41" fontId="272" fillId="0" borderId="19" xfId="15987" applyFont="1" applyFill="1" applyBorder="1" applyAlignment="1">
      <alignment horizontal="center" vertical="center" shrinkToFit="1"/>
    </xf>
    <xf numFmtId="41" fontId="272" fillId="0" borderId="19" xfId="15987" quotePrefix="1" applyFont="1" applyFill="1" applyBorder="1" applyAlignment="1">
      <alignment vertical="center"/>
    </xf>
    <xf numFmtId="261" fontId="272" fillId="0" borderId="19" xfId="15987" applyNumberFormat="1" applyFont="1" applyFill="1" applyBorder="1" applyAlignment="1">
      <alignment vertical="center" shrinkToFit="1"/>
    </xf>
    <xf numFmtId="261" fontId="272" fillId="0" borderId="19" xfId="15900" applyFont="1" applyFill="1" applyBorder="1" applyAlignment="1">
      <alignment horizontal="center" vertical="center"/>
    </xf>
    <xf numFmtId="289" fontId="272" fillId="0" borderId="19" xfId="15987" applyNumberFormat="1" applyFont="1" applyFill="1" applyBorder="1" applyAlignment="1">
      <alignment vertical="center" shrinkToFit="1"/>
    </xf>
    <xf numFmtId="41" fontId="272" fillId="0" borderId="24" xfId="15987" applyFont="1" applyFill="1" applyBorder="1" applyAlignment="1">
      <alignment horizontal="center" vertical="center" shrinkToFit="1"/>
    </xf>
    <xf numFmtId="41" fontId="272" fillId="0" borderId="24" xfId="15987" applyFont="1" applyFill="1" applyBorder="1" applyAlignment="1">
      <alignment vertical="center"/>
    </xf>
    <xf numFmtId="261" fontId="272" fillId="0" borderId="24" xfId="15987" applyNumberFormat="1" applyFont="1" applyFill="1" applyBorder="1" applyAlignment="1">
      <alignment vertical="center" shrinkToFit="1"/>
    </xf>
    <xf numFmtId="261" fontId="272" fillId="0" borderId="24" xfId="15900" applyFont="1" applyFill="1" applyBorder="1" applyAlignment="1">
      <alignment horizontal="center" vertical="center"/>
    </xf>
    <xf numFmtId="289" fontId="272" fillId="0" borderId="24" xfId="15987" applyNumberFormat="1" applyFont="1" applyFill="1" applyBorder="1" applyAlignment="1">
      <alignment vertical="center" shrinkToFit="1"/>
    </xf>
    <xf numFmtId="41" fontId="210" fillId="2" borderId="0" xfId="13276" applyFont="1" applyFill="1" applyBorder="1" applyAlignment="1">
      <alignment horizontal="center"/>
    </xf>
    <xf numFmtId="41" fontId="210" fillId="0" borderId="0" xfId="13410" applyFont="1" applyAlignment="1">
      <alignment horizontal="center" vertical="center"/>
    </xf>
    <xf numFmtId="322" fontId="214" fillId="0" borderId="2" xfId="13276" applyNumberFormat="1" applyFont="1" applyFill="1" applyBorder="1" applyAlignment="1">
      <alignment vertical="center" shrinkToFit="1"/>
    </xf>
    <xf numFmtId="321" fontId="214" fillId="0" borderId="2" xfId="13276" applyNumberFormat="1" applyFont="1" applyFill="1" applyBorder="1" applyAlignment="1">
      <alignment vertical="center"/>
    </xf>
    <xf numFmtId="41" fontId="214" fillId="0" borderId="2" xfId="13410" applyNumberFormat="1" applyFont="1" applyFill="1" applyBorder="1" applyAlignment="1">
      <alignment horizontal="center" vertical="center" shrinkToFit="1"/>
    </xf>
    <xf numFmtId="41" fontId="214" fillId="0" borderId="2" xfId="13276" applyFont="1" applyFill="1" applyBorder="1" applyAlignment="1">
      <alignment horizontal="center" vertical="center" shrinkToFit="1"/>
    </xf>
    <xf numFmtId="261" fontId="209" fillId="0" borderId="0" xfId="13089" applyFont="1">
      <alignment vertical="center"/>
    </xf>
    <xf numFmtId="41" fontId="209" fillId="0" borderId="2" xfId="12249" applyFont="1" applyBorder="1" applyAlignment="1">
      <alignment vertical="center" wrapText="1"/>
    </xf>
    <xf numFmtId="41" fontId="209" fillId="0" borderId="2" xfId="12249" quotePrefix="1" applyFont="1" applyBorder="1" applyAlignment="1">
      <alignment vertical="center" wrapText="1"/>
    </xf>
    <xf numFmtId="261" fontId="209" fillId="0" borderId="2" xfId="13089" quotePrefix="1" applyFont="1" applyBorder="1" applyAlignment="1">
      <alignment vertical="center" wrapText="1"/>
    </xf>
    <xf numFmtId="41" fontId="209" fillId="0" borderId="0" xfId="12249" applyFont="1">
      <alignment vertical="center"/>
    </xf>
    <xf numFmtId="41" fontId="284" fillId="87" borderId="2" xfId="12249" quotePrefix="1" applyFont="1" applyFill="1" applyBorder="1" applyAlignment="1">
      <alignment horizontal="center" vertical="center" wrapText="1"/>
    </xf>
    <xf numFmtId="261" fontId="284" fillId="87" borderId="2" xfId="13089" quotePrefix="1" applyFont="1" applyFill="1" applyBorder="1" applyAlignment="1">
      <alignment horizontal="center" vertical="center" wrapText="1"/>
    </xf>
    <xf numFmtId="261" fontId="209" fillId="87" borderId="2" xfId="13089" quotePrefix="1" applyFont="1" applyFill="1" applyBorder="1" applyAlignment="1">
      <alignment horizontal="center" vertical="center" wrapText="1"/>
    </xf>
    <xf numFmtId="261" fontId="271" fillId="45" borderId="5" xfId="15987" applyNumberFormat="1" applyFont="1" applyFill="1" applyBorder="1" applyAlignment="1">
      <alignment horizontal="center" vertical="center" shrinkToFit="1"/>
    </xf>
    <xf numFmtId="368" fontId="214" fillId="0" borderId="2" xfId="13276" applyNumberFormat="1" applyFont="1" applyFill="1" applyBorder="1" applyAlignment="1">
      <alignment horizontal="center" vertical="center"/>
    </xf>
    <xf numFmtId="41" fontId="214" fillId="0" borderId="60" xfId="13276" applyFont="1" applyFill="1" applyBorder="1" applyAlignment="1">
      <alignment horizontal="center" vertical="center"/>
    </xf>
    <xf numFmtId="41" fontId="211" fillId="0" borderId="2" xfId="13276" applyFont="1" applyBorder="1" applyAlignment="1">
      <alignment horizontal="center" vertical="center" shrinkToFit="1"/>
    </xf>
    <xf numFmtId="41" fontId="271" fillId="45" borderId="2" xfId="15987" applyFont="1" applyFill="1" applyBorder="1" applyAlignment="1">
      <alignment horizontal="center" vertical="center" shrinkToFit="1"/>
    </xf>
    <xf numFmtId="41" fontId="271" fillId="45" borderId="6" xfId="15987" applyFont="1" applyFill="1" applyBorder="1" applyAlignment="1">
      <alignment horizontal="center" vertical="center" shrinkToFit="1"/>
    </xf>
    <xf numFmtId="41" fontId="211" fillId="0" borderId="2" xfId="13276" applyFont="1" applyBorder="1" applyAlignment="1">
      <alignment horizontal="center" vertical="center" shrinkToFit="1"/>
    </xf>
    <xf numFmtId="41" fontId="271" fillId="0" borderId="0" xfId="12249" applyFont="1" applyFill="1" applyBorder="1" applyAlignment="1">
      <alignment horizontal="center" vertical="center"/>
    </xf>
    <xf numFmtId="0" fontId="271" fillId="0" borderId="0" xfId="15900" applyNumberFormat="1" applyFont="1" applyFill="1" applyBorder="1" applyAlignment="1">
      <alignment horizontal="center" vertical="center"/>
    </xf>
    <xf numFmtId="261" fontId="271" fillId="0" borderId="0" xfId="15900" applyFont="1" applyFill="1" applyBorder="1" applyAlignment="1">
      <alignment horizontal="center" vertical="center"/>
    </xf>
    <xf numFmtId="41" fontId="271" fillId="45" borderId="0" xfId="12249" applyFont="1" applyFill="1" applyBorder="1" applyAlignment="1">
      <alignment horizontal="center" vertical="center"/>
    </xf>
    <xf numFmtId="0" fontId="271" fillId="45" borderId="0" xfId="15900" applyNumberFormat="1" applyFont="1" applyFill="1" applyBorder="1" applyAlignment="1">
      <alignment horizontal="center" vertical="center"/>
    </xf>
    <xf numFmtId="261" fontId="272" fillId="0" borderId="0" xfId="15900" applyFont="1" applyFill="1" applyBorder="1" applyAlignment="1">
      <alignment horizontal="center" vertical="center"/>
    </xf>
    <xf numFmtId="0" fontId="272" fillId="0" borderId="0" xfId="15900" applyNumberFormat="1" applyFont="1" applyFill="1" applyBorder="1" applyAlignment="1">
      <alignment horizontal="center" vertical="center"/>
    </xf>
    <xf numFmtId="41" fontId="272" fillId="0" borderId="0" xfId="12249" applyFont="1" applyFill="1" applyBorder="1" applyAlignment="1">
      <alignment horizontal="center" vertical="center"/>
    </xf>
    <xf numFmtId="261" fontId="271" fillId="86" borderId="0" xfId="15900" applyFont="1" applyFill="1" applyBorder="1" applyAlignment="1">
      <alignment horizontal="center" vertical="center"/>
    </xf>
    <xf numFmtId="0" fontId="271" fillId="86" borderId="0" xfId="15900" applyNumberFormat="1" applyFont="1" applyFill="1" applyBorder="1" applyAlignment="1">
      <alignment horizontal="center" vertical="center"/>
    </xf>
    <xf numFmtId="41" fontId="271" fillId="86" borderId="0" xfId="12249" applyFont="1" applyFill="1" applyBorder="1" applyAlignment="1">
      <alignment horizontal="center" vertical="center"/>
    </xf>
    <xf numFmtId="261" fontId="271" fillId="45" borderId="0" xfId="15900" applyFont="1" applyFill="1" applyBorder="1" applyAlignment="1">
      <alignment horizontal="center" vertical="center"/>
    </xf>
    <xf numFmtId="261" fontId="271" fillId="86" borderId="0" xfId="15900" applyFont="1" applyFill="1" applyBorder="1" applyAlignment="1">
      <alignment horizontal="left" vertical="center"/>
    </xf>
    <xf numFmtId="261" fontId="272" fillId="0" borderId="0" xfId="15900" applyFont="1" applyFill="1" applyBorder="1" applyAlignment="1">
      <alignment horizontal="left" vertical="center"/>
    </xf>
    <xf numFmtId="261" fontId="271" fillId="0" borderId="0" xfId="15900" applyFont="1" applyFill="1" applyBorder="1" applyAlignment="1">
      <alignment horizontal="left" vertical="center"/>
    </xf>
    <xf numFmtId="261" fontId="271" fillId="45" borderId="0" xfId="15900" applyFont="1" applyFill="1" applyBorder="1" applyAlignment="1">
      <alignment horizontal="left" vertical="center"/>
    </xf>
    <xf numFmtId="41" fontId="294" fillId="0" borderId="0" xfId="12249" applyFont="1" applyFill="1" applyBorder="1" applyAlignment="1">
      <alignment horizontal="center" vertical="center"/>
    </xf>
    <xf numFmtId="0" fontId="294" fillId="0" borderId="0" xfId="15900" applyNumberFormat="1" applyFont="1" applyFill="1" applyBorder="1" applyAlignment="1">
      <alignment horizontal="center" vertical="center"/>
    </xf>
    <xf numFmtId="0" fontId="272" fillId="0" borderId="0" xfId="21053" applyNumberFormat="1" applyFont="1" applyFill="1" applyAlignment="1">
      <alignment vertical="center"/>
    </xf>
    <xf numFmtId="0" fontId="272" fillId="0" borderId="0" xfId="15900" applyNumberFormat="1" applyFont="1" applyFill="1" applyAlignment="1">
      <alignment vertical="center"/>
    </xf>
    <xf numFmtId="0" fontId="271" fillId="0" borderId="0" xfId="15900" applyNumberFormat="1" applyFont="1" applyFill="1" applyAlignment="1">
      <alignment vertical="center"/>
    </xf>
    <xf numFmtId="41" fontId="272" fillId="0" borderId="0" xfId="12249" applyFont="1" applyFill="1" applyAlignment="1">
      <alignment vertical="center"/>
    </xf>
    <xf numFmtId="41" fontId="272" fillId="88" borderId="16" xfId="15987" applyFont="1" applyFill="1" applyBorder="1" applyAlignment="1">
      <alignment horizontal="center" vertical="center" shrinkToFit="1"/>
    </xf>
    <xf numFmtId="41" fontId="272" fillId="88" borderId="16" xfId="15987" applyFont="1" applyFill="1" applyBorder="1" applyAlignment="1">
      <alignment vertical="center"/>
    </xf>
    <xf numFmtId="261" fontId="272" fillId="88" borderId="16" xfId="15987" applyNumberFormat="1" applyFont="1" applyFill="1" applyBorder="1" applyAlignment="1">
      <alignment vertical="center" shrinkToFit="1"/>
    </xf>
    <xf numFmtId="261" fontId="272" fillId="88" borderId="16" xfId="15900" applyFont="1" applyFill="1" applyBorder="1" applyAlignment="1">
      <alignment horizontal="center" vertical="center"/>
    </xf>
    <xf numFmtId="289" fontId="272" fillId="88" borderId="16" xfId="15987" applyNumberFormat="1" applyFont="1" applyFill="1" applyBorder="1" applyAlignment="1">
      <alignment vertical="center" shrinkToFit="1"/>
    </xf>
    <xf numFmtId="41" fontId="271" fillId="45" borderId="0" xfId="15987" applyFont="1" applyFill="1" applyBorder="1" applyAlignment="1">
      <alignment horizontal="center" vertical="center" shrinkToFit="1"/>
    </xf>
    <xf numFmtId="41" fontId="271" fillId="0" borderId="0" xfId="15987" applyFont="1" applyFill="1" applyBorder="1" applyAlignment="1">
      <alignment horizontal="center" vertical="center" shrinkToFit="1"/>
    </xf>
    <xf numFmtId="41" fontId="272" fillId="0" borderId="0" xfId="15987" applyFont="1" applyFill="1" applyBorder="1" applyAlignment="1">
      <alignment horizontal="center" vertical="center" shrinkToFit="1"/>
    </xf>
    <xf numFmtId="41" fontId="271" fillId="86" borderId="0" xfId="15987" applyFont="1" applyFill="1" applyBorder="1" applyAlignment="1">
      <alignment horizontal="center" vertical="center" shrinkToFit="1"/>
    </xf>
    <xf numFmtId="321" fontId="272" fillId="0" borderId="0" xfId="15987" applyNumberFormat="1" applyFont="1" applyFill="1" applyBorder="1" applyAlignment="1">
      <alignment horizontal="center" vertical="center" shrinkToFit="1"/>
    </xf>
    <xf numFmtId="41" fontId="271" fillId="45" borderId="0" xfId="12249" applyFont="1" applyFill="1" applyBorder="1" applyAlignment="1">
      <alignment horizontal="center" vertical="center" shrinkToFit="1"/>
    </xf>
    <xf numFmtId="41" fontId="271" fillId="0" borderId="0" xfId="12249" applyFont="1" applyFill="1" applyBorder="1" applyAlignment="1">
      <alignment horizontal="center" vertical="center" shrinkToFit="1"/>
    </xf>
    <xf numFmtId="41" fontId="272" fillId="0" borderId="0" xfId="12249" applyFont="1" applyFill="1" applyBorder="1" applyAlignment="1">
      <alignment horizontal="center" vertical="center" shrinkToFit="1"/>
    </xf>
    <xf numFmtId="41" fontId="271" fillId="86" borderId="0" xfId="12249" applyFont="1" applyFill="1" applyBorder="1" applyAlignment="1">
      <alignment horizontal="center" vertical="center" shrinkToFit="1"/>
    </xf>
    <xf numFmtId="41" fontId="272" fillId="0" borderId="0" xfId="15900" applyNumberFormat="1" applyFont="1" applyFill="1" applyBorder="1" applyAlignment="1">
      <alignment horizontal="left" vertical="center"/>
    </xf>
    <xf numFmtId="41" fontId="272" fillId="0" borderId="0" xfId="15900" applyNumberFormat="1" applyFont="1" applyFill="1" applyBorder="1" applyAlignment="1">
      <alignment vertical="center"/>
    </xf>
    <xf numFmtId="41" fontId="271" fillId="0" borderId="0" xfId="15900" applyNumberFormat="1" applyFont="1" applyFill="1" applyBorder="1" applyAlignment="1">
      <alignment vertical="center"/>
    </xf>
    <xf numFmtId="261" fontId="272" fillId="0" borderId="0" xfId="15900" applyFont="1" applyFill="1" applyBorder="1" applyAlignment="1">
      <alignment vertical="center"/>
    </xf>
    <xf numFmtId="261" fontId="271" fillId="0" borderId="0" xfId="15900" applyFont="1" applyFill="1" applyBorder="1" applyAlignment="1">
      <alignment vertical="center"/>
    </xf>
    <xf numFmtId="41" fontId="271" fillId="0" borderId="0" xfId="15900" applyNumberFormat="1" applyFont="1" applyFill="1" applyBorder="1" applyAlignment="1">
      <alignment horizontal="left" vertical="center"/>
    </xf>
    <xf numFmtId="289" fontId="271" fillId="45" borderId="2" xfId="15987" applyNumberFormat="1" applyFont="1" applyFill="1" applyBorder="1" applyAlignment="1">
      <alignment horizontal="center" vertical="center" shrinkToFit="1"/>
    </xf>
    <xf numFmtId="41" fontId="271" fillId="0" borderId="13" xfId="15987" applyFont="1" applyFill="1" applyBorder="1" applyAlignment="1">
      <alignment horizontal="center" vertical="center" shrinkToFit="1"/>
    </xf>
    <xf numFmtId="289" fontId="271" fillId="0" borderId="13" xfId="15987" applyNumberFormat="1" applyFont="1" applyFill="1" applyBorder="1" applyAlignment="1">
      <alignment horizontal="center" vertical="center" shrinkToFit="1"/>
    </xf>
    <xf numFmtId="289" fontId="271" fillId="0" borderId="16" xfId="15987" applyNumberFormat="1" applyFont="1" applyFill="1" applyBorder="1" applyAlignment="1">
      <alignment horizontal="center" vertical="center" shrinkToFit="1"/>
    </xf>
    <xf numFmtId="261" fontId="272" fillId="0" borderId="16" xfId="15900" applyFont="1" applyFill="1" applyBorder="1" applyAlignment="1">
      <alignment horizontal="center" vertical="center"/>
    </xf>
    <xf numFmtId="289" fontId="272" fillId="0" borderId="16" xfId="15987" applyNumberFormat="1" applyFont="1" applyFill="1" applyBorder="1" applyAlignment="1">
      <alignment vertical="center" shrinkToFit="1"/>
    </xf>
    <xf numFmtId="41" fontId="271" fillId="86" borderId="16" xfId="15987" applyFont="1" applyFill="1" applyBorder="1" applyAlignment="1">
      <alignment horizontal="center" vertical="center" shrinkToFit="1"/>
    </xf>
    <xf numFmtId="321" fontId="271" fillId="0" borderId="0" xfId="15987" applyNumberFormat="1" applyFont="1" applyFill="1" applyBorder="1" applyAlignment="1">
      <alignment horizontal="center" vertical="center" shrinkToFit="1"/>
    </xf>
    <xf numFmtId="41" fontId="272" fillId="88" borderId="18" xfId="15987" applyFont="1" applyFill="1" applyBorder="1" applyAlignment="1">
      <alignment horizontal="center" vertical="center" shrinkToFit="1"/>
    </xf>
    <xf numFmtId="41" fontId="272" fillId="88" borderId="16" xfId="15987" quotePrefix="1" applyFont="1" applyFill="1" applyBorder="1" applyAlignment="1">
      <alignment vertical="center"/>
    </xf>
    <xf numFmtId="41" fontId="272" fillId="88" borderId="19" xfId="15987" applyFont="1" applyFill="1" applyBorder="1" applyAlignment="1">
      <alignment horizontal="center" vertical="center" shrinkToFit="1"/>
    </xf>
    <xf numFmtId="41" fontId="272" fillId="88" borderId="19" xfId="15987" quotePrefix="1" applyFont="1" applyFill="1" applyBorder="1" applyAlignment="1">
      <alignment vertical="center"/>
    </xf>
    <xf numFmtId="261" fontId="272" fillId="88" borderId="19" xfId="15987" applyNumberFormat="1" applyFont="1" applyFill="1" applyBorder="1" applyAlignment="1">
      <alignment vertical="center" shrinkToFit="1"/>
    </xf>
    <xf numFmtId="261" fontId="272" fillId="88" borderId="19" xfId="15900" applyFont="1" applyFill="1" applyBorder="1" applyAlignment="1">
      <alignment horizontal="center" vertical="center"/>
    </xf>
    <xf numFmtId="289" fontId="272" fillId="88" borderId="19" xfId="15987" applyNumberFormat="1" applyFont="1" applyFill="1" applyBorder="1" applyAlignment="1">
      <alignment vertical="center" shrinkToFit="1"/>
    </xf>
    <xf numFmtId="41" fontId="272" fillId="88" borderId="21" xfId="15987" applyFont="1" applyFill="1" applyBorder="1" applyAlignment="1">
      <alignment horizontal="center" vertical="center" shrinkToFit="1"/>
    </xf>
    <xf numFmtId="241" fontId="214" fillId="0" borderId="2" xfId="13276" applyNumberFormat="1" applyFont="1" applyBorder="1" applyAlignment="1">
      <alignment vertical="center" shrinkToFit="1"/>
    </xf>
    <xf numFmtId="289" fontId="214" fillId="0" borderId="2" xfId="13276" applyNumberFormat="1" applyFont="1" applyBorder="1" applyAlignment="1">
      <alignment vertical="center" shrinkToFit="1"/>
    </xf>
    <xf numFmtId="41" fontId="271" fillId="0" borderId="16" xfId="15987" applyFont="1" applyFill="1" applyBorder="1" applyAlignment="1">
      <alignment horizontal="center" vertical="center" shrinkToFit="1"/>
    </xf>
    <xf numFmtId="41" fontId="272" fillId="0" borderId="16" xfId="15987" applyFont="1" applyFill="1" applyBorder="1" applyAlignment="1">
      <alignment horizontal="center" vertical="center" shrinkToFit="1"/>
    </xf>
    <xf numFmtId="41" fontId="271" fillId="45" borderId="2" xfId="15987" applyFont="1" applyFill="1" applyBorder="1" applyAlignment="1">
      <alignment horizontal="center" vertical="center" shrinkToFit="1"/>
    </xf>
    <xf numFmtId="41" fontId="209" fillId="0" borderId="2" xfId="12249" quotePrefix="1" applyFont="1" applyFill="1" applyBorder="1" applyAlignment="1">
      <alignment vertical="center" wrapText="1"/>
    </xf>
    <xf numFmtId="0" fontId="272" fillId="0" borderId="0" xfId="20977" quotePrefix="1" applyFont="1" applyFill="1" applyBorder="1" applyAlignment="1">
      <alignment horizontal="left" vertical="center" wrapText="1"/>
    </xf>
    <xf numFmtId="0" fontId="294" fillId="0" borderId="0" xfId="20977" quotePrefix="1" applyFont="1" applyFill="1" applyBorder="1" applyAlignment="1">
      <alignment horizontal="center" vertical="center" wrapText="1"/>
    </xf>
    <xf numFmtId="41" fontId="294" fillId="0" borderId="0" xfId="12249" applyFont="1" applyFill="1" applyBorder="1" applyAlignment="1">
      <alignment horizontal="center" vertical="center" wrapText="1"/>
    </xf>
    <xf numFmtId="41" fontId="294" fillId="0" borderId="0" xfId="12249" applyFont="1" applyFill="1" applyBorder="1" applyAlignment="1">
      <alignment horizontal="right" vertical="center" wrapText="1"/>
    </xf>
    <xf numFmtId="371" fontId="294" fillId="0" borderId="0" xfId="21042" applyNumberFormat="1" applyFont="1" applyFill="1" applyBorder="1" applyAlignment="1">
      <alignment horizontal="right" vertical="center" wrapText="1"/>
    </xf>
    <xf numFmtId="371" fontId="294" fillId="0" borderId="0" xfId="21050" applyNumberFormat="1" applyFont="1" applyFill="1" applyBorder="1" applyAlignment="1">
      <alignment vertical="center" wrapText="1"/>
    </xf>
    <xf numFmtId="41" fontId="271" fillId="45" borderId="0" xfId="15900" applyNumberFormat="1" applyFont="1" applyFill="1" applyBorder="1" applyAlignment="1">
      <alignment horizontal="center" vertical="center"/>
    </xf>
    <xf numFmtId="41" fontId="271" fillId="0" borderId="0" xfId="15900" applyNumberFormat="1" applyFont="1" applyFill="1" applyBorder="1" applyAlignment="1">
      <alignment horizontal="center" vertical="center"/>
    </xf>
    <xf numFmtId="261" fontId="271" fillId="86" borderId="0" xfId="15900" applyFont="1" applyFill="1" applyBorder="1" applyAlignment="1">
      <alignment vertical="center"/>
    </xf>
    <xf numFmtId="41" fontId="271" fillId="86" borderId="0" xfId="15900" applyNumberFormat="1" applyFont="1" applyFill="1" applyBorder="1" applyAlignment="1">
      <alignment vertical="center"/>
    </xf>
    <xf numFmtId="41" fontId="271" fillId="0" borderId="0" xfId="12249" applyNumberFormat="1" applyFont="1" applyFill="1" applyBorder="1" applyAlignment="1">
      <alignment horizontal="center" vertical="center" shrinkToFit="1"/>
    </xf>
    <xf numFmtId="41" fontId="272" fillId="0" borderId="0" xfId="12249" applyNumberFormat="1" applyFont="1" applyFill="1" applyBorder="1" applyAlignment="1">
      <alignment horizontal="center" vertical="center" shrinkToFit="1"/>
    </xf>
    <xf numFmtId="41" fontId="272" fillId="88" borderId="67" xfId="15987" applyFont="1" applyFill="1" applyBorder="1" applyAlignment="1">
      <alignment horizontal="center" vertical="center" shrinkToFit="1"/>
    </xf>
    <xf numFmtId="41" fontId="272" fillId="88" borderId="67" xfId="15987" quotePrefix="1" applyFont="1" applyFill="1" applyBorder="1" applyAlignment="1">
      <alignment vertical="center"/>
    </xf>
    <xf numFmtId="261" fontId="272" fillId="88" borderId="67" xfId="15987" applyNumberFormat="1" applyFont="1" applyFill="1" applyBorder="1" applyAlignment="1">
      <alignment vertical="center" shrinkToFit="1"/>
    </xf>
    <xf numFmtId="261" fontId="272" fillId="88" borderId="67" xfId="15900" applyFont="1" applyFill="1" applyBorder="1" applyAlignment="1">
      <alignment horizontal="center" vertical="center"/>
    </xf>
    <xf numFmtId="289" fontId="272" fillId="88" borderId="67" xfId="15987" applyNumberFormat="1" applyFont="1" applyFill="1" applyBorder="1" applyAlignment="1">
      <alignment vertical="center" shrinkToFit="1"/>
    </xf>
    <xf numFmtId="41" fontId="272" fillId="88" borderId="81" xfId="15987" applyFont="1" applyFill="1" applyBorder="1" applyAlignment="1">
      <alignment horizontal="center" vertical="center" shrinkToFit="1"/>
    </xf>
    <xf numFmtId="321" fontId="272" fillId="0" borderId="18" xfId="15987" applyNumberFormat="1" applyFont="1" applyFill="1" applyBorder="1" applyAlignment="1">
      <alignment horizontal="center" vertical="center" shrinkToFit="1"/>
    </xf>
    <xf numFmtId="321" fontId="271" fillId="0" borderId="18" xfId="15987" applyNumberFormat="1" applyFont="1" applyFill="1" applyBorder="1" applyAlignment="1">
      <alignment horizontal="center" vertical="center" shrinkToFit="1"/>
    </xf>
    <xf numFmtId="41" fontId="271" fillId="0" borderId="19" xfId="15987" applyFont="1" applyFill="1" applyBorder="1" applyAlignment="1">
      <alignment horizontal="center" vertical="center" shrinkToFit="1"/>
    </xf>
    <xf numFmtId="41" fontId="271" fillId="0" borderId="19" xfId="15987" applyFont="1" applyFill="1" applyBorder="1" applyAlignment="1">
      <alignment vertical="center"/>
    </xf>
    <xf numFmtId="261" fontId="271" fillId="0" borderId="19" xfId="15987" applyNumberFormat="1" applyFont="1" applyFill="1" applyBorder="1" applyAlignment="1">
      <alignment vertical="center" shrinkToFit="1"/>
    </xf>
    <xf numFmtId="261" fontId="271" fillId="0" borderId="19" xfId="15900" applyFont="1" applyFill="1" applyBorder="1" applyAlignment="1">
      <alignment horizontal="center" vertical="center"/>
    </xf>
    <xf numFmtId="289" fontId="271" fillId="0" borderId="19" xfId="15987" applyNumberFormat="1" applyFont="1" applyFill="1" applyBorder="1" applyAlignment="1">
      <alignment vertical="center" shrinkToFit="1"/>
    </xf>
    <xf numFmtId="41" fontId="271" fillId="0" borderId="21" xfId="15987" applyFont="1" applyFill="1" applyBorder="1" applyAlignment="1">
      <alignment horizontal="center" vertical="center" shrinkToFit="1"/>
    </xf>
    <xf numFmtId="41" fontId="212" fillId="2" borderId="7" xfId="13276" applyFont="1" applyFill="1" applyBorder="1" applyAlignment="1">
      <alignment horizontal="left" vertical="center"/>
    </xf>
    <xf numFmtId="321" fontId="212" fillId="2" borderId="82" xfId="13276" applyNumberFormat="1" applyFont="1" applyFill="1" applyBorder="1" applyAlignment="1">
      <alignment horizontal="left" vertical="center" shrinkToFit="1"/>
    </xf>
    <xf numFmtId="322" fontId="212" fillId="2" borderId="82" xfId="13276" applyNumberFormat="1" applyFont="1" applyFill="1" applyBorder="1" applyAlignment="1">
      <alignment horizontal="centerContinuous" vertical="center"/>
    </xf>
    <xf numFmtId="41" fontId="212" fillId="2" borderId="82" xfId="13276" applyFont="1" applyFill="1" applyBorder="1" applyAlignment="1">
      <alignment horizontal="center" vertical="center"/>
    </xf>
    <xf numFmtId="41" fontId="212" fillId="2" borderId="82" xfId="13276" applyFont="1" applyFill="1" applyBorder="1" applyAlignment="1">
      <alignment horizontal="centerContinuous" vertical="center"/>
    </xf>
    <xf numFmtId="41" fontId="212" fillId="2" borderId="8" xfId="13276" applyFont="1" applyFill="1" applyBorder="1" applyAlignment="1">
      <alignment horizontal="center" vertical="center" shrinkToFit="1"/>
    </xf>
    <xf numFmtId="41" fontId="215" fillId="2" borderId="78" xfId="13276" applyFont="1" applyFill="1" applyBorder="1" applyAlignment="1"/>
    <xf numFmtId="321" fontId="215" fillId="2" borderId="37" xfId="13276" applyNumberFormat="1" applyFont="1" applyFill="1" applyBorder="1" applyAlignment="1">
      <alignment shrinkToFit="1"/>
    </xf>
    <xf numFmtId="322" fontId="210" fillId="2" borderId="37" xfId="13276" applyNumberFormat="1" applyFont="1" applyFill="1" applyBorder="1" applyAlignment="1">
      <alignment horizontal="center" vertical="center"/>
    </xf>
    <xf numFmtId="41" fontId="210" fillId="2" borderId="37" xfId="13276" applyFont="1" applyFill="1" applyBorder="1" applyAlignment="1">
      <alignment horizontal="center" vertical="center"/>
    </xf>
    <xf numFmtId="41" fontId="210" fillId="2" borderId="37" xfId="13276" applyFont="1" applyFill="1" applyBorder="1" applyAlignment="1">
      <alignment vertical="center"/>
    </xf>
    <xf numFmtId="41" fontId="215" fillId="2" borderId="37" xfId="13276" applyFont="1" applyFill="1" applyBorder="1" applyAlignment="1"/>
    <xf numFmtId="41" fontId="215" fillId="2" borderId="27" xfId="13276" applyFont="1" applyFill="1" applyBorder="1" applyAlignment="1"/>
    <xf numFmtId="41" fontId="271" fillId="45" borderId="2" xfId="15987" applyFont="1" applyFill="1" applyBorder="1" applyAlignment="1">
      <alignment horizontal="center" vertical="center" shrinkToFit="1"/>
    </xf>
    <xf numFmtId="41" fontId="211" fillId="0" borderId="2" xfId="13276" applyFont="1" applyBorder="1" applyAlignment="1">
      <alignment horizontal="center" vertical="center" shrinkToFit="1"/>
    </xf>
    <xf numFmtId="241" fontId="214" fillId="0" borderId="2" xfId="13276" applyNumberFormat="1" applyFont="1" applyBorder="1" applyAlignment="1">
      <alignment horizontal="center" vertical="center" shrinkToFit="1"/>
    </xf>
    <xf numFmtId="41" fontId="214" fillId="0" borderId="2" xfId="12249" applyFont="1" applyBorder="1" applyAlignment="1">
      <alignment vertical="center" shrinkToFit="1"/>
    </xf>
    <xf numFmtId="41" fontId="214" fillId="0" borderId="60" xfId="12249" applyFont="1" applyFill="1" applyBorder="1" applyAlignment="1">
      <alignment vertical="center" shrinkToFit="1"/>
    </xf>
    <xf numFmtId="190" fontId="214" fillId="0" borderId="60" xfId="13276" applyNumberFormat="1" applyFont="1" applyFill="1" applyBorder="1" applyAlignment="1">
      <alignment vertical="center" shrinkToFit="1"/>
    </xf>
    <xf numFmtId="41" fontId="211" fillId="0" borderId="2" xfId="13276" applyFont="1" applyBorder="1" applyAlignment="1">
      <alignment horizontal="center" vertical="center" shrinkToFit="1"/>
    </xf>
    <xf numFmtId="375" fontId="209" fillId="0" borderId="2" xfId="13089" quotePrefix="1" applyNumberFormat="1" applyFont="1" applyBorder="1" applyAlignment="1">
      <alignment vertical="center" wrapText="1"/>
    </xf>
    <xf numFmtId="375" fontId="209" fillId="0" borderId="0" xfId="13089" applyNumberFormat="1" applyFont="1">
      <alignment vertical="center"/>
    </xf>
    <xf numFmtId="41" fontId="271" fillId="45" borderId="5" xfId="15987" applyFont="1" applyFill="1" applyBorder="1" applyAlignment="1">
      <alignment horizontal="center" vertical="center" shrinkToFit="1"/>
    </xf>
    <xf numFmtId="41" fontId="271" fillId="45" borderId="2" xfId="15987" applyFont="1" applyFill="1" applyBorder="1" applyAlignment="1">
      <alignment horizontal="center" vertical="center" shrinkToFit="1"/>
    </xf>
    <xf numFmtId="41" fontId="211" fillId="0" borderId="2" xfId="13276" applyFont="1" applyBorder="1" applyAlignment="1">
      <alignment horizontal="center" vertical="center" shrinkToFit="1"/>
    </xf>
    <xf numFmtId="41" fontId="271" fillId="45" borderId="2" xfId="15987" applyFont="1" applyFill="1" applyBorder="1" applyAlignment="1">
      <alignment horizontal="center" vertical="center" shrinkToFit="1"/>
    </xf>
    <xf numFmtId="41" fontId="211" fillId="0" borderId="2" xfId="13276" applyFont="1" applyBorder="1" applyAlignment="1">
      <alignment horizontal="center" vertical="center" shrinkToFit="1"/>
    </xf>
    <xf numFmtId="41" fontId="271" fillId="0" borderId="16" xfId="15987" quotePrefix="1" applyFont="1" applyFill="1" applyBorder="1" applyAlignment="1">
      <alignment vertical="center"/>
    </xf>
    <xf numFmtId="261" fontId="35" fillId="0" borderId="0" xfId="5" applyFont="1" applyAlignment="1">
      <alignment horizontal="center" vertical="center"/>
    </xf>
    <xf numFmtId="261" fontId="33" fillId="0" borderId="0" xfId="5" applyFont="1" applyAlignment="1">
      <alignment horizontal="left" vertical="center"/>
    </xf>
    <xf numFmtId="261" fontId="34" fillId="0" borderId="0" xfId="5" applyFont="1" applyAlignment="1">
      <alignment horizontal="distributed" vertical="center"/>
    </xf>
    <xf numFmtId="261" fontId="33" fillId="0" borderId="0" xfId="5" applyFont="1" applyAlignment="1">
      <alignment horizontal="distributed" vertical="center"/>
    </xf>
    <xf numFmtId="183" fontId="33" fillId="0" borderId="0" xfId="5" applyNumberFormat="1" applyFont="1" applyAlignment="1">
      <alignment horizontal="center" vertical="center"/>
    </xf>
    <xf numFmtId="261" fontId="23" fillId="0" borderId="0" xfId="0" applyFont="1" applyAlignment="1">
      <alignment horizontal="center" vertical="center"/>
    </xf>
    <xf numFmtId="261" fontId="30" fillId="5" borderId="5" xfId="0" quotePrefix="1" applyFont="1" applyFill="1" applyBorder="1" applyAlignment="1">
      <alignment horizontal="center" vertical="center"/>
    </xf>
    <xf numFmtId="261" fontId="30" fillId="5" borderId="6" xfId="0" quotePrefix="1" applyFont="1" applyFill="1" applyBorder="1" applyAlignment="1">
      <alignment horizontal="center" vertical="center"/>
    </xf>
    <xf numFmtId="261" fontId="80" fillId="0" borderId="0" xfId="13409" applyFont="1" applyAlignment="1">
      <alignment horizontal="center" vertical="center"/>
    </xf>
    <xf numFmtId="261" fontId="282" fillId="0" borderId="0" xfId="13408" applyFont="1" applyAlignment="1">
      <alignment horizontal="center" vertical="center"/>
    </xf>
    <xf numFmtId="261" fontId="282" fillId="0" borderId="0" xfId="13409" applyFont="1" applyAlignment="1">
      <alignment horizontal="center" vertical="center"/>
    </xf>
    <xf numFmtId="261" fontId="209" fillId="87" borderId="2" xfId="13089" quotePrefix="1" applyFont="1" applyFill="1" applyBorder="1" applyAlignment="1">
      <alignment horizontal="center" vertical="center" wrapText="1"/>
    </xf>
    <xf numFmtId="261" fontId="209" fillId="87" borderId="5" xfId="13089" applyFont="1" applyFill="1" applyBorder="1" applyAlignment="1">
      <alignment horizontal="center" vertical="center" wrapText="1"/>
    </xf>
    <xf numFmtId="261" fontId="209" fillId="87" borderId="25" xfId="13089" applyFont="1" applyFill="1" applyBorder="1" applyAlignment="1">
      <alignment horizontal="center" vertical="center" wrapText="1"/>
    </xf>
    <xf numFmtId="261" fontId="209" fillId="87" borderId="6" xfId="13089" applyFont="1" applyFill="1" applyBorder="1" applyAlignment="1">
      <alignment horizontal="center" vertical="center" wrapText="1"/>
    </xf>
    <xf numFmtId="261" fontId="283" fillId="0" borderId="0" xfId="13089" applyFont="1" applyAlignment="1">
      <alignment horizontal="center" vertical="center"/>
    </xf>
    <xf numFmtId="261" fontId="285" fillId="0" borderId="0" xfId="13089" applyFont="1" applyAlignment="1">
      <alignment vertical="center"/>
    </xf>
    <xf numFmtId="261" fontId="209" fillId="0" borderId="0" xfId="13089" applyFont="1" applyAlignment="1">
      <alignment horizontal="right" vertical="center"/>
    </xf>
    <xf numFmtId="261" fontId="284" fillId="87" borderId="2" xfId="13089" quotePrefix="1" applyFont="1" applyFill="1" applyBorder="1" applyAlignment="1">
      <alignment horizontal="center" vertical="center" wrapText="1"/>
    </xf>
    <xf numFmtId="261" fontId="209" fillId="87" borderId="2" xfId="13089" quotePrefix="1" applyFont="1" applyFill="1" applyBorder="1" applyAlignment="1">
      <alignment horizontal="distributed" vertical="center" wrapText="1"/>
    </xf>
    <xf numFmtId="41" fontId="271" fillId="45" borderId="2" xfId="15987" applyFont="1" applyFill="1" applyBorder="1" applyAlignment="1">
      <alignment horizontal="center" vertical="center" shrinkToFit="1"/>
    </xf>
    <xf numFmtId="41" fontId="208" fillId="0" borderId="5" xfId="13410" applyFont="1" applyBorder="1" applyAlignment="1">
      <alignment horizontal="center" vertical="center"/>
    </xf>
    <xf numFmtId="261" fontId="209" fillId="0" borderId="25" xfId="11900" applyFont="1" applyBorder="1" applyAlignment="1">
      <alignment vertical="center"/>
    </xf>
    <xf numFmtId="261" fontId="209" fillId="0" borderId="6" xfId="11900" applyFont="1" applyBorder="1" applyAlignment="1">
      <alignment vertical="center"/>
    </xf>
    <xf numFmtId="41" fontId="211" fillId="0" borderId="25" xfId="13410" quotePrefix="1" applyFont="1" applyFill="1" applyBorder="1" applyAlignment="1">
      <alignment horizontal="left" vertical="center"/>
    </xf>
    <xf numFmtId="261" fontId="80" fillId="0" borderId="25" xfId="13409" applyFont="1" applyBorder="1" applyAlignment="1">
      <alignment vertical="center"/>
    </xf>
    <xf numFmtId="41" fontId="211" fillId="0" borderId="4" xfId="13276" applyFont="1" applyBorder="1" applyAlignment="1">
      <alignment horizontal="center" vertical="center" shrinkToFit="1"/>
    </xf>
    <xf numFmtId="41" fontId="211" fillId="0" borderId="23" xfId="13276" applyFont="1" applyBorder="1" applyAlignment="1">
      <alignment horizontal="center" vertical="center" shrinkToFit="1"/>
    </xf>
    <xf numFmtId="41" fontId="211" fillId="0" borderId="4" xfId="13276" applyFont="1" applyBorder="1" applyAlignment="1">
      <alignment horizontal="center" vertical="center"/>
    </xf>
    <xf numFmtId="41" fontId="211" fillId="0" borderId="23" xfId="13276" applyFont="1" applyBorder="1" applyAlignment="1">
      <alignment horizontal="center" vertical="center"/>
    </xf>
    <xf numFmtId="41" fontId="211" fillId="0" borderId="2" xfId="13276" applyFont="1" applyBorder="1" applyAlignment="1">
      <alignment horizontal="center" vertical="center" shrinkToFit="1"/>
    </xf>
    <xf numFmtId="41" fontId="211" fillId="0" borderId="2" xfId="13276" applyFont="1" applyBorder="1" applyAlignment="1">
      <alignment horizontal="center" vertical="center"/>
    </xf>
    <xf numFmtId="321" fontId="211" fillId="0" borderId="2" xfId="13276" applyNumberFormat="1" applyFont="1" applyBorder="1" applyAlignment="1">
      <alignment horizontal="center" vertical="center"/>
    </xf>
    <xf numFmtId="322" fontId="211" fillId="0" borderId="2" xfId="13276" applyNumberFormat="1" applyFont="1" applyBorder="1" applyAlignment="1">
      <alignment horizontal="center" vertical="center" shrinkToFit="1"/>
    </xf>
    <xf numFmtId="41" fontId="211" fillId="0" borderId="5" xfId="13276" applyFont="1" applyBorder="1" applyAlignment="1">
      <alignment horizontal="center" vertical="center" shrinkToFit="1"/>
    </xf>
    <xf numFmtId="41" fontId="211" fillId="0" borderId="6" xfId="13276" applyFont="1" applyBorder="1" applyAlignment="1">
      <alignment horizontal="center" vertical="center" shrinkToFit="1"/>
    </xf>
    <xf numFmtId="321" fontId="211" fillId="0" borderId="4" xfId="13276" applyNumberFormat="1" applyFont="1" applyBorder="1" applyAlignment="1">
      <alignment horizontal="center" vertical="center"/>
    </xf>
    <xf numFmtId="321" fontId="211" fillId="0" borderId="23" xfId="13276" applyNumberFormat="1" applyFont="1" applyBorder="1" applyAlignment="1">
      <alignment horizontal="center" vertical="center"/>
    </xf>
    <xf numFmtId="322" fontId="211" fillId="0" borderId="4" xfId="13276" applyNumberFormat="1" applyFont="1" applyBorder="1" applyAlignment="1">
      <alignment horizontal="center" vertical="center" shrinkToFit="1"/>
    </xf>
    <xf numFmtId="322" fontId="211" fillId="0" borderId="23" xfId="13276" applyNumberFormat="1" applyFont="1" applyBorder="1" applyAlignment="1">
      <alignment horizontal="center" vertical="center" shrinkToFit="1"/>
    </xf>
    <xf numFmtId="261" fontId="36" fillId="0" borderId="0" xfId="13409" applyAlignment="1">
      <alignment horizontal="center" vertical="center"/>
    </xf>
    <xf numFmtId="261" fontId="205" fillId="0" borderId="0" xfId="13408" applyFont="1" applyBorder="1" applyAlignment="1">
      <alignment horizontal="center" vertical="center"/>
    </xf>
    <xf numFmtId="261" fontId="205" fillId="0" borderId="37" xfId="13408" applyFont="1" applyBorder="1" applyAlignment="1">
      <alignment vertical="center"/>
    </xf>
    <xf numFmtId="261" fontId="274" fillId="0" borderId="37" xfId="13408" applyFont="1" applyBorder="1" applyAlignment="1">
      <alignment vertical="center"/>
    </xf>
    <xf numFmtId="261" fontId="205" fillId="54" borderId="2" xfId="13408" applyFont="1" applyFill="1" applyBorder="1" applyAlignment="1">
      <alignment horizontal="center" vertical="center" shrinkToFit="1"/>
    </xf>
    <xf numFmtId="261" fontId="205" fillId="54" borderId="2" xfId="13408" applyFont="1" applyFill="1" applyBorder="1" applyAlignment="1">
      <alignment horizontal="center" vertical="center"/>
    </xf>
    <xf numFmtId="261" fontId="205" fillId="54" borderId="5" xfId="13408" applyFont="1" applyFill="1" applyBorder="1" applyAlignment="1">
      <alignment horizontal="center" vertical="center"/>
    </xf>
    <xf numFmtId="261" fontId="205" fillId="54" borderId="25" xfId="13408" applyFont="1" applyFill="1" applyBorder="1" applyAlignment="1">
      <alignment horizontal="center" vertical="center"/>
    </xf>
    <xf numFmtId="261" fontId="205" fillId="54" borderId="6" xfId="13408" applyFont="1" applyFill="1" applyBorder="1" applyAlignment="1">
      <alignment horizontal="center" vertical="center"/>
    </xf>
    <xf numFmtId="261" fontId="205" fillId="54" borderId="4" xfId="13408" applyFont="1" applyFill="1" applyBorder="1" applyAlignment="1">
      <alignment horizontal="center" vertical="top"/>
    </xf>
    <xf numFmtId="261" fontId="205" fillId="54" borderId="23" xfId="13408" applyFont="1" applyFill="1" applyBorder="1" applyAlignment="1">
      <alignment horizontal="center" vertical="top"/>
    </xf>
    <xf numFmtId="261" fontId="216" fillId="54" borderId="5" xfId="13408" applyFont="1" applyFill="1" applyBorder="1" applyAlignment="1">
      <alignment horizontal="center" vertical="center"/>
    </xf>
    <xf numFmtId="261" fontId="216" fillId="54" borderId="25" xfId="13408" applyFont="1" applyFill="1" applyBorder="1" applyAlignment="1">
      <alignment horizontal="center" vertical="center"/>
    </xf>
    <xf numFmtId="261" fontId="216" fillId="54" borderId="6" xfId="13408" applyFont="1" applyFill="1" applyBorder="1" applyAlignment="1">
      <alignment horizontal="center" vertical="center"/>
    </xf>
    <xf numFmtId="261" fontId="216" fillId="54" borderId="2" xfId="13408" applyFont="1" applyFill="1" applyBorder="1" applyAlignment="1">
      <alignment horizontal="center" vertical="center"/>
    </xf>
  </cellXfs>
  <cellStyles count="21853">
    <cellStyle name="_x0001_" xfId="19"/>
    <cellStyle name="_x0014_" xfId="20"/>
    <cellStyle name="_x001f_" xfId="13413"/>
    <cellStyle name=" " xfId="21"/>
    <cellStyle name="' '" xfId="22"/>
    <cellStyle name="          _x000d__x000a_386grabber=vga.3gr_x000d__x000a_" xfId="13414"/>
    <cellStyle name="  10" xfId="12311"/>
    <cellStyle name="' ' 10" xfId="13209"/>
    <cellStyle name="  2" xfId="13088"/>
    <cellStyle name="' ' 2" xfId="12359"/>
    <cellStyle name="  3" xfId="12327"/>
    <cellStyle name="' ' 3" xfId="13090"/>
    <cellStyle name="  4" xfId="12272"/>
    <cellStyle name="' ' 4" xfId="13264"/>
    <cellStyle name="  5" xfId="13256"/>
    <cellStyle name="' ' 5" xfId="12281"/>
    <cellStyle name="  6" xfId="12289"/>
    <cellStyle name="' ' 6" xfId="13210"/>
    <cellStyle name="  7" xfId="13241"/>
    <cellStyle name="' ' 7" xfId="13201"/>
    <cellStyle name="  8" xfId="12301"/>
    <cellStyle name="' ' 8" xfId="13268"/>
    <cellStyle name="  9" xfId="12317"/>
    <cellStyle name="' ' 9" xfId="12278"/>
    <cellStyle name=" _0508-카지노원상복구및리노베이션(일위대가)" xfId="14396"/>
    <cellStyle name=" _11월기성" xfId="23"/>
    <cellStyle name=" _1228-TeraData Seoul office Relocation Project" xfId="13415"/>
    <cellStyle name=" _8월 기성" xfId="24"/>
    <cellStyle name=" _97연말" xfId="12097"/>
    <cellStyle name=" _97연말_0508-카지노원상복구및리노베이션(일위대가)" xfId="14397"/>
    <cellStyle name=" _97연말_1228-TeraData Seoul office Relocation Project" xfId="13416"/>
    <cellStyle name=" _97연말_강남삼성병원일위대가-12.21(일위대가내역서)" xfId="14398"/>
    <cellStyle name=" _97연말_방수-대맥" xfId="15992"/>
    <cellStyle name=" _97연말_파주시시립도서관리노베이션공사(감사계)" xfId="13417"/>
    <cellStyle name=" _97연말_파주시시립도서관리노베이션공사(제출분)원가계산서+일위대가(감사 지적사항)" xfId="13418"/>
    <cellStyle name=" _97연말_한남동 근린생활시설-6-1(실행)" xfId="13419"/>
    <cellStyle name=" _97연말_황세영산부인과 인테리어 공사 -11-28-(현장실행)" xfId="14399"/>
    <cellStyle name=" _97연말1" xfId="12098"/>
    <cellStyle name=" _97연말1_0508-카지노원상복구및리노베이션(일위대가)" xfId="14400"/>
    <cellStyle name=" _97연말1_1228-TeraData Seoul office Relocation Project" xfId="13420"/>
    <cellStyle name=" _97연말1_강남삼성병원일위대가-12.21(일위대가내역서)" xfId="14401"/>
    <cellStyle name=" _97연말1_방수-대맥" xfId="15993"/>
    <cellStyle name=" _97연말1_파주시시립도서관리노베이션공사(감사계)" xfId="13421"/>
    <cellStyle name=" _97연말1_파주시시립도서관리노베이션공사(제출분)원가계산서+일위대가(감사 지적사항)" xfId="13422"/>
    <cellStyle name=" _97연말1_한남동 근린생활시설-6-1(실행)" xfId="13423"/>
    <cellStyle name=" _97연말1_황세영산부인과 인테리어 공사 -11-28-(현장실행)" xfId="14402"/>
    <cellStyle name=" _AC06실적기성" xfId="28"/>
    <cellStyle name=" _AC09가중치산출근거" xfId="29"/>
    <cellStyle name=" _AC15가중치산출근거" xfId="30"/>
    <cellStyle name=" _AC-19" xfId="31"/>
    <cellStyle name=" _AC21가중치산출근거및PC산정표" xfId="32"/>
    <cellStyle name=" _Book1" xfId="12099"/>
    <cellStyle name=" _Book1_0508-카지노원상복구및리노베이션(일위대가)" xfId="14403"/>
    <cellStyle name=" _Book1_1228-TeraData Seoul office Relocation Project" xfId="13424"/>
    <cellStyle name=" _Book1_강남삼성병원일위대가-12.21(일위대가내역서)" xfId="14404"/>
    <cellStyle name=" _Book1_방수-대맥" xfId="15994"/>
    <cellStyle name=" _Book1_파주시시립도서관리노베이션공사(감사계)" xfId="13425"/>
    <cellStyle name=" _Book1_파주시시립도서관리노베이션공사(제출분)원가계산서+일위대가(감사 지적사항)" xfId="13426"/>
    <cellStyle name=" _Book1_한남동 근린생활시설-6-1(실행)" xfId="13427"/>
    <cellStyle name=" _Book1_황세영산부인과 인테리어 공사 -11-28-(현장실행)" xfId="14405"/>
    <cellStyle name=" _PC산정표(AC19)" xfId="33"/>
    <cellStyle name=" _강남삼성병원일위대가-12.21(일위대가내역서)" xfId="14406"/>
    <cellStyle name=" _방수-대맥" xfId="15995"/>
    <cellStyle name=" _설계변경조서(ESC)" xfId="25"/>
    <cellStyle name=" _소화수(REV.1)" xfId="26"/>
    <cellStyle name=" _옥내기기기초공설" xfId="27"/>
    <cellStyle name=" _파주시시립도서관리노베이션공사(감사계)" xfId="13428"/>
    <cellStyle name=" _파주시시립도서관리노베이션공사(제출분)원가계산서+일위대가(감사 지적사항)" xfId="13429"/>
    <cellStyle name=" _한남동 근린생활시설-6-1(실행)" xfId="13430"/>
    <cellStyle name=" _황세영산부인과 인테리어 공사 -11-28-(현장실행)" xfId="14407"/>
    <cellStyle name="_x000a_ἀ̀က᠀" xfId="34"/>
    <cellStyle name="_x000d_$" xfId="20022"/>
    <cellStyle name="_x000d_;&amp;?;" xfId="20023"/>
    <cellStyle name="&quot;" xfId="35"/>
    <cellStyle name="&quot;_%A3%BC전남지방합동청사신축공사_본실행(0703)" xfId="36"/>
    <cellStyle name="&quot;_인천국제공항(실행)-060417-검토" xfId="37"/>
    <cellStyle name="#" xfId="38"/>
    <cellStyle name="#,##0" xfId="39"/>
    <cellStyle name="#,##0 2" xfId="40"/>
    <cellStyle name="#,##0.0" xfId="41"/>
    <cellStyle name="#,##0.00" xfId="42"/>
    <cellStyle name="#,##0.000" xfId="43"/>
    <cellStyle name="#,##0_현장설명서(IMI-G71-002-F05)(2007(1).05.17)" xfId="44"/>
    <cellStyle name="#_cost9702 (2)_계통도 (2)_계통도 " xfId="52"/>
    <cellStyle name="#_cost9702 (2)_공사비예산서 (2)_계통도 " xfId="53"/>
    <cellStyle name="#_cost9702 (2)_공사비예산서_계통도 " xfId="54"/>
    <cellStyle name="#_cost9702 (2)_예정공정표 (2)_계통도 " xfId="55"/>
    <cellStyle name="#_cost9702 (2)_주요자재_계통도 " xfId="56"/>
    <cellStyle name="#_목차 " xfId="13431"/>
    <cellStyle name="#_예정공정표_계통도 " xfId="45"/>
    <cellStyle name="#_품셈 " xfId="46"/>
    <cellStyle name="#_품셈 _정산기별(부안)" xfId="47"/>
    <cellStyle name="#_품셈 _정산기별(삼례)" xfId="48"/>
    <cellStyle name="#_품셈 _정산기별(진안)" xfId="49"/>
    <cellStyle name="#_품셈 _정산기별(진안-3)" xfId="50"/>
    <cellStyle name="#_품셈_계통도 " xfId="51"/>
    <cellStyle name="$" xfId="57"/>
    <cellStyle name="$_±a¾Æ" xfId="14408"/>
    <cellStyle name="$_°ßAu2" xfId="14409"/>
    <cellStyle name="$_dbAøEi" xfId="14410"/>
    <cellStyle name="$_db진흥" xfId="60"/>
    <cellStyle name="$_db진흥 2" xfId="13193"/>
    <cellStyle name="$_db진흥 3" xfId="13432"/>
    <cellStyle name="$_db진흥 4" xfId="13433"/>
    <cellStyle name="$_SE40" xfId="61"/>
    <cellStyle name="$_견적2" xfId="58"/>
    <cellStyle name="$_견적2 2" xfId="13194"/>
    <cellStyle name="$_견적2 3" xfId="13434"/>
    <cellStyle name="$_견적2 4" xfId="13435"/>
    <cellStyle name="$_기아" xfId="59"/>
    <cellStyle name="$_기아 2" xfId="13086"/>
    <cellStyle name="$_기아 3" xfId="13436"/>
    <cellStyle name="$_기아 4" xfId="13437"/>
    <cellStyle name="%(+,-,0)" xfId="62"/>
    <cellStyle name="%_Inputs" xfId="63"/>
    <cellStyle name="%1_Inputs" xfId="64"/>
    <cellStyle name="&amp;A" xfId="65"/>
    <cellStyle name="(##.00)" xfId="66"/>
    <cellStyle name="(##.00) 2" xfId="12262"/>
    <cellStyle name="(△콤마)" xfId="67"/>
    <cellStyle name="(△콤마) 2" xfId="20978"/>
    <cellStyle name="(백분율)" xfId="68"/>
    <cellStyle name="(백분율) 2" xfId="20979"/>
    <cellStyle name="(콤마)" xfId="69"/>
    <cellStyle name="(콤마) 2" xfId="20980"/>
    <cellStyle name="(표준)" xfId="70"/>
    <cellStyle name="(표준) 2" xfId="71"/>
    <cellStyle name="(표준) 2 2" xfId="72"/>
    <cellStyle name="(표준) 2 2 2" xfId="73"/>
    <cellStyle name="(표준) 2 2 2 2" xfId="74"/>
    <cellStyle name="(표준) 2 2 2 3" xfId="75"/>
    <cellStyle name="(표준) 2 2 2 4" xfId="76"/>
    <cellStyle name="(표준) 2 2 2 5" xfId="77"/>
    <cellStyle name="(표준) 2 2 3" xfId="78"/>
    <cellStyle name="(표준) 2 3" xfId="79"/>
    <cellStyle name="(표준) 3" xfId="80"/>
    <cellStyle name="(표준) 3 2" xfId="81"/>
    <cellStyle name="(표준) 3 2 2" xfId="82"/>
    <cellStyle name="(표준) 3 2 2 2" xfId="83"/>
    <cellStyle name="(표준) 3 2 2 3" xfId="84"/>
    <cellStyle name="(표준) 3 2 2 4" xfId="85"/>
    <cellStyle name="(표준) 3 2 2 5" xfId="86"/>
    <cellStyle name="(표준) 3 2 3" xfId="87"/>
    <cellStyle name="(표준) 3 3" xfId="88"/>
    <cellStyle name="(표준) 4" xfId="89"/>
    <cellStyle name="(표준) 4 2" xfId="90"/>
    <cellStyle name="(표준) 4 2 2" xfId="91"/>
    <cellStyle name="(표준) 4 2 2 2" xfId="92"/>
    <cellStyle name="(표준) 4 2 2 3" xfId="93"/>
    <cellStyle name="(표준) 4 2 2 4" xfId="94"/>
    <cellStyle name="(표준) 4 2 2 5" xfId="95"/>
    <cellStyle name="(표준) 4 2 3" xfId="96"/>
    <cellStyle name="(표준) 4 3" xfId="97"/>
    <cellStyle name="(표준) 5" xfId="98"/>
    <cellStyle name="(표준) 5 2" xfId="99"/>
    <cellStyle name="(표준) 5 2 2" xfId="100"/>
    <cellStyle name="(표준) 5 2 2 2" xfId="101"/>
    <cellStyle name="(표준) 5 2 2 3" xfId="102"/>
    <cellStyle name="(표준) 5 2 2 4" xfId="103"/>
    <cellStyle name="(표준) 5 2 2 5" xfId="104"/>
    <cellStyle name="(표준) 5 2 3" xfId="105"/>
    <cellStyle name="(표준) 5 3" xfId="106"/>
    <cellStyle name="(표준) 6" xfId="107"/>
    <cellStyle name="(표준) 6 2" xfId="108"/>
    <cellStyle name="(표준) 6 2 2" xfId="109"/>
    <cellStyle name="(표준) 6 2 2 2" xfId="110"/>
    <cellStyle name="(표준) 6 2 2 3" xfId="111"/>
    <cellStyle name="(표준) 6 2 2 4" xfId="112"/>
    <cellStyle name="(표준) 6 2 2 5" xfId="113"/>
    <cellStyle name="(표준) 6 2 3" xfId="114"/>
    <cellStyle name="(표준) 6 2 4" xfId="115"/>
    <cellStyle name="(표준) 6 2 5" xfId="116"/>
    <cellStyle name="(표준) 6 2 6" xfId="117"/>
    <cellStyle name="(표준) 6 3" xfId="118"/>
    <cellStyle name="(표준) 6 3 2" xfId="119"/>
    <cellStyle name="(표준) 6 3 3" xfId="120"/>
    <cellStyle name="(표준) 6 3 4" xfId="121"/>
    <cellStyle name="(표준) 6 3 5" xfId="122"/>
    <cellStyle name=")" xfId="123"/>
    <cellStyle name="_x0002_._x0011__x0002_._x001b__x0002_ _x0015_%_x0018__x0001_" xfId="14411"/>
    <cellStyle name=";;;" xfId="124"/>
    <cellStyle name=";;; 2" xfId="125"/>
    <cellStyle name="?" xfId="126"/>
    <cellStyle name="??" xfId="127"/>
    <cellStyle name="?_x0001_?" xfId="128"/>
    <cellStyle name="?? [0]_????? " xfId="12561"/>
    <cellStyle name="??_x000c_@?_x000d_3?_x0001__x000b_" xfId="20024"/>
    <cellStyle name="??_x000c_둄_x001b__x000d_|?_x0001_?_x0003__x0014__x0007__x0001__x0001_" xfId="129"/>
    <cellStyle name="??_x000c_둄_x001b__x000d_|?_x0001_?_x0003__x0014__x0007__x0001__x0001_ 2" xfId="13438"/>
    <cellStyle name="??&amp;5_x0007_?._x0007_9_x0008_??_x0007__x0001__x0001_" xfId="130"/>
    <cellStyle name="??&amp;6_x0007_?/_x0007_9_x0008_??_x0007__x0001__x0001_" xfId="131"/>
    <cellStyle name="??&amp;O?&amp;H?_x0008__x000f__x0007_?_x0007__x0001__x0001_" xfId="135"/>
    <cellStyle name="??&amp;O?&amp;H?_x0008__x000f__x0007_?_x0007__x0001__x0001_ 2" xfId="136"/>
    <cellStyle name="??&amp;O?&amp;H?_x0008__x000f__x0007_?_x0007__x0001__x0001_ 3" xfId="137"/>
    <cellStyle name="??&amp;O?&amp;H?_x0008__x000f__x0007_?_x0007__x0001__x0001_ 4" xfId="138"/>
    <cellStyle name="??&amp;O?&amp;H?_x0008_??_x0007__x0001__x0001_" xfId="139"/>
    <cellStyle name="??&amp;O?&amp;H?_x0008_??_x0007__x0001__x0001_ 2" xfId="140"/>
    <cellStyle name="??&amp;O?&amp;H?_x0008_??_x0007__x0001__x0001_ 3" xfId="141"/>
    <cellStyle name="??&amp;O?&amp;H?_x0008_??_x0007__x0001__x0001_ 4" xfId="142"/>
    <cellStyle name="??&amp;O?&amp;H?_x0008__x000f__x0007_?_x0007__x0001__x0001__경의선-비교표" xfId="143"/>
    <cellStyle name="??&amp;멅?둃9_x0008_??_x0007__x0001__x0001_" xfId="132"/>
    <cellStyle name="??&amp;쏗?뷐9_x0008__x0011__x0007_?_x0007__x0001__x0001_" xfId="133"/>
    <cellStyle name="??&amp;蟻?縊9_x0008_f_x000a_:_x000b__x0007__x0001__x0001_" xfId="134"/>
    <cellStyle name="???" xfId="144"/>
    <cellStyle name="???­ [0]" xfId="145"/>
    <cellStyle name="?_x001d_??%U©÷u&amp;H©÷9_x0008_? s_x000a__x0007__x0001__x0001_" xfId="14412"/>
    <cellStyle name="????" xfId="146"/>
    <cellStyle name="???? [0.00]_PRODUCT DETAIL Q1" xfId="14413"/>
    <cellStyle name="????_PRODUCT DETAIL Q1" xfId="14414"/>
    <cellStyle name="???[0]_?? DI" xfId="14415"/>
    <cellStyle name="???_?? DI" xfId="14416"/>
    <cellStyle name="???­_±??¸" xfId="147"/>
    <cellStyle name="???_01__본실행예산내역_대구상인_10.15 (예산관리팀)" xfId="148"/>
    <cellStyle name="???­_INQUIRY ¿?¾÷?ß?ø " xfId="149"/>
    <cellStyle name="???¡©" xfId="150"/>
    <cellStyle name="???©" xfId="151"/>
    <cellStyle name="???ø" xfId="152"/>
    <cellStyle name="??[0]_MATL COST ANALYSIS" xfId="14417"/>
    <cellStyle name="??_(????)??????" xfId="14418"/>
    <cellStyle name="?_x0001_?_견적대비표-하드웨어" xfId="14419"/>
    <cellStyle name="?_01__본실행예산내역_대구상인_10.15 (예산관리팀)" xfId="153"/>
    <cellStyle name="?_1. 준공정산 추가자료(청주산남)" xfId="154"/>
    <cellStyle name="?_3입찰실행-마산역사(080526)최종" xfId="155"/>
    <cellStyle name="?_PJ진행현황-수원천천" xfId="247"/>
    <cellStyle name="?_견적대비표-하드웨어" xfId="14420"/>
    <cellStyle name="?_견적대비표-하드웨어_1. 가실행예산(0629 도면기준)" xfId="14421"/>
    <cellStyle name="?_견적대비표-하드웨어_1. 가실행예산(0629 도면기준)_4.일신통신 가실행예산(재견적合)" xfId="14422"/>
    <cellStyle name="?_견적대비표-하드웨어_1. 가실행예산(0629 도면기준)_을" xfId="14423"/>
    <cellStyle name="?_견적대비표-하드웨어_1.본실행 - 조정(안)" xfId="14424"/>
    <cellStyle name="?_견적대비표-하드웨어_1.본실행 - 조정(안)_4.일신통신 가실행예산(재견적合)" xfId="14425"/>
    <cellStyle name="?_견적대비표-하드웨어_1.본실행 - 조정(안)_을" xfId="14426"/>
    <cellStyle name="?_견적대비표-하드웨어_4.일신통신 가실행예산(재견적合)" xfId="14427"/>
    <cellStyle name="?_견적대비표-하드웨어_국립암센터-두산" xfId="14428"/>
    <cellStyle name="?_견적대비표-하드웨어_국립암센터-두산_1. 가실행예산(0629 도면기준)" xfId="14429"/>
    <cellStyle name="?_견적대비표-하드웨어_국립암센터-두산_1. 가실행예산(0629 도면기준)_4.일신통신 가실행예산(재견적合)" xfId="14430"/>
    <cellStyle name="?_견적대비표-하드웨어_국립암센터-두산_1. 가실행예산(0629 도면기준)_을" xfId="14431"/>
    <cellStyle name="?_견적대비표-하드웨어_국립암센터-두산_1.본실행 - 조정(안)" xfId="14432"/>
    <cellStyle name="?_견적대비표-하드웨어_국립암센터-두산_1.본실행 - 조정(안)_4.일신통신 가실행예산(재견적合)" xfId="14433"/>
    <cellStyle name="?_견적대비표-하드웨어_국립암센터-두산_1.본실행 - 조정(안)_을" xfId="14434"/>
    <cellStyle name="?_견적대비표-하드웨어_국립암센터-두산_4.일신통신 가실행예산(재견적合)" xfId="14435"/>
    <cellStyle name="?_견적대비표-하드웨어_국립암센터-두산_을" xfId="14436"/>
    <cellStyle name="?_견적대비표-하드웨어_국립암센터-두산_총괄 내역서" xfId="14437"/>
    <cellStyle name="?_견적대비표-하드웨어_국립암센터-두산_총괄 내역서_4.일신통신 가실행예산(재견적合)" xfId="14438"/>
    <cellStyle name="?_견적대비표-하드웨어_국립암센터-두산_총괄 내역서_을" xfId="14439"/>
    <cellStyle name="?_견적대비표-하드웨어_미지급품의서" xfId="14440"/>
    <cellStyle name="?_견적대비표-하드웨어_미지급품의서_1. 가실행예산(0629 도면기준)" xfId="14441"/>
    <cellStyle name="?_견적대비표-하드웨어_미지급품의서_1. 가실행예산(0629 도면기준)_4.일신통신 가실행예산(재견적合)" xfId="14442"/>
    <cellStyle name="?_견적대비표-하드웨어_미지급품의서_1. 가실행예산(0629 도면기준)_을" xfId="14443"/>
    <cellStyle name="?_견적대비표-하드웨어_미지급품의서_1.본실행 - 조정(안)" xfId="14444"/>
    <cellStyle name="?_견적대비표-하드웨어_미지급품의서_1.본실행 - 조정(안)_4.일신통신 가실행예산(재견적合)" xfId="14445"/>
    <cellStyle name="?_견적대비표-하드웨어_미지급품의서_1.본실행 - 조정(안)_을" xfId="14446"/>
    <cellStyle name="?_견적대비표-하드웨어_미지급품의서_4.일신통신 가실행예산(재견적合)" xfId="14447"/>
    <cellStyle name="?_견적대비표-하드웨어_미지급품의서_국립암센터-두산" xfId="14448"/>
    <cellStyle name="?_견적대비표-하드웨어_미지급품의서_국립암센터-두산_1. 가실행예산(0629 도면기준)" xfId="14449"/>
    <cellStyle name="?_견적대비표-하드웨어_미지급품의서_국립암센터-두산_1. 가실행예산(0629 도면기준)_4.일신통신 가실행예산(재견적合)" xfId="14450"/>
    <cellStyle name="?_견적대비표-하드웨어_미지급품의서_국립암센터-두산_1. 가실행예산(0629 도면기준)_을" xfId="14451"/>
    <cellStyle name="?_견적대비표-하드웨어_미지급품의서_국립암센터-두산_1.본실행 - 조정(안)" xfId="14452"/>
    <cellStyle name="?_견적대비표-하드웨어_미지급품의서_국립암센터-두산_1.본실행 - 조정(안)_4.일신통신 가실행예산(재견적合)" xfId="14453"/>
    <cellStyle name="?_견적대비표-하드웨어_미지급품의서_국립암센터-두산_1.본실행 - 조정(안)_을" xfId="14454"/>
    <cellStyle name="?_견적대비표-하드웨어_미지급품의서_국립암센터-두산_4.일신통신 가실행예산(재견적合)" xfId="14455"/>
    <cellStyle name="?_견적대비표-하드웨어_미지급품의서_국립암센터-두산_을" xfId="14456"/>
    <cellStyle name="?_견적대비표-하드웨어_미지급품의서_국립암센터-두산_총괄 내역서" xfId="14457"/>
    <cellStyle name="?_견적대비표-하드웨어_미지급품의서_국립암센터-두산_총괄 내역서_4.일신통신 가실행예산(재견적合)" xfId="14458"/>
    <cellStyle name="?_견적대비표-하드웨어_미지급품의서_국립암센터-두산_총괄 내역서_을" xfId="14459"/>
    <cellStyle name="?_견적대비표-하드웨어_미지급품의서_을" xfId="14460"/>
    <cellStyle name="?_견적대비표-하드웨어_미지급품의서_총괄 내역서" xfId="14461"/>
    <cellStyle name="?_견적대비표-하드웨어_미지급품의서_총괄 내역서_4.일신통신 가실행예산(재견적合)" xfId="14462"/>
    <cellStyle name="?_견적대비표-하드웨어_미지급품의서_총괄 내역서_을" xfId="14463"/>
    <cellStyle name="?_견적대비표-하드웨어_을" xfId="14464"/>
    <cellStyle name="?_견적대비표-하드웨어_지장전주이설" xfId="14465"/>
    <cellStyle name="?_견적대비표-하드웨어_지장전주이설_1. 가실행예산(0629 도면기준)" xfId="14466"/>
    <cellStyle name="?_견적대비표-하드웨어_지장전주이설_1. 가실행예산(0629 도면기준)_4.일신통신 가실행예산(재견적合)" xfId="14467"/>
    <cellStyle name="?_견적대비표-하드웨어_지장전주이설_1. 가실행예산(0629 도면기준)_을" xfId="14468"/>
    <cellStyle name="?_견적대비표-하드웨어_지장전주이설_1.본실행 - 조정(안)" xfId="14469"/>
    <cellStyle name="?_견적대비표-하드웨어_지장전주이설_1.본실행 - 조정(안)_4.일신통신 가실행예산(재견적合)" xfId="14470"/>
    <cellStyle name="?_견적대비표-하드웨어_지장전주이설_1.본실행 - 조정(안)_을" xfId="14471"/>
    <cellStyle name="?_견적대비표-하드웨어_지장전주이설_4.일신통신 가실행예산(재견적合)" xfId="14472"/>
    <cellStyle name="?_견적대비표-하드웨어_지장전주이설_국립암센터-두산" xfId="14473"/>
    <cellStyle name="?_견적대비표-하드웨어_지장전주이설_국립암센터-두산_1. 가실행예산(0629 도면기준)" xfId="14474"/>
    <cellStyle name="?_견적대비표-하드웨어_지장전주이설_국립암센터-두산_1. 가실행예산(0629 도면기준)_4.일신통신 가실행예산(재견적合)" xfId="14475"/>
    <cellStyle name="?_견적대비표-하드웨어_지장전주이설_국립암센터-두산_1. 가실행예산(0629 도면기준)_을" xfId="14476"/>
    <cellStyle name="?_견적대비표-하드웨어_지장전주이설_국립암센터-두산_1.본실행 - 조정(안)" xfId="14477"/>
    <cellStyle name="?_견적대비표-하드웨어_지장전주이설_국립암센터-두산_1.본실행 - 조정(안)_4.일신통신 가실행예산(재견적合)" xfId="14478"/>
    <cellStyle name="?_견적대비표-하드웨어_지장전주이설_국립암센터-두산_1.본실행 - 조정(안)_을" xfId="14479"/>
    <cellStyle name="?_견적대비표-하드웨어_지장전주이설_국립암센터-두산_4.일신통신 가실행예산(재견적合)" xfId="14480"/>
    <cellStyle name="?_견적대비표-하드웨어_지장전주이설_국립암센터-두산_을" xfId="14481"/>
    <cellStyle name="?_견적대비표-하드웨어_지장전주이설_국립암센터-두산_총괄 내역서" xfId="14482"/>
    <cellStyle name="?_견적대비표-하드웨어_지장전주이설_국립암센터-두산_총괄 내역서_4.일신통신 가실행예산(재견적合)" xfId="14483"/>
    <cellStyle name="?_견적대비표-하드웨어_지장전주이설_국립암센터-두산_총괄 내역서_을" xfId="14484"/>
    <cellStyle name="?_견적대비표-하드웨어_지장전주이설_을" xfId="14485"/>
    <cellStyle name="?_견적대비표-하드웨어_지장전주이설_총괄 내역서" xfId="14486"/>
    <cellStyle name="?_견적대비표-하드웨어_지장전주이설_총괄 내역서_4.일신통신 가실행예산(재견적合)" xfId="14487"/>
    <cellStyle name="?_견적대비표-하드웨어_지장전주이설_총괄 내역서_을" xfId="14488"/>
    <cellStyle name="?_견적대비표-하드웨어_총괄 내역서" xfId="14489"/>
    <cellStyle name="?_견적대비표-하드웨어_총괄 내역서_4.일신통신 가실행예산(재견적合)" xfId="14490"/>
    <cellStyle name="?_견적대비표-하드웨어_총괄 내역서_을" xfId="14491"/>
    <cellStyle name="?_경비" xfId="156"/>
    <cellStyle name="?_경비양식" xfId="157"/>
    <cellStyle name="?_고리본부사옥입찰실행(2007.05.22결재최종-2명현장계약직)" xfId="158"/>
    <cellStyle name="?_고리본부사옥입찰실행(2007.05.22결재최종-2명현장계약직)_1" xfId="159"/>
    <cellStyle name="?_고리본부사옥입찰실행(2007.05.22결재최종-2명현장계약직)_1_입찰품의서(00지역 확장공사)080607" xfId="160"/>
    <cellStyle name="?_고리본부사옥입찰실행(2007.05.22결재최종-2명현장계약직)_입찰품의서(I-town)" xfId="161"/>
    <cellStyle name="?_공사비 대비표" xfId="162"/>
    <cellStyle name="?_단가DATA" xfId="163"/>
    <cellStyle name="?_대비표2" xfId="164"/>
    <cellStyle name="?_대비표2_01__본실행예산내역_대구상인_10.15 (예산관리팀)" xfId="165"/>
    <cellStyle name="?_대비표2_1. 준공정산 추가자료(청주산남)" xfId="166"/>
    <cellStyle name="?_대비표2_3입찰실행-마산역사(080526)최종" xfId="167"/>
    <cellStyle name="?_대비표2_PJ진행현황-수원천천" xfId="194"/>
    <cellStyle name="?_대비표2_uz" xfId="195"/>
    <cellStyle name="?_대비표2_경비" xfId="168"/>
    <cellStyle name="?_대비표2_경비양식" xfId="169"/>
    <cellStyle name="?_대비표2_고리본부사옥입찰실행(2007.05.22결재최종-2명현장계약직)" xfId="170"/>
    <cellStyle name="?_대비표2_고리본부사옥입찰실행(2007.05.22결재최종-2명현장계약직)_1" xfId="171"/>
    <cellStyle name="?_대비표2_고리본부사옥입찰실행(2007.05.22결재최종-2명현장계약직)_1_입찰품의서(00지역 확장공사)080607" xfId="172"/>
    <cellStyle name="?_대비표2_고리본부사옥입찰실행(2007.05.22결재최종-2명현장계약직)_입찰품의서(I-town)" xfId="173"/>
    <cellStyle name="?_대비표2_공사비 대비표" xfId="174"/>
    <cellStyle name="?_대비표2_단가DATA" xfId="175"/>
    <cellStyle name="?_대비표2_서초킴스타워B최초" xfId="176"/>
    <cellStyle name="?_대비표2_실행(예산관리팀 송부)" xfId="177"/>
    <cellStyle name="?_대비표2_실행내역-명동타워리모델링공사(20080327)-최종확정" xfId="178"/>
    <cellStyle name="?_대비표2_실행내역-명동타워리모델링공사(20080327)-최종확정_입찰품의서(00지역 확장공사)080607" xfId="179"/>
    <cellStyle name="?_대비표2_실행예산(고대경상관-확정)2008.09.09" xfId="180"/>
    <cellStyle name="?_대비표2_실행예산(삼성동복합시설)" xfId="181"/>
    <cellStyle name="?_대비표2_실행예산품의서(삼성동복합시설신축공사080201)결재용" xfId="182"/>
    <cellStyle name="?_대비표2_실행예산품의서(삼성동복합시설신축공사080201)결재용_1" xfId="183"/>
    <cellStyle name="?_대비표2_일산외1입찰실행(2007.06.01결재)" xfId="184"/>
    <cellStyle name="?_대비표2_입찰품의서(00지역 확장공사)080607" xfId="185"/>
    <cellStyle name="?_대비표2_입찰품의서(자동차)-080410" xfId="186"/>
    <cellStyle name="?_대비표2_입찰품의서(한국루터회관)080318결재(김동현상무님)" xfId="187"/>
    <cellStyle name="?_대비표2_정보입력1" xfId="188"/>
    <cellStyle name="?_대비표2_토목비교표" xfId="189"/>
    <cellStyle name="?_대비표2_투찰분석표" xfId="190"/>
    <cellStyle name="?_대비표2_투찰분석표(양평아신)" xfId="191"/>
    <cellStyle name="?_대비표2_투찰분석표(제주)" xfId="192"/>
    <cellStyle name="?_대비표2_투찰분석표_입찰품의서(00지역 확장공사)080607" xfId="193"/>
    <cellStyle name="?_부대토목-도로보수비포함(1106)" xfId="196"/>
    <cellStyle name="?_서초킴스타워B최초" xfId="197"/>
    <cellStyle name="?_실행(예산관리팀 송부)" xfId="198"/>
    <cellStyle name="?_실행내역-명동타워리모델링공사(20080327)-최종확정" xfId="199"/>
    <cellStyle name="?_실행내역-명동타워리모델링공사(20080327)-최종확정_입찰품의서(00지역 확장공사)080607" xfId="200"/>
    <cellStyle name="?_실행예산" xfId="201"/>
    <cellStyle name="?_실행예산(고대경상관-확정)2008.09.09" xfId="202"/>
    <cellStyle name="?_실행예산(삼성동복합시설)" xfId="203"/>
    <cellStyle name="?_실행예산_01__본실행예산내역_대구상인_10.15 (예산관리팀)" xfId="204"/>
    <cellStyle name="?_실행예산_1. 준공정산 추가자료(청주산남)" xfId="205"/>
    <cellStyle name="?_실행예산_3입찰실행-마산역사(080526)최종" xfId="206"/>
    <cellStyle name="?_실행예산_PJ진행현황-수원천천" xfId="233"/>
    <cellStyle name="?_실행예산_uz" xfId="234"/>
    <cellStyle name="?_실행예산_경비" xfId="207"/>
    <cellStyle name="?_실행예산_경비양식" xfId="208"/>
    <cellStyle name="?_실행예산_고리본부사옥입찰실행(2007.05.22결재최종-2명현장계약직)" xfId="209"/>
    <cellStyle name="?_실행예산_고리본부사옥입찰실행(2007.05.22결재최종-2명현장계약직)_1" xfId="210"/>
    <cellStyle name="?_실행예산_고리본부사옥입찰실행(2007.05.22결재최종-2명현장계약직)_1_입찰품의서(00지역 확장공사)080607" xfId="211"/>
    <cellStyle name="?_실행예산_고리본부사옥입찰실행(2007.05.22결재최종-2명현장계약직)_입찰품의서(I-town)" xfId="212"/>
    <cellStyle name="?_실행예산_공사비 대비표" xfId="213"/>
    <cellStyle name="?_실행예산_단가DATA" xfId="214"/>
    <cellStyle name="?_실행예산_서초킴스타워B최초" xfId="215"/>
    <cellStyle name="?_실행예산_실행(예산관리팀 송부)" xfId="216"/>
    <cellStyle name="?_실행예산_실행내역-명동타워리모델링공사(20080327)-최종확정" xfId="217"/>
    <cellStyle name="?_실행예산_실행내역-명동타워리모델링공사(20080327)-최종확정_입찰품의서(00지역 확장공사)080607" xfId="218"/>
    <cellStyle name="?_실행예산_실행예산(고대경상관-확정)2008.09.09" xfId="219"/>
    <cellStyle name="?_실행예산_실행예산(삼성동복합시설)" xfId="220"/>
    <cellStyle name="?_실행예산_실행예산품의서(삼성동복합시설신축공사080201)결재용" xfId="221"/>
    <cellStyle name="?_실행예산_실행예산품의서(삼성동복합시설신축공사080201)결재용_1" xfId="222"/>
    <cellStyle name="?_실행예산_일산외1입찰실행(2007.06.01결재)" xfId="223"/>
    <cellStyle name="?_실행예산_입찰품의서(00지역 확장공사)080607" xfId="224"/>
    <cellStyle name="?_실행예산_입찰품의서(자동차)-080410" xfId="225"/>
    <cellStyle name="?_실행예산_입찰품의서(한국루터회관)080318결재(김동현상무님)" xfId="226"/>
    <cellStyle name="?_실행예산_정보입력1" xfId="227"/>
    <cellStyle name="?_실행예산_토목비교표" xfId="228"/>
    <cellStyle name="?_실행예산_투찰분석표" xfId="229"/>
    <cellStyle name="?_실행예산_투찰분석표(양평아신)" xfId="230"/>
    <cellStyle name="?_실행예산_투찰분석표(제주)" xfId="231"/>
    <cellStyle name="?_실행예산_투찰분석표_입찰품의서(00지역 확장공사)080607" xfId="232"/>
    <cellStyle name="?_실행예산품의서(삼성동복합시설신축공사080201)결재용" xfId="235"/>
    <cellStyle name="?_실행예산품의서(삼성동복합시설신축공사080201)결재용_1" xfId="236"/>
    <cellStyle name="?_실행현장검토안(20010412)" xfId="14492"/>
    <cellStyle name="?_실행현장검토안(20010412)_1. 가실행예산(0629 도면기준)" xfId="14493"/>
    <cellStyle name="?_실행현장검토안(20010412)_1. 가실행예산(0629 도면기준)_4.일신통신 가실행예산(재견적合)" xfId="14494"/>
    <cellStyle name="?_실행현장검토안(20010412)_1. 가실행예산(0629 도면기준)_을" xfId="14495"/>
    <cellStyle name="?_실행현장검토안(20010412)_1.본실행 - 조정(안)" xfId="14496"/>
    <cellStyle name="?_실행현장검토안(20010412)_1.본실행 - 조정(안)_4.일신통신 가실행예산(재견적合)" xfId="14497"/>
    <cellStyle name="?_실행현장검토안(20010412)_1.본실행 - 조정(안)_을" xfId="14498"/>
    <cellStyle name="?_실행현장검토안(20010412)_4.일신통신 가실행예산(재견적合)" xfId="14499"/>
    <cellStyle name="?_실행현장검토안(20010412)_국립암센터-두산" xfId="14500"/>
    <cellStyle name="?_실행현장검토안(20010412)_국립암센터-두산_1. 가실행예산(0629 도면기준)" xfId="14501"/>
    <cellStyle name="?_실행현장검토안(20010412)_국립암센터-두산_1. 가실행예산(0629 도면기준)_4.일신통신 가실행예산(재견적合)" xfId="14502"/>
    <cellStyle name="?_실행현장검토안(20010412)_국립암센터-두산_1. 가실행예산(0629 도면기준)_을" xfId="14503"/>
    <cellStyle name="?_실행현장검토안(20010412)_국립암센터-두산_1.본실행 - 조정(안)" xfId="14504"/>
    <cellStyle name="?_실행현장검토안(20010412)_국립암센터-두산_1.본실행 - 조정(안)_4.일신통신 가실행예산(재견적合)" xfId="14505"/>
    <cellStyle name="?_실행현장검토안(20010412)_국립암센터-두산_1.본실행 - 조정(안)_을" xfId="14506"/>
    <cellStyle name="?_실행현장검토안(20010412)_국립암센터-두산_4.일신통신 가실행예산(재견적合)" xfId="14507"/>
    <cellStyle name="?_실행현장검토안(20010412)_국립암센터-두산_을" xfId="14508"/>
    <cellStyle name="?_실행현장검토안(20010412)_국립암센터-두산_총괄 내역서" xfId="14509"/>
    <cellStyle name="?_실행현장검토안(20010412)_국립암센터-두산_총괄 내역서_4.일신통신 가실행예산(재견적合)" xfId="14510"/>
    <cellStyle name="?_실행현장검토안(20010412)_국립암센터-두산_총괄 내역서_을" xfId="14511"/>
    <cellStyle name="?_실행현장검토안(20010412)_미지급품의서" xfId="14512"/>
    <cellStyle name="?_실행현장검토안(20010412)_미지급품의서_1. 가실행예산(0629 도면기준)" xfId="14513"/>
    <cellStyle name="?_실행현장검토안(20010412)_미지급품의서_1. 가실행예산(0629 도면기준)_4.일신통신 가실행예산(재견적合)" xfId="14514"/>
    <cellStyle name="?_실행현장검토안(20010412)_미지급품의서_1. 가실행예산(0629 도면기준)_을" xfId="14515"/>
    <cellStyle name="?_실행현장검토안(20010412)_미지급품의서_1.본실행 - 조정(안)" xfId="14516"/>
    <cellStyle name="?_실행현장검토안(20010412)_미지급품의서_1.본실행 - 조정(안)_4.일신통신 가실행예산(재견적合)" xfId="14517"/>
    <cellStyle name="?_실행현장검토안(20010412)_미지급품의서_1.본실행 - 조정(안)_을" xfId="14518"/>
    <cellStyle name="?_실행현장검토안(20010412)_미지급품의서_4.일신통신 가실행예산(재견적合)" xfId="14519"/>
    <cellStyle name="?_실행현장검토안(20010412)_미지급품의서_국립암센터-두산" xfId="14520"/>
    <cellStyle name="?_실행현장검토안(20010412)_미지급품의서_국립암센터-두산_1. 가실행예산(0629 도면기준)" xfId="14521"/>
    <cellStyle name="?_실행현장검토안(20010412)_미지급품의서_국립암센터-두산_1. 가실행예산(0629 도면기준)_4.일신통신 가실행예산(재견적合)" xfId="14522"/>
    <cellStyle name="?_실행현장검토안(20010412)_미지급품의서_국립암센터-두산_1. 가실행예산(0629 도면기준)_을" xfId="14523"/>
    <cellStyle name="?_실행현장검토안(20010412)_미지급품의서_국립암센터-두산_1.본실행 - 조정(안)" xfId="14524"/>
    <cellStyle name="?_실행현장검토안(20010412)_미지급품의서_국립암센터-두산_1.본실행 - 조정(안)_4.일신통신 가실행예산(재견적合)" xfId="14525"/>
    <cellStyle name="?_실행현장검토안(20010412)_미지급품의서_국립암센터-두산_1.본실행 - 조정(안)_을" xfId="14526"/>
    <cellStyle name="?_실행현장검토안(20010412)_미지급품의서_국립암센터-두산_4.일신통신 가실행예산(재견적合)" xfId="14527"/>
    <cellStyle name="?_실행현장검토안(20010412)_미지급품의서_국립암센터-두산_을" xfId="14528"/>
    <cellStyle name="?_실행현장검토안(20010412)_미지급품의서_국립암센터-두산_총괄 내역서" xfId="14529"/>
    <cellStyle name="?_실행현장검토안(20010412)_미지급품의서_국립암센터-두산_총괄 내역서_4.일신통신 가실행예산(재견적合)" xfId="14530"/>
    <cellStyle name="?_실행현장검토안(20010412)_미지급품의서_국립암센터-두산_총괄 내역서_을" xfId="14531"/>
    <cellStyle name="?_실행현장검토안(20010412)_미지급품의서_을" xfId="14532"/>
    <cellStyle name="?_실행현장검토안(20010412)_미지급품의서_총괄 내역서" xfId="14533"/>
    <cellStyle name="?_실행현장검토안(20010412)_미지급품의서_총괄 내역서_4.일신통신 가실행예산(재견적合)" xfId="14534"/>
    <cellStyle name="?_실행현장검토안(20010412)_미지급품의서_총괄 내역서_을" xfId="14535"/>
    <cellStyle name="?_실행현장검토안(20010412)_을" xfId="14536"/>
    <cellStyle name="?_실행현장검토안(20010412)_지장전주이설" xfId="14537"/>
    <cellStyle name="?_실행현장검토안(20010412)_지장전주이설_1. 가실행예산(0629 도면기준)" xfId="14538"/>
    <cellStyle name="?_실행현장검토안(20010412)_지장전주이설_1. 가실행예산(0629 도면기준)_4.일신통신 가실행예산(재견적合)" xfId="14539"/>
    <cellStyle name="?_실행현장검토안(20010412)_지장전주이설_1. 가실행예산(0629 도면기준)_을" xfId="14540"/>
    <cellStyle name="?_실행현장검토안(20010412)_지장전주이설_1.본실행 - 조정(안)" xfId="14541"/>
    <cellStyle name="?_실행현장검토안(20010412)_지장전주이설_1.본실행 - 조정(안)_4.일신통신 가실행예산(재견적合)" xfId="14542"/>
    <cellStyle name="?_실행현장검토안(20010412)_지장전주이설_1.본실행 - 조정(안)_을" xfId="14543"/>
    <cellStyle name="?_실행현장검토안(20010412)_지장전주이설_4.일신통신 가실행예산(재견적合)" xfId="14544"/>
    <cellStyle name="?_실행현장검토안(20010412)_지장전주이설_국립암센터-두산" xfId="14545"/>
    <cellStyle name="?_실행현장검토안(20010412)_지장전주이설_국립암센터-두산_1. 가실행예산(0629 도면기준)" xfId="14546"/>
    <cellStyle name="?_실행현장검토안(20010412)_지장전주이설_국립암센터-두산_1. 가실행예산(0629 도면기준)_4.일신통신 가실행예산(재견적合)" xfId="14547"/>
    <cellStyle name="?_실행현장검토안(20010412)_지장전주이설_국립암센터-두산_1. 가실행예산(0629 도면기준)_을" xfId="14548"/>
    <cellStyle name="?_실행현장검토안(20010412)_지장전주이설_국립암센터-두산_1.본실행 - 조정(안)" xfId="14549"/>
    <cellStyle name="?_실행현장검토안(20010412)_지장전주이설_국립암센터-두산_1.본실행 - 조정(안)_4.일신통신 가실행예산(재견적合)" xfId="14550"/>
    <cellStyle name="?_실행현장검토안(20010412)_지장전주이설_국립암센터-두산_1.본실행 - 조정(안)_을" xfId="14551"/>
    <cellStyle name="?_실행현장검토안(20010412)_지장전주이설_국립암센터-두산_4.일신통신 가실행예산(재견적合)" xfId="14552"/>
    <cellStyle name="?_실행현장검토안(20010412)_지장전주이설_국립암센터-두산_을" xfId="14553"/>
    <cellStyle name="?_실행현장검토안(20010412)_지장전주이설_국립암센터-두산_총괄 내역서" xfId="14554"/>
    <cellStyle name="?_실행현장검토안(20010412)_지장전주이설_국립암센터-두산_총괄 내역서_4.일신통신 가실행예산(재견적合)" xfId="14555"/>
    <cellStyle name="?_실행현장검토안(20010412)_지장전주이설_국립암센터-두산_총괄 내역서_을" xfId="14556"/>
    <cellStyle name="?_실행현장검토안(20010412)_지장전주이설_을" xfId="14557"/>
    <cellStyle name="?_실행현장검토안(20010412)_지장전주이설_총괄 내역서" xfId="14558"/>
    <cellStyle name="?_실행현장검토안(20010412)_지장전주이설_총괄 내역서_4.일신통신 가실행예산(재견적合)" xfId="14559"/>
    <cellStyle name="?_실행현장검토안(20010412)_지장전주이설_총괄 내역서_을" xfId="14560"/>
    <cellStyle name="?_실행현장검토안(20010412)_총괄 내역서" xfId="14561"/>
    <cellStyle name="?_실행현장검토안(20010412)_총괄 내역서_4.일신통신 가실행예산(재견적合)" xfId="14562"/>
    <cellStyle name="?_실행현장검토안(20010412)_총괄 내역서_을" xfId="14563"/>
    <cellStyle name="?_일산외1입찰실행(2007.06.01결재)" xfId="237"/>
    <cellStyle name="?_입찰품의서(00지역 확장공사)080607" xfId="238"/>
    <cellStyle name="?_입찰품의서(자동차)-080410" xfId="239"/>
    <cellStyle name="?_입찰품의서(한국루터회관)080318결재(김동현상무님)" xfId="240"/>
    <cellStyle name="?_정보입력1" xfId="241"/>
    <cellStyle name="?_토목비교표" xfId="242"/>
    <cellStyle name="?_투찰분석표" xfId="243"/>
    <cellStyle name="?_투찰분석표(양평아신)" xfId="244"/>
    <cellStyle name="?_투찰분석표(제주)" xfId="245"/>
    <cellStyle name="?_투찰분석표_입찰품의서(00지역 확장공사)080607" xfId="246"/>
    <cellStyle name="?¡±¢¥?_?¨ù??¢´¢¥_¢¬???¢â? " xfId="14564"/>
    <cellStyle name="?ðC%U?&amp;H?_x0008_?s_x000a__x0007__x0001__x0001_" xfId="13439"/>
    <cellStyle name="?ðÇ%U?&amp;H?_x0008_?s_x000a__x0007__x0001__x0001_" xfId="14565"/>
    <cellStyle name="?þ¸¶" xfId="249"/>
    <cellStyle name="?þ¸¶ [0]" xfId="250"/>
    <cellStyle name="?Þ¸¶_±??¸" xfId="251"/>
    <cellStyle name="?W?_laroux" xfId="252"/>
    <cellStyle name="?曹%U?&amp;H?_x0008_?s_x000a__x0007__x0001__x0001_" xfId="248"/>
    <cellStyle name="?珠??? " xfId="12560"/>
    <cellStyle name="?珠???  2" xfId="13440"/>
    <cellStyle name="?珠???  3" xfId="13441"/>
    <cellStyle name="?珠???  4" xfId="13442"/>
    <cellStyle name="@" xfId="253"/>
    <cellStyle name="_%A3%BC전남지방합동청사신축공사_본실행(0703)" xfId="254"/>
    <cellStyle name="_(02.03.05) 묵동 현장관리비 실행" xfId="13085"/>
    <cellStyle name="_(02.03.08) 묵동 현장관리비 실행" xfId="13084"/>
    <cellStyle name="_(02.09.17)인천 삼산1지구 2블럭 주공아파트" xfId="13083"/>
    <cellStyle name="_(02.09.23  64,000평)인천 삼산1지구 2블럭 " xfId="13082"/>
    <cellStyle name="_(06년)소단식" xfId="13217"/>
    <cellStyle name="_(07.31 최종확정)묵동 실행예산" xfId="12261"/>
    <cellStyle name="_(09.05)인천원당 공통가설공사" xfId="13081"/>
    <cellStyle name="_(6(121억)골조수정)040324김해장유계약내역" xfId="255"/>
    <cellStyle name="_(JAD_ELE)삼성전자정문동 리모델링 공내역" xfId="13443"/>
    <cellStyle name="_(jad_ele)원본" xfId="13444"/>
    <cellStyle name="_(김포신곡)착공전_직원소요계획" xfId="256"/>
    <cellStyle name="_(김포신곡)착공전_직원소요계획(1)" xfId="257"/>
    <cellStyle name="_(주)영풍-홍성(서울방향)휴게소" xfId="258"/>
    <cellStyle name="_(통신)CT-63호 촬영실" xfId="12100"/>
    <cellStyle name="_★용평빌라신축공사(인테리어견적 11(1).17)" xfId="14566"/>
    <cellStyle name="_★이화-삼계도급실행(2003.04.11)" xfId="259"/>
    <cellStyle name="_★이화-삼계도급실행(2003.04.11)_춘천-동홍천(3)대비표" xfId="260"/>
    <cellStyle name="_★캐슬클래식-최종실행(결재본-공무수정)20041201" xfId="21393"/>
    <cellStyle name="_0.2004(수정안-문일현)" xfId="261"/>
    <cellStyle name="_0.MOU(03년-06년)-수정안2-국공송부" xfId="262"/>
    <cellStyle name="_00" xfId="15996"/>
    <cellStyle name="_00.외주견적리스트(원자력병원)" xfId="263"/>
    <cellStyle name="_0001 (2)" xfId="13445"/>
    <cellStyle name="_00012002년 업체평가 결과 현장전파공문(030310)" xfId="15997"/>
    <cellStyle name="_0002 (2)" xfId="13446"/>
    <cellStyle name="_0006 (2)" xfId="13447"/>
    <cellStyle name="_0006 (3)" xfId="13448"/>
    <cellStyle name="_001. 장애-양산 세류동" xfId="264"/>
    <cellStyle name="_001-인원및일반관리비" xfId="13080"/>
    <cellStyle name="_002.긴급-일죽면 민원(터미널뒤)" xfId="265"/>
    <cellStyle name="_005.오산갈곳동(삼화간82R18)" xfId="266"/>
    <cellStyle name="_01.경비프로그램(2007년1026)단대 박일" xfId="267"/>
    <cellStyle name="_01.광고문화회관 총원가계산서(1012)" xfId="13449"/>
    <cellStyle name="_01.광고문화회관 총원가계산서(1012)내역 최종(순재꺼)" xfId="13450"/>
    <cellStyle name="_01.본실행" xfId="14567"/>
    <cellStyle name="_01.연산수영강푸르지오(050824실행예산팀)" xfId="268"/>
    <cellStyle name="_01.확정실행예산_본실행(전체)_셈텀(06.08.08)_" xfId="269"/>
    <cellStyle name="_01-01. 연세대의료원(기계설비)_실행작업중rev01_제출용20051019" xfId="270"/>
    <cellStyle name="_0106-06-007 금속 및 수장공사 단가견적- 대림" xfId="13451"/>
    <cellStyle name="_0106-06-007 금속 및 수장공사 단가견적- 대림_0805-03 대명 제주리조트(연회장공사)" xfId="13452"/>
    <cellStyle name="_0106-06-007 금속 및 수장공사 단가견적- 대림_0805-03 대명 제주리조트(연회장공사) 실행" xfId="13453"/>
    <cellStyle name="_0106-06-007 금속 및 수장공사 단가견적- 대림_0805-03 대명 제주리조트(연회장공사) 실행수정본" xfId="13454"/>
    <cellStyle name="_0106-06-007 금속 및 수장공사 단가견적- 대림_0805-03 대명 제주리조트(연회장공사) 자재LOSS 실행수정본" xfId="13455"/>
    <cellStyle name="_0106-06-007 금속 및 수장공사 단가견적- 대림_0806-05 대명 제주리조트(연회장공사) ( 실행)2차" xfId="13456"/>
    <cellStyle name="_0106-06-007 금속 및 수장공사 단가견적- 대림_0903-20 파주시 시립도서관 리노베이션공사(실행)" xfId="13457"/>
    <cellStyle name="_0106-06-007 금속 및 수장공사 단가견적- 대림_0903-20 파주시 시립도서관 리노베이션공사(제출)원가계산서(최실장수정)-3차제출" xfId="13458"/>
    <cellStyle name="_0106-06-007 금속 및 수장공사 단가견적- 대림_견적양식(가로)" xfId="13459"/>
    <cellStyle name="_0106-06-007 금속 및 수장공사 단가견적- 대림_공사원가계산서" xfId="13460"/>
    <cellStyle name="_01-1.본실행.간접비" xfId="14568"/>
    <cellStyle name="_01-2차수량토공1차최종1101" xfId="12559"/>
    <cellStyle name="_01-건축공사" xfId="13079"/>
    <cellStyle name="_01-신도림미래사랑시티(050912최종)" xfId="271"/>
    <cellStyle name="_02. 철도단가대비(04.12.22)-실행" xfId="272"/>
    <cellStyle name="_02.본실행(건축)" xfId="15998"/>
    <cellStyle name="_02.본실행(건축1)" xfId="15999"/>
    <cellStyle name="_0204기성(공정율)" xfId="273"/>
    <cellStyle name="_020501-경춘선노반신설공사(조정)" xfId="274"/>
    <cellStyle name="_020502-905공구(계약내역-최종분)" xfId="275"/>
    <cellStyle name="_020502-905공구(계약내역-최종분)_견적서-풍납석촌(060206-입찰)개정1-수식수정-1-제출" xfId="276"/>
    <cellStyle name="_020502-905공구(계약내역-최종분)_설계내역서(풍납~석촌)" xfId="277"/>
    <cellStyle name="_020502-905공구(계약내역-최종분)_설계내역서(풍납~석촌)_견적서-풍납석촌(060206-입찰)개정1-수식수정-1-제출" xfId="278"/>
    <cellStyle name="_020502-905공구(계약내역-최종분)_설계내역서(풍납~석촌)_실행예산(장지분기)(060228)개정1" xfId="279"/>
    <cellStyle name="_020502-905공구(계약내역-최종분)_실행예산(장지분기)(060228)개정1" xfId="280"/>
    <cellStyle name="_0206-재능유통 현장 단가견적-e" xfId="13461"/>
    <cellStyle name="_0210 암센타 내역 A ZONE" xfId="16000"/>
    <cellStyle name="_02-1107-1견적서" xfId="13462"/>
    <cellStyle name="_0213-경포대호텔 전시 홍보관 리모델링공사" xfId="13463"/>
    <cellStyle name="_02-도급공사비내역" xfId="13078"/>
    <cellStyle name="_03 실행내역(대전MBC)-건축토목" xfId="16001"/>
    <cellStyle name="_03_정보통신R.C공사(051031)" xfId="16002"/>
    <cellStyle name="_03-01-01. 기계설비변경공내역_실행내역20051025_REV.01" xfId="281"/>
    <cellStyle name="_03-01-02. 소방설비공내역서_실행내역20051021" xfId="282"/>
    <cellStyle name="_0302" xfId="283"/>
    <cellStyle name="_0303" xfId="284"/>
    <cellStyle name="_0310 현장현황" xfId="20025"/>
    <cellStyle name="_03-1006 최종견적서" xfId="13464"/>
    <cellStyle name="_03-1006견적서" xfId="13465"/>
    <cellStyle name="_031215보문계약내역서확정" xfId="285"/>
    <cellStyle name="_0326진행공사현황(강이사님)" xfId="20026"/>
    <cellStyle name="_0326진행공사현황(강이사님)_1" xfId="20027"/>
    <cellStyle name="_0326진행공사현황(강이사님)_2" xfId="20028"/>
    <cellStyle name="_03--부천중동역2차푸르지오(060718최종)" xfId="286"/>
    <cellStyle name="_03--부천중동역2차푸르지오(060718최종) (version 1)" xfId="287"/>
    <cellStyle name="_04 건축-인테리어(주거)공내역" xfId="13466"/>
    <cellStyle name="_040107대림서초아크로비스타" xfId="13467"/>
    <cellStyle name="_040202경량정석2차추가분" xfId="13468"/>
    <cellStyle name="_0418 시행적자현장현황" xfId="20029"/>
    <cellStyle name="_0426 제주 봉개 견적서(제출)" xfId="16003"/>
    <cellStyle name="_0426-T7 식당동 2층 증축공사(공종구분)-e" xfId="13469"/>
    <cellStyle name="_04년 수주총괄" xfId="20030"/>
    <cellStyle name="_04-밀양삼문푸르지오(050704경비수정송부)" xfId="288"/>
    <cellStyle name="_05 건축-인테리어(상업)공내역" xfId="13470"/>
    <cellStyle name="_05(현대)" xfId="289"/>
    <cellStyle name="_05_방수공사" xfId="16004"/>
    <cellStyle name="_05_방수공사(6.21)" xfId="16005"/>
    <cellStyle name="_050728 IBM Lounge Renovation Work" xfId="16006"/>
    <cellStyle name="_050805 스파피스-입찰내역서" xfId="16007"/>
    <cellStyle name="_050829 Schedule of Rate for Intel R&amp;D Center" xfId="16008"/>
    <cellStyle name="_0510 CGV 수원인계8" xfId="16009"/>
    <cellStyle name="_0512제출(1공구)" xfId="16010"/>
    <cellStyle name="_0513 견적서양식및3개평형별내역" xfId="16011"/>
    <cellStyle name="_0514회의확정자료" xfId="13077"/>
    <cellStyle name="_0524 특기시방" xfId="16012"/>
    <cellStyle name="_05-밀양삼문푸르지오(050707send)" xfId="290"/>
    <cellStyle name="_05-시설본부본공사(기계설비)_실행작업중1206" xfId="291"/>
    <cellStyle name="_05--울산구영2차푸르지오(060208 3차조정)" xfId="292"/>
    <cellStyle name="_0601-HSBC 은행 인테리어공사" xfId="13471"/>
    <cellStyle name="_060224 동서울현대홈타운-품의-101동~ 103동 세대하자보수" xfId="20031"/>
    <cellStyle name="_0605뉴월드호텔 객실공사(11.12.14F)" xfId="13472"/>
    <cellStyle name="_060621 뉴 금오산 호텔 본관" xfId="16013"/>
    <cellStyle name="_061114 GS MART A,B,C복층 내역(제출)" xfId="16014"/>
    <cellStyle name="_06-밀양삼문푸르지오(050708send)-최종" xfId="293"/>
    <cellStyle name="_07_미장공사" xfId="16015"/>
    <cellStyle name="_07_진장점-미장공사 발주-진장점-RDR-051031" xfId="16016"/>
    <cellStyle name="_070111 한우리리조트(취합)-공종분류" xfId="16017"/>
    <cellStyle name="_070119 서초동쇼룸(최종)" xfId="16018"/>
    <cellStyle name="_080415 롯데호텔본점17~20층 (일위대가" xfId="21394"/>
    <cellStyle name="_080415 롯데호텔본점17~20층 (최종실행)" xfId="21395"/>
    <cellStyle name="_0809 중점관리" xfId="294"/>
    <cellStyle name="_0820 공사대장" xfId="13473"/>
    <cellStyle name="_0827" xfId="14569"/>
    <cellStyle name="_08-가실행내역" xfId="13076"/>
    <cellStyle name="_09_흡음단열공사" xfId="16019"/>
    <cellStyle name="_0901작업1-금액분리" xfId="12260"/>
    <cellStyle name="_0925물류쎈타공사비비교" xfId="13474"/>
    <cellStyle name="_1" xfId="14570"/>
    <cellStyle name="_1 총괄-건축집행(평창콘도)" xfId="16020"/>
    <cellStyle name="_1) 교대토공수량" xfId="295"/>
    <cellStyle name="_1) 교대토공수량_1) 교대토공수량" xfId="296"/>
    <cellStyle name="_1) 교대토공수량_1) 교대토공수량_4.4 환승통로 일반수량집계표" xfId="297"/>
    <cellStyle name="_1) 교대토공수량_1) 대토공수량" xfId="298"/>
    <cellStyle name="_1) 교대토공수량_1) 대토공수량_4.4 환승통로 일반수량집계표" xfId="299"/>
    <cellStyle name="_1) 교대토공수량_4.4 환승통로 일반수량집계표" xfId="300"/>
    <cellStyle name="_1,2.자재집계표,수량집계표" xfId="12558"/>
    <cellStyle name="_1. 고층부 옥상조경 삭제" xfId="13192"/>
    <cellStyle name="_1. 삼성동 실행 030225(조적추가)" xfId="13075"/>
    <cellStyle name="_1. 삼성동 실행(030329)" xfId="13074"/>
    <cellStyle name="_1. 송도신도시현장관리비전순일검토" xfId="13191"/>
    <cellStyle name="_1. 총괄(제조+설치)" xfId="14571"/>
    <cellStyle name="_1.26" xfId="20032"/>
    <cellStyle name="_1.경인대학교(건축공내역)" xfId="301"/>
    <cellStyle name="_1.집계표" xfId="12557"/>
    <cellStyle name="_1+2.무인발매기(제조+구매)-2" xfId="14572"/>
    <cellStyle name="_1006 견적서" xfId="13475"/>
    <cellStyle name="_1020 확대간부 회의 Highlight현황(9월분 총괄)" xfId="20033"/>
    <cellStyle name="_10-27영등포마트 리뉴얼 인테리어 공사" xfId="13476"/>
    <cellStyle name="_11,폐공" xfId="12556"/>
    <cellStyle name="_11.용산시티파크공사분석3" xfId="302"/>
    <cellStyle name="_11.통합보안관리서버" xfId="14573"/>
    <cellStyle name="_1104 건대강당공사" xfId="13477"/>
    <cellStyle name="_1104전체개략공사비" xfId="13478"/>
    <cellStyle name="_1106전기개략공사비" xfId="13479"/>
    <cellStyle name="_1109수금회의(전체)" xfId="20034"/>
    <cellStyle name="_1112 공사대장" xfId="13480"/>
    <cellStyle name="_1115-견적서양식(현재)" xfId="13481"/>
    <cellStyle name="_1117 확대간부회의자료(총괄)" xfId="20035"/>
    <cellStyle name="_11월기성" xfId="303"/>
    <cellStyle name="_1-2" xfId="20036"/>
    <cellStyle name="_1-2 양동재개발0118" xfId="304"/>
    <cellStyle name="_1-2 오창하이텍 알씨디 0110" xfId="305"/>
    <cellStyle name="_1-2 천안신도브레뉴1228" xfId="306"/>
    <cellStyle name="_12.조치원신흥(최종-from기술팀)" xfId="307"/>
    <cellStyle name="_12.조치원신흥(최종-from기술팀)_PJ진행현황-수원천천" xfId="308"/>
    <cellStyle name="_12_스텐스틸창호" xfId="16021"/>
    <cellStyle name="_1202경량오피스기성" xfId="13482"/>
    <cellStyle name="_1222 중점관리  3개현장" xfId="20037"/>
    <cellStyle name="_1-2대전장대공내역서0202" xfId="309"/>
    <cellStyle name="_1-2부천테크노파크0221" xfId="310"/>
    <cellStyle name="_1-2아산배방푸르지오(일위대가)" xfId="311"/>
    <cellStyle name="_1-2안산9차0607" xfId="312"/>
    <cellStyle name="_1-2안산고잔9차0622" xfId="313"/>
    <cellStyle name="_1-2역삼푸르지오0408(수정)" xfId="314"/>
    <cellStyle name="_1-2이문2차0622" xfId="315"/>
    <cellStyle name="_1-2조경현설자료0622" xfId="316"/>
    <cellStyle name="_1-2죽림푸르지오0421" xfId="317"/>
    <cellStyle name="_1-2진해석동푸르지오0818" xfId="318"/>
    <cellStyle name="_1-2천호동베네시티0202" xfId="319"/>
    <cellStyle name="_13.조치원신흥(최종-from기술팀)" xfId="320"/>
    <cellStyle name="_13.조치원신흥(최종-from기술팀)_PJ진행현황-수원천천" xfId="321"/>
    <cellStyle name="_1408 barracks" xfId="13483"/>
    <cellStyle name="_16_진장점수장공사(051209)" xfId="16022"/>
    <cellStyle name="_1공구견적" xfId="322"/>
    <cellStyle name="_1공구전기공사" xfId="323"/>
    <cellStyle name="_1조직표(출장후)" xfId="20038"/>
    <cellStyle name="_1현장사진및조감도" xfId="20039"/>
    <cellStyle name="_2(시티스케이프빌딩신축공사)공종별견적금액" xfId="324"/>
    <cellStyle name="_2) 교대일반수량" xfId="325"/>
    <cellStyle name="_2) 교대일반수량_4.4 환승통로 일반수량집계표" xfId="326"/>
    <cellStyle name="_2) 교대일반수량2" xfId="327"/>
    <cellStyle name="_2) 교대일반수량2_1) 교대토공수량" xfId="328"/>
    <cellStyle name="_2) 교대일반수량2_1) 교대토공수량_4.4 환승통로 일반수량집계표" xfId="329"/>
    <cellStyle name="_2) 교대일반수량2_1) 대토공수량" xfId="330"/>
    <cellStyle name="_2) 교대일반수량2_1) 대토공수량_4.4 환승통로 일반수량집계표" xfId="331"/>
    <cellStyle name="_2) 교대일반수량2_4.4 환승통로 일반수량집계표" xfId="332"/>
    <cellStyle name="_2) 교대토공수량" xfId="333"/>
    <cellStyle name="_2) 교대토공수량_1) 교대토공수량" xfId="334"/>
    <cellStyle name="_2) 교대토공수량_1) 교대토공수량_4.4 환승통로 일반수량집계표" xfId="335"/>
    <cellStyle name="_2) 교대토공수량_1) 대토공수량" xfId="336"/>
    <cellStyle name="_2) 교대토공수량_1) 대토공수량_4.4 환승통로 일반수량집계표" xfId="337"/>
    <cellStyle name="_2) 교대토공수량_4.4 환승통로 일반수량집계표" xfId="338"/>
    <cellStyle name="_2. 모형제조" xfId="14574"/>
    <cellStyle name="_2000년~2003년 기계경비산정" xfId="339"/>
    <cellStyle name="_200107실행변경" xfId="14575"/>
    <cellStyle name="_20010821_RUBBER TILE송부2" xfId="14576"/>
    <cellStyle name="_2001년업무(재조정)" xfId="340"/>
    <cellStyle name="_2001전북도청 실행예산" xfId="13190"/>
    <cellStyle name="_2002년 업체평가 결과 현장전파공문(030310)" xfId="16023"/>
    <cellStyle name="_200301실적" xfId="341"/>
    <cellStyle name="_2003년 사업계획(2002.11.3)임대리님이준것" xfId="20040"/>
    <cellStyle name="_2003년전망(현장발송본) " xfId="16024"/>
    <cellStyle name="_2003수주계획(2003.5.21,최종)pm조정후" xfId="342"/>
    <cellStyle name="_2004(수정안-주택양식)" xfId="343"/>
    <cellStyle name="_20040720" xfId="13484"/>
    <cellStyle name="_2004년 사업계획(1222)" xfId="20041"/>
    <cellStyle name="_2004년수주계획" xfId="344"/>
    <cellStyle name="_2005년사업계획(김포신곡리)-050121" xfId="345"/>
    <cellStyle name="_202_6동현설공내역(실행)" xfId="16025"/>
    <cellStyle name="_2-4.상반기실적부문별요약" xfId="12555"/>
    <cellStyle name="_2-4.상반기실적부문별요약(표지및목차포함)" xfId="12554"/>
    <cellStyle name="_2-4.상반기실적부문별요약(표지및목차포함)_1" xfId="12553"/>
    <cellStyle name="_2-4.상반기실적부문별요약_1" xfId="12552"/>
    <cellStyle name="_2공구" xfId="346"/>
    <cellStyle name="_2공구_암거일반수량" xfId="347"/>
    <cellStyle name="_2공구_암거일반수량_암거일반수량" xfId="348"/>
    <cellStyle name="_2차총괄" xfId="20042"/>
    <cellStyle name="_2층 장례식장일위대가" xfId="14577"/>
    <cellStyle name="_3. 영상SW(용역)" xfId="14578"/>
    <cellStyle name="_3. 인천간석동현장관리비전순일 분석" xfId="13073"/>
    <cellStyle name="_3.04)전체예상실행" xfId="13485"/>
    <cellStyle name="_3.4 AV 및 콘트롤(홍)" xfId="14579"/>
    <cellStyle name="_31.통영죽림(대우)_ver06_예산관리팀송부_060411" xfId="349"/>
    <cellStyle name="_3-8.동력산출서" xfId="350"/>
    <cellStyle name="_3년차 1차 - 노은" xfId="20043"/>
    <cellStyle name="_3월 기성(사정서류)" xfId="351"/>
    <cellStyle name="_4. 파주 변경 현장안20030128" xfId="13072"/>
    <cellStyle name="_4.4 환승통로 일반수량집계표" xfId="352"/>
    <cellStyle name="_4.일신통신 가실행예산(재견적合)" xfId="14580"/>
    <cellStyle name="_4팀 부본부장 보고 수주대상현장 추진현황 및 대책" xfId="20044"/>
    <cellStyle name="_4팀 부본부장 보고수주대상현장 추진현황 및 대책" xfId="20045"/>
    <cellStyle name="_4팀,5팀 수주대상현장 추진현황 및 대책" xfId="20046"/>
    <cellStyle name="_4팀,5팀 수주대상현장 추진현황 및 대책-1" xfId="20047"/>
    <cellStyle name="_5_세륜세차시설" xfId="12551"/>
    <cellStyle name="_5옹벽공" xfId="353"/>
    <cellStyle name="_5팀수주" xfId="20048"/>
    <cellStyle name="_6월공사대장" xfId="13486"/>
    <cellStyle name="_6월실적기성(안전불포함-제출)" xfId="354"/>
    <cellStyle name="_71.통영죽림(대우)_검토반영분" xfId="355"/>
    <cellStyle name="_7공구" xfId="356"/>
    <cellStyle name="_8.내역서 갑지" xfId="357"/>
    <cellStyle name="_8월 기성" xfId="358"/>
    <cellStyle name="_8월1차보고" xfId="20049"/>
    <cellStyle name="_91.부산연산수영강(검토분 적용)" xfId="359"/>
    <cellStyle name="_'99상반기경영개선활동결과(게시용)" xfId="12550"/>
    <cellStyle name="_9월1차보고" xfId="20050"/>
    <cellStyle name="_9회 양수시간집계" xfId="360"/>
    <cellStyle name="_A" xfId="13012"/>
    <cellStyle name="_A0509-가실행(파주)" xfId="13011"/>
    <cellStyle name="_A-0902건축공사확정(대안포함)" xfId="13010"/>
    <cellStyle name="_A-0902조경공사확정(대안포함)" xfId="13009"/>
    <cellStyle name="_AA" xfId="6351"/>
    <cellStyle name="_aasCost조정1" xfId="13487"/>
    <cellStyle name="_AC-03(3월 기성)" xfId="6352"/>
    <cellStyle name="_AC04" xfId="6353"/>
    <cellStyle name="_AC-04('02.3월기성 및 단위공사예정표)" xfId="6354"/>
    <cellStyle name="_AC-04(020329)" xfId="6355"/>
    <cellStyle name="_AC-04(3월기성 및 단위공사예정표)" xfId="6356"/>
    <cellStyle name="_AC-04-12월" xfId="6357"/>
    <cellStyle name="_AC04실적기성" xfId="6358"/>
    <cellStyle name="_AC06실적기성" xfId="6359"/>
    <cellStyle name="_AC-07" xfId="6360"/>
    <cellStyle name="_AC-07(3월실적)" xfId="6361"/>
    <cellStyle name="_AC08실적기성" xfId="6362"/>
    <cellStyle name="_AC09가중치산출근거" xfId="6363"/>
    <cellStyle name="_AC15가중치산출근거" xfId="6364"/>
    <cellStyle name="_AC-19" xfId="6365"/>
    <cellStyle name="_AC21가중치산출근거및PC산정표" xfId="6366"/>
    <cellStyle name="_AEf입찰견적01" xfId="13488"/>
    <cellStyle name="_AI도면견적(1.25)물량산출" xfId="16026"/>
    <cellStyle name="_APT대비" xfId="6367"/>
    <cellStyle name="_A공구(신영27&amp;17)" xfId="20051"/>
    <cellStyle name="_A발주자참고내역003-전기공사" xfId="13008"/>
    <cellStyle name="_BAT현장(본실행1)" xfId="16027"/>
    <cellStyle name="_beam재료표" xfId="6368"/>
    <cellStyle name="_Book1" xfId="6369"/>
    <cellStyle name="_Book1 2" xfId="13007"/>
    <cellStyle name="_Book1_00.외주견적리스트(원자력병원)" xfId="6370"/>
    <cellStyle name="_Book1_1" xfId="6371"/>
    <cellStyle name="_Book1_rhd(토양-토공)071212" xfId="6380"/>
    <cellStyle name="_Book1_Sheet1" xfId="6381"/>
    <cellStyle name="_Book1_ys dw 은평 생태교량" xfId="6382"/>
    <cellStyle name="_Book1_가톨릭병원 견적현황2006.02.21" xfId="6372"/>
    <cellStyle name="_Book1_각종표지" xfId="14581"/>
    <cellStyle name="_BOOK1_건축총괄" xfId="6373"/>
    <cellStyle name="_Book1_삼각지 시공계획서" xfId="6374"/>
    <cellStyle name="_Book1_삼각지 시공계획서_ys dw 은평 생태교량" xfId="6375"/>
    <cellStyle name="_Book1_시운전" xfId="6376"/>
    <cellStyle name="_Book1_실행작업중_기계내역(노인건강타운)_20060123" xfId="6377"/>
    <cellStyle name="_Book1_외주견적_신도림 주상복합빌딩_20060329(수)" xfId="6378"/>
    <cellStyle name="_Book1_춘천-동홍천(3)대비표" xfId="6379"/>
    <cellStyle name="_Book2" xfId="6383"/>
    <cellStyle name="_Book2 2" xfId="6384"/>
    <cellStyle name="_Book2 2 2" xfId="13489"/>
    <cellStyle name="_Book2 3" xfId="13490"/>
    <cellStyle name="_Book2 4" xfId="13491"/>
    <cellStyle name="_Book2 5" xfId="14582"/>
    <cellStyle name="_Book2 6" xfId="14583"/>
    <cellStyle name="_Book2 7" xfId="14584"/>
    <cellStyle name="_Book2 8" xfId="14585"/>
    <cellStyle name="_Book2_%A3%BC전남지방합동청사신축공사_본실행(0703)" xfId="6385"/>
    <cellStyle name="_Book2_0508-카지노원상복구및리노베이션(일위대가)" xfId="14586"/>
    <cellStyle name="_Book2_0909-태광산업 본사 로비 리노베이션 ALT 1" xfId="13492"/>
    <cellStyle name="_Book2_0912-삼성전자 반도체 16라인 인테리어" xfId="13493"/>
    <cellStyle name="_Book2_1" xfId="6386"/>
    <cellStyle name="_Book2_1228-TeraData Seoul office Relocation Project" xfId="13494"/>
    <cellStyle name="_Book2_Book1" xfId="6388"/>
    <cellStyle name="_Book2_당산유보라반도건설모델하우스-5-28(" xfId="13495"/>
    <cellStyle name="_Book2_롯데 남양주견본주택(제출)" xfId="13496"/>
    <cellStyle name="_Book2_실행작업중_고려대학교 서창켐퍼스 호연학사제4_재작업3" xfId="6387"/>
    <cellStyle name="_Book2_안동롯데캐슬 견본주택 신축공사-6-18" xfId="13497"/>
    <cellStyle name="_Book3" xfId="6389"/>
    <cellStyle name="_Book4" xfId="6390"/>
    <cellStyle name="_Book5" xfId="6391"/>
    <cellStyle name="_BOQ(23May05)" xfId="13498"/>
    <cellStyle name="_BOQ(Hang Lung)" xfId="6392"/>
    <cellStyle name="_BOQ(Hang Lung-rev1)" xfId="6393"/>
    <cellStyle name="_CATV10283P" xfId="13499"/>
    <cellStyle name="_CA설계" xfId="6394"/>
    <cellStyle name="_CA설계 2" xfId="6395"/>
    <cellStyle name="_CCTV10283P" xfId="13500"/>
    <cellStyle name="_CIES(Network)-정리" xfId="13501"/>
    <cellStyle name="_DRYWALL일위대가방화석고보드" xfId="13502"/>
    <cellStyle name="_FCST (2)" xfId="6396"/>
    <cellStyle name="_FCST (2) 2" xfId="6397"/>
    <cellStyle name="_FCST (2) 3" xfId="6398"/>
    <cellStyle name="_FQ2233(금강빌딩)" xfId="6399"/>
    <cellStyle name="_FRP사면일위대가(03년하-건설품셈)-설계자료" xfId="13221"/>
    <cellStyle name="_FRP사면일위대가(04년상-건설품셈)" xfId="13222"/>
    <cellStyle name="_gr 신풍-우성간" xfId="6400"/>
    <cellStyle name="_gr 신풍-우성간 2" xfId="6401"/>
    <cellStyle name="_gr 신풍-우성간 3" xfId="6402"/>
    <cellStyle name="_gr 신풍-우성간_강변로(4공)실행new" xfId="6403"/>
    <cellStyle name="_gr 신풍-우성간_강변로(4공)실행new 2" xfId="6404"/>
    <cellStyle name="_gr 신풍-우성간_강변로(4공)실행new 3" xfId="6405"/>
    <cellStyle name="_gr 신풍-우성간_강변로(4공)실행new_춘천-동홍천(3)대비표" xfId="6406"/>
    <cellStyle name="_gr 신풍-우성간_강변로(4공)실행new_춘천-동홍천(3)대비표 2" xfId="6407"/>
    <cellStyle name="_gr 신풍-우성간_강변로(4공)실행new_춘천-동홍천(3)대비표 3" xfId="6408"/>
    <cellStyle name="_gr 신풍-우성간_서해안 임해관광도로 설계" xfId="6409"/>
    <cellStyle name="_gr 신풍-우성간_서해안 임해관광도로 설계 2" xfId="6410"/>
    <cellStyle name="_gr 신풍-우성간_서해안 임해관광도로 설계 3" xfId="6411"/>
    <cellStyle name="_gr 신풍-우성간_서해안 임해관광도로 설계_춘천-동홍천(3)대비표" xfId="6412"/>
    <cellStyle name="_gr 신풍-우성간_서해안 임해관광도로 설계_춘천-동홍천(3)대비표 2" xfId="6413"/>
    <cellStyle name="_gr 신풍-우성간_서해안 임해관광도로 설계_춘천-동홍천(3)대비표 3" xfId="6414"/>
    <cellStyle name="_gr 신풍-우성간_설화동월배전자입찰(계룡건설2)" xfId="6415"/>
    <cellStyle name="_gr 신풍-우성간_설화동월배전자입찰(계룡건설2) 2" xfId="6416"/>
    <cellStyle name="_gr 신풍-우성간_설화동월배전자입찰(계룡건설2) 3" xfId="6417"/>
    <cellStyle name="_gr 신풍-우성간_설화동월배전자입찰(계룡건설2)_서해안 임해관광도로 설계" xfId="6418"/>
    <cellStyle name="_gr 신풍-우성간_설화동월배전자입찰(계룡건설2)_서해안 임해관광도로 설계 2" xfId="6419"/>
    <cellStyle name="_gr 신풍-우성간_설화동월배전자입찰(계룡건설2)_서해안 임해관광도로 설계 3" xfId="6420"/>
    <cellStyle name="_gr 신풍-우성간_설화동월배전자입찰(계룡건설2)_서해안 임해관광도로 설계_춘천-동홍천(3)대비표" xfId="6421"/>
    <cellStyle name="_gr 신풍-우성간_설화동월배전자입찰(계룡건설2)_서해안 임해관광도로 설계_춘천-동홍천(3)대비표 2" xfId="6422"/>
    <cellStyle name="_gr 신풍-우성간_설화동월배전자입찰(계룡건설2)_서해안 임해관광도로 설계_춘천-동홍천(3)대비표 3" xfId="6423"/>
    <cellStyle name="_gr 신풍-우성간_설화동월배전자입찰(계룡건설2)_지경-사리투찰 (계룡건설1)" xfId="6424"/>
    <cellStyle name="_gr 신풍-우성간_설화동월배전자입찰(계룡건설2)_지경-사리투찰 (계룡건설1) 2" xfId="6425"/>
    <cellStyle name="_gr 신풍-우성간_설화동월배전자입찰(계룡건설2)_지경-사리투찰 (계룡건설1) 3" xfId="6426"/>
    <cellStyle name="_gr 신풍-우성간_설화동월배전자입찰(계룡건설2)_지경-사리투찰 (계룡건설1)_서해안 임해관광도로 설계" xfId="6427"/>
    <cellStyle name="_gr 신풍-우성간_설화동월배전자입찰(계룡건설2)_지경-사리투찰 (계룡건설1)_서해안 임해관광도로 설계 2" xfId="6428"/>
    <cellStyle name="_gr 신풍-우성간_설화동월배전자입찰(계룡건설2)_지경-사리투찰 (계룡건설1)_서해안 임해관광도로 설계 3" xfId="6429"/>
    <cellStyle name="_gr 신풍-우성간_설화동월배전자입찰(계룡건설2)_지경-사리투찰 (계룡건설1)_서해안 임해관광도로 설계_춘천-동홍천(3)대비표" xfId="6430"/>
    <cellStyle name="_gr 신풍-우성간_설화동월배전자입찰(계룡건설2)_지경-사리투찰 (계룡건설1)_서해안 임해관광도로 설계_춘천-동홍천(3)대비표 2" xfId="6431"/>
    <cellStyle name="_gr 신풍-우성간_설화동월배전자입찰(계룡건설2)_지경-사리투찰 (계룡건설1)_서해안 임해관광도로 설계_춘천-동홍천(3)대비표 3" xfId="6432"/>
    <cellStyle name="_gr 신풍-우성간_설화동월배전자입찰(계룡건설2)_지경-사리투찰 (계룡건설1)_춘천-동홍천(3)대비표" xfId="6433"/>
    <cellStyle name="_gr 신풍-우성간_설화동월배전자입찰(계룡건설2)_지경-사리투찰 (계룡건설1)_춘천-동홍천(3)대비표 2" xfId="6434"/>
    <cellStyle name="_gr 신풍-우성간_설화동월배전자입찰(계룡건설2)_지경-사리투찰 (계룡건설1)_춘천-동홍천(3)대비표 3" xfId="6435"/>
    <cellStyle name="_gr 신풍-우성간_설화동월배전자입찰(계룡건설2)_지경-사리투찰 (계룡건설1)_포항4 일반지방 1공구실행new" xfId="6436"/>
    <cellStyle name="_gr 신풍-우성간_설화동월배전자입찰(계룡건설2)_지경-사리투찰 (계룡건설1)_포항4 일반지방 1공구실행new 2" xfId="6437"/>
    <cellStyle name="_gr 신풍-우성간_설화동월배전자입찰(계룡건설2)_지경-사리투찰 (계룡건설1)_포항4 일반지방 1공구실행new 3" xfId="6438"/>
    <cellStyle name="_gr 신풍-우성간_설화동월배전자입찰(계룡건설2)_지경-사리투찰 (계룡건설1)_포항4 일반지방 1공구실행new_국지도49호선(본덕-임곡)1공구 실행new" xfId="6439"/>
    <cellStyle name="_gr 신풍-우성간_설화동월배전자입찰(계룡건설2)_지경-사리투찰 (계룡건설1)_포항4 일반지방 1공구실행new_국지도49호선(본덕-임곡)1공구 실행new 2" xfId="6440"/>
    <cellStyle name="_gr 신풍-우성간_설화동월배전자입찰(계룡건설2)_지경-사리투찰 (계룡건설1)_포항4 일반지방 1공구실행new_국지도49호선(본덕-임곡)1공구 실행new 3" xfId="6441"/>
    <cellStyle name="_gr 신풍-우성간_설화동월배전자입찰(계룡건설2)_지경-사리투찰 (계룡건설1)_포항4 일반지방 1공구실행new_국지도49호선(본덕-임곡)1공구 실행new_서해안 임해관광도로 설계" xfId="6442"/>
    <cellStyle name="_gr 신풍-우성간_설화동월배전자입찰(계룡건설2)_지경-사리투찰 (계룡건설1)_포항4 일반지방 1공구실행new_국지도49호선(본덕-임곡)1공구 실행new_서해안 임해관광도로 설계 2" xfId="6443"/>
    <cellStyle name="_gr 신풍-우성간_설화동월배전자입찰(계룡건설2)_지경-사리투찰 (계룡건설1)_포항4 일반지방 1공구실행new_국지도49호선(본덕-임곡)1공구 실행new_서해안 임해관광도로 설계 3" xfId="6444"/>
    <cellStyle name="_gr 신풍-우성간_설화동월배전자입찰(계룡건설2)_지경-사리투찰 (계룡건설1)_포항4 일반지방 1공구실행new_국지도49호선(본덕-임곡)1공구 실행new_서해안 임해관광도로 설계_춘천-동홍천(3)대비표" xfId="6445"/>
    <cellStyle name="_gr 신풍-우성간_설화동월배전자입찰(계룡건설2)_지경-사리투찰 (계룡건설1)_포항4 일반지방 1공구실행new_국지도49호선(본덕-임곡)1공구 실행new_서해안 임해관광도로 설계_춘천-동홍천(3)대비표 2" xfId="6446"/>
    <cellStyle name="_gr 신풍-우성간_설화동월배전자입찰(계룡건설2)_지경-사리투찰 (계룡건설1)_포항4 일반지방 1공구실행new_국지도49호선(본덕-임곡)1공구 실행new_서해안 임해관광도로 설계_춘천-동홍천(3)대비표 3" xfId="6447"/>
    <cellStyle name="_gr 신풍-우성간_설화동월배전자입찰(계룡건설2)_지경-사리투찰 (계룡건설1)_포항4 일반지방 1공구실행new_국지도49호선(본덕-임곡)1공구 실행new_춘천-동홍천(3)대비표" xfId="6448"/>
    <cellStyle name="_gr 신풍-우성간_설화동월배전자입찰(계룡건설2)_지경-사리투찰 (계룡건설1)_포항4 일반지방 1공구실행new_국지도49호선(본덕-임곡)1공구 실행new_춘천-동홍천(3)대비표 2" xfId="6449"/>
    <cellStyle name="_gr 신풍-우성간_설화동월배전자입찰(계룡건설2)_지경-사리투찰 (계룡건설1)_포항4 일반지방 1공구실행new_국지도49호선(본덕-임곡)1공구 실행new_춘천-동홍천(3)대비표 3" xfId="6450"/>
    <cellStyle name="_gr 신풍-우성간_설화동월배전자입찰(계룡건설2)_지경-사리투찰 (계룡건설1)_포항4 일반지방 1공구실행new_규암우회 투찰(대박)" xfId="6451"/>
    <cellStyle name="_gr 신풍-우성간_설화동월배전자입찰(계룡건설2)_지경-사리투찰 (계룡건설1)_포항4 일반지방 1공구실행new_규암우회 투찰(대박) 2" xfId="6452"/>
    <cellStyle name="_gr 신풍-우성간_설화동월배전자입찰(계룡건설2)_지경-사리투찰 (계룡건설1)_포항4 일반지방 1공구실행new_규암우회 투찰(대박) 3" xfId="6453"/>
    <cellStyle name="_gr 신풍-우성간_설화동월배전자입찰(계룡건설2)_지경-사리투찰 (계룡건설1)_포항4 일반지방 1공구실행new_규암우회 투찰(대박)_서해안 임해관광도로 설계" xfId="6454"/>
    <cellStyle name="_gr 신풍-우성간_설화동월배전자입찰(계룡건설2)_지경-사리투찰 (계룡건설1)_포항4 일반지방 1공구실행new_규암우회 투찰(대박)_서해안 임해관광도로 설계 2" xfId="6455"/>
    <cellStyle name="_gr 신풍-우성간_설화동월배전자입찰(계룡건설2)_지경-사리투찰 (계룡건설1)_포항4 일반지방 1공구실행new_규암우회 투찰(대박)_서해안 임해관광도로 설계 3" xfId="6456"/>
    <cellStyle name="_gr 신풍-우성간_설화동월배전자입찰(계룡건설2)_지경-사리투찰 (계룡건설1)_포항4 일반지방 1공구실행new_규암우회 투찰(대박)_서해안 임해관광도로 설계_춘천-동홍천(3)대비표" xfId="6457"/>
    <cellStyle name="_gr 신풍-우성간_설화동월배전자입찰(계룡건설2)_지경-사리투찰 (계룡건설1)_포항4 일반지방 1공구실행new_규암우회 투찰(대박)_서해안 임해관광도로 설계_춘천-동홍천(3)대비표 2" xfId="6458"/>
    <cellStyle name="_gr 신풍-우성간_설화동월배전자입찰(계룡건설2)_지경-사리투찰 (계룡건설1)_포항4 일반지방 1공구실행new_규암우회 투찰(대박)_서해안 임해관광도로 설계_춘천-동홍천(3)대비표 3" xfId="6459"/>
    <cellStyle name="_gr 신풍-우성간_설화동월배전자입찰(계룡건설2)_지경-사리투찰 (계룡건설1)_포항4 일반지방 1공구실행new_규암우회 투찰(대박)_춘천-동홍천(3)대비표" xfId="6460"/>
    <cellStyle name="_gr 신풍-우성간_설화동월배전자입찰(계룡건설2)_지경-사리투찰 (계룡건설1)_포항4 일반지방 1공구실행new_규암우회 투찰(대박)_춘천-동홍천(3)대비표 2" xfId="6461"/>
    <cellStyle name="_gr 신풍-우성간_설화동월배전자입찰(계룡건설2)_지경-사리투찰 (계룡건설1)_포항4 일반지방 1공구실행new_규암우회 투찰(대박)_춘천-동홍천(3)대비표 3" xfId="6462"/>
    <cellStyle name="_gr 신풍-우성간_설화동월배전자입찰(계룡건설2)_지경-사리투찰 (계룡건설1)_포항4 일반지방 1공구실행new_노귀재터널 실행new" xfId="6463"/>
    <cellStyle name="_gr 신풍-우성간_설화동월배전자입찰(계룡건설2)_지경-사리투찰 (계룡건설1)_포항4 일반지방 1공구실행new_노귀재터널 실행new 2" xfId="6464"/>
    <cellStyle name="_gr 신풍-우성간_설화동월배전자입찰(계룡건설2)_지경-사리투찰 (계룡건설1)_포항4 일반지방 1공구실행new_노귀재터널 실행new 3" xfId="6465"/>
    <cellStyle name="_gr 신풍-우성간_설화동월배전자입찰(계룡건설2)_지경-사리투찰 (계룡건설1)_포항4 일반지방 1공구실행new_노귀재터널 실행new_서해안 임해관광도로 설계" xfId="6466"/>
    <cellStyle name="_gr 신풍-우성간_설화동월배전자입찰(계룡건설2)_지경-사리투찰 (계룡건설1)_포항4 일반지방 1공구실행new_노귀재터널 실행new_서해안 임해관광도로 설계 2" xfId="6467"/>
    <cellStyle name="_gr 신풍-우성간_설화동월배전자입찰(계룡건설2)_지경-사리투찰 (계룡건설1)_포항4 일반지방 1공구실행new_노귀재터널 실행new_서해안 임해관광도로 설계 3" xfId="6468"/>
    <cellStyle name="_gr 신풍-우성간_설화동월배전자입찰(계룡건설2)_지경-사리투찰 (계룡건설1)_포항4 일반지방 1공구실행new_노귀재터널 실행new_서해안 임해관광도로 설계_춘천-동홍천(3)대비표" xfId="6469"/>
    <cellStyle name="_gr 신풍-우성간_설화동월배전자입찰(계룡건설2)_지경-사리투찰 (계룡건설1)_포항4 일반지방 1공구실행new_노귀재터널 실행new_서해안 임해관광도로 설계_춘천-동홍천(3)대비표 2" xfId="6470"/>
    <cellStyle name="_gr 신풍-우성간_설화동월배전자입찰(계룡건설2)_지경-사리투찰 (계룡건설1)_포항4 일반지방 1공구실행new_노귀재터널 실행new_서해안 임해관광도로 설계_춘천-동홍천(3)대비표 3" xfId="6471"/>
    <cellStyle name="_gr 신풍-우성간_설화동월배전자입찰(계룡건설2)_지경-사리투찰 (계룡건설1)_포항4 일반지방 1공구실행new_노귀재터널 실행new_춘천-동홍천(3)대비표" xfId="6472"/>
    <cellStyle name="_gr 신풍-우성간_설화동월배전자입찰(계룡건설2)_지경-사리투찰 (계룡건설1)_포항4 일반지방 1공구실행new_노귀재터널 실행new_춘천-동홍천(3)대비표 2" xfId="6473"/>
    <cellStyle name="_gr 신풍-우성간_설화동월배전자입찰(계룡건설2)_지경-사리투찰 (계룡건설1)_포항4 일반지방 1공구실행new_노귀재터널 실행new_춘천-동홍천(3)대비표 3" xfId="6474"/>
    <cellStyle name="_gr 신풍-우성간_설화동월배전자입찰(계룡건설2)_지경-사리투찰 (계룡건설1)_포항4 일반지방 1공구실행new_본덕-임곡 2공구 실행new" xfId="6475"/>
    <cellStyle name="_gr 신풍-우성간_설화동월배전자입찰(계룡건설2)_지경-사리투찰 (계룡건설1)_포항4 일반지방 1공구실행new_본덕-임곡 2공구 실행new 2" xfId="6476"/>
    <cellStyle name="_gr 신풍-우성간_설화동월배전자입찰(계룡건설2)_지경-사리투찰 (계룡건설1)_포항4 일반지방 1공구실행new_본덕-임곡 2공구 실행new 3" xfId="6477"/>
    <cellStyle name="_gr 신풍-우성간_설화동월배전자입찰(계룡건설2)_지경-사리투찰 (계룡건설1)_포항4 일반지방 1공구실행new_본덕-임곡 2공구 실행new_서해안 임해관광도로 설계" xfId="6478"/>
    <cellStyle name="_gr 신풍-우성간_설화동월배전자입찰(계룡건설2)_지경-사리투찰 (계룡건설1)_포항4 일반지방 1공구실행new_본덕-임곡 2공구 실행new_서해안 임해관광도로 설계 2" xfId="6479"/>
    <cellStyle name="_gr 신풍-우성간_설화동월배전자입찰(계룡건설2)_지경-사리투찰 (계룡건설1)_포항4 일반지방 1공구실행new_본덕-임곡 2공구 실행new_서해안 임해관광도로 설계 3" xfId="6480"/>
    <cellStyle name="_gr 신풍-우성간_설화동월배전자입찰(계룡건설2)_지경-사리투찰 (계룡건설1)_포항4 일반지방 1공구실행new_본덕-임곡 2공구 실행new_서해안 임해관광도로 설계_춘천-동홍천(3)대비표" xfId="6481"/>
    <cellStyle name="_gr 신풍-우성간_설화동월배전자입찰(계룡건설2)_지경-사리투찰 (계룡건설1)_포항4 일반지방 1공구실행new_본덕-임곡 2공구 실행new_서해안 임해관광도로 설계_춘천-동홍천(3)대비표 2" xfId="6482"/>
    <cellStyle name="_gr 신풍-우성간_설화동월배전자입찰(계룡건설2)_지경-사리투찰 (계룡건설1)_포항4 일반지방 1공구실행new_본덕-임곡 2공구 실행new_서해안 임해관광도로 설계_춘천-동홍천(3)대비표 3" xfId="6483"/>
    <cellStyle name="_gr 신풍-우성간_설화동월배전자입찰(계룡건설2)_지경-사리투찰 (계룡건설1)_포항4 일반지방 1공구실행new_본덕-임곡 2공구 실행new_춘천-동홍천(3)대비표" xfId="6484"/>
    <cellStyle name="_gr 신풍-우성간_설화동월배전자입찰(계룡건설2)_지경-사리투찰 (계룡건설1)_포항4 일반지방 1공구실행new_본덕-임곡 2공구 실행new_춘천-동홍천(3)대비표 2" xfId="6485"/>
    <cellStyle name="_gr 신풍-우성간_설화동월배전자입찰(계룡건설2)_지경-사리투찰 (계룡건설1)_포항4 일반지방 1공구실행new_본덕-임곡 2공구 실행new_춘천-동홍천(3)대비표 3" xfId="6486"/>
    <cellStyle name="_gr 신풍-우성간_설화동월배전자입찰(계룡건설2)_지경-사리투찰 (계룡건설1)_포항4 일반지방 1공구실행new_서해안 임해관광 실행new" xfId="6487"/>
    <cellStyle name="_gr 신풍-우성간_설화동월배전자입찰(계룡건설2)_지경-사리투찰 (계룡건설1)_포항4 일반지방 1공구실행new_서해안 임해관광 실행new 2" xfId="6488"/>
    <cellStyle name="_gr 신풍-우성간_설화동월배전자입찰(계룡건설2)_지경-사리투찰 (계룡건설1)_포항4 일반지방 1공구실행new_서해안 임해관광 실행new 3" xfId="6489"/>
    <cellStyle name="_gr 신풍-우성간_설화동월배전자입찰(계룡건설2)_지경-사리투찰 (계룡건설1)_포항4 일반지방 1공구실행new_서해안 임해관광 실행new_서해안 임해관광도로 설계" xfId="6490"/>
    <cellStyle name="_gr 신풍-우성간_설화동월배전자입찰(계룡건설2)_지경-사리투찰 (계룡건설1)_포항4 일반지방 1공구실행new_서해안 임해관광 실행new_서해안 임해관광도로 설계 2" xfId="6491"/>
    <cellStyle name="_gr 신풍-우성간_설화동월배전자입찰(계룡건설2)_지경-사리투찰 (계룡건설1)_포항4 일반지방 1공구실행new_서해안 임해관광 실행new_서해안 임해관광도로 설계 3" xfId="6492"/>
    <cellStyle name="_gr 신풍-우성간_설화동월배전자입찰(계룡건설2)_지경-사리투찰 (계룡건설1)_포항4 일반지방 1공구실행new_서해안 임해관광 실행new_서해안 임해관광도로 설계_춘천-동홍천(3)대비표" xfId="6493"/>
    <cellStyle name="_gr 신풍-우성간_설화동월배전자입찰(계룡건설2)_지경-사리투찰 (계룡건설1)_포항4 일반지방 1공구실행new_서해안 임해관광 실행new_서해안 임해관광도로 설계_춘천-동홍천(3)대비표 2" xfId="6494"/>
    <cellStyle name="_gr 신풍-우성간_설화동월배전자입찰(계룡건설2)_지경-사리투찰 (계룡건설1)_포항4 일반지방 1공구실행new_서해안 임해관광 실행new_서해안 임해관광도로 설계_춘천-동홍천(3)대비표 3" xfId="6495"/>
    <cellStyle name="_gr 신풍-우성간_설화동월배전자입찰(계룡건설2)_지경-사리투찰 (계룡건설1)_포항4 일반지방 1공구실행new_서해안 임해관광 실행new_춘천-동홍천(3)대비표" xfId="6496"/>
    <cellStyle name="_gr 신풍-우성간_설화동월배전자입찰(계룡건설2)_지경-사리투찰 (계룡건설1)_포항4 일반지방 1공구실행new_서해안 임해관광 실행new_춘천-동홍천(3)대비표 2" xfId="6497"/>
    <cellStyle name="_gr 신풍-우성간_설화동월배전자입찰(계룡건설2)_지경-사리투찰 (계룡건설1)_포항4 일반지방 1공구실행new_서해안 임해관광 실행new_춘천-동홍천(3)대비표 3" xfId="6498"/>
    <cellStyle name="_gr 신풍-우성간_설화동월배전자입찰(계룡건설2)_지경-사리투찰 (계룡건설1)_포항4 일반지방 1공구실행new_서해안 임해관광도로 설계" xfId="6499"/>
    <cellStyle name="_gr 신풍-우성간_설화동월배전자입찰(계룡건설2)_지경-사리투찰 (계룡건설1)_포항4 일반지방 1공구실행new_서해안 임해관광도로 설계 2" xfId="6500"/>
    <cellStyle name="_gr 신풍-우성간_설화동월배전자입찰(계룡건설2)_지경-사리투찰 (계룡건설1)_포항4 일반지방 1공구실행new_서해안 임해관광도로 설계 3" xfId="6501"/>
    <cellStyle name="_gr 신풍-우성간_설화동월배전자입찰(계룡건설2)_지경-사리투찰 (계룡건설1)_포항4 일반지방 1공구실행new_서해안 임해관광도로 설계_춘천-동홍천(3)대비표" xfId="6502"/>
    <cellStyle name="_gr 신풍-우성간_설화동월배전자입찰(계룡건설2)_지경-사리투찰 (계룡건설1)_포항4 일반지방 1공구실행new_서해안 임해관광도로 설계_춘천-동홍천(3)대비표 2" xfId="6503"/>
    <cellStyle name="_gr 신풍-우성간_설화동월배전자입찰(계룡건설2)_지경-사리투찰 (계룡건설1)_포항4 일반지방 1공구실행new_서해안 임해관광도로 설계_춘천-동홍천(3)대비표 3" xfId="6504"/>
    <cellStyle name="_gr 신풍-우성간_설화동월배전자입찰(계룡건설2)_지경-사리투찰 (계룡건설1)_포항4 일반지방 1공구실행new_진천ic -금왕 투찰new" xfId="6505"/>
    <cellStyle name="_gr 신풍-우성간_설화동월배전자입찰(계룡건설2)_지경-사리투찰 (계룡건설1)_포항4 일반지방 1공구실행new_진천ic -금왕 투찰new 2" xfId="6506"/>
    <cellStyle name="_gr 신풍-우성간_설화동월배전자입찰(계룡건설2)_지경-사리투찰 (계룡건설1)_포항4 일반지방 1공구실행new_진천ic -금왕 투찰new 3" xfId="6507"/>
    <cellStyle name="_gr 신풍-우성간_설화동월배전자입찰(계룡건설2)_지경-사리투찰 (계룡건설1)_포항4 일반지방 1공구실행new_진천ic -금왕 투찰new_서해안 임해관광도로 설계" xfId="6508"/>
    <cellStyle name="_gr 신풍-우성간_설화동월배전자입찰(계룡건설2)_지경-사리투찰 (계룡건설1)_포항4 일반지방 1공구실행new_진천ic -금왕 투찰new_서해안 임해관광도로 설계 2" xfId="6509"/>
    <cellStyle name="_gr 신풍-우성간_설화동월배전자입찰(계룡건설2)_지경-사리투찰 (계룡건설1)_포항4 일반지방 1공구실행new_진천ic -금왕 투찰new_서해안 임해관광도로 설계 3" xfId="6510"/>
    <cellStyle name="_gr 신풍-우성간_설화동월배전자입찰(계룡건설2)_지경-사리투찰 (계룡건설1)_포항4 일반지방 1공구실행new_진천ic -금왕 투찰new_서해안 임해관광도로 설계_춘천-동홍천(3)대비표" xfId="6511"/>
    <cellStyle name="_gr 신풍-우성간_설화동월배전자입찰(계룡건설2)_지경-사리투찰 (계룡건설1)_포항4 일반지방 1공구실행new_진천ic -금왕 투찰new_서해안 임해관광도로 설계_춘천-동홍천(3)대비표 2" xfId="6512"/>
    <cellStyle name="_gr 신풍-우성간_설화동월배전자입찰(계룡건설2)_지경-사리투찰 (계룡건설1)_포항4 일반지방 1공구실행new_진천ic -금왕 투찰new_서해안 임해관광도로 설계_춘천-동홍천(3)대비표 3" xfId="6513"/>
    <cellStyle name="_gr 신풍-우성간_설화동월배전자입찰(계룡건설2)_지경-사리투찰 (계룡건설1)_포항4 일반지방 1공구실행new_진천ic -금왕 투찰new_춘천-동홍천(3)대비표" xfId="6514"/>
    <cellStyle name="_gr 신풍-우성간_설화동월배전자입찰(계룡건설2)_지경-사리투찰 (계룡건설1)_포항4 일반지방 1공구실행new_진천ic -금왕 투찰new_춘천-동홍천(3)대비표 2" xfId="6515"/>
    <cellStyle name="_gr 신풍-우성간_설화동월배전자입찰(계룡건설2)_지경-사리투찰 (계룡건설1)_포항4 일반지방 1공구실행new_진천ic -금왕 투찰new_춘천-동홍천(3)대비표 3" xfId="6516"/>
    <cellStyle name="_gr 신풍-우성간_설화동월배전자입찰(계룡건설2)_지경-사리투찰 (계룡건설1)_포항4 일반지방 1공구실행new_춘천-동홍천(3)대비표" xfId="6517"/>
    <cellStyle name="_gr 신풍-우성간_설화동월배전자입찰(계룡건설2)_지경-사리투찰 (계룡건설1)_포항4 일반지방 1공구실행new_춘천-동홍천(3)대비표 2" xfId="6518"/>
    <cellStyle name="_gr 신풍-우성간_설화동월배전자입찰(계룡건설2)_지경-사리투찰 (계룡건설1)_포항4 일반지방 1공구실행new_춘천-동홍천(3)대비표 3" xfId="6519"/>
    <cellStyle name="_gr 신풍-우성간_설화동월배전자입찰(계룡건설2)_춘천-동홍천(3)대비표" xfId="6520"/>
    <cellStyle name="_gr 신풍-우성간_설화동월배전자입찰(계룡건설2)_춘천-동홍천(3)대비표 2" xfId="6521"/>
    <cellStyle name="_gr 신풍-우성간_설화동월배전자입찰(계룡건설2)_춘천-동홍천(3)대비표 3" xfId="6522"/>
    <cellStyle name="_gr 신풍-우성간_설화동월배전자입찰(계룡건설2)_포항4 일반지방 1공구실행new" xfId="6523"/>
    <cellStyle name="_gr 신풍-우성간_설화동월배전자입찰(계룡건설2)_포항4 일반지방 1공구실행new 2" xfId="6524"/>
    <cellStyle name="_gr 신풍-우성간_설화동월배전자입찰(계룡건설2)_포항4 일반지방 1공구실행new 3" xfId="6525"/>
    <cellStyle name="_gr 신풍-우성간_설화동월배전자입찰(계룡건설2)_포항4 일반지방 1공구실행new_국지도49호선(본덕-임곡)1공구 실행new" xfId="6526"/>
    <cellStyle name="_gr 신풍-우성간_설화동월배전자입찰(계룡건설2)_포항4 일반지방 1공구실행new_국지도49호선(본덕-임곡)1공구 실행new 2" xfId="6527"/>
    <cellStyle name="_gr 신풍-우성간_설화동월배전자입찰(계룡건설2)_포항4 일반지방 1공구실행new_국지도49호선(본덕-임곡)1공구 실행new 3" xfId="6528"/>
    <cellStyle name="_gr 신풍-우성간_설화동월배전자입찰(계룡건설2)_포항4 일반지방 1공구실행new_국지도49호선(본덕-임곡)1공구 실행new_서해안 임해관광도로 설계" xfId="6529"/>
    <cellStyle name="_gr 신풍-우성간_설화동월배전자입찰(계룡건설2)_포항4 일반지방 1공구실행new_국지도49호선(본덕-임곡)1공구 실행new_서해안 임해관광도로 설계 2" xfId="6530"/>
    <cellStyle name="_gr 신풍-우성간_설화동월배전자입찰(계룡건설2)_포항4 일반지방 1공구실행new_국지도49호선(본덕-임곡)1공구 실행new_서해안 임해관광도로 설계 3" xfId="6531"/>
    <cellStyle name="_gr 신풍-우성간_설화동월배전자입찰(계룡건설2)_포항4 일반지방 1공구실행new_국지도49호선(본덕-임곡)1공구 실행new_서해안 임해관광도로 설계_춘천-동홍천(3)대비표" xfId="6532"/>
    <cellStyle name="_gr 신풍-우성간_설화동월배전자입찰(계룡건설2)_포항4 일반지방 1공구실행new_국지도49호선(본덕-임곡)1공구 실행new_서해안 임해관광도로 설계_춘천-동홍천(3)대비표 2" xfId="6533"/>
    <cellStyle name="_gr 신풍-우성간_설화동월배전자입찰(계룡건설2)_포항4 일반지방 1공구실행new_국지도49호선(본덕-임곡)1공구 실행new_서해안 임해관광도로 설계_춘천-동홍천(3)대비표 3" xfId="6534"/>
    <cellStyle name="_gr 신풍-우성간_설화동월배전자입찰(계룡건설2)_포항4 일반지방 1공구실행new_국지도49호선(본덕-임곡)1공구 실행new_춘천-동홍천(3)대비표" xfId="6535"/>
    <cellStyle name="_gr 신풍-우성간_설화동월배전자입찰(계룡건설2)_포항4 일반지방 1공구실행new_국지도49호선(본덕-임곡)1공구 실행new_춘천-동홍천(3)대비표 2" xfId="6536"/>
    <cellStyle name="_gr 신풍-우성간_설화동월배전자입찰(계룡건설2)_포항4 일반지방 1공구실행new_국지도49호선(본덕-임곡)1공구 실행new_춘천-동홍천(3)대비표 3" xfId="6537"/>
    <cellStyle name="_gr 신풍-우성간_설화동월배전자입찰(계룡건설2)_포항4 일반지방 1공구실행new_규암우회 투찰(대박)" xfId="6538"/>
    <cellStyle name="_gr 신풍-우성간_설화동월배전자입찰(계룡건설2)_포항4 일반지방 1공구실행new_규암우회 투찰(대박) 2" xfId="6539"/>
    <cellStyle name="_gr 신풍-우성간_설화동월배전자입찰(계룡건설2)_포항4 일반지방 1공구실행new_규암우회 투찰(대박) 3" xfId="6540"/>
    <cellStyle name="_gr 신풍-우성간_설화동월배전자입찰(계룡건설2)_포항4 일반지방 1공구실행new_규암우회 투찰(대박)_서해안 임해관광도로 설계" xfId="6541"/>
    <cellStyle name="_gr 신풍-우성간_설화동월배전자입찰(계룡건설2)_포항4 일반지방 1공구실행new_규암우회 투찰(대박)_서해안 임해관광도로 설계 2" xfId="6542"/>
    <cellStyle name="_gr 신풍-우성간_설화동월배전자입찰(계룡건설2)_포항4 일반지방 1공구실행new_규암우회 투찰(대박)_서해안 임해관광도로 설계 3" xfId="6543"/>
    <cellStyle name="_gr 신풍-우성간_설화동월배전자입찰(계룡건설2)_포항4 일반지방 1공구실행new_규암우회 투찰(대박)_서해안 임해관광도로 설계_춘천-동홍천(3)대비표" xfId="6544"/>
    <cellStyle name="_gr 신풍-우성간_설화동월배전자입찰(계룡건설2)_포항4 일반지방 1공구실행new_규암우회 투찰(대박)_서해안 임해관광도로 설계_춘천-동홍천(3)대비표 2" xfId="6545"/>
    <cellStyle name="_gr 신풍-우성간_설화동월배전자입찰(계룡건설2)_포항4 일반지방 1공구실행new_규암우회 투찰(대박)_서해안 임해관광도로 설계_춘천-동홍천(3)대비표 3" xfId="6546"/>
    <cellStyle name="_gr 신풍-우성간_설화동월배전자입찰(계룡건설2)_포항4 일반지방 1공구실행new_규암우회 투찰(대박)_춘천-동홍천(3)대비표" xfId="6547"/>
    <cellStyle name="_gr 신풍-우성간_설화동월배전자입찰(계룡건설2)_포항4 일반지방 1공구실행new_규암우회 투찰(대박)_춘천-동홍천(3)대비표 2" xfId="6548"/>
    <cellStyle name="_gr 신풍-우성간_설화동월배전자입찰(계룡건설2)_포항4 일반지방 1공구실행new_규암우회 투찰(대박)_춘천-동홍천(3)대비표 3" xfId="6549"/>
    <cellStyle name="_gr 신풍-우성간_설화동월배전자입찰(계룡건설2)_포항4 일반지방 1공구실행new_노귀재터널 실행new" xfId="6550"/>
    <cellStyle name="_gr 신풍-우성간_설화동월배전자입찰(계룡건설2)_포항4 일반지방 1공구실행new_노귀재터널 실행new 2" xfId="6551"/>
    <cellStyle name="_gr 신풍-우성간_설화동월배전자입찰(계룡건설2)_포항4 일반지방 1공구실행new_노귀재터널 실행new 3" xfId="6552"/>
    <cellStyle name="_gr 신풍-우성간_설화동월배전자입찰(계룡건설2)_포항4 일반지방 1공구실행new_노귀재터널 실행new_서해안 임해관광도로 설계" xfId="6553"/>
    <cellStyle name="_gr 신풍-우성간_설화동월배전자입찰(계룡건설2)_포항4 일반지방 1공구실행new_노귀재터널 실행new_서해안 임해관광도로 설계 2" xfId="6554"/>
    <cellStyle name="_gr 신풍-우성간_설화동월배전자입찰(계룡건설2)_포항4 일반지방 1공구실행new_노귀재터널 실행new_서해안 임해관광도로 설계 3" xfId="6555"/>
    <cellStyle name="_gr 신풍-우성간_설화동월배전자입찰(계룡건설2)_포항4 일반지방 1공구실행new_노귀재터널 실행new_서해안 임해관광도로 설계_춘천-동홍천(3)대비표" xfId="6556"/>
    <cellStyle name="_gr 신풍-우성간_설화동월배전자입찰(계룡건설2)_포항4 일반지방 1공구실행new_노귀재터널 실행new_서해안 임해관광도로 설계_춘천-동홍천(3)대비표 2" xfId="6557"/>
    <cellStyle name="_gr 신풍-우성간_설화동월배전자입찰(계룡건설2)_포항4 일반지방 1공구실행new_노귀재터널 실행new_서해안 임해관광도로 설계_춘천-동홍천(3)대비표 3" xfId="6558"/>
    <cellStyle name="_gr 신풍-우성간_설화동월배전자입찰(계룡건설2)_포항4 일반지방 1공구실행new_노귀재터널 실행new_춘천-동홍천(3)대비표" xfId="6559"/>
    <cellStyle name="_gr 신풍-우성간_설화동월배전자입찰(계룡건설2)_포항4 일반지방 1공구실행new_노귀재터널 실행new_춘천-동홍천(3)대비표 2" xfId="6560"/>
    <cellStyle name="_gr 신풍-우성간_설화동월배전자입찰(계룡건설2)_포항4 일반지방 1공구실행new_노귀재터널 실행new_춘천-동홍천(3)대비표 3" xfId="6561"/>
    <cellStyle name="_gr 신풍-우성간_설화동월배전자입찰(계룡건설2)_포항4 일반지방 1공구실행new_본덕-임곡 2공구 실행new" xfId="6562"/>
    <cellStyle name="_gr 신풍-우성간_설화동월배전자입찰(계룡건설2)_포항4 일반지방 1공구실행new_본덕-임곡 2공구 실행new 2" xfId="6563"/>
    <cellStyle name="_gr 신풍-우성간_설화동월배전자입찰(계룡건설2)_포항4 일반지방 1공구실행new_본덕-임곡 2공구 실행new 3" xfId="6564"/>
    <cellStyle name="_gr 신풍-우성간_설화동월배전자입찰(계룡건설2)_포항4 일반지방 1공구실행new_본덕-임곡 2공구 실행new_서해안 임해관광도로 설계" xfId="6565"/>
    <cellStyle name="_gr 신풍-우성간_설화동월배전자입찰(계룡건설2)_포항4 일반지방 1공구실행new_본덕-임곡 2공구 실행new_서해안 임해관광도로 설계 2" xfId="6566"/>
    <cellStyle name="_gr 신풍-우성간_설화동월배전자입찰(계룡건설2)_포항4 일반지방 1공구실행new_본덕-임곡 2공구 실행new_서해안 임해관광도로 설계 3" xfId="6567"/>
    <cellStyle name="_gr 신풍-우성간_설화동월배전자입찰(계룡건설2)_포항4 일반지방 1공구실행new_본덕-임곡 2공구 실행new_서해안 임해관광도로 설계_춘천-동홍천(3)대비표" xfId="6568"/>
    <cellStyle name="_gr 신풍-우성간_설화동월배전자입찰(계룡건설2)_포항4 일반지방 1공구실행new_본덕-임곡 2공구 실행new_서해안 임해관광도로 설계_춘천-동홍천(3)대비표 2" xfId="6569"/>
    <cellStyle name="_gr 신풍-우성간_설화동월배전자입찰(계룡건설2)_포항4 일반지방 1공구실행new_본덕-임곡 2공구 실행new_서해안 임해관광도로 설계_춘천-동홍천(3)대비표 3" xfId="6570"/>
    <cellStyle name="_gr 신풍-우성간_설화동월배전자입찰(계룡건설2)_포항4 일반지방 1공구실행new_본덕-임곡 2공구 실행new_춘천-동홍천(3)대비표" xfId="6571"/>
    <cellStyle name="_gr 신풍-우성간_설화동월배전자입찰(계룡건설2)_포항4 일반지방 1공구실행new_본덕-임곡 2공구 실행new_춘천-동홍천(3)대비표 2" xfId="6572"/>
    <cellStyle name="_gr 신풍-우성간_설화동월배전자입찰(계룡건설2)_포항4 일반지방 1공구실행new_본덕-임곡 2공구 실행new_춘천-동홍천(3)대비표 3" xfId="6573"/>
    <cellStyle name="_gr 신풍-우성간_설화동월배전자입찰(계룡건설2)_포항4 일반지방 1공구실행new_서해안 임해관광 실행new" xfId="6574"/>
    <cellStyle name="_gr 신풍-우성간_설화동월배전자입찰(계룡건설2)_포항4 일반지방 1공구실행new_서해안 임해관광 실행new 2" xfId="6575"/>
    <cellStyle name="_gr 신풍-우성간_설화동월배전자입찰(계룡건설2)_포항4 일반지방 1공구실행new_서해안 임해관광 실행new 3" xfId="6576"/>
    <cellStyle name="_gr 신풍-우성간_설화동월배전자입찰(계룡건설2)_포항4 일반지방 1공구실행new_서해안 임해관광 실행new_서해안 임해관광도로 설계" xfId="6577"/>
    <cellStyle name="_gr 신풍-우성간_설화동월배전자입찰(계룡건설2)_포항4 일반지방 1공구실행new_서해안 임해관광 실행new_서해안 임해관광도로 설계 2" xfId="6578"/>
    <cellStyle name="_gr 신풍-우성간_설화동월배전자입찰(계룡건설2)_포항4 일반지방 1공구실행new_서해안 임해관광 실행new_서해안 임해관광도로 설계 3" xfId="6579"/>
    <cellStyle name="_gr 신풍-우성간_설화동월배전자입찰(계룡건설2)_포항4 일반지방 1공구실행new_서해안 임해관광 실행new_서해안 임해관광도로 설계_춘천-동홍천(3)대비표" xfId="6580"/>
    <cellStyle name="_gr 신풍-우성간_설화동월배전자입찰(계룡건설2)_포항4 일반지방 1공구실행new_서해안 임해관광 실행new_서해안 임해관광도로 설계_춘천-동홍천(3)대비표 2" xfId="6581"/>
    <cellStyle name="_gr 신풍-우성간_설화동월배전자입찰(계룡건설2)_포항4 일반지방 1공구실행new_서해안 임해관광 실행new_서해안 임해관광도로 설계_춘천-동홍천(3)대비표 3" xfId="6582"/>
    <cellStyle name="_gr 신풍-우성간_설화동월배전자입찰(계룡건설2)_포항4 일반지방 1공구실행new_서해안 임해관광 실행new_춘천-동홍천(3)대비표" xfId="6583"/>
    <cellStyle name="_gr 신풍-우성간_설화동월배전자입찰(계룡건설2)_포항4 일반지방 1공구실행new_서해안 임해관광 실행new_춘천-동홍천(3)대비표 2" xfId="6584"/>
    <cellStyle name="_gr 신풍-우성간_설화동월배전자입찰(계룡건설2)_포항4 일반지방 1공구실행new_서해안 임해관광 실행new_춘천-동홍천(3)대비표 3" xfId="6585"/>
    <cellStyle name="_gr 신풍-우성간_설화동월배전자입찰(계룡건설2)_포항4 일반지방 1공구실행new_서해안 임해관광도로 설계" xfId="6586"/>
    <cellStyle name="_gr 신풍-우성간_설화동월배전자입찰(계룡건설2)_포항4 일반지방 1공구실행new_서해안 임해관광도로 설계 2" xfId="6587"/>
    <cellStyle name="_gr 신풍-우성간_설화동월배전자입찰(계룡건설2)_포항4 일반지방 1공구실행new_서해안 임해관광도로 설계 3" xfId="6588"/>
    <cellStyle name="_gr 신풍-우성간_설화동월배전자입찰(계룡건설2)_포항4 일반지방 1공구실행new_서해안 임해관광도로 설계_춘천-동홍천(3)대비표" xfId="6589"/>
    <cellStyle name="_gr 신풍-우성간_설화동월배전자입찰(계룡건설2)_포항4 일반지방 1공구실행new_서해안 임해관광도로 설계_춘천-동홍천(3)대비표 2" xfId="6590"/>
    <cellStyle name="_gr 신풍-우성간_설화동월배전자입찰(계룡건설2)_포항4 일반지방 1공구실행new_서해안 임해관광도로 설계_춘천-동홍천(3)대비표 3" xfId="6591"/>
    <cellStyle name="_gr 신풍-우성간_설화동월배전자입찰(계룡건설2)_포항4 일반지방 1공구실행new_진천ic -금왕 투찰new" xfId="6592"/>
    <cellStyle name="_gr 신풍-우성간_설화동월배전자입찰(계룡건설2)_포항4 일반지방 1공구실행new_진천ic -금왕 투찰new 2" xfId="6593"/>
    <cellStyle name="_gr 신풍-우성간_설화동월배전자입찰(계룡건설2)_포항4 일반지방 1공구실행new_진천ic -금왕 투찰new 3" xfId="6594"/>
    <cellStyle name="_gr 신풍-우성간_설화동월배전자입찰(계룡건설2)_포항4 일반지방 1공구실행new_진천ic -금왕 투찰new_서해안 임해관광도로 설계" xfId="6595"/>
    <cellStyle name="_gr 신풍-우성간_설화동월배전자입찰(계룡건설2)_포항4 일반지방 1공구실행new_진천ic -금왕 투찰new_서해안 임해관광도로 설계 2" xfId="6596"/>
    <cellStyle name="_gr 신풍-우성간_설화동월배전자입찰(계룡건설2)_포항4 일반지방 1공구실행new_진천ic -금왕 투찰new_서해안 임해관광도로 설계 3" xfId="6597"/>
    <cellStyle name="_gr 신풍-우성간_설화동월배전자입찰(계룡건설2)_포항4 일반지방 1공구실행new_진천ic -금왕 투찰new_서해안 임해관광도로 설계_춘천-동홍천(3)대비표" xfId="6598"/>
    <cellStyle name="_gr 신풍-우성간_설화동월배전자입찰(계룡건설2)_포항4 일반지방 1공구실행new_진천ic -금왕 투찰new_서해안 임해관광도로 설계_춘천-동홍천(3)대비표 2" xfId="6599"/>
    <cellStyle name="_gr 신풍-우성간_설화동월배전자입찰(계룡건설2)_포항4 일반지방 1공구실행new_진천ic -금왕 투찰new_서해안 임해관광도로 설계_춘천-동홍천(3)대비표 3" xfId="6600"/>
    <cellStyle name="_gr 신풍-우성간_설화동월배전자입찰(계룡건설2)_포항4 일반지방 1공구실행new_진천ic -금왕 투찰new_춘천-동홍천(3)대비표" xfId="6601"/>
    <cellStyle name="_gr 신풍-우성간_설화동월배전자입찰(계룡건설2)_포항4 일반지방 1공구실행new_진천ic -금왕 투찰new_춘천-동홍천(3)대비표 2" xfId="6602"/>
    <cellStyle name="_gr 신풍-우성간_설화동월배전자입찰(계룡건설2)_포항4 일반지방 1공구실행new_진천ic -금왕 투찰new_춘천-동홍천(3)대비표 3" xfId="6603"/>
    <cellStyle name="_gr 신풍-우성간_설화동월배전자입찰(계룡건설2)_포항4 일반지방 1공구실행new_춘천-동홍천(3)대비표" xfId="6604"/>
    <cellStyle name="_gr 신풍-우성간_설화동월배전자입찰(계룡건설2)_포항4 일반지방 1공구실행new_춘천-동홍천(3)대비표 2" xfId="6605"/>
    <cellStyle name="_gr 신풍-우성간_설화동월배전자입찰(계룡건설2)_포항4 일반지방 1공구실행new_춘천-동홍천(3)대비표 3" xfId="6606"/>
    <cellStyle name="_gr 신풍-우성간_지경-사리 투찰(new)" xfId="6607"/>
    <cellStyle name="_gr 신풍-우성간_지경-사리 투찰(new) 2" xfId="6608"/>
    <cellStyle name="_gr 신풍-우성간_지경-사리 투찰(new) 3" xfId="6609"/>
    <cellStyle name="_gr 신풍-우성간_지경-사리 투찰(new)_서해안 임해관광도로 설계" xfId="6610"/>
    <cellStyle name="_gr 신풍-우성간_지경-사리 투찰(new)_서해안 임해관광도로 설계 2" xfId="6611"/>
    <cellStyle name="_gr 신풍-우성간_지경-사리 투찰(new)_서해안 임해관광도로 설계 3" xfId="6612"/>
    <cellStyle name="_gr 신풍-우성간_지경-사리 투찰(new)_서해안 임해관광도로 설계_춘천-동홍천(3)대비표" xfId="6613"/>
    <cellStyle name="_gr 신풍-우성간_지경-사리 투찰(new)_서해안 임해관광도로 설계_춘천-동홍천(3)대비표 2" xfId="6614"/>
    <cellStyle name="_gr 신풍-우성간_지경-사리 투찰(new)_서해안 임해관광도로 설계_춘천-동홍천(3)대비표 3" xfId="6615"/>
    <cellStyle name="_gr 신풍-우성간_지경-사리 투찰(new)_지경-사리투찰 (계룡건설1)" xfId="6616"/>
    <cellStyle name="_gr 신풍-우성간_지경-사리 투찰(new)_지경-사리투찰 (계룡건설1) 2" xfId="6617"/>
    <cellStyle name="_gr 신풍-우성간_지경-사리 투찰(new)_지경-사리투찰 (계룡건설1) 3" xfId="6618"/>
    <cellStyle name="_gr 신풍-우성간_지경-사리 투찰(new)_지경-사리투찰 (계룡건설1)_서해안 임해관광도로 설계" xfId="6619"/>
    <cellStyle name="_gr 신풍-우성간_지경-사리 투찰(new)_지경-사리투찰 (계룡건설1)_서해안 임해관광도로 설계 2" xfId="6620"/>
    <cellStyle name="_gr 신풍-우성간_지경-사리 투찰(new)_지경-사리투찰 (계룡건설1)_서해안 임해관광도로 설계 3" xfId="6621"/>
    <cellStyle name="_gr 신풍-우성간_지경-사리 투찰(new)_지경-사리투찰 (계룡건설1)_서해안 임해관광도로 설계_춘천-동홍천(3)대비표" xfId="6622"/>
    <cellStyle name="_gr 신풍-우성간_지경-사리 투찰(new)_지경-사리투찰 (계룡건설1)_서해안 임해관광도로 설계_춘천-동홍천(3)대비표 2" xfId="6623"/>
    <cellStyle name="_gr 신풍-우성간_지경-사리 투찰(new)_지경-사리투찰 (계룡건설1)_서해안 임해관광도로 설계_춘천-동홍천(3)대비표 3" xfId="6624"/>
    <cellStyle name="_gr 신풍-우성간_지경-사리 투찰(new)_지경-사리투찰 (계룡건설1)_춘천-동홍천(3)대비표" xfId="6625"/>
    <cellStyle name="_gr 신풍-우성간_지경-사리 투찰(new)_지경-사리투찰 (계룡건설1)_춘천-동홍천(3)대비표 2" xfId="6626"/>
    <cellStyle name="_gr 신풍-우성간_지경-사리 투찰(new)_지경-사리투찰 (계룡건설1)_춘천-동홍천(3)대비표 3" xfId="6627"/>
    <cellStyle name="_gr 신풍-우성간_지경-사리 투찰(new)_지경-사리투찰 (계룡건설1)_포항4 일반지방 1공구실행new" xfId="6628"/>
    <cellStyle name="_gr 신풍-우성간_지경-사리 투찰(new)_지경-사리투찰 (계룡건설1)_포항4 일반지방 1공구실행new 2" xfId="6629"/>
    <cellStyle name="_gr 신풍-우성간_지경-사리 투찰(new)_지경-사리투찰 (계룡건설1)_포항4 일반지방 1공구실행new 3" xfId="6630"/>
    <cellStyle name="_gr 신풍-우성간_지경-사리 투찰(new)_지경-사리투찰 (계룡건설1)_포항4 일반지방 1공구실행new_국지도49호선(본덕-임곡)1공구 실행new" xfId="6631"/>
    <cellStyle name="_gr 신풍-우성간_지경-사리 투찰(new)_지경-사리투찰 (계룡건설1)_포항4 일반지방 1공구실행new_국지도49호선(본덕-임곡)1공구 실행new 2" xfId="6632"/>
    <cellStyle name="_gr 신풍-우성간_지경-사리 투찰(new)_지경-사리투찰 (계룡건설1)_포항4 일반지방 1공구실행new_국지도49호선(본덕-임곡)1공구 실행new 3" xfId="6633"/>
    <cellStyle name="_gr 신풍-우성간_지경-사리 투찰(new)_지경-사리투찰 (계룡건설1)_포항4 일반지방 1공구실행new_국지도49호선(본덕-임곡)1공구 실행new_서해안 임해관광도로 설계" xfId="6634"/>
    <cellStyle name="_gr 신풍-우성간_지경-사리 투찰(new)_지경-사리투찰 (계룡건설1)_포항4 일반지방 1공구실행new_국지도49호선(본덕-임곡)1공구 실행new_서해안 임해관광도로 설계 2" xfId="6635"/>
    <cellStyle name="_gr 신풍-우성간_지경-사리 투찰(new)_지경-사리투찰 (계룡건설1)_포항4 일반지방 1공구실행new_국지도49호선(본덕-임곡)1공구 실행new_서해안 임해관광도로 설계 3" xfId="6636"/>
    <cellStyle name="_gr 신풍-우성간_지경-사리 투찰(new)_지경-사리투찰 (계룡건설1)_포항4 일반지방 1공구실행new_국지도49호선(본덕-임곡)1공구 실행new_서해안 임해관광도로 설계_춘천-동홍천(3)대비표" xfId="6637"/>
    <cellStyle name="_gr 신풍-우성간_지경-사리 투찰(new)_지경-사리투찰 (계룡건설1)_포항4 일반지방 1공구실행new_국지도49호선(본덕-임곡)1공구 실행new_서해안 임해관광도로 설계_춘천-동홍천(3)대비표 2" xfId="6638"/>
    <cellStyle name="_gr 신풍-우성간_지경-사리 투찰(new)_지경-사리투찰 (계룡건설1)_포항4 일반지방 1공구실행new_국지도49호선(본덕-임곡)1공구 실행new_서해안 임해관광도로 설계_춘천-동홍천(3)대비표 3" xfId="6639"/>
    <cellStyle name="_gr 신풍-우성간_지경-사리 투찰(new)_지경-사리투찰 (계룡건설1)_포항4 일반지방 1공구실행new_국지도49호선(본덕-임곡)1공구 실행new_춘천-동홍천(3)대비표" xfId="6640"/>
    <cellStyle name="_gr 신풍-우성간_지경-사리 투찰(new)_지경-사리투찰 (계룡건설1)_포항4 일반지방 1공구실행new_국지도49호선(본덕-임곡)1공구 실행new_춘천-동홍천(3)대비표 2" xfId="6641"/>
    <cellStyle name="_gr 신풍-우성간_지경-사리 투찰(new)_지경-사리투찰 (계룡건설1)_포항4 일반지방 1공구실행new_국지도49호선(본덕-임곡)1공구 실행new_춘천-동홍천(3)대비표 3" xfId="6642"/>
    <cellStyle name="_gr 신풍-우성간_지경-사리 투찰(new)_지경-사리투찰 (계룡건설1)_포항4 일반지방 1공구실행new_규암우회 투찰(대박)" xfId="6643"/>
    <cellStyle name="_gr 신풍-우성간_지경-사리 투찰(new)_지경-사리투찰 (계룡건설1)_포항4 일반지방 1공구실행new_규암우회 투찰(대박) 2" xfId="6644"/>
    <cellStyle name="_gr 신풍-우성간_지경-사리 투찰(new)_지경-사리투찰 (계룡건설1)_포항4 일반지방 1공구실행new_규암우회 투찰(대박) 3" xfId="6645"/>
    <cellStyle name="_gr 신풍-우성간_지경-사리 투찰(new)_지경-사리투찰 (계룡건설1)_포항4 일반지방 1공구실행new_규암우회 투찰(대박)_서해안 임해관광도로 설계" xfId="6646"/>
    <cellStyle name="_gr 신풍-우성간_지경-사리 투찰(new)_지경-사리투찰 (계룡건설1)_포항4 일반지방 1공구실행new_규암우회 투찰(대박)_서해안 임해관광도로 설계 2" xfId="6647"/>
    <cellStyle name="_gr 신풍-우성간_지경-사리 투찰(new)_지경-사리투찰 (계룡건설1)_포항4 일반지방 1공구실행new_규암우회 투찰(대박)_서해안 임해관광도로 설계 3" xfId="6648"/>
    <cellStyle name="_gr 신풍-우성간_지경-사리 투찰(new)_지경-사리투찰 (계룡건설1)_포항4 일반지방 1공구실행new_규암우회 투찰(대박)_서해안 임해관광도로 설계_춘천-동홍천(3)대비표" xfId="6649"/>
    <cellStyle name="_gr 신풍-우성간_지경-사리 투찰(new)_지경-사리투찰 (계룡건설1)_포항4 일반지방 1공구실행new_규암우회 투찰(대박)_서해안 임해관광도로 설계_춘천-동홍천(3)대비표 2" xfId="6650"/>
    <cellStyle name="_gr 신풍-우성간_지경-사리 투찰(new)_지경-사리투찰 (계룡건설1)_포항4 일반지방 1공구실행new_규암우회 투찰(대박)_서해안 임해관광도로 설계_춘천-동홍천(3)대비표 3" xfId="6651"/>
    <cellStyle name="_gr 신풍-우성간_지경-사리 투찰(new)_지경-사리투찰 (계룡건설1)_포항4 일반지방 1공구실행new_규암우회 투찰(대박)_춘천-동홍천(3)대비표" xfId="6652"/>
    <cellStyle name="_gr 신풍-우성간_지경-사리 투찰(new)_지경-사리투찰 (계룡건설1)_포항4 일반지방 1공구실행new_규암우회 투찰(대박)_춘천-동홍천(3)대비표 2" xfId="6653"/>
    <cellStyle name="_gr 신풍-우성간_지경-사리 투찰(new)_지경-사리투찰 (계룡건설1)_포항4 일반지방 1공구실행new_규암우회 투찰(대박)_춘천-동홍천(3)대비표 3" xfId="6654"/>
    <cellStyle name="_gr 신풍-우성간_지경-사리 투찰(new)_지경-사리투찰 (계룡건설1)_포항4 일반지방 1공구실행new_노귀재터널 실행new" xfId="6655"/>
    <cellStyle name="_gr 신풍-우성간_지경-사리 투찰(new)_지경-사리투찰 (계룡건설1)_포항4 일반지방 1공구실행new_노귀재터널 실행new 2" xfId="6656"/>
    <cellStyle name="_gr 신풍-우성간_지경-사리 투찰(new)_지경-사리투찰 (계룡건설1)_포항4 일반지방 1공구실행new_노귀재터널 실행new 3" xfId="6657"/>
    <cellStyle name="_gr 신풍-우성간_지경-사리 투찰(new)_지경-사리투찰 (계룡건설1)_포항4 일반지방 1공구실행new_노귀재터널 실행new_서해안 임해관광도로 설계" xfId="6658"/>
    <cellStyle name="_gr 신풍-우성간_지경-사리 투찰(new)_지경-사리투찰 (계룡건설1)_포항4 일반지방 1공구실행new_노귀재터널 실행new_서해안 임해관광도로 설계 2" xfId="6659"/>
    <cellStyle name="_gr 신풍-우성간_지경-사리 투찰(new)_지경-사리투찰 (계룡건설1)_포항4 일반지방 1공구실행new_노귀재터널 실행new_서해안 임해관광도로 설계 3" xfId="6660"/>
    <cellStyle name="_gr 신풍-우성간_지경-사리 투찰(new)_지경-사리투찰 (계룡건설1)_포항4 일반지방 1공구실행new_노귀재터널 실행new_서해안 임해관광도로 설계_춘천-동홍천(3)대비표" xfId="6661"/>
    <cellStyle name="_gr 신풍-우성간_지경-사리 투찰(new)_지경-사리투찰 (계룡건설1)_포항4 일반지방 1공구실행new_노귀재터널 실행new_서해안 임해관광도로 설계_춘천-동홍천(3)대비표 2" xfId="6662"/>
    <cellStyle name="_gr 신풍-우성간_지경-사리 투찰(new)_지경-사리투찰 (계룡건설1)_포항4 일반지방 1공구실행new_노귀재터널 실행new_서해안 임해관광도로 설계_춘천-동홍천(3)대비표 3" xfId="6663"/>
    <cellStyle name="_gr 신풍-우성간_지경-사리 투찰(new)_지경-사리투찰 (계룡건설1)_포항4 일반지방 1공구실행new_노귀재터널 실행new_춘천-동홍천(3)대비표" xfId="6664"/>
    <cellStyle name="_gr 신풍-우성간_지경-사리 투찰(new)_지경-사리투찰 (계룡건설1)_포항4 일반지방 1공구실행new_노귀재터널 실행new_춘천-동홍천(3)대비표 2" xfId="6665"/>
    <cellStyle name="_gr 신풍-우성간_지경-사리 투찰(new)_지경-사리투찰 (계룡건설1)_포항4 일반지방 1공구실행new_노귀재터널 실행new_춘천-동홍천(3)대비표 3" xfId="6666"/>
    <cellStyle name="_gr 신풍-우성간_지경-사리 투찰(new)_지경-사리투찰 (계룡건설1)_포항4 일반지방 1공구실행new_본덕-임곡 2공구 실행new" xfId="6667"/>
    <cellStyle name="_gr 신풍-우성간_지경-사리 투찰(new)_지경-사리투찰 (계룡건설1)_포항4 일반지방 1공구실행new_본덕-임곡 2공구 실행new 2" xfId="6668"/>
    <cellStyle name="_gr 신풍-우성간_지경-사리 투찰(new)_지경-사리투찰 (계룡건설1)_포항4 일반지방 1공구실행new_본덕-임곡 2공구 실행new 3" xfId="6669"/>
    <cellStyle name="_gr 신풍-우성간_지경-사리 투찰(new)_지경-사리투찰 (계룡건설1)_포항4 일반지방 1공구실행new_본덕-임곡 2공구 실행new_서해안 임해관광도로 설계" xfId="6670"/>
    <cellStyle name="_gr 신풍-우성간_지경-사리 투찰(new)_지경-사리투찰 (계룡건설1)_포항4 일반지방 1공구실행new_본덕-임곡 2공구 실행new_서해안 임해관광도로 설계 2" xfId="6671"/>
    <cellStyle name="_gr 신풍-우성간_지경-사리 투찰(new)_지경-사리투찰 (계룡건설1)_포항4 일반지방 1공구실행new_본덕-임곡 2공구 실행new_서해안 임해관광도로 설계 3" xfId="6672"/>
    <cellStyle name="_gr 신풍-우성간_지경-사리 투찰(new)_지경-사리투찰 (계룡건설1)_포항4 일반지방 1공구실행new_본덕-임곡 2공구 실행new_서해안 임해관광도로 설계_춘천-동홍천(3)대비표" xfId="6673"/>
    <cellStyle name="_gr 신풍-우성간_지경-사리 투찰(new)_지경-사리투찰 (계룡건설1)_포항4 일반지방 1공구실행new_본덕-임곡 2공구 실행new_서해안 임해관광도로 설계_춘천-동홍천(3)대비표 2" xfId="6674"/>
    <cellStyle name="_gr 신풍-우성간_지경-사리 투찰(new)_지경-사리투찰 (계룡건설1)_포항4 일반지방 1공구실행new_본덕-임곡 2공구 실행new_서해안 임해관광도로 설계_춘천-동홍천(3)대비표 3" xfId="6675"/>
    <cellStyle name="_gr 신풍-우성간_지경-사리 투찰(new)_지경-사리투찰 (계룡건설1)_포항4 일반지방 1공구실행new_본덕-임곡 2공구 실행new_춘천-동홍천(3)대비표" xfId="6676"/>
    <cellStyle name="_gr 신풍-우성간_지경-사리 투찰(new)_지경-사리투찰 (계룡건설1)_포항4 일반지방 1공구실행new_본덕-임곡 2공구 실행new_춘천-동홍천(3)대비표 2" xfId="6677"/>
    <cellStyle name="_gr 신풍-우성간_지경-사리 투찰(new)_지경-사리투찰 (계룡건설1)_포항4 일반지방 1공구실행new_본덕-임곡 2공구 실행new_춘천-동홍천(3)대비표 3" xfId="6678"/>
    <cellStyle name="_gr 신풍-우성간_지경-사리 투찰(new)_지경-사리투찰 (계룡건설1)_포항4 일반지방 1공구실행new_서해안 임해관광 실행new" xfId="6679"/>
    <cellStyle name="_gr 신풍-우성간_지경-사리 투찰(new)_지경-사리투찰 (계룡건설1)_포항4 일반지방 1공구실행new_서해안 임해관광 실행new 2" xfId="6680"/>
    <cellStyle name="_gr 신풍-우성간_지경-사리 투찰(new)_지경-사리투찰 (계룡건설1)_포항4 일반지방 1공구실행new_서해안 임해관광 실행new 3" xfId="6681"/>
    <cellStyle name="_gr 신풍-우성간_지경-사리 투찰(new)_지경-사리투찰 (계룡건설1)_포항4 일반지방 1공구실행new_서해안 임해관광 실행new_서해안 임해관광도로 설계" xfId="6682"/>
    <cellStyle name="_gr 신풍-우성간_지경-사리 투찰(new)_지경-사리투찰 (계룡건설1)_포항4 일반지방 1공구실행new_서해안 임해관광 실행new_서해안 임해관광도로 설계 2" xfId="6683"/>
    <cellStyle name="_gr 신풍-우성간_지경-사리 투찰(new)_지경-사리투찰 (계룡건설1)_포항4 일반지방 1공구실행new_서해안 임해관광 실행new_서해안 임해관광도로 설계 3" xfId="6684"/>
    <cellStyle name="_gr 신풍-우성간_지경-사리 투찰(new)_지경-사리투찰 (계룡건설1)_포항4 일반지방 1공구실행new_서해안 임해관광 실행new_서해안 임해관광도로 설계_춘천-동홍천(3)대비표" xfId="6685"/>
    <cellStyle name="_gr 신풍-우성간_지경-사리 투찰(new)_지경-사리투찰 (계룡건설1)_포항4 일반지방 1공구실행new_서해안 임해관광 실행new_서해안 임해관광도로 설계_춘천-동홍천(3)대비표 2" xfId="6686"/>
    <cellStyle name="_gr 신풍-우성간_지경-사리 투찰(new)_지경-사리투찰 (계룡건설1)_포항4 일반지방 1공구실행new_서해안 임해관광 실행new_서해안 임해관광도로 설계_춘천-동홍천(3)대비표 3" xfId="6687"/>
    <cellStyle name="_gr 신풍-우성간_지경-사리 투찰(new)_지경-사리투찰 (계룡건설1)_포항4 일반지방 1공구실행new_서해안 임해관광 실행new_춘천-동홍천(3)대비표" xfId="6688"/>
    <cellStyle name="_gr 신풍-우성간_지경-사리 투찰(new)_지경-사리투찰 (계룡건설1)_포항4 일반지방 1공구실행new_서해안 임해관광 실행new_춘천-동홍천(3)대비표 2" xfId="6689"/>
    <cellStyle name="_gr 신풍-우성간_지경-사리 투찰(new)_지경-사리투찰 (계룡건설1)_포항4 일반지방 1공구실행new_서해안 임해관광 실행new_춘천-동홍천(3)대비표 3" xfId="6690"/>
    <cellStyle name="_gr 신풍-우성간_지경-사리 투찰(new)_지경-사리투찰 (계룡건설1)_포항4 일반지방 1공구실행new_서해안 임해관광도로 설계" xfId="6691"/>
    <cellStyle name="_gr 신풍-우성간_지경-사리 투찰(new)_지경-사리투찰 (계룡건설1)_포항4 일반지방 1공구실행new_서해안 임해관광도로 설계 2" xfId="6692"/>
    <cellStyle name="_gr 신풍-우성간_지경-사리 투찰(new)_지경-사리투찰 (계룡건설1)_포항4 일반지방 1공구실행new_서해안 임해관광도로 설계 3" xfId="6693"/>
    <cellStyle name="_gr 신풍-우성간_지경-사리 투찰(new)_지경-사리투찰 (계룡건설1)_포항4 일반지방 1공구실행new_서해안 임해관광도로 설계_춘천-동홍천(3)대비표" xfId="6694"/>
    <cellStyle name="_gr 신풍-우성간_지경-사리 투찰(new)_지경-사리투찰 (계룡건설1)_포항4 일반지방 1공구실행new_서해안 임해관광도로 설계_춘천-동홍천(3)대비표 2" xfId="6695"/>
    <cellStyle name="_gr 신풍-우성간_지경-사리 투찰(new)_지경-사리투찰 (계룡건설1)_포항4 일반지방 1공구실행new_서해안 임해관광도로 설계_춘천-동홍천(3)대비표 3" xfId="6696"/>
    <cellStyle name="_gr 신풍-우성간_지경-사리 투찰(new)_지경-사리투찰 (계룡건설1)_포항4 일반지방 1공구실행new_진천ic -금왕 투찰new" xfId="6697"/>
    <cellStyle name="_gr 신풍-우성간_지경-사리 투찰(new)_지경-사리투찰 (계룡건설1)_포항4 일반지방 1공구실행new_진천ic -금왕 투찰new 2" xfId="6698"/>
    <cellStyle name="_gr 신풍-우성간_지경-사리 투찰(new)_지경-사리투찰 (계룡건설1)_포항4 일반지방 1공구실행new_진천ic -금왕 투찰new 3" xfId="6699"/>
    <cellStyle name="_gr 신풍-우성간_지경-사리 투찰(new)_지경-사리투찰 (계룡건설1)_포항4 일반지방 1공구실행new_진천ic -금왕 투찰new_서해안 임해관광도로 설계" xfId="6700"/>
    <cellStyle name="_gr 신풍-우성간_지경-사리 투찰(new)_지경-사리투찰 (계룡건설1)_포항4 일반지방 1공구실행new_진천ic -금왕 투찰new_서해안 임해관광도로 설계 2" xfId="6701"/>
    <cellStyle name="_gr 신풍-우성간_지경-사리 투찰(new)_지경-사리투찰 (계룡건설1)_포항4 일반지방 1공구실행new_진천ic -금왕 투찰new_서해안 임해관광도로 설계 3" xfId="6702"/>
    <cellStyle name="_gr 신풍-우성간_지경-사리 투찰(new)_지경-사리투찰 (계룡건설1)_포항4 일반지방 1공구실행new_진천ic -금왕 투찰new_서해안 임해관광도로 설계_춘천-동홍천(3)대비표" xfId="6703"/>
    <cellStyle name="_gr 신풍-우성간_지경-사리 투찰(new)_지경-사리투찰 (계룡건설1)_포항4 일반지방 1공구실행new_진천ic -금왕 투찰new_서해안 임해관광도로 설계_춘천-동홍천(3)대비표 2" xfId="6704"/>
    <cellStyle name="_gr 신풍-우성간_지경-사리 투찰(new)_지경-사리투찰 (계룡건설1)_포항4 일반지방 1공구실행new_진천ic -금왕 투찰new_서해안 임해관광도로 설계_춘천-동홍천(3)대비표 3" xfId="6705"/>
    <cellStyle name="_gr 신풍-우성간_지경-사리 투찰(new)_지경-사리투찰 (계룡건설1)_포항4 일반지방 1공구실행new_진천ic -금왕 투찰new_춘천-동홍천(3)대비표" xfId="6706"/>
    <cellStyle name="_gr 신풍-우성간_지경-사리 투찰(new)_지경-사리투찰 (계룡건설1)_포항4 일반지방 1공구실행new_진천ic -금왕 투찰new_춘천-동홍천(3)대비표 2" xfId="6707"/>
    <cellStyle name="_gr 신풍-우성간_지경-사리 투찰(new)_지경-사리투찰 (계룡건설1)_포항4 일반지방 1공구실행new_진천ic -금왕 투찰new_춘천-동홍천(3)대비표 3" xfId="6708"/>
    <cellStyle name="_gr 신풍-우성간_지경-사리 투찰(new)_지경-사리투찰 (계룡건설1)_포항4 일반지방 1공구실행new_춘천-동홍천(3)대비표" xfId="6709"/>
    <cellStyle name="_gr 신풍-우성간_지경-사리 투찰(new)_지경-사리투찰 (계룡건설1)_포항4 일반지방 1공구실행new_춘천-동홍천(3)대비표 2" xfId="6710"/>
    <cellStyle name="_gr 신풍-우성간_지경-사리 투찰(new)_지경-사리투찰 (계룡건설1)_포항4 일반지방 1공구실행new_춘천-동홍천(3)대비표 3" xfId="6711"/>
    <cellStyle name="_gr 신풍-우성간_지경-사리 투찰(new)_춘천-동홍천(3)대비표" xfId="6712"/>
    <cellStyle name="_gr 신풍-우성간_지경-사리 투찰(new)_춘천-동홍천(3)대비표 2" xfId="6713"/>
    <cellStyle name="_gr 신풍-우성간_지경-사리 투찰(new)_춘천-동홍천(3)대비표 3" xfId="6714"/>
    <cellStyle name="_gr 신풍-우성간_지경-사리 투찰(new)_포항4 일반지방 1공구실행new" xfId="6715"/>
    <cellStyle name="_gr 신풍-우성간_지경-사리 투찰(new)_포항4 일반지방 1공구실행new 2" xfId="6716"/>
    <cellStyle name="_gr 신풍-우성간_지경-사리 투찰(new)_포항4 일반지방 1공구실행new 3" xfId="6717"/>
    <cellStyle name="_gr 신풍-우성간_지경-사리 투찰(new)_포항4 일반지방 1공구실행new_국지도49호선(본덕-임곡)1공구 실행new" xfId="6718"/>
    <cellStyle name="_gr 신풍-우성간_지경-사리 투찰(new)_포항4 일반지방 1공구실행new_국지도49호선(본덕-임곡)1공구 실행new 2" xfId="6719"/>
    <cellStyle name="_gr 신풍-우성간_지경-사리 투찰(new)_포항4 일반지방 1공구실행new_국지도49호선(본덕-임곡)1공구 실행new 3" xfId="6720"/>
    <cellStyle name="_gr 신풍-우성간_지경-사리 투찰(new)_포항4 일반지방 1공구실행new_국지도49호선(본덕-임곡)1공구 실행new_서해안 임해관광도로 설계" xfId="6721"/>
    <cellStyle name="_gr 신풍-우성간_지경-사리 투찰(new)_포항4 일반지방 1공구실행new_국지도49호선(본덕-임곡)1공구 실행new_서해안 임해관광도로 설계 2" xfId="6722"/>
    <cellStyle name="_gr 신풍-우성간_지경-사리 투찰(new)_포항4 일반지방 1공구실행new_국지도49호선(본덕-임곡)1공구 실행new_서해안 임해관광도로 설계 3" xfId="6723"/>
    <cellStyle name="_gr 신풍-우성간_지경-사리 투찰(new)_포항4 일반지방 1공구실행new_국지도49호선(본덕-임곡)1공구 실행new_서해안 임해관광도로 설계_춘천-동홍천(3)대비표" xfId="6724"/>
    <cellStyle name="_gr 신풍-우성간_지경-사리 투찰(new)_포항4 일반지방 1공구실행new_국지도49호선(본덕-임곡)1공구 실행new_서해안 임해관광도로 설계_춘천-동홍천(3)대비표 2" xfId="6725"/>
    <cellStyle name="_gr 신풍-우성간_지경-사리 투찰(new)_포항4 일반지방 1공구실행new_국지도49호선(본덕-임곡)1공구 실행new_서해안 임해관광도로 설계_춘천-동홍천(3)대비표 3" xfId="6726"/>
    <cellStyle name="_gr 신풍-우성간_지경-사리 투찰(new)_포항4 일반지방 1공구실행new_국지도49호선(본덕-임곡)1공구 실행new_춘천-동홍천(3)대비표" xfId="6727"/>
    <cellStyle name="_gr 신풍-우성간_지경-사리 투찰(new)_포항4 일반지방 1공구실행new_국지도49호선(본덕-임곡)1공구 실행new_춘천-동홍천(3)대비표 2" xfId="6728"/>
    <cellStyle name="_gr 신풍-우성간_지경-사리 투찰(new)_포항4 일반지방 1공구실행new_국지도49호선(본덕-임곡)1공구 실행new_춘천-동홍천(3)대비표 3" xfId="6729"/>
    <cellStyle name="_gr 신풍-우성간_지경-사리 투찰(new)_포항4 일반지방 1공구실행new_규암우회 투찰(대박)" xfId="6730"/>
    <cellStyle name="_gr 신풍-우성간_지경-사리 투찰(new)_포항4 일반지방 1공구실행new_규암우회 투찰(대박) 2" xfId="6731"/>
    <cellStyle name="_gr 신풍-우성간_지경-사리 투찰(new)_포항4 일반지방 1공구실행new_규암우회 투찰(대박) 3" xfId="6732"/>
    <cellStyle name="_gr 신풍-우성간_지경-사리 투찰(new)_포항4 일반지방 1공구실행new_규암우회 투찰(대박)_서해안 임해관광도로 설계" xfId="6733"/>
    <cellStyle name="_gr 신풍-우성간_지경-사리 투찰(new)_포항4 일반지방 1공구실행new_규암우회 투찰(대박)_서해안 임해관광도로 설계 2" xfId="6734"/>
    <cellStyle name="_gr 신풍-우성간_지경-사리 투찰(new)_포항4 일반지방 1공구실행new_규암우회 투찰(대박)_서해안 임해관광도로 설계 3" xfId="6735"/>
    <cellStyle name="_gr 신풍-우성간_지경-사리 투찰(new)_포항4 일반지방 1공구실행new_규암우회 투찰(대박)_서해안 임해관광도로 설계_춘천-동홍천(3)대비표" xfId="6736"/>
    <cellStyle name="_gr 신풍-우성간_지경-사리 투찰(new)_포항4 일반지방 1공구실행new_규암우회 투찰(대박)_서해안 임해관광도로 설계_춘천-동홍천(3)대비표 2" xfId="6737"/>
    <cellStyle name="_gr 신풍-우성간_지경-사리 투찰(new)_포항4 일반지방 1공구실행new_규암우회 투찰(대박)_서해안 임해관광도로 설계_춘천-동홍천(3)대비표 3" xfId="6738"/>
    <cellStyle name="_gr 신풍-우성간_지경-사리 투찰(new)_포항4 일반지방 1공구실행new_규암우회 투찰(대박)_춘천-동홍천(3)대비표" xfId="6739"/>
    <cellStyle name="_gr 신풍-우성간_지경-사리 투찰(new)_포항4 일반지방 1공구실행new_규암우회 투찰(대박)_춘천-동홍천(3)대비표 2" xfId="6740"/>
    <cellStyle name="_gr 신풍-우성간_지경-사리 투찰(new)_포항4 일반지방 1공구실행new_규암우회 투찰(대박)_춘천-동홍천(3)대비표 3" xfId="6741"/>
    <cellStyle name="_gr 신풍-우성간_지경-사리 투찰(new)_포항4 일반지방 1공구실행new_노귀재터널 실행new" xfId="6742"/>
    <cellStyle name="_gr 신풍-우성간_지경-사리 투찰(new)_포항4 일반지방 1공구실행new_노귀재터널 실행new 2" xfId="6743"/>
    <cellStyle name="_gr 신풍-우성간_지경-사리 투찰(new)_포항4 일반지방 1공구실행new_노귀재터널 실행new 3" xfId="6744"/>
    <cellStyle name="_gr 신풍-우성간_지경-사리 투찰(new)_포항4 일반지방 1공구실행new_노귀재터널 실행new_서해안 임해관광도로 설계" xfId="6745"/>
    <cellStyle name="_gr 신풍-우성간_지경-사리 투찰(new)_포항4 일반지방 1공구실행new_노귀재터널 실행new_서해안 임해관광도로 설계 2" xfId="6746"/>
    <cellStyle name="_gr 신풍-우성간_지경-사리 투찰(new)_포항4 일반지방 1공구실행new_노귀재터널 실행new_서해안 임해관광도로 설계 3" xfId="6747"/>
    <cellStyle name="_gr 신풍-우성간_지경-사리 투찰(new)_포항4 일반지방 1공구실행new_노귀재터널 실행new_서해안 임해관광도로 설계_춘천-동홍천(3)대비표" xfId="6748"/>
    <cellStyle name="_gr 신풍-우성간_지경-사리 투찰(new)_포항4 일반지방 1공구실행new_노귀재터널 실행new_서해안 임해관광도로 설계_춘천-동홍천(3)대비표 2" xfId="6749"/>
    <cellStyle name="_gr 신풍-우성간_지경-사리 투찰(new)_포항4 일반지방 1공구실행new_노귀재터널 실행new_서해안 임해관광도로 설계_춘천-동홍천(3)대비표 3" xfId="6750"/>
    <cellStyle name="_gr 신풍-우성간_지경-사리 투찰(new)_포항4 일반지방 1공구실행new_노귀재터널 실행new_춘천-동홍천(3)대비표" xfId="6751"/>
    <cellStyle name="_gr 신풍-우성간_지경-사리 투찰(new)_포항4 일반지방 1공구실행new_노귀재터널 실행new_춘천-동홍천(3)대비표 2" xfId="6752"/>
    <cellStyle name="_gr 신풍-우성간_지경-사리 투찰(new)_포항4 일반지방 1공구실행new_노귀재터널 실행new_춘천-동홍천(3)대비표 3" xfId="6753"/>
    <cellStyle name="_gr 신풍-우성간_지경-사리 투찰(new)_포항4 일반지방 1공구실행new_본덕-임곡 2공구 실행new" xfId="6754"/>
    <cellStyle name="_gr 신풍-우성간_지경-사리 투찰(new)_포항4 일반지방 1공구실행new_본덕-임곡 2공구 실행new 2" xfId="6755"/>
    <cellStyle name="_gr 신풍-우성간_지경-사리 투찰(new)_포항4 일반지방 1공구실행new_본덕-임곡 2공구 실행new 3" xfId="6756"/>
    <cellStyle name="_gr 신풍-우성간_지경-사리 투찰(new)_포항4 일반지방 1공구실행new_본덕-임곡 2공구 실행new_서해안 임해관광도로 설계" xfId="6757"/>
    <cellStyle name="_gr 신풍-우성간_지경-사리 투찰(new)_포항4 일반지방 1공구실행new_본덕-임곡 2공구 실행new_서해안 임해관광도로 설계 2" xfId="6758"/>
    <cellStyle name="_gr 신풍-우성간_지경-사리 투찰(new)_포항4 일반지방 1공구실행new_본덕-임곡 2공구 실행new_서해안 임해관광도로 설계 3" xfId="6759"/>
    <cellStyle name="_gr 신풍-우성간_지경-사리 투찰(new)_포항4 일반지방 1공구실행new_본덕-임곡 2공구 실행new_서해안 임해관광도로 설계_춘천-동홍천(3)대비표" xfId="6760"/>
    <cellStyle name="_gr 신풍-우성간_지경-사리 투찰(new)_포항4 일반지방 1공구실행new_본덕-임곡 2공구 실행new_서해안 임해관광도로 설계_춘천-동홍천(3)대비표 2" xfId="6761"/>
    <cellStyle name="_gr 신풍-우성간_지경-사리 투찰(new)_포항4 일반지방 1공구실행new_본덕-임곡 2공구 실행new_서해안 임해관광도로 설계_춘천-동홍천(3)대비표 3" xfId="6762"/>
    <cellStyle name="_gr 신풍-우성간_지경-사리 투찰(new)_포항4 일반지방 1공구실행new_본덕-임곡 2공구 실행new_춘천-동홍천(3)대비표" xfId="6763"/>
    <cellStyle name="_gr 신풍-우성간_지경-사리 투찰(new)_포항4 일반지방 1공구실행new_본덕-임곡 2공구 실행new_춘천-동홍천(3)대비표 2" xfId="6764"/>
    <cellStyle name="_gr 신풍-우성간_지경-사리 투찰(new)_포항4 일반지방 1공구실행new_본덕-임곡 2공구 실행new_춘천-동홍천(3)대비표 3" xfId="6765"/>
    <cellStyle name="_gr 신풍-우성간_지경-사리 투찰(new)_포항4 일반지방 1공구실행new_서해안 임해관광 실행new" xfId="6766"/>
    <cellStyle name="_gr 신풍-우성간_지경-사리 투찰(new)_포항4 일반지방 1공구실행new_서해안 임해관광 실행new 2" xfId="6767"/>
    <cellStyle name="_gr 신풍-우성간_지경-사리 투찰(new)_포항4 일반지방 1공구실행new_서해안 임해관광 실행new 3" xfId="6768"/>
    <cellStyle name="_gr 신풍-우성간_지경-사리 투찰(new)_포항4 일반지방 1공구실행new_서해안 임해관광 실행new_서해안 임해관광도로 설계" xfId="6769"/>
    <cellStyle name="_gr 신풍-우성간_지경-사리 투찰(new)_포항4 일반지방 1공구실행new_서해안 임해관광 실행new_서해안 임해관광도로 설계 2" xfId="6770"/>
    <cellStyle name="_gr 신풍-우성간_지경-사리 투찰(new)_포항4 일반지방 1공구실행new_서해안 임해관광 실행new_서해안 임해관광도로 설계 3" xfId="6771"/>
    <cellStyle name="_gr 신풍-우성간_지경-사리 투찰(new)_포항4 일반지방 1공구실행new_서해안 임해관광 실행new_서해안 임해관광도로 설계_춘천-동홍천(3)대비표" xfId="6772"/>
    <cellStyle name="_gr 신풍-우성간_지경-사리 투찰(new)_포항4 일반지방 1공구실행new_서해안 임해관광 실행new_서해안 임해관광도로 설계_춘천-동홍천(3)대비표 2" xfId="6773"/>
    <cellStyle name="_gr 신풍-우성간_지경-사리 투찰(new)_포항4 일반지방 1공구실행new_서해안 임해관광 실행new_서해안 임해관광도로 설계_춘천-동홍천(3)대비표 3" xfId="6774"/>
    <cellStyle name="_gr 신풍-우성간_지경-사리 투찰(new)_포항4 일반지방 1공구실행new_서해안 임해관광 실행new_춘천-동홍천(3)대비표" xfId="6775"/>
    <cellStyle name="_gr 신풍-우성간_지경-사리 투찰(new)_포항4 일반지방 1공구실행new_서해안 임해관광 실행new_춘천-동홍천(3)대비표 2" xfId="6776"/>
    <cellStyle name="_gr 신풍-우성간_지경-사리 투찰(new)_포항4 일반지방 1공구실행new_서해안 임해관광 실행new_춘천-동홍천(3)대비표 3" xfId="6777"/>
    <cellStyle name="_gr 신풍-우성간_지경-사리 투찰(new)_포항4 일반지방 1공구실행new_서해안 임해관광도로 설계" xfId="6778"/>
    <cellStyle name="_gr 신풍-우성간_지경-사리 투찰(new)_포항4 일반지방 1공구실행new_서해안 임해관광도로 설계 2" xfId="6779"/>
    <cellStyle name="_gr 신풍-우성간_지경-사리 투찰(new)_포항4 일반지방 1공구실행new_서해안 임해관광도로 설계 3" xfId="6780"/>
    <cellStyle name="_gr 신풍-우성간_지경-사리 투찰(new)_포항4 일반지방 1공구실행new_서해안 임해관광도로 설계_춘천-동홍천(3)대비표" xfId="6781"/>
    <cellStyle name="_gr 신풍-우성간_지경-사리 투찰(new)_포항4 일반지방 1공구실행new_서해안 임해관광도로 설계_춘천-동홍천(3)대비표 2" xfId="6782"/>
    <cellStyle name="_gr 신풍-우성간_지경-사리 투찰(new)_포항4 일반지방 1공구실행new_서해안 임해관광도로 설계_춘천-동홍천(3)대비표 3" xfId="6783"/>
    <cellStyle name="_gr 신풍-우성간_지경-사리 투찰(new)_포항4 일반지방 1공구실행new_진천ic -금왕 투찰new" xfId="6784"/>
    <cellStyle name="_gr 신풍-우성간_지경-사리 투찰(new)_포항4 일반지방 1공구실행new_진천ic -금왕 투찰new 2" xfId="6785"/>
    <cellStyle name="_gr 신풍-우성간_지경-사리 투찰(new)_포항4 일반지방 1공구실행new_진천ic -금왕 투찰new 3" xfId="6786"/>
    <cellStyle name="_gr 신풍-우성간_지경-사리 투찰(new)_포항4 일반지방 1공구실행new_진천ic -금왕 투찰new_서해안 임해관광도로 설계" xfId="6787"/>
    <cellStyle name="_gr 신풍-우성간_지경-사리 투찰(new)_포항4 일반지방 1공구실행new_진천ic -금왕 투찰new_서해안 임해관광도로 설계 2" xfId="6788"/>
    <cellStyle name="_gr 신풍-우성간_지경-사리 투찰(new)_포항4 일반지방 1공구실행new_진천ic -금왕 투찰new_서해안 임해관광도로 설계 3" xfId="6789"/>
    <cellStyle name="_gr 신풍-우성간_지경-사리 투찰(new)_포항4 일반지방 1공구실행new_진천ic -금왕 투찰new_서해안 임해관광도로 설계_춘천-동홍천(3)대비표" xfId="6790"/>
    <cellStyle name="_gr 신풍-우성간_지경-사리 투찰(new)_포항4 일반지방 1공구실행new_진천ic -금왕 투찰new_서해안 임해관광도로 설계_춘천-동홍천(3)대비표 2" xfId="6791"/>
    <cellStyle name="_gr 신풍-우성간_지경-사리 투찰(new)_포항4 일반지방 1공구실행new_진천ic -금왕 투찰new_서해안 임해관광도로 설계_춘천-동홍천(3)대비표 3" xfId="6792"/>
    <cellStyle name="_gr 신풍-우성간_지경-사리 투찰(new)_포항4 일반지방 1공구실행new_진천ic -금왕 투찰new_춘천-동홍천(3)대비표" xfId="6793"/>
    <cellStyle name="_gr 신풍-우성간_지경-사리 투찰(new)_포항4 일반지방 1공구실행new_진천ic -금왕 투찰new_춘천-동홍천(3)대비표 2" xfId="6794"/>
    <cellStyle name="_gr 신풍-우성간_지경-사리 투찰(new)_포항4 일반지방 1공구실행new_진천ic -금왕 투찰new_춘천-동홍천(3)대비표 3" xfId="6795"/>
    <cellStyle name="_gr 신풍-우성간_지경-사리 투찰(new)_포항4 일반지방 1공구실행new_춘천-동홍천(3)대비표" xfId="6796"/>
    <cellStyle name="_gr 신풍-우성간_지경-사리 투찰(new)_포항4 일반지방 1공구실행new_춘천-동홍천(3)대비표 2" xfId="6797"/>
    <cellStyle name="_gr 신풍-우성간_지경-사리 투찰(new)_포항4 일반지방 1공구실행new_춘천-동홍천(3)대비표 3" xfId="6798"/>
    <cellStyle name="_gr 신풍-우성간_춘천-동홍천(3)대비표" xfId="6799"/>
    <cellStyle name="_gr 신풍-우성간_춘천-동홍천(3)대비표 2" xfId="6800"/>
    <cellStyle name="_gr 신풍-우성간_춘천-동홍천(3)대비표 3" xfId="6801"/>
    <cellStyle name="_gr 신풍-우성간_포항4 일반지방 1공구실행new" xfId="6802"/>
    <cellStyle name="_gr 신풍-우성간_포항4 일반지방 1공구실행new 2" xfId="6803"/>
    <cellStyle name="_gr 신풍-우성간_포항4 일반지방 1공구실행new 3" xfId="6804"/>
    <cellStyle name="_gr 신풍-우성간_포항4 일반지방 1공구실행new_국지도49호선(본덕-임곡)1공구 실행new" xfId="6805"/>
    <cellStyle name="_gr 신풍-우성간_포항4 일반지방 1공구실행new_국지도49호선(본덕-임곡)1공구 실행new 2" xfId="6806"/>
    <cellStyle name="_gr 신풍-우성간_포항4 일반지방 1공구실행new_국지도49호선(본덕-임곡)1공구 실행new 3" xfId="6807"/>
    <cellStyle name="_gr 신풍-우성간_포항4 일반지방 1공구실행new_국지도49호선(본덕-임곡)1공구 실행new_서해안 임해관광도로 설계" xfId="6808"/>
    <cellStyle name="_gr 신풍-우성간_포항4 일반지방 1공구실행new_국지도49호선(본덕-임곡)1공구 실행new_서해안 임해관광도로 설계 2" xfId="6809"/>
    <cellStyle name="_gr 신풍-우성간_포항4 일반지방 1공구실행new_국지도49호선(본덕-임곡)1공구 실행new_서해안 임해관광도로 설계 3" xfId="6810"/>
    <cellStyle name="_gr 신풍-우성간_포항4 일반지방 1공구실행new_국지도49호선(본덕-임곡)1공구 실행new_서해안 임해관광도로 설계_춘천-동홍천(3)대비표" xfId="6811"/>
    <cellStyle name="_gr 신풍-우성간_포항4 일반지방 1공구실행new_국지도49호선(본덕-임곡)1공구 실행new_서해안 임해관광도로 설계_춘천-동홍천(3)대비표 2" xfId="6812"/>
    <cellStyle name="_gr 신풍-우성간_포항4 일반지방 1공구실행new_국지도49호선(본덕-임곡)1공구 실행new_서해안 임해관광도로 설계_춘천-동홍천(3)대비표 3" xfId="6813"/>
    <cellStyle name="_gr 신풍-우성간_포항4 일반지방 1공구실행new_국지도49호선(본덕-임곡)1공구 실행new_춘천-동홍천(3)대비표" xfId="6814"/>
    <cellStyle name="_gr 신풍-우성간_포항4 일반지방 1공구실행new_국지도49호선(본덕-임곡)1공구 실행new_춘천-동홍천(3)대비표 2" xfId="6815"/>
    <cellStyle name="_gr 신풍-우성간_포항4 일반지방 1공구실행new_국지도49호선(본덕-임곡)1공구 실행new_춘천-동홍천(3)대비표 3" xfId="6816"/>
    <cellStyle name="_gr 신풍-우성간_포항4 일반지방 1공구실행new_규암우회 투찰(대박)" xfId="6817"/>
    <cellStyle name="_gr 신풍-우성간_포항4 일반지방 1공구실행new_규암우회 투찰(대박) 2" xfId="6818"/>
    <cellStyle name="_gr 신풍-우성간_포항4 일반지방 1공구실행new_규암우회 투찰(대박) 3" xfId="6819"/>
    <cellStyle name="_gr 신풍-우성간_포항4 일반지방 1공구실행new_규암우회 투찰(대박)_서해안 임해관광도로 설계" xfId="6820"/>
    <cellStyle name="_gr 신풍-우성간_포항4 일반지방 1공구실행new_규암우회 투찰(대박)_서해안 임해관광도로 설계 2" xfId="6821"/>
    <cellStyle name="_gr 신풍-우성간_포항4 일반지방 1공구실행new_규암우회 투찰(대박)_서해안 임해관광도로 설계 3" xfId="6822"/>
    <cellStyle name="_gr 신풍-우성간_포항4 일반지방 1공구실행new_규암우회 투찰(대박)_서해안 임해관광도로 설계_춘천-동홍천(3)대비표" xfId="6823"/>
    <cellStyle name="_gr 신풍-우성간_포항4 일반지방 1공구실행new_규암우회 투찰(대박)_서해안 임해관광도로 설계_춘천-동홍천(3)대비표 2" xfId="6824"/>
    <cellStyle name="_gr 신풍-우성간_포항4 일반지방 1공구실행new_규암우회 투찰(대박)_서해안 임해관광도로 설계_춘천-동홍천(3)대비표 3" xfId="6825"/>
    <cellStyle name="_gr 신풍-우성간_포항4 일반지방 1공구실행new_규암우회 투찰(대박)_춘천-동홍천(3)대비표" xfId="6826"/>
    <cellStyle name="_gr 신풍-우성간_포항4 일반지방 1공구실행new_규암우회 투찰(대박)_춘천-동홍천(3)대비표 2" xfId="6827"/>
    <cellStyle name="_gr 신풍-우성간_포항4 일반지방 1공구실행new_규암우회 투찰(대박)_춘천-동홍천(3)대비표 3" xfId="6828"/>
    <cellStyle name="_gr 신풍-우성간_포항4 일반지방 1공구실행new_노귀재터널 실행new" xfId="6829"/>
    <cellStyle name="_gr 신풍-우성간_포항4 일반지방 1공구실행new_노귀재터널 실행new 2" xfId="6830"/>
    <cellStyle name="_gr 신풍-우성간_포항4 일반지방 1공구실행new_노귀재터널 실행new 3" xfId="6831"/>
    <cellStyle name="_gr 신풍-우성간_포항4 일반지방 1공구실행new_노귀재터널 실행new_서해안 임해관광도로 설계" xfId="6832"/>
    <cellStyle name="_gr 신풍-우성간_포항4 일반지방 1공구실행new_노귀재터널 실행new_서해안 임해관광도로 설계 2" xfId="6833"/>
    <cellStyle name="_gr 신풍-우성간_포항4 일반지방 1공구실행new_노귀재터널 실행new_서해안 임해관광도로 설계 3" xfId="6834"/>
    <cellStyle name="_gr 신풍-우성간_포항4 일반지방 1공구실행new_노귀재터널 실행new_서해안 임해관광도로 설계_춘천-동홍천(3)대비표" xfId="6835"/>
    <cellStyle name="_gr 신풍-우성간_포항4 일반지방 1공구실행new_노귀재터널 실행new_서해안 임해관광도로 설계_춘천-동홍천(3)대비표 2" xfId="6836"/>
    <cellStyle name="_gr 신풍-우성간_포항4 일반지방 1공구실행new_노귀재터널 실행new_서해안 임해관광도로 설계_춘천-동홍천(3)대비표 3" xfId="6837"/>
    <cellStyle name="_gr 신풍-우성간_포항4 일반지방 1공구실행new_노귀재터널 실행new_춘천-동홍천(3)대비표" xfId="6838"/>
    <cellStyle name="_gr 신풍-우성간_포항4 일반지방 1공구실행new_노귀재터널 실행new_춘천-동홍천(3)대비표 2" xfId="6839"/>
    <cellStyle name="_gr 신풍-우성간_포항4 일반지방 1공구실행new_노귀재터널 실행new_춘천-동홍천(3)대비표 3" xfId="6840"/>
    <cellStyle name="_gr 신풍-우성간_포항4 일반지방 1공구실행new_본덕-임곡 2공구 실행new" xfId="6841"/>
    <cellStyle name="_gr 신풍-우성간_포항4 일반지방 1공구실행new_본덕-임곡 2공구 실행new 2" xfId="6842"/>
    <cellStyle name="_gr 신풍-우성간_포항4 일반지방 1공구실행new_본덕-임곡 2공구 실행new 3" xfId="6843"/>
    <cellStyle name="_gr 신풍-우성간_포항4 일반지방 1공구실행new_본덕-임곡 2공구 실행new_서해안 임해관광도로 설계" xfId="6844"/>
    <cellStyle name="_gr 신풍-우성간_포항4 일반지방 1공구실행new_본덕-임곡 2공구 실행new_서해안 임해관광도로 설계 2" xfId="6845"/>
    <cellStyle name="_gr 신풍-우성간_포항4 일반지방 1공구실행new_본덕-임곡 2공구 실행new_서해안 임해관광도로 설계 3" xfId="6846"/>
    <cellStyle name="_gr 신풍-우성간_포항4 일반지방 1공구실행new_본덕-임곡 2공구 실행new_서해안 임해관광도로 설계_춘천-동홍천(3)대비표" xfId="6847"/>
    <cellStyle name="_gr 신풍-우성간_포항4 일반지방 1공구실행new_본덕-임곡 2공구 실행new_서해안 임해관광도로 설계_춘천-동홍천(3)대비표 2" xfId="6848"/>
    <cellStyle name="_gr 신풍-우성간_포항4 일반지방 1공구실행new_본덕-임곡 2공구 실행new_서해안 임해관광도로 설계_춘천-동홍천(3)대비표 3" xfId="6849"/>
    <cellStyle name="_gr 신풍-우성간_포항4 일반지방 1공구실행new_본덕-임곡 2공구 실행new_춘천-동홍천(3)대비표" xfId="6850"/>
    <cellStyle name="_gr 신풍-우성간_포항4 일반지방 1공구실행new_본덕-임곡 2공구 실행new_춘천-동홍천(3)대비표 2" xfId="6851"/>
    <cellStyle name="_gr 신풍-우성간_포항4 일반지방 1공구실행new_본덕-임곡 2공구 실행new_춘천-동홍천(3)대비표 3" xfId="6852"/>
    <cellStyle name="_gr 신풍-우성간_포항4 일반지방 1공구실행new_서해안 임해관광 실행new" xfId="6853"/>
    <cellStyle name="_gr 신풍-우성간_포항4 일반지방 1공구실행new_서해안 임해관광 실행new 2" xfId="6854"/>
    <cellStyle name="_gr 신풍-우성간_포항4 일반지방 1공구실행new_서해안 임해관광 실행new 3" xfId="6855"/>
    <cellStyle name="_gr 신풍-우성간_포항4 일반지방 1공구실행new_서해안 임해관광 실행new_서해안 임해관광도로 설계" xfId="6856"/>
    <cellStyle name="_gr 신풍-우성간_포항4 일반지방 1공구실행new_서해안 임해관광 실행new_서해안 임해관광도로 설계 2" xfId="6857"/>
    <cellStyle name="_gr 신풍-우성간_포항4 일반지방 1공구실행new_서해안 임해관광 실행new_서해안 임해관광도로 설계 3" xfId="6858"/>
    <cellStyle name="_gr 신풍-우성간_포항4 일반지방 1공구실행new_서해안 임해관광 실행new_서해안 임해관광도로 설계_춘천-동홍천(3)대비표" xfId="6859"/>
    <cellStyle name="_gr 신풍-우성간_포항4 일반지방 1공구실행new_서해안 임해관광 실행new_서해안 임해관광도로 설계_춘천-동홍천(3)대비표 2" xfId="6860"/>
    <cellStyle name="_gr 신풍-우성간_포항4 일반지방 1공구실행new_서해안 임해관광 실행new_서해안 임해관광도로 설계_춘천-동홍천(3)대비표 3" xfId="6861"/>
    <cellStyle name="_gr 신풍-우성간_포항4 일반지방 1공구실행new_서해안 임해관광 실행new_춘천-동홍천(3)대비표" xfId="6862"/>
    <cellStyle name="_gr 신풍-우성간_포항4 일반지방 1공구실행new_서해안 임해관광 실행new_춘천-동홍천(3)대비표 2" xfId="6863"/>
    <cellStyle name="_gr 신풍-우성간_포항4 일반지방 1공구실행new_서해안 임해관광 실행new_춘천-동홍천(3)대비표 3" xfId="6864"/>
    <cellStyle name="_gr 신풍-우성간_포항4 일반지방 1공구실행new_서해안 임해관광도로 설계" xfId="6865"/>
    <cellStyle name="_gr 신풍-우성간_포항4 일반지방 1공구실행new_서해안 임해관광도로 설계 2" xfId="6866"/>
    <cellStyle name="_gr 신풍-우성간_포항4 일반지방 1공구실행new_서해안 임해관광도로 설계 3" xfId="6867"/>
    <cellStyle name="_gr 신풍-우성간_포항4 일반지방 1공구실행new_서해안 임해관광도로 설계_춘천-동홍천(3)대비표" xfId="6868"/>
    <cellStyle name="_gr 신풍-우성간_포항4 일반지방 1공구실행new_서해안 임해관광도로 설계_춘천-동홍천(3)대비표 2" xfId="6869"/>
    <cellStyle name="_gr 신풍-우성간_포항4 일반지방 1공구실행new_서해안 임해관광도로 설계_춘천-동홍천(3)대비표 3" xfId="6870"/>
    <cellStyle name="_gr 신풍-우성간_포항4 일반지방 1공구실행new_진천ic -금왕 투찰new" xfId="6871"/>
    <cellStyle name="_gr 신풍-우성간_포항4 일반지방 1공구실행new_진천ic -금왕 투찰new 2" xfId="6872"/>
    <cellStyle name="_gr 신풍-우성간_포항4 일반지방 1공구실행new_진천ic -금왕 투찰new 3" xfId="6873"/>
    <cellStyle name="_gr 신풍-우성간_포항4 일반지방 1공구실행new_진천ic -금왕 투찰new_서해안 임해관광도로 설계" xfId="6874"/>
    <cellStyle name="_gr 신풍-우성간_포항4 일반지방 1공구실행new_진천ic -금왕 투찰new_서해안 임해관광도로 설계 2" xfId="6875"/>
    <cellStyle name="_gr 신풍-우성간_포항4 일반지방 1공구실행new_진천ic -금왕 투찰new_서해안 임해관광도로 설계 3" xfId="6876"/>
    <cellStyle name="_gr 신풍-우성간_포항4 일반지방 1공구실행new_진천ic -금왕 투찰new_서해안 임해관광도로 설계_춘천-동홍천(3)대비표" xfId="6877"/>
    <cellStyle name="_gr 신풍-우성간_포항4 일반지방 1공구실행new_진천ic -금왕 투찰new_서해안 임해관광도로 설계_춘천-동홍천(3)대비표 2" xfId="6878"/>
    <cellStyle name="_gr 신풍-우성간_포항4 일반지방 1공구실행new_진천ic -금왕 투찰new_서해안 임해관광도로 설계_춘천-동홍천(3)대비표 3" xfId="6879"/>
    <cellStyle name="_gr 신풍-우성간_포항4 일반지방 1공구실행new_진천ic -금왕 투찰new_춘천-동홍천(3)대비표" xfId="6880"/>
    <cellStyle name="_gr 신풍-우성간_포항4 일반지방 1공구실행new_진천ic -금왕 투찰new_춘천-동홍천(3)대비표 2" xfId="6881"/>
    <cellStyle name="_gr 신풍-우성간_포항4 일반지방 1공구실행new_진천ic -금왕 투찰new_춘천-동홍천(3)대비표 3" xfId="6882"/>
    <cellStyle name="_gr 신풍-우성간_포항4 일반지방 1공구실행new_춘천-동홍천(3)대비표" xfId="6883"/>
    <cellStyle name="_gr 신풍-우성간_포항4 일반지방 1공구실행new_춘천-동홍천(3)대비표 2" xfId="6884"/>
    <cellStyle name="_gr 신풍-우성간_포항4 일반지방 1공구실행new_춘천-동홍천(3)대비표 3" xfId="6885"/>
    <cellStyle name="_HISTORY" xfId="6886"/>
    <cellStyle name="_HQ2069A" xfId="6887"/>
    <cellStyle name="_HQ2329(서초트라팰리스 SDS도면)" xfId="6888"/>
    <cellStyle name="_IM-1" xfId="6889"/>
    <cellStyle name="_jCC입찰견적" xfId="13503"/>
    <cellStyle name="_jCC입찰견적01" xfId="13504"/>
    <cellStyle name="_KIL11107비교xls" xfId="6890"/>
    <cellStyle name="_KT견적요청" xfId="13505"/>
    <cellStyle name="_KVN연세전파천문대엑셀내역_실행입찰용" xfId="6891"/>
    <cellStyle name="_laroux" xfId="6892"/>
    <cellStyle name="_laroux 2" xfId="6893"/>
    <cellStyle name="_laroux 3" xfId="6894"/>
    <cellStyle name="_laroux_1" xfId="6895"/>
    <cellStyle name="_laroux_1 2" xfId="6896"/>
    <cellStyle name="_laroux_1 3" xfId="6897"/>
    <cellStyle name="_LG2,3,4,6층(0313)" xfId="6898"/>
    <cellStyle name="_LGMART 남양주점견적2차(조정)" xfId="6899"/>
    <cellStyle name="_LGMART 남양주점견적2차(조정) 2" xfId="6900"/>
    <cellStyle name="_LGMART 남양주점견적2차(조정) 3" xfId="6901"/>
    <cellStyle name="_LGMART 남양주점견적2차(조정)_LGMART 남양주점견적2차(조정)" xfId="6929"/>
    <cellStyle name="_LGMART 남양주점견적2차(조정)_LGMART 남양주점견적2차(조정) 2" xfId="6930"/>
    <cellStyle name="_LGMART 남양주점견적2차(조정)_LGMART 남양주점견적2차(조정) 3" xfId="6931"/>
    <cellStyle name="_LGMART 남양주점견적2차(조정)_LGMART 남양주점견적2차(조정)_명동복합건물신축공사(입찰)(030832-1)개정4" xfId="6932"/>
    <cellStyle name="_LGMART 남양주점견적2차(조정)_LGMART 남양주점견적2차(조정)_명동복합건물신축공사(입찰)(030832-1)개정4 2" xfId="6933"/>
    <cellStyle name="_LGMART 남양주점견적2차(조정)_LGMART 남양주점견적2차(조정)_명동복합건물신축공사(입찰)(030832-1)개정4 3" xfId="6934"/>
    <cellStyle name="_LGMART 남양주점견적2차(조정)_LGMART 남양주점견적2차(조정)_울산00아파트 오염방지용 C-B WALL공사(031223)개정0" xfId="6935"/>
    <cellStyle name="_LGMART 남양주점견적2차(조정)_LGMART 남양주점견적2차(조정)_울산00아파트 오염방지용 C-B WALL공사(031223)개정0 2" xfId="6936"/>
    <cellStyle name="_LGMART 남양주점견적2차(조정)_LGMART 남양주점견적2차(조정)_울산00아파트 오염방지용 C-B WALL공사(031223)개정0 3" xfId="6937"/>
    <cellStyle name="_LGMART 남양주점견적2차(조정)_LGMART 남양주점견적2차(조정)_천호동 대우베네시티(030821)개정2" xfId="6938"/>
    <cellStyle name="_LGMART 남양주점견적2차(조정)_LGMART 남양주점견적2차(조정)_천호동 대우베네시티(030821)개정2 2" xfId="6939"/>
    <cellStyle name="_LGMART 남양주점견적2차(조정)_LGMART 남양주점견적2차(조정)_천호동 대우베네시티(030821)개정2 3" xfId="6940"/>
    <cellStyle name="_LGMART 남양주점견적2차(조정)_LGMART 남양주점견적2차(조정)_한강로2가 복합건물(030924)개정0-PRD" xfId="6941"/>
    <cellStyle name="_LGMART 남양주점견적2차(조정)_LGMART 남양주점견적2차(조정)_한강로2가 복합건물(030924)개정0-PRD 2" xfId="6942"/>
    <cellStyle name="_LGMART 남양주점견적2차(조정)_LGMART 남양주점견적2차(조정)_한강로2가 복합건물(030924)개정0-PRD 3" xfId="6943"/>
    <cellStyle name="_LGMART 남양주점견적2차(조정)_LG계약변경2차" xfId="6914"/>
    <cellStyle name="_LGMART 남양주점견적2차(조정)_LG계약변경2차 2" xfId="6915"/>
    <cellStyle name="_LGMART 남양주점견적2차(조정)_LG계약변경2차 3" xfId="6916"/>
    <cellStyle name="_LGMART 남양주점견적2차(조정)_LG계약변경2차_명동복합건물신축공사(입찰)(030832-1)개정4" xfId="6917"/>
    <cellStyle name="_LGMART 남양주점견적2차(조정)_LG계약변경2차_명동복합건물신축공사(입찰)(030832-1)개정4 2" xfId="6918"/>
    <cellStyle name="_LGMART 남양주점견적2차(조정)_LG계약변경2차_명동복합건물신축공사(입찰)(030832-1)개정4 3" xfId="6919"/>
    <cellStyle name="_LGMART 남양주점견적2차(조정)_LG계약변경2차_울산00아파트 오염방지용 C-B WALL공사(031223)개정0" xfId="6920"/>
    <cellStyle name="_LGMART 남양주점견적2차(조정)_LG계약변경2차_울산00아파트 오염방지용 C-B WALL공사(031223)개정0 2" xfId="6921"/>
    <cellStyle name="_LGMART 남양주점견적2차(조정)_LG계약변경2차_울산00아파트 오염방지용 C-B WALL공사(031223)개정0 3" xfId="6922"/>
    <cellStyle name="_LGMART 남양주점견적2차(조정)_LG계약변경2차_천호동 대우베네시티(030821)개정2" xfId="6923"/>
    <cellStyle name="_LGMART 남양주점견적2차(조정)_LG계약변경2차_천호동 대우베네시티(030821)개정2 2" xfId="6924"/>
    <cellStyle name="_LGMART 남양주점견적2차(조정)_LG계약변경2차_천호동 대우베네시티(030821)개정2 3" xfId="6925"/>
    <cellStyle name="_LGMART 남양주점견적2차(조정)_LG계약변경2차_한강로2가 복합건물(030924)개정0-PRD" xfId="6926"/>
    <cellStyle name="_LGMART 남양주점견적2차(조정)_LG계약변경2차_한강로2가 복합건물(030924)개정0-PRD 2" xfId="6927"/>
    <cellStyle name="_LGMART 남양주점견적2차(조정)_LG계약변경2차_한강로2가 복합건물(030924)개정0-PRD 3" xfId="6928"/>
    <cellStyle name="_LGMART 남양주점견적2차(조정)_명동복합건물신축공사(입찰)(030832-1)개정4" xfId="6902"/>
    <cellStyle name="_LGMART 남양주점견적2차(조정)_명동복합건물신축공사(입찰)(030832-1)개정4 2" xfId="6903"/>
    <cellStyle name="_LGMART 남양주점견적2차(조정)_명동복합건물신축공사(입찰)(030832-1)개정4 3" xfId="6904"/>
    <cellStyle name="_LGMART 남양주점견적2차(조정)_울산00아파트 오염방지용 C-B WALL공사(031223)개정0" xfId="6905"/>
    <cellStyle name="_LGMART 남양주점견적2차(조정)_울산00아파트 오염방지용 C-B WALL공사(031223)개정0 2" xfId="6906"/>
    <cellStyle name="_LGMART 남양주점견적2차(조정)_울산00아파트 오염방지용 C-B WALL공사(031223)개정0 3" xfId="6907"/>
    <cellStyle name="_LGMART 남양주점견적2차(조정)_천호동 대우베네시티(030821)개정2" xfId="6908"/>
    <cellStyle name="_LGMART 남양주점견적2차(조정)_천호동 대우베네시티(030821)개정2 2" xfId="6909"/>
    <cellStyle name="_LGMART 남양주점견적2차(조정)_천호동 대우베네시티(030821)개정2 3" xfId="6910"/>
    <cellStyle name="_LGMART 남양주점견적2차(조정)_한강로2가 복합건물(030924)개정0-PRD" xfId="6911"/>
    <cellStyle name="_LGMART 남양주점견적2차(조정)_한강로2가 복합건물(030924)개정0-PRD 2" xfId="6912"/>
    <cellStyle name="_LGMART 남양주점견적2차(조정)_한강로2가 복합건물(030924)개정0-PRD 3" xfId="6913"/>
    <cellStyle name="_Merry World Plaza 개산" xfId="14587"/>
    <cellStyle name="_MSP정산초안1" xfId="13506"/>
    <cellStyle name="_N-A023정보통신수장(바닥-060425)-최종" xfId="16028"/>
    <cellStyle name="_N-A023정보통신수장(바닥-060425)-최종_1차 기성 내역서 0612023" xfId="16029"/>
    <cellStyle name="_N-A023정보통신수장(바닥-060425)-최종_3차네고견적(061017-1)" xfId="16030"/>
    <cellStyle name="_N-A023정보통신수장(바닥-060425)-최종_문화센타" xfId="16031"/>
    <cellStyle name="_NA-A012정보통신알미늄커튼월공사(060119)" xfId="16032"/>
    <cellStyle name="_NC12E1F75" xfId="13006"/>
    <cellStyle name="_NC1ECE460" xfId="13005"/>
    <cellStyle name="_NC22E43F4" xfId="13507"/>
    <cellStyle name="_NC2308EFD" xfId="13508"/>
    <cellStyle name="_NC6B7BC61" xfId="6944"/>
    <cellStyle name="_NC6B7BC61 2" xfId="6945"/>
    <cellStyle name="_NC6B7BC61 3" xfId="6946"/>
    <cellStyle name="_NC85018F" xfId="13004"/>
    <cellStyle name="_NCA07108" xfId="13509"/>
    <cellStyle name="_NCF3A0B2" xfId="13510"/>
    <cellStyle name="_NEGS_1화 [0]_nh_x0010_통화 [0]_OCT-Price" xfId="6947"/>
    <cellStyle name="_NEGS_1화 [0]_nh_x0010_통화 [0]_OCT-Price 2" xfId="6948"/>
    <cellStyle name="_NEGS_1화 [0]_nh_x0010_통화 [0]_OCT-Price 3" xfId="6949"/>
    <cellStyle name="_Network견적" xfId="13511"/>
    <cellStyle name="_New Office Work 5F6F (0304)" xfId="13512"/>
    <cellStyle name="_P-(현리-신팔)" xfId="6950"/>
    <cellStyle name="_P-(현리-신팔) 2" xfId="6951"/>
    <cellStyle name="_P-(현리-신팔) 3" xfId="6952"/>
    <cellStyle name="_P-(현리-신팔)_ys dw 은평 생태교량" xfId="6959"/>
    <cellStyle name="_P-(현리-신팔)_ys dw 은평 생태교량 2" xfId="6960"/>
    <cellStyle name="_P-(현리-신팔)_ys dw 은평 생태교량 3" xfId="6961"/>
    <cellStyle name="_P-(현리-신팔)_삼각지 시공계획서" xfId="6953"/>
    <cellStyle name="_P-(현리-신팔)_삼각지 시공계획서 2" xfId="6954"/>
    <cellStyle name="_P-(현리-신팔)_삼각지 시공계획서 3" xfId="6955"/>
    <cellStyle name="_P-(현리-신팔)_삼각지 시공계획서_ys dw 은평 생태교량" xfId="6956"/>
    <cellStyle name="_P-(현리-신팔)_삼각지 시공계획서_ys dw 은평 생태교량 2" xfId="6957"/>
    <cellStyle name="_P-(현리-신팔)_삼각지 시공계획서_ys dw 은평 생태교량 3" xfId="6958"/>
    <cellStyle name="_PC산정표(AC19)" xfId="6974"/>
    <cellStyle name="_PM구분안" xfId="6975"/>
    <cellStyle name="_port" xfId="6976"/>
    <cellStyle name="_PRICE" xfId="6977"/>
    <cellStyle name="_PRICE 2" xfId="6978"/>
    <cellStyle name="_PRICE 3" xfId="6979"/>
    <cellStyle name="_Project brief" xfId="13513"/>
    <cellStyle name="_p-하남강일1" xfId="6962"/>
    <cellStyle name="_p-하남강일1 2" xfId="6963"/>
    <cellStyle name="_p-하남강일1 3" xfId="6964"/>
    <cellStyle name="_p-하남강일1_ys dw 은평 생태교량" xfId="6971"/>
    <cellStyle name="_p-하남강일1_ys dw 은평 생태교량 2" xfId="6972"/>
    <cellStyle name="_p-하남강일1_ys dw 은평 생태교량 3" xfId="6973"/>
    <cellStyle name="_p-하남강일1_삼각지 시공계획서" xfId="6965"/>
    <cellStyle name="_p-하남강일1_삼각지 시공계획서 2" xfId="6966"/>
    <cellStyle name="_p-하남강일1_삼각지 시공계획서 3" xfId="6967"/>
    <cellStyle name="_p-하남강일1_삼각지 시공계획서_ys dw 은평 생태교량" xfId="6968"/>
    <cellStyle name="_p-하남강일1_삼각지 시공계획서_ys dw 은평 생태교량 2" xfId="6969"/>
    <cellStyle name="_p-하남강일1_삼각지 시공계획서_ys dw 은평 생태교량 3" xfId="6970"/>
    <cellStyle name="_RESULTS" xfId="6980"/>
    <cellStyle name="_RESULTS 2" xfId="6981"/>
    <cellStyle name="_RESULTS 3" xfId="6982"/>
    <cellStyle name="_Sheet1" xfId="6983"/>
    <cellStyle name="_SK건설추정견적" xfId="6984"/>
    <cellStyle name="_SK수송동 주상복합" xfId="13514"/>
    <cellStyle name="_SK수송동 주상복합 신축공사" xfId="13515"/>
    <cellStyle name="_SK-역삼동 Leaders View EST 050711" xfId="16033"/>
    <cellStyle name="_SPG및유리공사" xfId="13003"/>
    <cellStyle name="_summary for MTRC P3" xfId="6985"/>
    <cellStyle name="_SWISS(풍림)" xfId="6986"/>
    <cellStyle name="_the# 아델리스 실행확정심사회의(2004.06.02)" xfId="21396"/>
    <cellStyle name="_Unit rate &amp; Quantity" xfId="7275"/>
    <cellStyle name="_UQ2298A(돔경륜장)" xfId="7276"/>
    <cellStyle name="_UQ2307(국회도서관0204)" xfId="7277"/>
    <cellStyle name="_U수량" xfId="6987"/>
    <cellStyle name="_U수량 2" xfId="6988"/>
    <cellStyle name="_U수량 3" xfId="6989"/>
    <cellStyle name="_U수량_3배수공" xfId="6990"/>
    <cellStyle name="_U수량_3배수공 2" xfId="6991"/>
    <cellStyle name="_U수량_3배수공 3" xfId="6992"/>
    <cellStyle name="_U수량_3배수공_맹동-현장설명용(도로)" xfId="6993"/>
    <cellStyle name="_U수량_3배수공_맹동-현장설명용(도로) 2" xfId="6994"/>
    <cellStyle name="_U수량_3배수공_맹동-현장설명용(도로) 3" xfId="6995"/>
    <cellStyle name="_U수량_3배수공_맹동-현장설명용(도로)_춘천-동홍천(3)대비표" xfId="6996"/>
    <cellStyle name="_U수량_3배수공_맹동-현장설명용(도로)_춘천-동홍천(3)대비표 2" xfId="6997"/>
    <cellStyle name="_U수량_3배수공_맹동-현장설명용(도로)_춘천-동홍천(3)대비표 3" xfId="6998"/>
    <cellStyle name="_U수량_3배수공_춘천-동홍천(3)대비표" xfId="6999"/>
    <cellStyle name="_U수량_3배수공_춘천-동홍천(3)대비표 2" xfId="7000"/>
    <cellStyle name="_U수량_3배수공_춘천-동홍천(3)대비표 3" xfId="7001"/>
    <cellStyle name="_U수량_강경읍염천리" xfId="7002"/>
    <cellStyle name="_U수량_강경읍염천리 2" xfId="7003"/>
    <cellStyle name="_U수량_강경읍염천리 3" xfId="7004"/>
    <cellStyle name="_U수량_강경읍염천리_3배수공" xfId="7005"/>
    <cellStyle name="_U수량_강경읍염천리_3배수공 2" xfId="7006"/>
    <cellStyle name="_U수량_강경읍염천리_3배수공 3" xfId="7007"/>
    <cellStyle name="_U수량_강경읍염천리_3배수공_맹동-현장설명용(도로)" xfId="7008"/>
    <cellStyle name="_U수량_강경읍염천리_3배수공_맹동-현장설명용(도로) 2" xfId="7009"/>
    <cellStyle name="_U수량_강경읍염천리_3배수공_맹동-현장설명용(도로) 3" xfId="7010"/>
    <cellStyle name="_U수량_강경읍염천리_3배수공_맹동-현장설명용(도로)_춘천-동홍천(3)대비표" xfId="7011"/>
    <cellStyle name="_U수량_강경읍염천리_3배수공_맹동-현장설명용(도로)_춘천-동홍천(3)대비표 2" xfId="7012"/>
    <cellStyle name="_U수량_강경읍염천리_3배수공_맹동-현장설명용(도로)_춘천-동홍천(3)대비표 3" xfId="7013"/>
    <cellStyle name="_U수량_강경읍염천리_3배수공_춘천-동홍천(3)대비표" xfId="7014"/>
    <cellStyle name="_U수량_강경읍염천리_3배수공_춘천-동홍천(3)대비표 2" xfId="7015"/>
    <cellStyle name="_U수량_강경읍염천리_3배수공_춘천-동홍천(3)대비표 3" xfId="7016"/>
    <cellStyle name="_U수량_강경읍염천리_대야포장공" xfId="7017"/>
    <cellStyle name="_U수량_강경읍염천리_대야포장공 2" xfId="7018"/>
    <cellStyle name="_U수량_강경읍염천리_대야포장공 3" xfId="7019"/>
    <cellStyle name="_U수량_강경읍염천리_대야포장공_대야배수공" xfId="7020"/>
    <cellStyle name="_U수량_강경읍염천리_대야포장공_대야배수공 2" xfId="7021"/>
    <cellStyle name="_U수량_강경읍염천리_대야포장공_대야배수공 3" xfId="7022"/>
    <cellStyle name="_U수량_강경읍염천리_대야포장공_대야배수공_3배수공" xfId="7023"/>
    <cellStyle name="_U수량_강경읍염천리_대야포장공_대야배수공_3배수공 2" xfId="7024"/>
    <cellStyle name="_U수량_강경읍염천리_대야포장공_대야배수공_3배수공 3" xfId="7025"/>
    <cellStyle name="_U수량_강경읍염천리_대야포장공_대야배수공_3배수공_맹동-현장설명용(도로)" xfId="7026"/>
    <cellStyle name="_U수량_강경읍염천리_대야포장공_대야배수공_3배수공_맹동-현장설명용(도로) 2" xfId="7027"/>
    <cellStyle name="_U수량_강경읍염천리_대야포장공_대야배수공_3배수공_맹동-현장설명용(도로) 3" xfId="7028"/>
    <cellStyle name="_U수량_강경읍염천리_대야포장공_대야배수공_3배수공_맹동-현장설명용(도로)_춘천-동홍천(3)대비표" xfId="7029"/>
    <cellStyle name="_U수량_강경읍염천리_대야포장공_대야배수공_3배수공_맹동-현장설명용(도로)_춘천-동홍천(3)대비표 2" xfId="7030"/>
    <cellStyle name="_U수량_강경읍염천리_대야포장공_대야배수공_3배수공_맹동-현장설명용(도로)_춘천-동홍천(3)대비표 3" xfId="7031"/>
    <cellStyle name="_U수량_강경읍염천리_대야포장공_대야배수공_3배수공_춘천-동홍천(3)대비표" xfId="7032"/>
    <cellStyle name="_U수량_강경읍염천리_대야포장공_대야배수공_3배수공_춘천-동홍천(3)대비표 2" xfId="7033"/>
    <cellStyle name="_U수량_강경읍염천리_대야포장공_대야배수공_3배수공_춘천-동홍천(3)대비표 3" xfId="7034"/>
    <cellStyle name="_U수량_강경읍염천리_대야포장공_대야배수공_맹동-현장설명용(도로)" xfId="7035"/>
    <cellStyle name="_U수량_강경읍염천리_대야포장공_대야배수공_맹동-현장설명용(도로) 2" xfId="7036"/>
    <cellStyle name="_U수량_강경읍염천리_대야포장공_대야배수공_맹동-현장설명용(도로) 3" xfId="7037"/>
    <cellStyle name="_U수량_강경읍염천리_대야포장공_대야배수공_맹동-현장설명용(도로)_춘천-동홍천(3)대비표" xfId="7038"/>
    <cellStyle name="_U수량_강경읍염천리_대야포장공_대야배수공_맹동-현장설명용(도로)_춘천-동홍천(3)대비표 2" xfId="7039"/>
    <cellStyle name="_U수량_강경읍염천리_대야포장공_대야배수공_맹동-현장설명용(도로)_춘천-동홍천(3)대비표 3" xfId="7040"/>
    <cellStyle name="_U수량_강경읍염천리_대야포장공_대야배수공_춘천-동홍천(3)대비표" xfId="7041"/>
    <cellStyle name="_U수량_강경읍염천리_대야포장공_대야배수공_춘천-동홍천(3)대비표 2" xfId="7042"/>
    <cellStyle name="_U수량_강경읍염천리_대야포장공_대야배수공_춘천-동홍천(3)대비표 3" xfId="7043"/>
    <cellStyle name="_U수량_강경읍염천리_대야포장공_맹동-현장설명용(도로)" xfId="7044"/>
    <cellStyle name="_U수량_강경읍염천리_대야포장공_맹동-현장설명용(도로) 2" xfId="7045"/>
    <cellStyle name="_U수량_강경읍염천리_대야포장공_맹동-현장설명용(도로) 3" xfId="7046"/>
    <cellStyle name="_U수량_강경읍염천리_대야포장공_맹동-현장설명용(도로)_춘천-동홍천(3)대비표" xfId="7047"/>
    <cellStyle name="_U수량_강경읍염천리_대야포장공_맹동-현장설명용(도로)_춘천-동홍천(3)대비표 2" xfId="7048"/>
    <cellStyle name="_U수량_강경읍염천리_대야포장공_맹동-현장설명용(도로)_춘천-동홍천(3)대비표 3" xfId="7049"/>
    <cellStyle name="_U수량_강경읍염천리_대야포장공_춘천-동홍천(3)대비표" xfId="7050"/>
    <cellStyle name="_U수량_강경읍염천리_대야포장공_춘천-동홍천(3)대비표 2" xfId="7051"/>
    <cellStyle name="_U수량_강경읍염천리_대야포장공_춘천-동홍천(3)대비표 3" xfId="7052"/>
    <cellStyle name="_U수량_강경읍염천리_맹동-현장설명용(도로)" xfId="7053"/>
    <cellStyle name="_U수량_강경읍염천리_맹동-현장설명용(도로) 2" xfId="7054"/>
    <cellStyle name="_U수량_강경읍염천리_맹동-현장설명용(도로) 3" xfId="7055"/>
    <cellStyle name="_U수량_강경읍염천리_맹동-현장설명용(도로)_춘천-동홍천(3)대비표" xfId="7056"/>
    <cellStyle name="_U수량_강경읍염천리_맹동-현장설명용(도로)_춘천-동홍천(3)대비표 2" xfId="7057"/>
    <cellStyle name="_U수량_강경읍염천리_맹동-현장설명용(도로)_춘천-동홍천(3)대비표 3" xfId="7058"/>
    <cellStyle name="_U수량_강경읍염천리_수량산출1" xfId="7059"/>
    <cellStyle name="_U수량_강경읍염천리_수량산출1 2" xfId="7060"/>
    <cellStyle name="_U수량_강경읍염천리_수량산출1 3" xfId="7061"/>
    <cellStyle name="_U수량_강경읍염천리_수량산출1_맹동-현장설명용(도로)" xfId="7062"/>
    <cellStyle name="_U수량_강경읍염천리_수량산출1_맹동-현장설명용(도로) 2" xfId="7063"/>
    <cellStyle name="_U수량_강경읍염천리_수량산출1_맹동-현장설명용(도로) 3" xfId="7064"/>
    <cellStyle name="_U수량_강경읍염천리_수량산출1_맹동-현장설명용(도로)_춘천-동홍천(3)대비표" xfId="7065"/>
    <cellStyle name="_U수량_강경읍염천리_수량산출1_맹동-현장설명용(도로)_춘천-동홍천(3)대비표 2" xfId="7066"/>
    <cellStyle name="_U수량_강경읍염천리_수량산출1_맹동-현장설명용(도로)_춘천-동홍천(3)대비표 3" xfId="7067"/>
    <cellStyle name="_U수량_강경읍염천리_수량산출1_춘천-동홍천(3)대비표" xfId="7068"/>
    <cellStyle name="_U수량_강경읍염천리_수량산출1_춘천-동홍천(3)대비표 2" xfId="7069"/>
    <cellStyle name="_U수량_강경읍염천리_수량산출1_춘천-동홍천(3)대비표 3" xfId="7070"/>
    <cellStyle name="_U수량_강경읍염천리_춘천-동홍천(3)대비표" xfId="7071"/>
    <cellStyle name="_U수량_강경읍염천리_춘천-동홍천(3)대비표 2" xfId="7072"/>
    <cellStyle name="_U수량_강경읍염천리_춘천-동홍천(3)대비표 3" xfId="7073"/>
    <cellStyle name="_U수량_강경읍염천리_토적표" xfId="7074"/>
    <cellStyle name="_U수량_강경읍염천리_토적표 2" xfId="7075"/>
    <cellStyle name="_U수량_강경읍염천리_토적표 3" xfId="7076"/>
    <cellStyle name="_U수량_강경읍염천리_토적표_맹동-현장설명용(도로)" xfId="7077"/>
    <cellStyle name="_U수량_강경읍염천리_토적표_맹동-현장설명용(도로) 2" xfId="7078"/>
    <cellStyle name="_U수량_강경읍염천리_토적표_맹동-현장설명용(도로) 3" xfId="7079"/>
    <cellStyle name="_U수량_강경읍염천리_토적표_맹동-현장설명용(도로)_춘천-동홍천(3)대비표" xfId="7080"/>
    <cellStyle name="_U수량_강경읍염천리_토적표_맹동-현장설명용(도로)_춘천-동홍천(3)대비표 2" xfId="7081"/>
    <cellStyle name="_U수량_강경읍염천리_토적표_맹동-현장설명용(도로)_춘천-동홍천(3)대비표 3" xfId="7082"/>
    <cellStyle name="_U수량_강경읍염천리_토적표_춘천-동홍천(3)대비표" xfId="7083"/>
    <cellStyle name="_U수량_강경읍염천리_토적표_춘천-동홍천(3)대비표 2" xfId="7084"/>
    <cellStyle name="_U수량_강경읍염천리_토적표_춘천-동홍천(3)대비표 3" xfId="7085"/>
    <cellStyle name="_U수량_공설시장내" xfId="7086"/>
    <cellStyle name="_U수량_공설시장내 2" xfId="7087"/>
    <cellStyle name="_U수량_공설시장내 3" xfId="7088"/>
    <cellStyle name="_U수량_공설시장내_3배수공" xfId="7089"/>
    <cellStyle name="_U수량_공설시장내_3배수공 2" xfId="7090"/>
    <cellStyle name="_U수량_공설시장내_3배수공 3" xfId="7091"/>
    <cellStyle name="_U수량_공설시장내_3배수공_맹동-현장설명용(도로)" xfId="7092"/>
    <cellStyle name="_U수량_공설시장내_3배수공_맹동-현장설명용(도로) 2" xfId="7093"/>
    <cellStyle name="_U수량_공설시장내_3배수공_맹동-현장설명용(도로) 3" xfId="7094"/>
    <cellStyle name="_U수량_공설시장내_3배수공_맹동-현장설명용(도로)_춘천-동홍천(3)대비표" xfId="7095"/>
    <cellStyle name="_U수량_공설시장내_3배수공_맹동-현장설명용(도로)_춘천-동홍천(3)대비표 2" xfId="7096"/>
    <cellStyle name="_U수량_공설시장내_3배수공_맹동-현장설명용(도로)_춘천-동홍천(3)대비표 3" xfId="7097"/>
    <cellStyle name="_U수량_공설시장내_3배수공_춘천-동홍천(3)대비표" xfId="7098"/>
    <cellStyle name="_U수량_공설시장내_3배수공_춘천-동홍천(3)대비표 2" xfId="7099"/>
    <cellStyle name="_U수량_공설시장내_3배수공_춘천-동홍천(3)대비표 3" xfId="7100"/>
    <cellStyle name="_U수량_공설시장내_대야포장공" xfId="7101"/>
    <cellStyle name="_U수량_공설시장내_대야포장공 2" xfId="7102"/>
    <cellStyle name="_U수량_공설시장내_대야포장공 3" xfId="7103"/>
    <cellStyle name="_U수량_공설시장내_대야포장공_대야배수공" xfId="7104"/>
    <cellStyle name="_U수량_공설시장내_대야포장공_대야배수공 2" xfId="7105"/>
    <cellStyle name="_U수량_공설시장내_대야포장공_대야배수공 3" xfId="7106"/>
    <cellStyle name="_U수량_공설시장내_대야포장공_대야배수공_3배수공" xfId="7107"/>
    <cellStyle name="_U수량_공설시장내_대야포장공_대야배수공_3배수공 2" xfId="7108"/>
    <cellStyle name="_U수량_공설시장내_대야포장공_대야배수공_3배수공 3" xfId="7109"/>
    <cellStyle name="_U수량_공설시장내_대야포장공_대야배수공_3배수공_맹동-현장설명용(도로)" xfId="7110"/>
    <cellStyle name="_U수량_공설시장내_대야포장공_대야배수공_3배수공_맹동-현장설명용(도로) 2" xfId="7111"/>
    <cellStyle name="_U수량_공설시장내_대야포장공_대야배수공_3배수공_맹동-현장설명용(도로) 3" xfId="7112"/>
    <cellStyle name="_U수량_공설시장내_대야포장공_대야배수공_3배수공_맹동-현장설명용(도로)_춘천-동홍천(3)대비표" xfId="7113"/>
    <cellStyle name="_U수량_공설시장내_대야포장공_대야배수공_3배수공_맹동-현장설명용(도로)_춘천-동홍천(3)대비표 2" xfId="7114"/>
    <cellStyle name="_U수량_공설시장내_대야포장공_대야배수공_3배수공_맹동-현장설명용(도로)_춘천-동홍천(3)대비표 3" xfId="7115"/>
    <cellStyle name="_U수량_공설시장내_대야포장공_대야배수공_3배수공_춘천-동홍천(3)대비표" xfId="7116"/>
    <cellStyle name="_U수량_공설시장내_대야포장공_대야배수공_3배수공_춘천-동홍천(3)대비표 2" xfId="7117"/>
    <cellStyle name="_U수량_공설시장내_대야포장공_대야배수공_3배수공_춘천-동홍천(3)대비표 3" xfId="7118"/>
    <cellStyle name="_U수량_공설시장내_대야포장공_대야배수공_맹동-현장설명용(도로)" xfId="7119"/>
    <cellStyle name="_U수량_공설시장내_대야포장공_대야배수공_맹동-현장설명용(도로) 2" xfId="7120"/>
    <cellStyle name="_U수량_공설시장내_대야포장공_대야배수공_맹동-현장설명용(도로) 3" xfId="7121"/>
    <cellStyle name="_U수량_공설시장내_대야포장공_대야배수공_맹동-현장설명용(도로)_춘천-동홍천(3)대비표" xfId="7122"/>
    <cellStyle name="_U수량_공설시장내_대야포장공_대야배수공_맹동-현장설명용(도로)_춘천-동홍천(3)대비표 2" xfId="7123"/>
    <cellStyle name="_U수량_공설시장내_대야포장공_대야배수공_맹동-현장설명용(도로)_춘천-동홍천(3)대비표 3" xfId="7124"/>
    <cellStyle name="_U수량_공설시장내_대야포장공_대야배수공_춘천-동홍천(3)대비표" xfId="7125"/>
    <cellStyle name="_U수량_공설시장내_대야포장공_대야배수공_춘천-동홍천(3)대비표 2" xfId="7126"/>
    <cellStyle name="_U수량_공설시장내_대야포장공_대야배수공_춘천-동홍천(3)대비표 3" xfId="7127"/>
    <cellStyle name="_U수량_공설시장내_대야포장공_맹동-현장설명용(도로)" xfId="7128"/>
    <cellStyle name="_U수량_공설시장내_대야포장공_맹동-현장설명용(도로) 2" xfId="7129"/>
    <cellStyle name="_U수량_공설시장내_대야포장공_맹동-현장설명용(도로) 3" xfId="7130"/>
    <cellStyle name="_U수량_공설시장내_대야포장공_맹동-현장설명용(도로)_춘천-동홍천(3)대비표" xfId="7131"/>
    <cellStyle name="_U수량_공설시장내_대야포장공_맹동-현장설명용(도로)_춘천-동홍천(3)대비표 2" xfId="7132"/>
    <cellStyle name="_U수량_공설시장내_대야포장공_맹동-현장설명용(도로)_춘천-동홍천(3)대비표 3" xfId="7133"/>
    <cellStyle name="_U수량_공설시장내_대야포장공_춘천-동홍천(3)대비표" xfId="7134"/>
    <cellStyle name="_U수량_공설시장내_대야포장공_춘천-동홍천(3)대비표 2" xfId="7135"/>
    <cellStyle name="_U수량_공설시장내_대야포장공_춘천-동홍천(3)대비표 3" xfId="7136"/>
    <cellStyle name="_U수량_공설시장내_맹동-현장설명용(도로)" xfId="7137"/>
    <cellStyle name="_U수량_공설시장내_맹동-현장설명용(도로) 2" xfId="7138"/>
    <cellStyle name="_U수량_공설시장내_맹동-현장설명용(도로) 3" xfId="7139"/>
    <cellStyle name="_U수량_공설시장내_맹동-현장설명용(도로)_춘천-동홍천(3)대비표" xfId="7140"/>
    <cellStyle name="_U수량_공설시장내_맹동-현장설명용(도로)_춘천-동홍천(3)대비표 2" xfId="7141"/>
    <cellStyle name="_U수량_공설시장내_맹동-현장설명용(도로)_춘천-동홍천(3)대비표 3" xfId="7142"/>
    <cellStyle name="_U수량_공설시장내_춘천-동홍천(3)대비표" xfId="7143"/>
    <cellStyle name="_U수량_공설시장내_춘천-동홍천(3)대비표 2" xfId="7144"/>
    <cellStyle name="_U수량_공설시장내_춘천-동홍천(3)대비표 3" xfId="7145"/>
    <cellStyle name="_U수량_대야포장공" xfId="7146"/>
    <cellStyle name="_U수량_대야포장공 2" xfId="7147"/>
    <cellStyle name="_U수량_대야포장공 3" xfId="7148"/>
    <cellStyle name="_U수량_대야포장공_대야배수공" xfId="7149"/>
    <cellStyle name="_U수량_대야포장공_대야배수공 2" xfId="7150"/>
    <cellStyle name="_U수량_대야포장공_대야배수공 3" xfId="7151"/>
    <cellStyle name="_U수량_대야포장공_대야배수공_3배수공" xfId="7152"/>
    <cellStyle name="_U수량_대야포장공_대야배수공_3배수공 2" xfId="7153"/>
    <cellStyle name="_U수량_대야포장공_대야배수공_3배수공 3" xfId="7154"/>
    <cellStyle name="_U수량_대야포장공_대야배수공_3배수공_맹동-현장설명용(도로)" xfId="7155"/>
    <cellStyle name="_U수량_대야포장공_대야배수공_3배수공_맹동-현장설명용(도로) 2" xfId="7156"/>
    <cellStyle name="_U수량_대야포장공_대야배수공_3배수공_맹동-현장설명용(도로) 3" xfId="7157"/>
    <cellStyle name="_U수량_대야포장공_대야배수공_3배수공_맹동-현장설명용(도로)_춘천-동홍천(3)대비표" xfId="7158"/>
    <cellStyle name="_U수량_대야포장공_대야배수공_3배수공_맹동-현장설명용(도로)_춘천-동홍천(3)대비표 2" xfId="7159"/>
    <cellStyle name="_U수량_대야포장공_대야배수공_3배수공_맹동-현장설명용(도로)_춘천-동홍천(3)대비표 3" xfId="7160"/>
    <cellStyle name="_U수량_대야포장공_대야배수공_3배수공_춘천-동홍천(3)대비표" xfId="7161"/>
    <cellStyle name="_U수량_대야포장공_대야배수공_3배수공_춘천-동홍천(3)대비표 2" xfId="7162"/>
    <cellStyle name="_U수량_대야포장공_대야배수공_3배수공_춘천-동홍천(3)대비표 3" xfId="7163"/>
    <cellStyle name="_U수량_대야포장공_대야배수공_맹동-현장설명용(도로)" xfId="7164"/>
    <cellStyle name="_U수량_대야포장공_대야배수공_맹동-현장설명용(도로) 2" xfId="7165"/>
    <cellStyle name="_U수량_대야포장공_대야배수공_맹동-현장설명용(도로) 3" xfId="7166"/>
    <cellStyle name="_U수량_대야포장공_대야배수공_맹동-현장설명용(도로)_춘천-동홍천(3)대비표" xfId="7167"/>
    <cellStyle name="_U수량_대야포장공_대야배수공_맹동-현장설명용(도로)_춘천-동홍천(3)대비표 2" xfId="7168"/>
    <cellStyle name="_U수량_대야포장공_대야배수공_맹동-현장설명용(도로)_춘천-동홍천(3)대비표 3" xfId="7169"/>
    <cellStyle name="_U수량_대야포장공_대야배수공_춘천-동홍천(3)대비표" xfId="7170"/>
    <cellStyle name="_U수량_대야포장공_대야배수공_춘천-동홍천(3)대비표 2" xfId="7171"/>
    <cellStyle name="_U수량_대야포장공_대야배수공_춘천-동홍천(3)대비표 3" xfId="7172"/>
    <cellStyle name="_U수량_대야포장공_맹동-현장설명용(도로)" xfId="7173"/>
    <cellStyle name="_U수량_대야포장공_맹동-현장설명용(도로) 2" xfId="7174"/>
    <cellStyle name="_U수량_대야포장공_맹동-현장설명용(도로) 3" xfId="7175"/>
    <cellStyle name="_U수량_대야포장공_맹동-현장설명용(도로)_춘천-동홍천(3)대비표" xfId="7176"/>
    <cellStyle name="_U수량_대야포장공_맹동-현장설명용(도로)_춘천-동홍천(3)대비표 2" xfId="7177"/>
    <cellStyle name="_U수량_대야포장공_맹동-현장설명용(도로)_춘천-동홍천(3)대비표 3" xfId="7178"/>
    <cellStyle name="_U수량_대야포장공_춘천-동홍천(3)대비표" xfId="7179"/>
    <cellStyle name="_U수량_대야포장공_춘천-동홍천(3)대비표 2" xfId="7180"/>
    <cellStyle name="_U수량_대야포장공_춘천-동홍천(3)대비표 3" xfId="7181"/>
    <cellStyle name="_U수량_맹동-현장설명용(도로)" xfId="7182"/>
    <cellStyle name="_U수량_맹동-현장설명용(도로) 2" xfId="7183"/>
    <cellStyle name="_U수량_맹동-현장설명용(도로) 3" xfId="7184"/>
    <cellStyle name="_U수량_맹동-현장설명용(도로)_춘천-동홍천(3)대비표" xfId="7185"/>
    <cellStyle name="_U수량_맹동-현장설명용(도로)_춘천-동홍천(3)대비표 2" xfId="7186"/>
    <cellStyle name="_U수량_맹동-현장설명용(도로)_춘천-동홍천(3)대비표 3" xfId="7187"/>
    <cellStyle name="_U수량_수량산출1" xfId="7188"/>
    <cellStyle name="_U수량_수량산출1 2" xfId="7189"/>
    <cellStyle name="_U수량_수량산출1 3" xfId="7190"/>
    <cellStyle name="_U수량_수량산출1_맹동-현장설명용(도로)" xfId="7191"/>
    <cellStyle name="_U수량_수량산출1_맹동-현장설명용(도로) 2" xfId="7192"/>
    <cellStyle name="_U수량_수량산출1_맹동-현장설명용(도로) 3" xfId="7193"/>
    <cellStyle name="_U수량_수량산출1_맹동-현장설명용(도로)_춘천-동홍천(3)대비표" xfId="7194"/>
    <cellStyle name="_U수량_수량산출1_맹동-현장설명용(도로)_춘천-동홍천(3)대비표 2" xfId="7195"/>
    <cellStyle name="_U수량_수량산출1_맹동-현장설명용(도로)_춘천-동홍천(3)대비표 3" xfId="7196"/>
    <cellStyle name="_U수량_수량산출1_춘천-동홍천(3)대비표" xfId="7197"/>
    <cellStyle name="_U수량_수량산출1_춘천-동홍천(3)대비표 2" xfId="7198"/>
    <cellStyle name="_U수량_수량산출1_춘천-동홍천(3)대비표 3" xfId="7199"/>
    <cellStyle name="_U수량_춘천-동홍천(3)대비표" xfId="7200"/>
    <cellStyle name="_U수량_춘천-동홍천(3)대비표 2" xfId="7201"/>
    <cellStyle name="_U수량_춘천-동홍천(3)대비표 3" xfId="7202"/>
    <cellStyle name="_U수량_취암sample" xfId="7203"/>
    <cellStyle name="_U수량_취암sample 2" xfId="7204"/>
    <cellStyle name="_U수량_취암sample 3" xfId="7205"/>
    <cellStyle name="_U수량_취암sample_3배수공" xfId="7206"/>
    <cellStyle name="_U수량_취암sample_3배수공 2" xfId="7207"/>
    <cellStyle name="_U수량_취암sample_3배수공 3" xfId="7208"/>
    <cellStyle name="_U수량_취암sample_3배수공_맹동-현장설명용(도로)" xfId="7209"/>
    <cellStyle name="_U수량_취암sample_3배수공_맹동-현장설명용(도로) 2" xfId="7210"/>
    <cellStyle name="_U수량_취암sample_3배수공_맹동-현장설명용(도로) 3" xfId="7211"/>
    <cellStyle name="_U수량_취암sample_3배수공_맹동-현장설명용(도로)_춘천-동홍천(3)대비표" xfId="7212"/>
    <cellStyle name="_U수량_취암sample_3배수공_맹동-현장설명용(도로)_춘천-동홍천(3)대비표 2" xfId="7213"/>
    <cellStyle name="_U수량_취암sample_3배수공_맹동-현장설명용(도로)_춘천-동홍천(3)대비표 3" xfId="7214"/>
    <cellStyle name="_U수량_취암sample_3배수공_춘천-동홍천(3)대비표" xfId="7215"/>
    <cellStyle name="_U수량_취암sample_3배수공_춘천-동홍천(3)대비표 2" xfId="7216"/>
    <cellStyle name="_U수량_취암sample_3배수공_춘천-동홍천(3)대비표 3" xfId="7217"/>
    <cellStyle name="_U수량_취암sample_대야포장공" xfId="7218"/>
    <cellStyle name="_U수량_취암sample_대야포장공 2" xfId="7219"/>
    <cellStyle name="_U수량_취암sample_대야포장공 3" xfId="7220"/>
    <cellStyle name="_U수량_취암sample_대야포장공_대야배수공" xfId="7221"/>
    <cellStyle name="_U수량_취암sample_대야포장공_대야배수공 2" xfId="7222"/>
    <cellStyle name="_U수량_취암sample_대야포장공_대야배수공 3" xfId="7223"/>
    <cellStyle name="_U수량_취암sample_대야포장공_대야배수공_3배수공" xfId="7224"/>
    <cellStyle name="_U수량_취암sample_대야포장공_대야배수공_3배수공 2" xfId="7225"/>
    <cellStyle name="_U수량_취암sample_대야포장공_대야배수공_3배수공 3" xfId="7226"/>
    <cellStyle name="_U수량_취암sample_대야포장공_대야배수공_3배수공_맹동-현장설명용(도로)" xfId="7227"/>
    <cellStyle name="_U수량_취암sample_대야포장공_대야배수공_3배수공_맹동-현장설명용(도로) 2" xfId="7228"/>
    <cellStyle name="_U수량_취암sample_대야포장공_대야배수공_3배수공_맹동-현장설명용(도로) 3" xfId="7229"/>
    <cellStyle name="_U수량_취암sample_대야포장공_대야배수공_3배수공_맹동-현장설명용(도로)_춘천-동홍천(3)대비표" xfId="7230"/>
    <cellStyle name="_U수량_취암sample_대야포장공_대야배수공_3배수공_맹동-현장설명용(도로)_춘천-동홍천(3)대비표 2" xfId="7231"/>
    <cellStyle name="_U수량_취암sample_대야포장공_대야배수공_3배수공_맹동-현장설명용(도로)_춘천-동홍천(3)대비표 3" xfId="7232"/>
    <cellStyle name="_U수량_취암sample_대야포장공_대야배수공_3배수공_춘천-동홍천(3)대비표" xfId="7233"/>
    <cellStyle name="_U수량_취암sample_대야포장공_대야배수공_3배수공_춘천-동홍천(3)대비표 2" xfId="7234"/>
    <cellStyle name="_U수량_취암sample_대야포장공_대야배수공_3배수공_춘천-동홍천(3)대비표 3" xfId="7235"/>
    <cellStyle name="_U수량_취암sample_대야포장공_대야배수공_맹동-현장설명용(도로)" xfId="7236"/>
    <cellStyle name="_U수량_취암sample_대야포장공_대야배수공_맹동-현장설명용(도로) 2" xfId="7237"/>
    <cellStyle name="_U수량_취암sample_대야포장공_대야배수공_맹동-현장설명용(도로) 3" xfId="7238"/>
    <cellStyle name="_U수량_취암sample_대야포장공_대야배수공_맹동-현장설명용(도로)_춘천-동홍천(3)대비표" xfId="7239"/>
    <cellStyle name="_U수량_취암sample_대야포장공_대야배수공_맹동-현장설명용(도로)_춘천-동홍천(3)대비표 2" xfId="7240"/>
    <cellStyle name="_U수량_취암sample_대야포장공_대야배수공_맹동-현장설명용(도로)_춘천-동홍천(3)대비표 3" xfId="7241"/>
    <cellStyle name="_U수량_취암sample_대야포장공_대야배수공_춘천-동홍천(3)대비표" xfId="7242"/>
    <cellStyle name="_U수량_취암sample_대야포장공_대야배수공_춘천-동홍천(3)대비표 2" xfId="7243"/>
    <cellStyle name="_U수량_취암sample_대야포장공_대야배수공_춘천-동홍천(3)대비표 3" xfId="7244"/>
    <cellStyle name="_U수량_취암sample_대야포장공_맹동-현장설명용(도로)" xfId="7245"/>
    <cellStyle name="_U수량_취암sample_대야포장공_맹동-현장설명용(도로) 2" xfId="7246"/>
    <cellStyle name="_U수량_취암sample_대야포장공_맹동-현장설명용(도로) 3" xfId="7247"/>
    <cellStyle name="_U수량_취암sample_대야포장공_맹동-현장설명용(도로)_춘천-동홍천(3)대비표" xfId="7248"/>
    <cellStyle name="_U수량_취암sample_대야포장공_맹동-현장설명용(도로)_춘천-동홍천(3)대비표 2" xfId="7249"/>
    <cellStyle name="_U수량_취암sample_대야포장공_맹동-현장설명용(도로)_춘천-동홍천(3)대비표 3" xfId="7250"/>
    <cellStyle name="_U수량_취암sample_대야포장공_춘천-동홍천(3)대비표" xfId="7251"/>
    <cellStyle name="_U수량_취암sample_대야포장공_춘천-동홍천(3)대비표 2" xfId="7252"/>
    <cellStyle name="_U수량_취암sample_대야포장공_춘천-동홍천(3)대비표 3" xfId="7253"/>
    <cellStyle name="_U수량_취암sample_맹동-현장설명용(도로)" xfId="7254"/>
    <cellStyle name="_U수량_취암sample_맹동-현장설명용(도로) 2" xfId="7255"/>
    <cellStyle name="_U수량_취암sample_맹동-현장설명용(도로) 3" xfId="7256"/>
    <cellStyle name="_U수량_취암sample_맹동-현장설명용(도로)_춘천-동홍천(3)대비표" xfId="7257"/>
    <cellStyle name="_U수량_취암sample_맹동-현장설명용(도로)_춘천-동홍천(3)대비표 2" xfId="7258"/>
    <cellStyle name="_U수량_취암sample_맹동-현장설명용(도로)_춘천-동홍천(3)대비표 3" xfId="7259"/>
    <cellStyle name="_U수량_취암sample_춘천-동홍천(3)대비표" xfId="7260"/>
    <cellStyle name="_U수량_취암sample_춘천-동홍천(3)대비표 2" xfId="7261"/>
    <cellStyle name="_U수량_취암sample_춘천-동홍천(3)대비표 3" xfId="7262"/>
    <cellStyle name="_U수량_토적표" xfId="7263"/>
    <cellStyle name="_U수량_토적표 2" xfId="7264"/>
    <cellStyle name="_U수량_토적표 3" xfId="7265"/>
    <cellStyle name="_U수량_토적표_맹동-현장설명용(도로)" xfId="7266"/>
    <cellStyle name="_U수량_토적표_맹동-현장설명용(도로) 2" xfId="7267"/>
    <cellStyle name="_U수량_토적표_맹동-현장설명용(도로) 3" xfId="7268"/>
    <cellStyle name="_U수량_토적표_맹동-현장설명용(도로)_춘천-동홍천(3)대비표" xfId="7269"/>
    <cellStyle name="_U수량_토적표_맹동-현장설명용(도로)_춘천-동홍천(3)대비표 2" xfId="7270"/>
    <cellStyle name="_U수량_토적표_맹동-현장설명용(도로)_춘천-동홍천(3)대비표 3" xfId="7271"/>
    <cellStyle name="_U수량_토적표_춘천-동홍천(3)대비표" xfId="7272"/>
    <cellStyle name="_U수량_토적표_춘천-동홍천(3)대비표 2" xfId="7273"/>
    <cellStyle name="_U수량_토적표_춘천-동홍천(3)대비표 3" xfId="7274"/>
    <cellStyle name="_Virus" xfId="7278"/>
    <cellStyle name="_Wal Mart" xfId="7279"/>
    <cellStyle name="_X" xfId="13516"/>
    <cellStyle name="_가로등+점검등산출" xfId="361"/>
    <cellStyle name="_가로양식(2005)" xfId="16034"/>
    <cellStyle name="_가산동" xfId="14588"/>
    <cellStyle name="_가설" xfId="21397"/>
    <cellStyle name="_가설및철거-물량" xfId="13517"/>
    <cellStyle name="_가실행" xfId="13518"/>
    <cellStyle name="_가실행 최종본사분" xfId="13071"/>
    <cellStyle name="_가실행(3th)" xfId="13070"/>
    <cellStyle name="_가실행(대전아울렛)" xfId="13069"/>
    <cellStyle name="_가실행(대혜건축)" xfId="13068"/>
    <cellStyle name="_가실행(분리발주)" xfId="13067"/>
    <cellStyle name="_가실행(조선대)-최종" xfId="13066"/>
    <cellStyle name="_가실행내역(김해공항)" xfId="13065"/>
    <cellStyle name="_가실행-화물터미널B(수정)" xfId="13189"/>
    <cellStyle name="_가실행-화물터미널B(재수정)" xfId="13064"/>
    <cellStyle name="_가양-화곡내역(일위대가)" xfId="362"/>
    <cellStyle name="_가양-화곡내역(일위대가)_5옹벽공" xfId="363"/>
    <cellStyle name="_가양-화곡내역(일위대가)_가양-화곡내역(토형100M)" xfId="364"/>
    <cellStyle name="_가양-화곡내역(일위대가)_가양-화곡내역(토형100M)_5옹벽공" xfId="365"/>
    <cellStyle name="_가양-화곡내역(일위대가)_가양-화곡내역(토형100M)_수량산출" xfId="366"/>
    <cellStyle name="_가양-화곡내역(일위대가)_가양-화곡내역(토형100M)_수량산출_5옹벽공" xfId="367"/>
    <cellStyle name="_가양-화곡내역(일위대가)_가양-화곡내역(토형100M)_수량산출_옹벽공" xfId="368"/>
    <cellStyle name="_가양-화곡내역(일위대가)_가양-화곡내역(토형100M)_수량산출_옹벽수량" xfId="369"/>
    <cellStyle name="_가양-화곡내역(일위대가)_가양-화곡내역(토형100M)_옹벽공" xfId="370"/>
    <cellStyle name="_가양-화곡내역(일위대가)_가양-화곡내역(토형100M)_옹벽수량" xfId="371"/>
    <cellStyle name="_가양-화곡내역(일위대가)_옹벽공" xfId="372"/>
    <cellStyle name="_가양-화곡내역(일위대가)_옹벽수량" xfId="373"/>
    <cellStyle name="_가양-화곡내역(토형100M)" xfId="374"/>
    <cellStyle name="_가양-화곡내역(토형100M)_5옹벽공" xfId="375"/>
    <cellStyle name="_가양-화곡내역(토형100M)_수량산출" xfId="376"/>
    <cellStyle name="_가양-화곡내역(토형100M)_수량산출_5옹벽공" xfId="377"/>
    <cellStyle name="_가양-화곡내역(토형100M)_수량산출_옹벽공" xfId="378"/>
    <cellStyle name="_가양-화곡내역(토형100M)_수량산출_옹벽수량" xfId="379"/>
    <cellStyle name="_가양-화곡내역(토형100M)_옹벽공" xfId="380"/>
    <cellStyle name="_가양-화곡내역(토형100M)_옹벽수량" xfId="381"/>
    <cellStyle name="_가중치- 1차" xfId="382"/>
    <cellStyle name="_간석동실행" xfId="13519"/>
    <cellStyle name="_간석동실행(확정)" xfId="13520"/>
    <cellStyle name="_간석동현장관리비(alt3-2)1021" xfId="13063"/>
    <cellStyle name="_간접비" xfId="383"/>
    <cellStyle name="_간접비(01.09.28-변경내용포함)" xfId="13062"/>
    <cellStyle name="_감사보고서(표지,목차)" xfId="20052"/>
    <cellStyle name="_갑지양식" xfId="384"/>
    <cellStyle name="_강3" xfId="385"/>
    <cellStyle name="_강교제작단산(최종)" xfId="386"/>
    <cellStyle name="_강내투찰내역서-x" xfId="387"/>
    <cellStyle name="_강내투찰내역서-x_왜관-태평건설" xfId="388"/>
    <cellStyle name="_강내투찰내역서-x_왜관-태평건설_청주사직골조(최종확정)" xfId="389"/>
    <cellStyle name="_강내투찰내역서-x_청주사직골조(최종확정)" xfId="390"/>
    <cellStyle name="_강북삼성사무실개선공사" xfId="21398"/>
    <cellStyle name="_강제창호 및 잡철공사" xfId="16035"/>
    <cellStyle name="_개략견적(작성1차)-구로구오피스텔" xfId="391"/>
    <cellStyle name="_개산견적" xfId="14589"/>
    <cellStyle name="_개산견적(변경계약시)" xfId="392"/>
    <cellStyle name="_개산견적(신도림 테크노마트)" xfId="12549"/>
    <cellStyle name="_개요" xfId="14590"/>
    <cellStyle name="_개요(봉림)-참고용" xfId="14591"/>
    <cellStyle name="_개요(봉림)-최종" xfId="14592"/>
    <cellStyle name="_개요(주안-인천)" xfId="14593"/>
    <cellStyle name="_거제시 아주동1단지 아파트 신축공사" xfId="14594"/>
    <cellStyle name="_거흥" xfId="13521"/>
    <cellStyle name="_건축" xfId="20053"/>
    <cellStyle name="_건축_공내역" xfId="16036"/>
    <cellStyle name="_건축경비프로그램(둔산)" xfId="393"/>
    <cellStyle name="_건축내역" xfId="13061"/>
    <cellStyle name="_건축내역_부대입찰(영종도)3.22last제출" xfId="14595"/>
    <cellStyle name="_건축내역2" xfId="13060"/>
    <cellStyle name="_건축내역서" xfId="14596"/>
    <cellStyle name="_건축내역서(단가입력)" xfId="16037"/>
    <cellStyle name="_건축사업팀검토008-철골공사Ⅲ" xfId="13059"/>
    <cellStyle name="_건축총괄" xfId="394"/>
    <cellStyle name="_검단 실행 작성(0515)" xfId="13058"/>
    <cellStyle name="_검단 최종(변경0623 최종)" xfId="13057"/>
    <cellStyle name="_검암2차사전공사(본사검토) " xfId="16038"/>
    <cellStyle name="_검암2차사전공사(본사검토) _1차 기성 내역서 0612023" xfId="16039"/>
    <cellStyle name="_검암2차사전공사(본사검토) _3차네고견적(061017-1)" xfId="16040"/>
    <cellStyle name="_검암2차사전공사(본사검토) _문화센타" xfId="16041"/>
    <cellStyle name="_검암2차사전공사(본사검토) _총괄내역표" xfId="16042"/>
    <cellStyle name="_검암아파트전기소방" xfId="395"/>
    <cellStyle name="_견적 양식" xfId="13522"/>
    <cellStyle name="_견적 양식(최종)" xfId="13523"/>
    <cellStyle name="_견적 질의서" xfId="16043"/>
    <cellStyle name="_견적(SK강동역설비1차변경계약(소방)" xfId="396"/>
    <cellStyle name="_견적2" xfId="13524"/>
    <cellStyle name="_견적3" xfId="14597"/>
    <cellStyle name="_견적3_1. 가실행예산(0629 도면기준)" xfId="14598"/>
    <cellStyle name="_견적3_1. 가실행예산(0629 도면기준)_4.일신통신 가실행예산(재견적合)" xfId="14599"/>
    <cellStyle name="_견적3_1. 가실행예산(0629 도면기준)_을" xfId="14600"/>
    <cellStyle name="_견적3_1.본실행 - 조정(안)" xfId="14601"/>
    <cellStyle name="_견적3_1.본실행 - 조정(안)_4.일신통신 가실행예산(재견적合)" xfId="14602"/>
    <cellStyle name="_견적3_1.본실행 - 조정(안)_을" xfId="14603"/>
    <cellStyle name="_견적3_4.일신통신 가실행예산(재견적合)" xfId="14604"/>
    <cellStyle name="_견적3_을" xfId="14605"/>
    <cellStyle name="_견적3_총괄 내역서" xfId="14606"/>
    <cellStyle name="_견적3_총괄 내역서_4.일신통신 가실행예산(재견적合)" xfId="14607"/>
    <cellStyle name="_견적3_총괄 내역서_을" xfId="14608"/>
    <cellStyle name="_견적기준(운송대리점)" xfId="13056"/>
    <cellStyle name="_견적대비표" xfId="397"/>
    <cellStyle name="_견적매뉴얼" xfId="398"/>
    <cellStyle name="_견적보고(동부회관)경민" xfId="13525"/>
    <cellStyle name="_견적서" xfId="399"/>
    <cellStyle name="_견적서 (현건 한남홈타운102동1403호'05(1)(1).08.18)" xfId="20054"/>
    <cellStyle name="_견적서 양식" xfId="13526"/>
    <cellStyle name="_견적서(공급가)" xfId="14609"/>
    <cellStyle name="_견적서(서초포스코)" xfId="16044"/>
    <cellStyle name="_견적서(한국경제정책연구소)-20050128" xfId="14610"/>
    <cellStyle name="_견적서(현건평택안중301동1202호안방(1).작은방균열)" xfId="20055"/>
    <cellStyle name="_견적서_(현건 목동 하이페리온 101동 6106호 세대 하자 보수 공사 `05.07.05)" xfId="20056"/>
    <cellStyle name="_견적서_(현건 목동 하이페리온 도배보수 도장면 도배들뜸 - 6 대비견적 `05.10.06)-노은" xfId="20057"/>
    <cellStyle name="_견적서_(현건 목동 하이페리온 도배보수 도장면 도배들뜸 - 7 `05.10.06)" xfId="20058"/>
    <cellStyle name="_견적서_(현건 목동 하이페리온 도배보수 도장면 도배들뜸 - 7 `05.10.06-노은" xfId="20059"/>
    <cellStyle name="_견적서_(현건 문래 홈CT 201동 504호 세탁실 누수 `06.04.24)" xfId="20060"/>
    <cellStyle name="_견적서_(현건 문래 홈CT 201동 504호 세탁실 누수 `06.04.24) 대비견적서" xfId="20061"/>
    <cellStyle name="_견적서_(현건 한남 하이페리온 101동 1102호 벽체오염 외'05.03.07)노은" xfId="20062"/>
    <cellStyle name="_견적서_첨부양식" xfId="20063"/>
    <cellStyle name="_견적서-K1521(2005(1).2.28)" xfId="20064"/>
    <cellStyle name="_견적서갑지양식" xfId="400"/>
    <cellStyle name="_견적서-서초동 현대ESA(A-1302호)" xfId="20065"/>
    <cellStyle name="_견적서-세대결로(7차-1106동 403호)" xfId="20066"/>
    <cellStyle name="_견적서수정 -최종 서초동 현대ESA-2 세대 누수 공사(창호)09-21" xfId="20067"/>
    <cellStyle name="_견적서양식" xfId="401"/>
    <cellStyle name="_견적서양식 (가로)" xfId="13527"/>
    <cellStyle name="_견적서양식 (세로)" xfId="13528"/>
    <cellStyle name="_견적서양식(가로)" xfId="402"/>
    <cellStyle name="_견적서양식(세로)" xfId="403"/>
    <cellStyle name="_견적서표지" xfId="16045"/>
    <cellStyle name="_견적양식" xfId="404"/>
    <cellStyle name="_견적양식-가로" xfId="16046"/>
    <cellStyle name="_견적의뢰 양식" xfId="13529"/>
    <cellStyle name="_견적의뢰-(2003.09.01)" xfId="13188"/>
    <cellStyle name="_견적의뢰(협력)27" xfId="405"/>
    <cellStyle name="_견적의뢰양식" xfId="16047"/>
    <cellStyle name="_견적조건" xfId="406"/>
    <cellStyle name="_견적조건(입찰)" xfId="407"/>
    <cellStyle name="_견적조건_1" xfId="408"/>
    <cellStyle name="_견적조건서" xfId="13530"/>
    <cellStyle name="_결재쪽지" xfId="14611"/>
    <cellStyle name="_결재쪽지_1. 가실행예산(0629 도면기준)" xfId="14612"/>
    <cellStyle name="_결재쪽지_1. 가실행예산(0629 도면기준)_4.일신통신 가실행예산(재견적合)" xfId="14613"/>
    <cellStyle name="_결재쪽지_1. 가실행예산(0629 도면기준)_을" xfId="14614"/>
    <cellStyle name="_결재쪽지_1.본실행 - 조정(안)" xfId="14615"/>
    <cellStyle name="_결재쪽지_1.본실행 - 조정(안)_4.일신통신 가실행예산(재견적合)" xfId="14616"/>
    <cellStyle name="_결재쪽지_1.본실행 - 조정(안)_을" xfId="14617"/>
    <cellStyle name="_결재쪽지_4.일신통신 가실행예산(재견적合)" xfId="14618"/>
    <cellStyle name="_결재쪽지_을" xfId="14619"/>
    <cellStyle name="_결재쪽지_총괄 내역서" xfId="14620"/>
    <cellStyle name="_결재쪽지_총괄 내역서_4.일신통신 가실행예산(재견적合)" xfId="14621"/>
    <cellStyle name="_결재쪽지_총괄 내역서_을" xfId="14622"/>
    <cellStyle name="_결재쪽지_투찰_대둔산" xfId="14623"/>
    <cellStyle name="_결재쪽지_투찰_대둔산_1. 가실행예산(0629 도면기준)" xfId="14624"/>
    <cellStyle name="_결재쪽지_투찰_대둔산_1. 가실행예산(0629 도면기준)_4.일신통신 가실행예산(재견적合)" xfId="14625"/>
    <cellStyle name="_결재쪽지_투찰_대둔산_1. 가실행예산(0629 도면기준)_을" xfId="14626"/>
    <cellStyle name="_결재쪽지_투찰_대둔산_1.본실행 - 조정(안)" xfId="14627"/>
    <cellStyle name="_결재쪽지_투찰_대둔산_1.본실행 - 조정(안)_4.일신통신 가실행예산(재견적合)" xfId="14628"/>
    <cellStyle name="_결재쪽지_투찰_대둔산_1.본실행 - 조정(안)_을" xfId="14629"/>
    <cellStyle name="_결재쪽지_투찰_대둔산_4.일신통신 가실행예산(재견적合)" xfId="14630"/>
    <cellStyle name="_결재쪽지_투찰_대둔산_을" xfId="14631"/>
    <cellStyle name="_결재쪽지_투찰_대둔산_총괄 내역서" xfId="14632"/>
    <cellStyle name="_결재쪽지_투찰_대둔산_총괄 내역서_4.일신통신 가실행예산(재견적合)" xfId="14633"/>
    <cellStyle name="_결재쪽지_투찰_대둔산_총괄 내역서_을" xfId="14634"/>
    <cellStyle name="_결정01-총괄가실행(0820)" xfId="12259"/>
    <cellStyle name="_경관조명 실정보고서_rev2" xfId="13055"/>
    <cellStyle name="_경기도 대심리 주택" xfId="13531"/>
    <cellStyle name="_경남기업-한국광고문화회관공사-내역-최종수정-0909" xfId="13532"/>
    <cellStyle name="_경량기성" xfId="13533"/>
    <cellStyle name="_경량정석 설날기성" xfId="13534"/>
    <cellStyle name="_경북 구미 봉곡 모델하우스 - 실행" xfId="13535"/>
    <cellStyle name="_경북031002" xfId="14635"/>
    <cellStyle name="_경비(2005년)" xfId="409"/>
    <cellStyle name="_경비(FINAL2005)" xfId="410"/>
    <cellStyle name="_경비프로그램(2005년)" xfId="411"/>
    <cellStyle name="_경영개선활동상반기실적(990708)" xfId="12548"/>
    <cellStyle name="_경영개선활동상반기실적(990708)_1" xfId="12547"/>
    <cellStyle name="_경영개선활동상반기실적(990708)_2" xfId="12546"/>
    <cellStyle name="_경영개선활성화방안(990802)" xfId="12545"/>
    <cellStyle name="_경영개선활성화방안(990802)_1" xfId="12544"/>
    <cellStyle name="_경쟁사" xfId="412"/>
    <cellStyle name="_경희의료원실행" xfId="16048"/>
    <cellStyle name="_계룡두계모델내역(실행)050715" xfId="14636"/>
    <cellStyle name="_계약수정안_B" xfId="20068"/>
    <cellStyle name="_계장(SK)" xfId="413"/>
    <cellStyle name="_고가차도산출서" xfId="414"/>
    <cellStyle name="_고려-수원미네시티(작업)" xfId="415"/>
    <cellStyle name="_고산투찰" xfId="416"/>
    <cellStyle name="_고서담양1공구(쌍용건설)" xfId="417"/>
    <cellStyle name="_고서담양1공구(쌍용건설)_LGMART 남양주점견적2차(조정)" xfId="422"/>
    <cellStyle name="_고서담양1공구(쌍용건설)_LGMART 남양주점견적2차(조정)_LGMART 남양주점견적2차(조정)" xfId="432"/>
    <cellStyle name="_고서담양1공구(쌍용건설)_LGMART 남양주점견적2차(조정)_LGMART 남양주점견적2차(조정)_명동복합건물신축공사(입찰)(030832-1)개정4" xfId="433"/>
    <cellStyle name="_고서담양1공구(쌍용건설)_LGMART 남양주점견적2차(조정)_LGMART 남양주점견적2차(조정)_울산00아파트 오염방지용 C-B WALL공사(031223)개정0" xfId="434"/>
    <cellStyle name="_고서담양1공구(쌍용건설)_LGMART 남양주점견적2차(조정)_LGMART 남양주점견적2차(조정)_천호동 대우베네시티(030821)개정2" xfId="435"/>
    <cellStyle name="_고서담양1공구(쌍용건설)_LGMART 남양주점견적2차(조정)_LGMART 남양주점견적2차(조정)_한강로2가 복합건물(030924)개정0-PRD" xfId="436"/>
    <cellStyle name="_고서담양1공구(쌍용건설)_LGMART 남양주점견적2차(조정)_LG계약변경2차" xfId="427"/>
    <cellStyle name="_고서담양1공구(쌍용건설)_LGMART 남양주점견적2차(조정)_LG계약변경2차_명동복합건물신축공사(입찰)(030832-1)개정4" xfId="428"/>
    <cellStyle name="_고서담양1공구(쌍용건설)_LGMART 남양주점견적2차(조정)_LG계약변경2차_울산00아파트 오염방지용 C-B WALL공사(031223)개정0" xfId="429"/>
    <cellStyle name="_고서담양1공구(쌍용건설)_LGMART 남양주점견적2차(조정)_LG계약변경2차_천호동 대우베네시티(030821)개정2" xfId="430"/>
    <cellStyle name="_고서담양1공구(쌍용건설)_LGMART 남양주점견적2차(조정)_LG계약변경2차_한강로2가 복합건물(030924)개정0-PRD" xfId="431"/>
    <cellStyle name="_고서담양1공구(쌍용건설)_LGMART 남양주점견적2차(조정)_명동복합건물신축공사(입찰)(030832-1)개정4" xfId="423"/>
    <cellStyle name="_고서담양1공구(쌍용건설)_LGMART 남양주점견적2차(조정)_울산00아파트 오염방지용 C-B WALL공사(031223)개정0" xfId="424"/>
    <cellStyle name="_고서담양1공구(쌍용건설)_LGMART 남양주점견적2차(조정)_천호동 대우베네시티(030821)개정2" xfId="425"/>
    <cellStyle name="_고서담양1공구(쌍용건설)_LGMART 남양주점견적2차(조정)_한강로2가 복합건물(030924)개정0-PRD" xfId="426"/>
    <cellStyle name="_고서담양1공구(쌍용건설)_명동복합건물신축공사(입찰)(030832-1)개정4" xfId="418"/>
    <cellStyle name="_고서담양1공구(쌍용건설)_울산00아파트 오염방지용 C-B WALL공사(031223)개정0" xfId="419"/>
    <cellStyle name="_고서담양1공구(쌍용건설)_천호동 대우베네시티(030821)개정2" xfId="420"/>
    <cellStyle name="_고서담양1공구(쌍용건설)_한강로2가 복합건물(030924)개정0-PRD" xfId="421"/>
    <cellStyle name="_고창담양2공구-투찰97" xfId="21399"/>
    <cellStyle name="_고창담양2공구-투찰97_고서1공구입찰가실행절감(안)" xfId="21400"/>
    <cellStyle name="_고창담양2공구-투찰97_고서1공구입찰가실행절감(안)_팬택공사현황" xfId="21401"/>
    <cellStyle name="_고창담양2공구-투찰97_고서1공구입찰가실행절감(안)_팬택공사현황_00팬택공사현황" xfId="21402"/>
    <cellStyle name="_고창담양2공구-투찰97_팬택공사현황" xfId="21403"/>
    <cellStyle name="_고창담양2공구-투찰97_팬택공사현황_00팬택공사현황" xfId="21404"/>
    <cellStyle name="_고척동민원" xfId="437"/>
    <cellStyle name="_고척재개발-1차" xfId="438"/>
    <cellStyle name="_공과잡비(건축본부수정05-02-18)" xfId="439"/>
    <cellStyle name="_공내역(사평로빗물)" xfId="440"/>
    <cellStyle name="_공내역(사평로빗물)_견적서-풍납석촌(060206-입찰)개정1-수식수정-1-제출" xfId="441"/>
    <cellStyle name="_공내역(사평로빗물)_설계내역서(풍납~석촌)" xfId="442"/>
    <cellStyle name="_공내역(사평로빗물)_설계내역서(풍납~석촌)_견적서-풍납석촌(060206-입찰)개정1-수식수정-1-제출" xfId="443"/>
    <cellStyle name="_공내역(사평로빗물)_설계내역서(풍납~석촌)_실행예산(장지분기)(060228)개정1" xfId="444"/>
    <cellStyle name="_공내역(사평로빗물)_실행예산(장지분기)(060228)개정1" xfId="445"/>
    <cellStyle name="_공내역서" xfId="13536"/>
    <cellStyle name="_공내역서(송파트리플)" xfId="13537"/>
    <cellStyle name="_공내역서(풍납-석촌 임시동력)" xfId="446"/>
    <cellStyle name="_공내역서_토목" xfId="16049"/>
    <cellStyle name="_공내역서-1" xfId="13538"/>
    <cellStyle name="_공덕3 M,R신축공사(제출)" xfId="21405"/>
    <cellStyle name="_공덕3지구-실행" xfId="13539"/>
    <cellStyle name="_공덕3지구-제출" xfId="13540"/>
    <cellStyle name="_공량단가산출서" xfId="447"/>
    <cellStyle name="_공량단가산출서r1" xfId="448"/>
    <cellStyle name="_공문및작성양식최종" xfId="449"/>
    <cellStyle name="_공사개요" xfId="21406"/>
    <cellStyle name="_공사개요(2003) " xfId="450"/>
    <cellStyle name="_공사개요(건축사업팀03.09.02)" xfId="13541"/>
    <cellStyle name="_공사대장" xfId="13542"/>
    <cellStyle name="_공사만회1023" xfId="451"/>
    <cellStyle name="_공사만회1023_분계" xfId="452"/>
    <cellStyle name="_공사사진첩(평택시 한서병원)" xfId="453"/>
    <cellStyle name="_공사현황(2004.1.18.)" xfId="454"/>
    <cellStyle name="_공양식" xfId="13543"/>
    <cellStyle name="_공용부헬스,비품.가구기준" xfId="455"/>
    <cellStyle name="_공용부헬스,비품.가구기준(매곡)" xfId="456"/>
    <cellStyle name="_공용부헬스,비품.가구기준(매곡)_PJ진행현황-수원천천" xfId="457"/>
    <cellStyle name="_공용부헬스,비품.가구기준_PJ진행현황-수원천천" xfId="458"/>
    <cellStyle name="_공정표" xfId="16050"/>
    <cellStyle name="_공종분개작업" xfId="13544"/>
    <cellStyle name="_공주정안-오수처리(견적서)" xfId="459"/>
    <cellStyle name="_공통가설최종안(현장송부,2004.05.21양종식과장님)" xfId="21407"/>
    <cellStyle name="_관로내역0718" xfId="14637"/>
    <cellStyle name="_관로설계" xfId="460"/>
    <cellStyle name="_관리비" xfId="13054"/>
    <cellStyle name="_광릉투찰" xfId="461"/>
    <cellStyle name="_광릉투찰_왜관-태평건설" xfId="462"/>
    <cellStyle name="_광릉투찰_왜관-태평건설_청주사직골조(최종확정)" xfId="463"/>
    <cellStyle name="_광릉투찰_청주사직골조(최종확정)" xfId="464"/>
    <cellStyle name="_광명역세권1(투찰원안)사유세부공종추가" xfId="465"/>
    <cellStyle name="_광산점 개략공사비" xfId="466"/>
    <cellStyle name="_광안리내역서(구도)" xfId="13545"/>
    <cellStyle name="_광주+속초내역(듀엘견적)" xfId="13053"/>
    <cellStyle name="_광주비행장 - Air" xfId="467"/>
    <cellStyle name="_광주비행장 - Air_04. 신도림주상복합_기계실행예산(안)20060412_배연담파스리브단가수정" xfId="468"/>
    <cellStyle name="_광주비행장 - Air_광장주차장" xfId="469"/>
    <cellStyle name="_광주비행장 - Air_광장주차장_04. 신도림주상복합_기계실행예산(안)20060412_배연담파스리브단가수정" xfId="470"/>
    <cellStyle name="_광주비행장 - Air_광장주차장_실행작업중_기계내역(노인건강타운)_20060201(동진)" xfId="471"/>
    <cellStyle name="_광주비행장 - Air_광장주차장_최종-실행내역(협성대신학관)060110" xfId="472"/>
    <cellStyle name="_광주비행장 - Air_광장주차장_통합단가-동진" xfId="473"/>
    <cellStyle name="_광주비행장 - Air_노원문화회관전기" xfId="474"/>
    <cellStyle name="_광주비행장 - Air_노원문화회관전기_04. 신도림주상복합_기계실행예산(안)20060412_배연담파스리브단가수정" xfId="475"/>
    <cellStyle name="_광주비행장 - Air_노원문화회관전기_신사동업무시설빌딩분리" xfId="476"/>
    <cellStyle name="_광주비행장 - Air_노원문화회관전기_신사동업무시설빌딩분리_04. 신도림주상복합_기계실행예산(안)20060412_배연담파스리브단가수정" xfId="477"/>
    <cellStyle name="_광주비행장 - Air_노원문화회관전기_신사동업무시설빌딩분리_실행작업중_기계내역(노인건강타운)_20060201(동진)" xfId="478"/>
    <cellStyle name="_광주비행장 - Air_노원문화회관전기_신사동업무시설빌딩분리_최종-실행내역(협성대신학관)060110" xfId="479"/>
    <cellStyle name="_광주비행장 - Air_노원문화회관전기_신사동업무시설빌딩분리_통합단가-동진" xfId="480"/>
    <cellStyle name="_광주비행장 - Air_노원문화회관전기_실행작업중_기계내역(노인건강타운)_20060201(동진)" xfId="481"/>
    <cellStyle name="_광주비행장 - Air_노원문화회관전기_입찰견적서(제출)" xfId="482"/>
    <cellStyle name="_광주비행장 - Air_노원문화회관전기_입찰견적서(제출)_04. 신도림주상복합_기계실행예산(안)20060412_배연담파스리브단가수정" xfId="483"/>
    <cellStyle name="_광주비행장 - Air_노원문화회관전기_입찰견적서(제출)_실행작업중_기계내역(노인건강타운)_20060201(동진)" xfId="484"/>
    <cellStyle name="_광주비행장 - Air_노원문화회관전기_입찰견적서(제출)_최종-실행내역(협성대신학관)060110" xfId="485"/>
    <cellStyle name="_광주비행장 - Air_노원문화회관전기_입찰견적서(제출)_통합단가-동진" xfId="486"/>
    <cellStyle name="_광주비행장 - Air_노원문화회관전기_입찰견적서(제출-세원NEGO)" xfId="487"/>
    <cellStyle name="_광주비행장 - Air_노원문화회관전기_입찰견적서(제출-세원NEGO)_04. 신도림주상복합_기계실행예산(안)20060412_배연담파스리브단가수정" xfId="488"/>
    <cellStyle name="_광주비행장 - Air_노원문화회관전기_입찰견적서(제출-세원NEGO)_실행작업중_기계내역(노인건강타운)_20060201(동진)" xfId="489"/>
    <cellStyle name="_광주비행장 - Air_노원문화회관전기_입찰견적서(제출-세원NEGO)_최종-실행내역(협성대신학관)060110" xfId="490"/>
    <cellStyle name="_광주비행장 - Air_노원문화회관전기_입찰견적서(제출-세원NEGO)_통합단가-동진" xfId="491"/>
    <cellStyle name="_광주비행장 - Air_노원문화회관전기_입찰견적서(제출-수정)" xfId="492"/>
    <cellStyle name="_광주비행장 - Air_노원문화회관전기_입찰견적서(제출-수정)_04. 신도림주상복합_기계실행예산(안)20060412_배연담파스리브단가수정" xfId="493"/>
    <cellStyle name="_광주비행장 - Air_노원문화회관전기_입찰견적서(제출-수정)_실행작업중_기계내역(노인건강타운)_20060201(동진)" xfId="494"/>
    <cellStyle name="_광주비행장 - Air_노원문화회관전기_입찰견적서(제출-수정)_최종-실행내역(협성대신학관)060110" xfId="495"/>
    <cellStyle name="_광주비행장 - Air_노원문화회관전기_입찰견적서(제출-수정)_통합단가-동진" xfId="496"/>
    <cellStyle name="_광주비행장 - Air_노원문화회관전기_최종-실행내역(협성대신학관)060110" xfId="497"/>
    <cellStyle name="_광주비행장 - Air_노원문화회관전기_통합단가-동진" xfId="498"/>
    <cellStyle name="_광주비행장 - Air_대전저유소탱크전기계장공사" xfId="499"/>
    <cellStyle name="_광주비행장 - Air_대전저유소탱크전기계장공사_04. 신도림주상복합_기계실행예산(안)20060412_배연담파스리브단가수정" xfId="500"/>
    <cellStyle name="_광주비행장 - Air_대전저유소탱크전기계장공사_광장주차장" xfId="501"/>
    <cellStyle name="_광주비행장 - Air_대전저유소탱크전기계장공사_광장주차장_04. 신도림주상복합_기계실행예산(안)20060412_배연담파스리브단가수정" xfId="502"/>
    <cellStyle name="_광주비행장 - Air_대전저유소탱크전기계장공사_광장주차장_실행작업중_기계내역(노인건강타운)_20060201(동진)" xfId="503"/>
    <cellStyle name="_광주비행장 - Air_대전저유소탱크전기계장공사_광장주차장_최종-실행내역(협성대신학관)060110" xfId="504"/>
    <cellStyle name="_광주비행장 - Air_대전저유소탱크전기계장공사_광장주차장_통합단가-동진" xfId="505"/>
    <cellStyle name="_광주비행장 - Air_대전저유소탱크전기계장공사_신사동업무시설빌딩분리" xfId="506"/>
    <cellStyle name="_광주비행장 - Air_대전저유소탱크전기계장공사_신사동업무시설빌딩분리_04. 신도림주상복합_기계실행예산(안)20060412_배연담파스리브단가수정" xfId="507"/>
    <cellStyle name="_광주비행장 - Air_대전저유소탱크전기계장공사_신사동업무시설빌딩분리_실행작업중_기계내역(노인건강타운)_20060201(동진)" xfId="508"/>
    <cellStyle name="_광주비행장 - Air_대전저유소탱크전기계장공사_신사동업무시설빌딩분리_최종-실행내역(협성대신학관)060110" xfId="509"/>
    <cellStyle name="_광주비행장 - Air_대전저유소탱크전기계장공사_신사동업무시설빌딩분리_통합단가-동진" xfId="510"/>
    <cellStyle name="_광주비행장 - Air_대전저유소탱크전기계장공사_실행작업중_기계내역(노인건강타운)_20060201(동진)" xfId="511"/>
    <cellStyle name="_광주비행장 - Air_대전저유소탱크전기계장공사_입찰견적서(제출)" xfId="512"/>
    <cellStyle name="_광주비행장 - Air_대전저유소탱크전기계장공사_입찰견적서(제출)_04. 신도림주상복합_기계실행예산(안)20060412_배연담파스리브단가수정" xfId="513"/>
    <cellStyle name="_광주비행장 - Air_대전저유소탱크전기계장공사_입찰견적서(제출)_실행작업중_기계내역(노인건강타운)_20060201(동진)" xfId="514"/>
    <cellStyle name="_광주비행장 - Air_대전저유소탱크전기계장공사_입찰견적서(제출)_최종-실행내역(협성대신학관)060110" xfId="515"/>
    <cellStyle name="_광주비행장 - Air_대전저유소탱크전기계장공사_입찰견적서(제출)_통합단가-동진" xfId="516"/>
    <cellStyle name="_광주비행장 - Air_대전저유소탱크전기계장공사_입찰견적서(제출-세원NEGO)" xfId="517"/>
    <cellStyle name="_광주비행장 - Air_대전저유소탱크전기계장공사_입찰견적서(제출-세원NEGO)_04. 신도림주상복합_기계실행예산(안)20060412_배연담파스리브단가수정" xfId="518"/>
    <cellStyle name="_광주비행장 - Air_대전저유소탱크전기계장공사_입찰견적서(제출-세원NEGO)_실행작업중_기계내역(노인건강타운)_20060201(동진)" xfId="519"/>
    <cellStyle name="_광주비행장 - Air_대전저유소탱크전기계장공사_입찰견적서(제출-세원NEGO)_최종-실행내역(협성대신학관)060110" xfId="520"/>
    <cellStyle name="_광주비행장 - Air_대전저유소탱크전기계장공사_입찰견적서(제출-세원NEGO)_통합단가-동진" xfId="521"/>
    <cellStyle name="_광주비행장 - Air_대전저유소탱크전기계장공사_입찰견적서(제출-수정)" xfId="522"/>
    <cellStyle name="_광주비행장 - Air_대전저유소탱크전기계장공사_입찰견적서(제출-수정)_04. 신도림주상복합_기계실행예산(안)20060412_배연담파스리브단가수정" xfId="523"/>
    <cellStyle name="_광주비행장 - Air_대전저유소탱크전기계장공사_입찰견적서(제출-수정)_실행작업중_기계내역(노인건강타운)_20060201(동진)" xfId="524"/>
    <cellStyle name="_광주비행장 - Air_대전저유소탱크전기계장공사_입찰견적서(제출-수정)_최종-실행내역(협성대신학관)060110" xfId="525"/>
    <cellStyle name="_광주비행장 - Air_대전저유소탱크전기계장공사_입찰견적서(제출-수정)_통합단가-동진" xfId="526"/>
    <cellStyle name="_광주비행장 - Air_대전저유소탱크전기계장공사_최종-실행내역(협성대신학관)060110" xfId="527"/>
    <cellStyle name="_광주비행장 - Air_대전저유소탱크전기계장공사_통합단가-동진" xfId="528"/>
    <cellStyle name="_광주비행장 - Air_도곡동임시" xfId="529"/>
    <cellStyle name="_광주비행장 - Air_도곡동임시_04. 신도림주상복합_기계실행예산(안)20060412_배연담파스리브단가수정" xfId="530"/>
    <cellStyle name="_광주비행장 - Air_도곡동임시_신사동업무시설빌딩분리" xfId="531"/>
    <cellStyle name="_광주비행장 - Air_도곡동임시_신사동업무시설빌딩분리_04. 신도림주상복합_기계실행예산(안)20060412_배연담파스리브단가수정" xfId="532"/>
    <cellStyle name="_광주비행장 - Air_도곡동임시_신사동업무시설빌딩분리_실행작업중_기계내역(노인건강타운)_20060201(동진)" xfId="533"/>
    <cellStyle name="_광주비행장 - Air_도곡동임시_신사동업무시설빌딩분리_최종-실행내역(협성대신학관)060110" xfId="534"/>
    <cellStyle name="_광주비행장 - Air_도곡동임시_신사동업무시설빌딩분리_통합단가-동진" xfId="535"/>
    <cellStyle name="_광주비행장 - Air_도곡동임시_실행작업중_기계내역(노인건강타운)_20060201(동진)" xfId="536"/>
    <cellStyle name="_광주비행장 - Air_도곡동임시_입찰견적서(제출)" xfId="537"/>
    <cellStyle name="_광주비행장 - Air_도곡동임시_입찰견적서(제출)_04. 신도림주상복합_기계실행예산(안)20060412_배연담파스리브단가수정" xfId="538"/>
    <cellStyle name="_광주비행장 - Air_도곡동임시_입찰견적서(제출)_실행작업중_기계내역(노인건강타운)_20060201(동진)" xfId="539"/>
    <cellStyle name="_광주비행장 - Air_도곡동임시_입찰견적서(제출)_최종-실행내역(협성대신학관)060110" xfId="540"/>
    <cellStyle name="_광주비행장 - Air_도곡동임시_입찰견적서(제출)_통합단가-동진" xfId="541"/>
    <cellStyle name="_광주비행장 - Air_도곡동임시_입찰견적서(제출-세원NEGO)" xfId="542"/>
    <cellStyle name="_광주비행장 - Air_도곡동임시_입찰견적서(제출-세원NEGO)_04. 신도림주상복합_기계실행예산(안)20060412_배연담파스리브단가수정" xfId="543"/>
    <cellStyle name="_광주비행장 - Air_도곡동임시_입찰견적서(제출-세원NEGO)_실행작업중_기계내역(노인건강타운)_20060201(동진)" xfId="544"/>
    <cellStyle name="_광주비행장 - Air_도곡동임시_입찰견적서(제출-세원NEGO)_최종-실행내역(협성대신학관)060110" xfId="545"/>
    <cellStyle name="_광주비행장 - Air_도곡동임시_입찰견적서(제출-세원NEGO)_통합단가-동진" xfId="546"/>
    <cellStyle name="_광주비행장 - Air_도곡동임시_입찰견적서(제출-수정)" xfId="547"/>
    <cellStyle name="_광주비행장 - Air_도곡동임시_입찰견적서(제출-수정)_04. 신도림주상복합_기계실행예산(안)20060412_배연담파스리브단가수정" xfId="548"/>
    <cellStyle name="_광주비행장 - Air_도곡동임시_입찰견적서(제출-수정)_실행작업중_기계내역(노인건강타운)_20060201(동진)" xfId="549"/>
    <cellStyle name="_광주비행장 - Air_도곡동임시_입찰견적서(제출-수정)_최종-실행내역(협성대신학관)060110" xfId="550"/>
    <cellStyle name="_광주비행장 - Air_도곡동임시_입찰견적서(제출-수정)_통합단가-동진" xfId="551"/>
    <cellStyle name="_광주비행장 - Air_도곡동임시_최종-실행내역(협성대신학관)060110" xfId="552"/>
    <cellStyle name="_광주비행장 - Air_도곡동임시_통합단가-동진" xfId="553"/>
    <cellStyle name="_광주비행장 - Air_부천 소사" xfId="554"/>
    <cellStyle name="_광주비행장 - Air_부천 소사 2차" xfId="555"/>
    <cellStyle name="_광주비행장 - Air_부천 소사 2차_04. 신도림주상복합_기계실행예산(안)20060412_배연담파스리브단가수정" xfId="556"/>
    <cellStyle name="_광주비행장 - Air_부천 소사 2차_신사동업무시설빌딩분리" xfId="557"/>
    <cellStyle name="_광주비행장 - Air_부천 소사 2차_신사동업무시설빌딩분리_04. 신도림주상복합_기계실행예산(안)20060412_배연담파스리브단가수정" xfId="558"/>
    <cellStyle name="_광주비행장 - Air_부천 소사 2차_신사동업무시설빌딩분리_실행작업중_기계내역(노인건강타운)_20060201(동진)" xfId="559"/>
    <cellStyle name="_광주비행장 - Air_부천 소사 2차_신사동업무시설빌딩분리_최종-실행내역(협성대신학관)060110" xfId="560"/>
    <cellStyle name="_광주비행장 - Air_부천 소사 2차_신사동업무시설빌딩분리_통합단가-동진" xfId="561"/>
    <cellStyle name="_광주비행장 - Air_부천 소사 2차_실행작업중_기계내역(노인건강타운)_20060201(동진)" xfId="562"/>
    <cellStyle name="_광주비행장 - Air_부천 소사 2차_입찰견적서(제출)" xfId="563"/>
    <cellStyle name="_광주비행장 - Air_부천 소사 2차_입찰견적서(제출)_04. 신도림주상복합_기계실행예산(안)20060412_배연담파스리브단가수정" xfId="564"/>
    <cellStyle name="_광주비행장 - Air_부천 소사 2차_입찰견적서(제출)_실행작업중_기계내역(노인건강타운)_20060201(동진)" xfId="565"/>
    <cellStyle name="_광주비행장 - Air_부천 소사 2차_입찰견적서(제출)_최종-실행내역(협성대신학관)060110" xfId="566"/>
    <cellStyle name="_광주비행장 - Air_부천 소사 2차_입찰견적서(제출)_통합단가-동진" xfId="567"/>
    <cellStyle name="_광주비행장 - Air_부천 소사 2차_입찰견적서(제출-세원NEGO)" xfId="568"/>
    <cellStyle name="_광주비행장 - Air_부천 소사 2차_입찰견적서(제출-세원NEGO)_04. 신도림주상복합_기계실행예산(안)20060412_배연담파스리브단가수정" xfId="569"/>
    <cellStyle name="_광주비행장 - Air_부천 소사 2차_입찰견적서(제출-세원NEGO)_실행작업중_기계내역(노인건강타운)_20060201(동진)" xfId="570"/>
    <cellStyle name="_광주비행장 - Air_부천 소사 2차_입찰견적서(제출-세원NEGO)_최종-실행내역(협성대신학관)060110" xfId="571"/>
    <cellStyle name="_광주비행장 - Air_부천 소사 2차_입찰견적서(제출-세원NEGO)_통합단가-동진" xfId="572"/>
    <cellStyle name="_광주비행장 - Air_부천 소사 2차_입찰견적서(제출-수정)" xfId="573"/>
    <cellStyle name="_광주비행장 - Air_부천 소사 2차_입찰견적서(제출-수정)_04. 신도림주상복합_기계실행예산(안)20060412_배연담파스리브단가수정" xfId="574"/>
    <cellStyle name="_광주비행장 - Air_부천 소사 2차_입찰견적서(제출-수정)_실행작업중_기계내역(노인건강타운)_20060201(동진)" xfId="575"/>
    <cellStyle name="_광주비행장 - Air_부천 소사 2차_입찰견적서(제출-수정)_최종-실행내역(협성대신학관)060110" xfId="576"/>
    <cellStyle name="_광주비행장 - Air_부천 소사 2차_입찰견적서(제출-수정)_통합단가-동진" xfId="577"/>
    <cellStyle name="_광주비행장 - Air_부천 소사 2차_최종-실행내역(협성대신학관)060110" xfId="578"/>
    <cellStyle name="_광주비행장 - Air_부천 소사 2차_통합단가-동진" xfId="579"/>
    <cellStyle name="_광주비행장 - Air_부천 소사_04. 신도림주상복합_기계실행예산(안)20060412_배연담파스리브단가수정" xfId="580"/>
    <cellStyle name="_광주비행장 - Air_부천 소사_신사동업무시설빌딩분리" xfId="581"/>
    <cellStyle name="_광주비행장 - Air_부천 소사_신사동업무시설빌딩분리_04. 신도림주상복합_기계실행예산(안)20060412_배연담파스리브단가수정" xfId="582"/>
    <cellStyle name="_광주비행장 - Air_부천 소사_신사동업무시설빌딩분리_실행작업중_기계내역(노인건강타운)_20060201(동진)" xfId="583"/>
    <cellStyle name="_광주비행장 - Air_부천 소사_신사동업무시설빌딩분리_최종-실행내역(협성대신학관)060110" xfId="584"/>
    <cellStyle name="_광주비행장 - Air_부천 소사_신사동업무시설빌딩분리_통합단가-동진" xfId="585"/>
    <cellStyle name="_광주비행장 - Air_부천 소사_실행작업중_기계내역(노인건강타운)_20060201(동진)" xfId="586"/>
    <cellStyle name="_광주비행장 - Air_부천 소사_입찰견적서(제출)" xfId="587"/>
    <cellStyle name="_광주비행장 - Air_부천 소사_입찰견적서(제출)_04. 신도림주상복합_기계실행예산(안)20060412_배연담파스리브단가수정" xfId="588"/>
    <cellStyle name="_광주비행장 - Air_부천 소사_입찰견적서(제출)_실행작업중_기계내역(노인건강타운)_20060201(동진)" xfId="589"/>
    <cellStyle name="_광주비행장 - Air_부천 소사_입찰견적서(제출)_최종-실행내역(협성대신학관)060110" xfId="590"/>
    <cellStyle name="_광주비행장 - Air_부천 소사_입찰견적서(제출)_통합단가-동진" xfId="591"/>
    <cellStyle name="_광주비행장 - Air_부천 소사_입찰견적서(제출-세원NEGO)" xfId="592"/>
    <cellStyle name="_광주비행장 - Air_부천 소사_입찰견적서(제출-세원NEGO)_04. 신도림주상복합_기계실행예산(안)20060412_배연담파스리브단가수정" xfId="593"/>
    <cellStyle name="_광주비행장 - Air_부천 소사_입찰견적서(제출-세원NEGO)_실행작업중_기계내역(노인건강타운)_20060201(동진)" xfId="594"/>
    <cellStyle name="_광주비행장 - Air_부천 소사_입찰견적서(제출-세원NEGO)_최종-실행내역(협성대신학관)060110" xfId="595"/>
    <cellStyle name="_광주비행장 - Air_부천 소사_입찰견적서(제출-세원NEGO)_통합단가-동진" xfId="596"/>
    <cellStyle name="_광주비행장 - Air_부천 소사_입찰견적서(제출-수정)" xfId="597"/>
    <cellStyle name="_광주비행장 - Air_부천 소사_입찰견적서(제출-수정)_04. 신도림주상복합_기계실행예산(안)20060412_배연담파스리브단가수정" xfId="598"/>
    <cellStyle name="_광주비행장 - Air_부천 소사_입찰견적서(제출-수정)_실행작업중_기계내역(노인건강타운)_20060201(동진)" xfId="599"/>
    <cellStyle name="_광주비행장 - Air_부천 소사_입찰견적서(제출-수정)_최종-실행내역(협성대신학관)060110" xfId="600"/>
    <cellStyle name="_광주비행장 - Air_부천 소사_입찰견적서(제출-수정)_통합단가-동진" xfId="601"/>
    <cellStyle name="_광주비행장 - Air_부천 소사_최종-실행내역(협성대신학관)060110" xfId="602"/>
    <cellStyle name="_광주비행장 - Air_부천 소사_통합단가-동진" xfId="603"/>
    <cellStyle name="_광주비행장 - Air_수출입은행" xfId="604"/>
    <cellStyle name="_광주비행장 - Air_수출입은행_04. 신도림주상복합_기계실행예산(안)20060412_배연담파스리브단가수정" xfId="605"/>
    <cellStyle name="_광주비행장 - Air_수출입은행_신사동업무시설빌딩분리" xfId="606"/>
    <cellStyle name="_광주비행장 - Air_수출입은행_신사동업무시설빌딩분리_04. 신도림주상복합_기계실행예산(안)20060412_배연담파스리브단가수정" xfId="607"/>
    <cellStyle name="_광주비행장 - Air_수출입은행_신사동업무시설빌딩분리_실행작업중_기계내역(노인건강타운)_20060201(동진)" xfId="608"/>
    <cellStyle name="_광주비행장 - Air_수출입은행_신사동업무시설빌딩분리_최종-실행내역(협성대신학관)060110" xfId="609"/>
    <cellStyle name="_광주비행장 - Air_수출입은행_신사동업무시설빌딩분리_통합단가-동진" xfId="610"/>
    <cellStyle name="_광주비행장 - Air_수출입은행_실행작업중_기계내역(노인건강타운)_20060201(동진)" xfId="611"/>
    <cellStyle name="_광주비행장 - Air_수출입은행_입찰견적서(제출)" xfId="612"/>
    <cellStyle name="_광주비행장 - Air_수출입은행_입찰견적서(제출)_04. 신도림주상복합_기계실행예산(안)20060412_배연담파스리브단가수정" xfId="613"/>
    <cellStyle name="_광주비행장 - Air_수출입은행_입찰견적서(제출)_실행작업중_기계내역(노인건강타운)_20060201(동진)" xfId="614"/>
    <cellStyle name="_광주비행장 - Air_수출입은행_입찰견적서(제출)_최종-실행내역(협성대신학관)060110" xfId="615"/>
    <cellStyle name="_광주비행장 - Air_수출입은행_입찰견적서(제출)_통합단가-동진" xfId="616"/>
    <cellStyle name="_광주비행장 - Air_수출입은행_입찰견적서(제출-세원NEGO)" xfId="617"/>
    <cellStyle name="_광주비행장 - Air_수출입은행_입찰견적서(제출-세원NEGO)_04. 신도림주상복합_기계실행예산(안)20060412_배연담파스리브단가수정" xfId="618"/>
    <cellStyle name="_광주비행장 - Air_수출입은행_입찰견적서(제출-세원NEGO)_실행작업중_기계내역(노인건강타운)_20060201(동진)" xfId="619"/>
    <cellStyle name="_광주비행장 - Air_수출입은행_입찰견적서(제출-세원NEGO)_최종-실행내역(협성대신학관)060110" xfId="620"/>
    <cellStyle name="_광주비행장 - Air_수출입은행_입찰견적서(제출-세원NEGO)_통합단가-동진" xfId="621"/>
    <cellStyle name="_광주비행장 - Air_수출입은행_입찰견적서(제출-수정)" xfId="622"/>
    <cellStyle name="_광주비행장 - Air_수출입은행_입찰견적서(제출-수정)_04. 신도림주상복합_기계실행예산(안)20060412_배연담파스리브단가수정" xfId="623"/>
    <cellStyle name="_광주비행장 - Air_수출입은행_입찰견적서(제출-수정)_실행작업중_기계내역(노인건강타운)_20060201(동진)" xfId="624"/>
    <cellStyle name="_광주비행장 - Air_수출입은행_입찰견적서(제출-수정)_최종-실행내역(협성대신학관)060110" xfId="625"/>
    <cellStyle name="_광주비행장 - Air_수출입은행_입찰견적서(제출-수정)_통합단가-동진" xfId="626"/>
    <cellStyle name="_광주비행장 - Air_수출입은행_최종-실행내역(협성대신학관)060110" xfId="627"/>
    <cellStyle name="_광주비행장 - Air_수출입은행_통합단가-동진" xfId="628"/>
    <cellStyle name="_광주비행장 - Air_신사동업무시설빌딩분리" xfId="629"/>
    <cellStyle name="_광주비행장 - Air_신사동업무시설빌딩분리_04. 신도림주상복합_기계실행예산(안)20060412_배연담파스리브단가수정" xfId="630"/>
    <cellStyle name="_광주비행장 - Air_신사동업무시설빌딩분리_실행작업중_기계내역(노인건강타운)_20060201(동진)" xfId="631"/>
    <cellStyle name="_광주비행장 - Air_신사동업무시설빌딩분리_최종-실행내역(협성대신학관)060110" xfId="632"/>
    <cellStyle name="_광주비행장 - Air_신사동업무시설빌딩분리_통합단가-동진" xfId="633"/>
    <cellStyle name="_광주비행장 - Air_실행작업중_기계내역(노인건강타운)_20060201(동진)" xfId="634"/>
    <cellStyle name="_광주비행장 - Air_입찰견적서(제출)" xfId="635"/>
    <cellStyle name="_광주비행장 - Air_입찰견적서(제출)_04. 신도림주상복합_기계실행예산(안)20060412_배연담파스리브단가수정" xfId="636"/>
    <cellStyle name="_광주비행장 - Air_입찰견적서(제출)_실행작업중_기계내역(노인건강타운)_20060201(동진)" xfId="637"/>
    <cellStyle name="_광주비행장 - Air_입찰견적서(제출)_최종-실행내역(협성대신학관)060110" xfId="638"/>
    <cellStyle name="_광주비행장 - Air_입찰견적서(제출)_통합단가-동진" xfId="639"/>
    <cellStyle name="_광주비행장 - Air_입찰견적서(제출-세원NEGO)" xfId="640"/>
    <cellStyle name="_광주비행장 - Air_입찰견적서(제출-세원NEGO)_04. 신도림주상복합_기계실행예산(안)20060412_배연담파스리브단가수정" xfId="641"/>
    <cellStyle name="_광주비행장 - Air_입찰견적서(제출-세원NEGO)_실행작업중_기계내역(노인건강타운)_20060201(동진)" xfId="642"/>
    <cellStyle name="_광주비행장 - Air_입찰견적서(제출-세원NEGO)_최종-실행내역(협성대신학관)060110" xfId="643"/>
    <cellStyle name="_광주비행장 - Air_입찰견적서(제출-세원NEGO)_통합단가-동진" xfId="644"/>
    <cellStyle name="_광주비행장 - Air_입찰견적서(제출-수정)" xfId="645"/>
    <cellStyle name="_광주비행장 - Air_입찰견적서(제출-수정)_04. 신도림주상복합_기계실행예산(안)20060412_배연담파스리브단가수정" xfId="646"/>
    <cellStyle name="_광주비행장 - Air_입찰견적서(제출-수정)_실행작업중_기계내역(노인건강타운)_20060201(동진)" xfId="647"/>
    <cellStyle name="_광주비행장 - Air_입찰견적서(제출-수정)_최종-실행내역(협성대신학관)060110" xfId="648"/>
    <cellStyle name="_광주비행장 - Air_입찰견적서(제출-수정)_통합단가-동진" xfId="649"/>
    <cellStyle name="_광주비행장 - Air_최종-실행내역(협성대신학관)060110" xfId="650"/>
    <cellStyle name="_광주비행장 - Air_충정로임시동력(계약)" xfId="651"/>
    <cellStyle name="_광주비행장 - Air_충정로임시동력(계약)_04. 신도림주상복합_기계실행예산(안)20060412_배연담파스리브단가수정" xfId="652"/>
    <cellStyle name="_광주비행장 - Air_충정로임시동력(계약)_신사동업무시설빌딩분리" xfId="653"/>
    <cellStyle name="_광주비행장 - Air_충정로임시동력(계약)_신사동업무시설빌딩분리_04. 신도림주상복합_기계실행예산(안)20060412_배연담파스리브단가수정" xfId="654"/>
    <cellStyle name="_광주비행장 - Air_충정로임시동력(계약)_신사동업무시설빌딩분리_실행작업중_기계내역(노인건강타운)_20060201(동진)" xfId="655"/>
    <cellStyle name="_광주비행장 - Air_충정로임시동력(계약)_신사동업무시설빌딩분리_최종-실행내역(협성대신학관)060110" xfId="656"/>
    <cellStyle name="_광주비행장 - Air_충정로임시동력(계약)_신사동업무시설빌딩분리_통합단가-동진" xfId="657"/>
    <cellStyle name="_광주비행장 - Air_충정로임시동력(계약)_실행작업중_기계내역(노인건강타운)_20060201(동진)" xfId="658"/>
    <cellStyle name="_광주비행장 - Air_충정로임시동력(계약)_입찰견적서(제출)" xfId="659"/>
    <cellStyle name="_광주비행장 - Air_충정로임시동력(계약)_입찰견적서(제출)_04. 신도림주상복합_기계실행예산(안)20060412_배연담파스리브단가수정" xfId="660"/>
    <cellStyle name="_광주비행장 - Air_충정로임시동력(계약)_입찰견적서(제출)_실행작업중_기계내역(노인건강타운)_20060201(동진)" xfId="661"/>
    <cellStyle name="_광주비행장 - Air_충정로임시동력(계약)_입찰견적서(제출)_최종-실행내역(협성대신학관)060110" xfId="662"/>
    <cellStyle name="_광주비행장 - Air_충정로임시동력(계약)_입찰견적서(제출)_통합단가-동진" xfId="663"/>
    <cellStyle name="_광주비행장 - Air_충정로임시동력(계약)_입찰견적서(제출-세원NEGO)" xfId="664"/>
    <cellStyle name="_광주비행장 - Air_충정로임시동력(계약)_입찰견적서(제출-세원NEGO)_04. 신도림주상복합_기계실행예산(안)20060412_배연담파스리브단가수정" xfId="665"/>
    <cellStyle name="_광주비행장 - Air_충정로임시동력(계약)_입찰견적서(제출-세원NEGO)_실행작업중_기계내역(노인건강타운)_20060201(동진)" xfId="666"/>
    <cellStyle name="_광주비행장 - Air_충정로임시동력(계약)_입찰견적서(제출-세원NEGO)_최종-실행내역(협성대신학관)060110" xfId="667"/>
    <cellStyle name="_광주비행장 - Air_충정로임시동력(계약)_입찰견적서(제출-세원NEGO)_통합단가-동진" xfId="668"/>
    <cellStyle name="_광주비행장 - Air_충정로임시동력(계약)_입찰견적서(제출-수정)" xfId="669"/>
    <cellStyle name="_광주비행장 - Air_충정로임시동력(계약)_입찰견적서(제출-수정)_04. 신도림주상복합_기계실행예산(안)20060412_배연담파스리브단가수정" xfId="670"/>
    <cellStyle name="_광주비행장 - Air_충정로임시동력(계약)_입찰견적서(제출-수정)_실행작업중_기계내역(노인건강타운)_20060201(동진)" xfId="671"/>
    <cellStyle name="_광주비행장 - Air_충정로임시동력(계약)_입찰견적서(제출-수정)_최종-실행내역(협성대신학관)060110" xfId="672"/>
    <cellStyle name="_광주비행장 - Air_충정로임시동력(계약)_입찰견적서(제출-수정)_통합단가-동진" xfId="673"/>
    <cellStyle name="_광주비행장 - Air_충정로임시동력(계약)_최종-실행내역(협성대신학관)060110" xfId="674"/>
    <cellStyle name="_광주비행장 - Air_충정로임시동력(계약)_통합단가-동진" xfId="675"/>
    <cellStyle name="_광주비행장 - Air_통합단가-동진" xfId="676"/>
    <cellStyle name="_광주평동실행" xfId="677"/>
    <cellStyle name="_광주평동실행_번암견적의뢰(협력)" xfId="678"/>
    <cellStyle name="_광주평동품의1" xfId="679"/>
    <cellStyle name="_광주평동품의1_무안-광주2공구(협력)수정" xfId="680"/>
    <cellStyle name="_광주평동품의1_번암견적의뢰(협력)" xfId="681"/>
    <cellStyle name="_광주평동품의1_적상무주IC도로(1공구)" xfId="682"/>
    <cellStyle name="_괴산국 소수면우회도로공사 지장주 이설공사" xfId="683"/>
    <cellStyle name="_괴산연풍2(설계공종)" xfId="684"/>
    <cellStyle name="_괴산연풍2(투찰1안)" xfId="685"/>
    <cellStyle name="_교대토공" xfId="686"/>
    <cellStyle name="_교대토공_4.4 환승통로 일반수량집계표" xfId="687"/>
    <cellStyle name="_교대토공수량" xfId="688"/>
    <cellStyle name="_교대토공수량_4.4 환승통로 일반수량집계표" xfId="689"/>
    <cellStyle name="_교량별총괄집계(신리5교)" xfId="690"/>
    <cellStyle name="_교보문고 물량 내역서(1284)" xfId="13546"/>
    <cellStyle name="_교원그룹 낙산 숙박시설 신축공사" xfId="13052"/>
    <cellStyle name="_구관1층남여갱의실조성공사(설비내역)" xfId="12101"/>
    <cellStyle name="_구기동주택 개보수 공사 내역서" xfId="13547"/>
    <cellStyle name="_구문소철암투찰" xfId="691"/>
    <cellStyle name="_구문소철암투찰_광릉투찰" xfId="692"/>
    <cellStyle name="_구문소철암투찰_광릉투찰_왜관-태평건설" xfId="693"/>
    <cellStyle name="_구문소철암투찰_광릉투찰_왜관-태평건설_청주사직골조(최종확정)" xfId="694"/>
    <cellStyle name="_구문소철암투찰_광릉투찰_청주사직골조(최종확정)" xfId="695"/>
    <cellStyle name="_구문소철암투찰_왜관-태평건설" xfId="696"/>
    <cellStyle name="_구문소철암투찰_왜관-태평건설_청주사직골조(최종확정)" xfId="697"/>
    <cellStyle name="_구문소철암투찰_청주사직골조(최종확정)" xfId="698"/>
    <cellStyle name="_구월동오피스텔(이토협의)의 백업" xfId="12258"/>
    <cellStyle name="_구조물공1" xfId="13218"/>
    <cellStyle name="_구포문화회관전기" xfId="699"/>
    <cellStyle name="_국민건강보험공단 민원실공사 - 강남지사(040602)" xfId="13548"/>
    <cellStyle name="_국발2003사업계획" xfId="20069"/>
    <cellStyle name="_국보" xfId="13549"/>
    <cellStyle name="_국보-3(2층제외)" xfId="13550"/>
    <cellStyle name="_국수교수량" xfId="700"/>
    <cellStyle name="_국수교수량_암거일반수량" xfId="701"/>
    <cellStyle name="_국수교수량_암거일반수량_암거일반수량" xfId="702"/>
    <cellStyle name="_국제" xfId="13551"/>
    <cellStyle name="_국회도서관보존서고동건립공사" xfId="703"/>
    <cellStyle name="_군포당동1실행예산20040202(관리부검토)-2004211" xfId="21408"/>
    <cellStyle name="_그랜드호텔(본실행)" xfId="16051"/>
    <cellStyle name="_극장자료" xfId="13552"/>
    <cellStyle name="_금월봉변경가실행" xfId="704"/>
    <cellStyle name="_금호역삼동개보수계약(수정)" xfId="21409"/>
    <cellStyle name="_기계설비외주실행(초안)_셈텀리더스마크복합시설(05.12.16)" xfId="705"/>
    <cellStyle name="_기계-실행내역작업중051125" xfId="706"/>
    <cellStyle name="_기본단가" xfId="707"/>
    <cellStyle name="_기본단가_춘천-동홍천(3)대비표" xfId="708"/>
    <cellStyle name="_기성" xfId="709"/>
    <cellStyle name="_기성 검토 내역" xfId="710"/>
    <cellStyle name="_기성0503" xfId="711"/>
    <cellStyle name="_기성-실적정산서류" xfId="712"/>
    <cellStyle name="_기숙사2차 실행예산(2004.2.18)" xfId="21410"/>
    <cellStyle name="_기장하수실행1" xfId="713"/>
    <cellStyle name="_기장하수실행1_번암견적의뢰(협력)" xfId="714"/>
    <cellStyle name="_기존구조물깨기" xfId="12543"/>
    <cellStyle name="_기준내역서(초안)" xfId="13553"/>
    <cellStyle name="_기타경비" xfId="715"/>
    <cellStyle name="_김해장유SKVIEW" xfId="716"/>
    <cellStyle name="_남구청사건립공사실행" xfId="717"/>
    <cellStyle name="_남양주 호평 I PARK" xfId="718"/>
    <cellStyle name="_내역(991895-7)" xfId="14638"/>
    <cellStyle name="_내역(991895-7)-01" xfId="14639"/>
    <cellStyle name="_내역(991895-7)-12-3일작업" xfId="14640"/>
    <cellStyle name="_내역(통신)" xfId="12102"/>
    <cellStyle name="_내역003-추정내역" xfId="12257"/>
    <cellStyle name="_내역서" xfId="20070"/>
    <cellStyle name="_-내역서" xfId="719"/>
    <cellStyle name="_내역서 및 일위대가(최신)" xfId="720"/>
    <cellStyle name="_내역서(0823)" xfId="721"/>
    <cellStyle name="_내역서(2.5)" xfId="13554"/>
    <cellStyle name="_내역서(밀양시)" xfId="722"/>
    <cellStyle name="_내역서(숭실대)" xfId="723"/>
    <cellStyle name="_내역서(익산-신리신설),전력총괄" xfId="724"/>
    <cellStyle name="_내역서(전기)" xfId="12103"/>
    <cellStyle name="_내역서(하계동 근생및업무실설)" xfId="725"/>
    <cellStyle name="_-내역서_천안-내역서" xfId="726"/>
    <cellStyle name="_내역서_토목" xfId="16052"/>
    <cellStyle name="_내역서+개요(월배통신)" xfId="14641"/>
    <cellStyle name="_내역서+개요(전기)-6.7(최종)" xfId="14642"/>
    <cellStyle name="_내역서+개요(통신)" xfId="14643"/>
    <cellStyle name="_내역서1" xfId="727"/>
    <cellStyle name="_내역서2" xfId="728"/>
    <cellStyle name="_내역작업" xfId="13555"/>
    <cellStyle name="_네트웤(CIES)" xfId="13556"/>
    <cellStyle name="_노동1교 교대일반수량" xfId="729"/>
    <cellStyle name="_노임산출서(공량)" xfId="730"/>
    <cellStyle name="_논일복합건물(05.09.27)_실행작업" xfId="731"/>
    <cellStyle name="_농소투찰(32152)" xfId="732"/>
    <cellStyle name="_농소투찰(32152)_왜관-태평건설" xfId="733"/>
    <cellStyle name="_농소투찰(32152)_왜관-태평건설_청주사직골조(최종확정)" xfId="734"/>
    <cellStyle name="_농소투찰(32152)_청주사직골조(최종확정)" xfId="735"/>
    <cellStyle name="_농협정보기술연구원-실행" xfId="736"/>
    <cellStyle name="_단가산출서" xfId="737"/>
    <cellStyle name="_단가표" xfId="738"/>
    <cellStyle name="_단가표(04.4-KPS 등록)" xfId="739"/>
    <cellStyle name="_단가표(04.4-KPS 등록)_변경단가표시" xfId="740"/>
    <cellStyle name="_단가표(정태창 개인)" xfId="741"/>
    <cellStyle name="_단위공사예정공정표(AC04-06)" xfId="742"/>
    <cellStyle name="_단위세대물량산출서" xfId="16053"/>
    <cellStyle name="_달서결-1" xfId="743"/>
    <cellStyle name="_당팀-가실행작업" xfId="13051"/>
    <cellStyle name="_대곡이설(투찰)" xfId="744"/>
    <cellStyle name="_대곡이설(투찰)_1" xfId="745"/>
    <cellStyle name="_대곡이설(투찰)_1_경찰서-터미널간도로(투찰)②" xfId="746"/>
    <cellStyle name="_대곡이설(투찰)_1_경찰서-터미널간도로(투찰)②_마현생창(동양고속)" xfId="747"/>
    <cellStyle name="_대곡이설(투찰)_1_경찰서-터미널간도로(투찰)②_마현생창(동양고속)_왜관-태평건설" xfId="748"/>
    <cellStyle name="_대곡이설(투찰)_1_경찰서-터미널간도로(투찰)②_마현생창(동양고속)_왜관-태평건설_청주사직골조(최종확정)" xfId="749"/>
    <cellStyle name="_대곡이설(투찰)_1_경찰서-터미널간도로(투찰)②_마현생창(동양고속)_청주사직골조(최종확정)" xfId="750"/>
    <cellStyle name="_대곡이설(투찰)_1_경찰서-터미널간도로(투찰)②_왜관-태평건설" xfId="751"/>
    <cellStyle name="_대곡이설(투찰)_1_경찰서-터미널간도로(투찰)②_왜관-태평건설_청주사직골조(최종확정)" xfId="752"/>
    <cellStyle name="_대곡이설(투찰)_1_경찰서-터미널간도로(투찰)②_청주사직골조(최종확정)" xfId="753"/>
    <cellStyle name="_대곡이설(투찰)_1_마현생창(동양고속)" xfId="754"/>
    <cellStyle name="_대곡이설(투찰)_1_마현생창(동양고속)_왜관-태평건설" xfId="755"/>
    <cellStyle name="_대곡이설(투찰)_1_마현생창(동양고속)_왜관-태평건설_청주사직골조(최종확정)" xfId="756"/>
    <cellStyle name="_대곡이설(투찰)_1_마현생창(동양고속)_청주사직골조(최종확정)" xfId="757"/>
    <cellStyle name="_대곡이설(투찰)_1_봉무지방산업단지도로(투찰)②" xfId="758"/>
    <cellStyle name="_대곡이설(투찰)_1_봉무지방산업단지도로(투찰)②_마현생창(동양고속)" xfId="759"/>
    <cellStyle name="_대곡이설(투찰)_1_봉무지방산업단지도로(투찰)②_마현생창(동양고속)_왜관-태평건설" xfId="760"/>
    <cellStyle name="_대곡이설(투찰)_1_봉무지방산업단지도로(투찰)②_마현생창(동양고속)_왜관-태평건설_청주사직골조(최종확정)" xfId="761"/>
    <cellStyle name="_대곡이설(투찰)_1_봉무지방산업단지도로(투찰)②_마현생창(동양고속)_청주사직골조(최종확정)" xfId="762"/>
    <cellStyle name="_대곡이설(투찰)_1_봉무지방산업단지도로(투찰)②_왜관-태평건설" xfId="763"/>
    <cellStyle name="_대곡이설(투찰)_1_봉무지방산업단지도로(투찰)②_왜관-태평건설_청주사직골조(최종확정)" xfId="764"/>
    <cellStyle name="_대곡이설(투찰)_1_봉무지방산업단지도로(투찰)②_청주사직골조(최종확정)" xfId="765"/>
    <cellStyle name="_대곡이설(투찰)_1_봉무지방산업단지도로(투찰)②+0.250%" xfId="766"/>
    <cellStyle name="_대곡이설(투찰)_1_봉무지방산업단지도로(투찰)②+0.250%_마현생창(동양고속)" xfId="767"/>
    <cellStyle name="_대곡이설(투찰)_1_봉무지방산업단지도로(투찰)②+0.250%_마현생창(동양고속)_왜관-태평건설" xfId="768"/>
    <cellStyle name="_대곡이설(투찰)_1_봉무지방산업단지도로(투찰)②+0.250%_마현생창(동양고속)_왜관-태평건설_청주사직골조(최종확정)" xfId="769"/>
    <cellStyle name="_대곡이설(투찰)_1_봉무지방산업단지도로(투찰)②+0.250%_마현생창(동양고속)_청주사직골조(최종확정)" xfId="770"/>
    <cellStyle name="_대곡이설(투찰)_1_봉무지방산업단지도로(투찰)②+0.250%_왜관-태평건설" xfId="771"/>
    <cellStyle name="_대곡이설(투찰)_1_봉무지방산업단지도로(투찰)②+0.250%_왜관-태평건설_청주사직골조(최종확정)" xfId="772"/>
    <cellStyle name="_대곡이설(투찰)_1_봉무지방산업단지도로(투찰)②+0.250%_청주사직골조(최종확정)" xfId="773"/>
    <cellStyle name="_대곡이설(투찰)_1_왜관-태평건설" xfId="774"/>
    <cellStyle name="_대곡이설(투찰)_1_왜관-태평건설_청주사직골조(최종확정)" xfId="775"/>
    <cellStyle name="_대곡이설(투찰)_1_청주사직골조(최종확정)" xfId="776"/>
    <cellStyle name="_대곡이설(투찰)_1_합덕-신례원(2공구)투찰" xfId="777"/>
    <cellStyle name="_대곡이설(투찰)_1_합덕-신례원(2공구)투찰_경찰서-터미널간도로(투찰)②" xfId="778"/>
    <cellStyle name="_대곡이설(투찰)_1_합덕-신례원(2공구)투찰_경찰서-터미널간도로(투찰)②_마현생창(동양고속)" xfId="779"/>
    <cellStyle name="_대곡이설(투찰)_1_합덕-신례원(2공구)투찰_경찰서-터미널간도로(투찰)②_마현생창(동양고속)_왜관-태평건설" xfId="780"/>
    <cellStyle name="_대곡이설(투찰)_1_합덕-신례원(2공구)투찰_경찰서-터미널간도로(투찰)②_마현생창(동양고속)_왜관-태평건설_청주사직골조(최종확정)" xfId="781"/>
    <cellStyle name="_대곡이설(투찰)_1_합덕-신례원(2공구)투찰_경찰서-터미널간도로(투찰)②_마현생창(동양고속)_청주사직골조(최종확정)" xfId="782"/>
    <cellStyle name="_대곡이설(투찰)_1_합덕-신례원(2공구)투찰_경찰서-터미널간도로(투찰)②_왜관-태평건설" xfId="783"/>
    <cellStyle name="_대곡이설(투찰)_1_합덕-신례원(2공구)투찰_경찰서-터미널간도로(투찰)②_왜관-태평건설_청주사직골조(최종확정)" xfId="784"/>
    <cellStyle name="_대곡이설(투찰)_1_합덕-신례원(2공구)투찰_경찰서-터미널간도로(투찰)②_청주사직골조(최종확정)" xfId="785"/>
    <cellStyle name="_대곡이설(투찰)_1_합덕-신례원(2공구)투찰_마현생창(동양고속)" xfId="786"/>
    <cellStyle name="_대곡이설(투찰)_1_합덕-신례원(2공구)투찰_마현생창(동양고속)_왜관-태평건설" xfId="787"/>
    <cellStyle name="_대곡이설(투찰)_1_합덕-신례원(2공구)투찰_마현생창(동양고속)_왜관-태평건설_청주사직골조(최종확정)" xfId="788"/>
    <cellStyle name="_대곡이설(투찰)_1_합덕-신례원(2공구)투찰_마현생창(동양고속)_청주사직골조(최종확정)" xfId="789"/>
    <cellStyle name="_대곡이설(투찰)_1_합덕-신례원(2공구)투찰_봉무지방산업단지도로(투찰)②" xfId="790"/>
    <cellStyle name="_대곡이설(투찰)_1_합덕-신례원(2공구)투찰_봉무지방산업단지도로(투찰)②_마현생창(동양고속)" xfId="791"/>
    <cellStyle name="_대곡이설(투찰)_1_합덕-신례원(2공구)투찰_봉무지방산업단지도로(투찰)②_마현생창(동양고속)_왜관-태평건설" xfId="792"/>
    <cellStyle name="_대곡이설(투찰)_1_합덕-신례원(2공구)투찰_봉무지방산업단지도로(투찰)②_마현생창(동양고속)_왜관-태평건설_청주사직골조(최종확정)" xfId="793"/>
    <cellStyle name="_대곡이설(투찰)_1_합덕-신례원(2공구)투찰_봉무지방산업단지도로(투찰)②_마현생창(동양고속)_청주사직골조(최종확정)" xfId="794"/>
    <cellStyle name="_대곡이설(투찰)_1_합덕-신례원(2공구)투찰_봉무지방산업단지도로(투찰)②_왜관-태평건설" xfId="795"/>
    <cellStyle name="_대곡이설(투찰)_1_합덕-신례원(2공구)투찰_봉무지방산업단지도로(투찰)②_왜관-태평건설_청주사직골조(최종확정)" xfId="796"/>
    <cellStyle name="_대곡이설(투찰)_1_합덕-신례원(2공구)투찰_봉무지방산업단지도로(투찰)②_청주사직골조(최종확정)" xfId="797"/>
    <cellStyle name="_대곡이설(투찰)_1_합덕-신례원(2공구)투찰_봉무지방산업단지도로(투찰)②+0.250%" xfId="798"/>
    <cellStyle name="_대곡이설(투찰)_1_합덕-신례원(2공구)투찰_봉무지방산업단지도로(투찰)②+0.250%_마현생창(동양고속)" xfId="799"/>
    <cellStyle name="_대곡이설(투찰)_1_합덕-신례원(2공구)투찰_봉무지방산업단지도로(투찰)②+0.250%_마현생창(동양고속)_왜관-태평건설" xfId="800"/>
    <cellStyle name="_대곡이설(투찰)_1_합덕-신례원(2공구)투찰_봉무지방산업단지도로(투찰)②+0.250%_마현생창(동양고속)_왜관-태평건설_청주사직골조(최종확정)" xfId="801"/>
    <cellStyle name="_대곡이설(투찰)_1_합덕-신례원(2공구)투찰_봉무지방산업단지도로(투찰)②+0.250%_마현생창(동양고속)_청주사직골조(최종확정)" xfId="802"/>
    <cellStyle name="_대곡이설(투찰)_1_합덕-신례원(2공구)투찰_봉무지방산업단지도로(투찰)②+0.250%_왜관-태평건설" xfId="803"/>
    <cellStyle name="_대곡이설(투찰)_1_합덕-신례원(2공구)투찰_봉무지방산업단지도로(투찰)②+0.250%_왜관-태평건설_청주사직골조(최종확정)" xfId="804"/>
    <cellStyle name="_대곡이설(투찰)_1_합덕-신례원(2공구)투찰_봉무지방산업단지도로(투찰)②+0.250%_청주사직골조(최종확정)" xfId="805"/>
    <cellStyle name="_대곡이설(투찰)_1_합덕-신례원(2공구)투찰_왜관-태평건설" xfId="806"/>
    <cellStyle name="_대곡이설(투찰)_1_합덕-신례원(2공구)투찰_왜관-태평건설_청주사직골조(최종확정)" xfId="807"/>
    <cellStyle name="_대곡이설(투찰)_1_합덕-신례원(2공구)투찰_청주사직골조(최종확정)" xfId="808"/>
    <cellStyle name="_대곡이설(투찰)_1_합덕-신례원(2공구)투찰_합덕-신례원(2공구)투찰" xfId="809"/>
    <cellStyle name="_대곡이설(투찰)_1_합덕-신례원(2공구)투찰_합덕-신례원(2공구)투찰_경찰서-터미널간도로(투찰)②" xfId="810"/>
    <cellStyle name="_대곡이설(투찰)_1_합덕-신례원(2공구)투찰_합덕-신례원(2공구)투찰_경찰서-터미널간도로(투찰)②_마현생창(동양고속)" xfId="811"/>
    <cellStyle name="_대곡이설(투찰)_1_합덕-신례원(2공구)투찰_합덕-신례원(2공구)투찰_경찰서-터미널간도로(투찰)②_마현생창(동양고속)_왜관-태평건설" xfId="812"/>
    <cellStyle name="_대곡이설(투찰)_1_합덕-신례원(2공구)투찰_합덕-신례원(2공구)투찰_경찰서-터미널간도로(투찰)②_마현생창(동양고속)_왜관-태평건설_청주사직골조(최종확정)" xfId="813"/>
    <cellStyle name="_대곡이설(투찰)_1_합덕-신례원(2공구)투찰_합덕-신례원(2공구)투찰_경찰서-터미널간도로(투찰)②_마현생창(동양고속)_청주사직골조(최종확정)" xfId="814"/>
    <cellStyle name="_대곡이설(투찰)_1_합덕-신례원(2공구)투찰_합덕-신례원(2공구)투찰_경찰서-터미널간도로(투찰)②_왜관-태평건설" xfId="815"/>
    <cellStyle name="_대곡이설(투찰)_1_합덕-신례원(2공구)투찰_합덕-신례원(2공구)투찰_경찰서-터미널간도로(투찰)②_왜관-태평건설_청주사직골조(최종확정)" xfId="816"/>
    <cellStyle name="_대곡이설(투찰)_1_합덕-신례원(2공구)투찰_합덕-신례원(2공구)투찰_경찰서-터미널간도로(투찰)②_청주사직골조(최종확정)" xfId="817"/>
    <cellStyle name="_대곡이설(투찰)_1_합덕-신례원(2공구)투찰_합덕-신례원(2공구)투찰_마현생창(동양고속)" xfId="818"/>
    <cellStyle name="_대곡이설(투찰)_1_합덕-신례원(2공구)투찰_합덕-신례원(2공구)투찰_마현생창(동양고속)_왜관-태평건설" xfId="819"/>
    <cellStyle name="_대곡이설(투찰)_1_합덕-신례원(2공구)투찰_합덕-신례원(2공구)투찰_마현생창(동양고속)_왜관-태평건설_청주사직골조(최종확정)" xfId="820"/>
    <cellStyle name="_대곡이설(투찰)_1_합덕-신례원(2공구)투찰_합덕-신례원(2공구)투찰_마현생창(동양고속)_청주사직골조(최종확정)" xfId="821"/>
    <cellStyle name="_대곡이설(투찰)_1_합덕-신례원(2공구)투찰_합덕-신례원(2공구)투찰_봉무지방산업단지도로(투찰)②" xfId="822"/>
    <cellStyle name="_대곡이설(투찰)_1_합덕-신례원(2공구)투찰_합덕-신례원(2공구)투찰_봉무지방산업단지도로(투찰)②_마현생창(동양고속)" xfId="823"/>
    <cellStyle name="_대곡이설(투찰)_1_합덕-신례원(2공구)투찰_합덕-신례원(2공구)투찰_봉무지방산업단지도로(투찰)②_마현생창(동양고속)_왜관-태평건설" xfId="824"/>
    <cellStyle name="_대곡이설(투찰)_1_합덕-신례원(2공구)투찰_합덕-신례원(2공구)투찰_봉무지방산업단지도로(투찰)②_마현생창(동양고속)_왜관-태평건설_청주사직골조(최종확정)" xfId="825"/>
    <cellStyle name="_대곡이설(투찰)_1_합덕-신례원(2공구)투찰_합덕-신례원(2공구)투찰_봉무지방산업단지도로(투찰)②_마현생창(동양고속)_청주사직골조(최종확정)" xfId="826"/>
    <cellStyle name="_대곡이설(투찰)_1_합덕-신례원(2공구)투찰_합덕-신례원(2공구)투찰_봉무지방산업단지도로(투찰)②_왜관-태평건설" xfId="827"/>
    <cellStyle name="_대곡이설(투찰)_1_합덕-신례원(2공구)투찰_합덕-신례원(2공구)투찰_봉무지방산업단지도로(투찰)②_왜관-태평건설_청주사직골조(최종확정)" xfId="828"/>
    <cellStyle name="_대곡이설(투찰)_1_합덕-신례원(2공구)투찰_합덕-신례원(2공구)투찰_봉무지방산업단지도로(투찰)②_청주사직골조(최종확정)" xfId="829"/>
    <cellStyle name="_대곡이설(투찰)_1_합덕-신례원(2공구)투찰_합덕-신례원(2공구)투찰_봉무지방산업단지도로(투찰)②+0.250%" xfId="830"/>
    <cellStyle name="_대곡이설(투찰)_1_합덕-신례원(2공구)투찰_합덕-신례원(2공구)투찰_봉무지방산업단지도로(투찰)②+0.250%_마현생창(동양고속)" xfId="831"/>
    <cellStyle name="_대곡이설(투찰)_1_합덕-신례원(2공구)투찰_합덕-신례원(2공구)투찰_봉무지방산업단지도로(투찰)②+0.250%_마현생창(동양고속)_왜관-태평건설" xfId="832"/>
    <cellStyle name="_대곡이설(투찰)_1_합덕-신례원(2공구)투찰_합덕-신례원(2공구)투찰_봉무지방산업단지도로(투찰)②+0.250%_마현생창(동양고속)_왜관-태평건설_청주사직골조(최종확정)" xfId="833"/>
    <cellStyle name="_대곡이설(투찰)_1_합덕-신례원(2공구)투찰_합덕-신례원(2공구)투찰_봉무지방산업단지도로(투찰)②+0.250%_마현생창(동양고속)_청주사직골조(최종확정)" xfId="834"/>
    <cellStyle name="_대곡이설(투찰)_1_합덕-신례원(2공구)투찰_합덕-신례원(2공구)투찰_봉무지방산업단지도로(투찰)②+0.250%_왜관-태평건설" xfId="835"/>
    <cellStyle name="_대곡이설(투찰)_1_합덕-신례원(2공구)투찰_합덕-신례원(2공구)투찰_봉무지방산업단지도로(투찰)②+0.250%_왜관-태평건설_청주사직골조(최종확정)" xfId="836"/>
    <cellStyle name="_대곡이설(투찰)_1_합덕-신례원(2공구)투찰_합덕-신례원(2공구)투찰_봉무지방산업단지도로(투찰)②+0.250%_청주사직골조(최종확정)" xfId="837"/>
    <cellStyle name="_대곡이설(투찰)_1_합덕-신례원(2공구)투찰_합덕-신례원(2공구)투찰_왜관-태평건설" xfId="838"/>
    <cellStyle name="_대곡이설(투찰)_1_합덕-신례원(2공구)투찰_합덕-신례원(2공구)투찰_왜관-태평건설_청주사직골조(최종확정)" xfId="839"/>
    <cellStyle name="_대곡이설(투찰)_1_합덕-신례원(2공구)투찰_합덕-신례원(2공구)투찰_청주사직골조(최종확정)" xfId="840"/>
    <cellStyle name="_대곡이설(투찰)_경찰서-터미널간도로(투찰)②" xfId="841"/>
    <cellStyle name="_대곡이설(투찰)_경찰서-터미널간도로(투찰)②_마현생창(동양고속)" xfId="842"/>
    <cellStyle name="_대곡이설(투찰)_경찰서-터미널간도로(투찰)②_마현생창(동양고속)_왜관-태평건설" xfId="843"/>
    <cellStyle name="_대곡이설(투찰)_경찰서-터미널간도로(투찰)②_마현생창(동양고속)_왜관-태평건설_청주사직골조(최종확정)" xfId="844"/>
    <cellStyle name="_대곡이설(투찰)_경찰서-터미널간도로(투찰)②_마현생창(동양고속)_청주사직골조(최종확정)" xfId="845"/>
    <cellStyle name="_대곡이설(투찰)_경찰서-터미널간도로(투찰)②_왜관-태평건설" xfId="846"/>
    <cellStyle name="_대곡이설(투찰)_경찰서-터미널간도로(투찰)②_왜관-태평건설_청주사직골조(최종확정)" xfId="847"/>
    <cellStyle name="_대곡이설(투찰)_경찰서-터미널간도로(투찰)②_청주사직골조(최종확정)" xfId="848"/>
    <cellStyle name="_대곡이설(투찰)_도덕-고흥도로(투찰)" xfId="849"/>
    <cellStyle name="_대곡이설(투찰)_도덕-고흥도로(투찰)_경찰서-터미널간도로(투찰)②" xfId="850"/>
    <cellStyle name="_대곡이설(투찰)_도덕-고흥도로(투찰)_경찰서-터미널간도로(투찰)②_마현생창(동양고속)" xfId="851"/>
    <cellStyle name="_대곡이설(투찰)_도덕-고흥도로(투찰)_경찰서-터미널간도로(투찰)②_마현생창(동양고속)_왜관-태평건설" xfId="852"/>
    <cellStyle name="_대곡이설(투찰)_도덕-고흥도로(투찰)_경찰서-터미널간도로(투찰)②_마현생창(동양고속)_왜관-태평건설_청주사직골조(최종확정)" xfId="853"/>
    <cellStyle name="_대곡이설(투찰)_도덕-고흥도로(투찰)_경찰서-터미널간도로(투찰)②_마현생창(동양고속)_청주사직골조(최종확정)" xfId="854"/>
    <cellStyle name="_대곡이설(투찰)_도덕-고흥도로(투찰)_경찰서-터미널간도로(투찰)②_왜관-태평건설" xfId="855"/>
    <cellStyle name="_대곡이설(투찰)_도덕-고흥도로(투찰)_경찰서-터미널간도로(투찰)②_왜관-태평건설_청주사직골조(최종확정)" xfId="856"/>
    <cellStyle name="_대곡이설(투찰)_도덕-고흥도로(투찰)_경찰서-터미널간도로(투찰)②_청주사직골조(최종확정)" xfId="857"/>
    <cellStyle name="_대곡이설(투찰)_도덕-고흥도로(투찰)_마현생창(동양고속)" xfId="858"/>
    <cellStyle name="_대곡이설(투찰)_도덕-고흥도로(투찰)_마현생창(동양고속)_왜관-태평건설" xfId="859"/>
    <cellStyle name="_대곡이설(투찰)_도덕-고흥도로(투찰)_마현생창(동양고속)_왜관-태평건설_청주사직골조(최종확정)" xfId="860"/>
    <cellStyle name="_대곡이설(투찰)_도덕-고흥도로(투찰)_마현생창(동양고속)_청주사직골조(최종확정)" xfId="861"/>
    <cellStyle name="_대곡이설(투찰)_도덕-고흥도로(투찰)_봉무지방산업단지도로(투찰)②" xfId="862"/>
    <cellStyle name="_대곡이설(투찰)_도덕-고흥도로(투찰)_봉무지방산업단지도로(투찰)②_마현생창(동양고속)" xfId="863"/>
    <cellStyle name="_대곡이설(투찰)_도덕-고흥도로(투찰)_봉무지방산업단지도로(투찰)②_마현생창(동양고속)_왜관-태평건설" xfId="864"/>
    <cellStyle name="_대곡이설(투찰)_도덕-고흥도로(투찰)_봉무지방산업단지도로(투찰)②_마현생창(동양고속)_왜관-태평건설_청주사직골조(최종확정)" xfId="865"/>
    <cellStyle name="_대곡이설(투찰)_도덕-고흥도로(투찰)_봉무지방산업단지도로(투찰)②_마현생창(동양고속)_청주사직골조(최종확정)" xfId="866"/>
    <cellStyle name="_대곡이설(투찰)_도덕-고흥도로(투찰)_봉무지방산업단지도로(투찰)②_왜관-태평건설" xfId="867"/>
    <cellStyle name="_대곡이설(투찰)_도덕-고흥도로(투찰)_봉무지방산업단지도로(투찰)②_왜관-태평건설_청주사직골조(최종확정)" xfId="868"/>
    <cellStyle name="_대곡이설(투찰)_도덕-고흥도로(투찰)_봉무지방산업단지도로(투찰)②_청주사직골조(최종확정)" xfId="869"/>
    <cellStyle name="_대곡이설(투찰)_도덕-고흥도로(투찰)_봉무지방산업단지도로(투찰)②+0.250%" xfId="870"/>
    <cellStyle name="_대곡이설(투찰)_도덕-고흥도로(투찰)_봉무지방산업단지도로(투찰)②+0.250%_마현생창(동양고속)" xfId="871"/>
    <cellStyle name="_대곡이설(투찰)_도덕-고흥도로(투찰)_봉무지방산업단지도로(투찰)②+0.250%_마현생창(동양고속)_왜관-태평건설" xfId="872"/>
    <cellStyle name="_대곡이설(투찰)_도덕-고흥도로(투찰)_봉무지방산업단지도로(투찰)②+0.250%_마현생창(동양고속)_왜관-태평건설_청주사직골조(최종확정)" xfId="873"/>
    <cellStyle name="_대곡이설(투찰)_도덕-고흥도로(투찰)_봉무지방산업단지도로(투찰)②+0.250%_마현생창(동양고속)_청주사직골조(최종확정)" xfId="874"/>
    <cellStyle name="_대곡이설(투찰)_도덕-고흥도로(투찰)_봉무지방산업단지도로(투찰)②+0.250%_왜관-태평건설" xfId="875"/>
    <cellStyle name="_대곡이설(투찰)_도덕-고흥도로(투찰)_봉무지방산업단지도로(투찰)②+0.250%_왜관-태평건설_청주사직골조(최종확정)" xfId="876"/>
    <cellStyle name="_대곡이설(투찰)_도덕-고흥도로(투찰)_봉무지방산업단지도로(투찰)②+0.250%_청주사직골조(최종확정)" xfId="877"/>
    <cellStyle name="_대곡이설(투찰)_도덕-고흥도로(투찰)_왜관-태평건설" xfId="878"/>
    <cellStyle name="_대곡이설(투찰)_도덕-고흥도로(투찰)_왜관-태평건설_청주사직골조(최종확정)" xfId="879"/>
    <cellStyle name="_대곡이설(투찰)_도덕-고흥도로(투찰)_청주사직골조(최종확정)" xfId="880"/>
    <cellStyle name="_대곡이설(투찰)_도덕-고흥도로(투찰)_합덕-신례원(2공구)투찰" xfId="881"/>
    <cellStyle name="_대곡이설(투찰)_도덕-고흥도로(투찰)_합덕-신례원(2공구)투찰_경찰서-터미널간도로(투찰)②" xfId="882"/>
    <cellStyle name="_대곡이설(투찰)_도덕-고흥도로(투찰)_합덕-신례원(2공구)투찰_경찰서-터미널간도로(투찰)②_마현생창(동양고속)" xfId="883"/>
    <cellStyle name="_대곡이설(투찰)_도덕-고흥도로(투찰)_합덕-신례원(2공구)투찰_경찰서-터미널간도로(투찰)②_마현생창(동양고속)_왜관-태평건설" xfId="884"/>
    <cellStyle name="_대곡이설(투찰)_도덕-고흥도로(투찰)_합덕-신례원(2공구)투찰_경찰서-터미널간도로(투찰)②_마현생창(동양고속)_왜관-태평건설_청주사직골조(최종확정)" xfId="885"/>
    <cellStyle name="_대곡이설(투찰)_도덕-고흥도로(투찰)_합덕-신례원(2공구)투찰_경찰서-터미널간도로(투찰)②_마현생창(동양고속)_청주사직골조(최종확정)" xfId="886"/>
    <cellStyle name="_대곡이설(투찰)_도덕-고흥도로(투찰)_합덕-신례원(2공구)투찰_경찰서-터미널간도로(투찰)②_왜관-태평건설" xfId="887"/>
    <cellStyle name="_대곡이설(투찰)_도덕-고흥도로(투찰)_합덕-신례원(2공구)투찰_경찰서-터미널간도로(투찰)②_왜관-태평건설_청주사직골조(최종확정)" xfId="888"/>
    <cellStyle name="_대곡이설(투찰)_도덕-고흥도로(투찰)_합덕-신례원(2공구)투찰_경찰서-터미널간도로(투찰)②_청주사직골조(최종확정)" xfId="889"/>
    <cellStyle name="_대곡이설(투찰)_도덕-고흥도로(투찰)_합덕-신례원(2공구)투찰_마현생창(동양고속)" xfId="890"/>
    <cellStyle name="_대곡이설(투찰)_도덕-고흥도로(투찰)_합덕-신례원(2공구)투찰_마현생창(동양고속)_왜관-태평건설" xfId="891"/>
    <cellStyle name="_대곡이설(투찰)_도덕-고흥도로(투찰)_합덕-신례원(2공구)투찰_마현생창(동양고속)_왜관-태평건설_청주사직골조(최종확정)" xfId="892"/>
    <cellStyle name="_대곡이설(투찰)_도덕-고흥도로(투찰)_합덕-신례원(2공구)투찰_마현생창(동양고속)_청주사직골조(최종확정)" xfId="893"/>
    <cellStyle name="_대곡이설(투찰)_도덕-고흥도로(투찰)_합덕-신례원(2공구)투찰_봉무지방산업단지도로(투찰)②" xfId="894"/>
    <cellStyle name="_대곡이설(투찰)_도덕-고흥도로(투찰)_합덕-신례원(2공구)투찰_봉무지방산업단지도로(투찰)②_마현생창(동양고속)" xfId="895"/>
    <cellStyle name="_대곡이설(투찰)_도덕-고흥도로(투찰)_합덕-신례원(2공구)투찰_봉무지방산업단지도로(투찰)②_마현생창(동양고속)_왜관-태평건설" xfId="896"/>
    <cellStyle name="_대곡이설(투찰)_도덕-고흥도로(투찰)_합덕-신례원(2공구)투찰_봉무지방산업단지도로(투찰)②_마현생창(동양고속)_왜관-태평건설_청주사직골조(최종확정)" xfId="897"/>
    <cellStyle name="_대곡이설(투찰)_도덕-고흥도로(투찰)_합덕-신례원(2공구)투찰_봉무지방산업단지도로(투찰)②_마현생창(동양고속)_청주사직골조(최종확정)" xfId="898"/>
    <cellStyle name="_대곡이설(투찰)_도덕-고흥도로(투찰)_합덕-신례원(2공구)투찰_봉무지방산업단지도로(투찰)②_왜관-태평건설" xfId="899"/>
    <cellStyle name="_대곡이설(투찰)_도덕-고흥도로(투찰)_합덕-신례원(2공구)투찰_봉무지방산업단지도로(투찰)②_왜관-태평건설_청주사직골조(최종확정)" xfId="900"/>
    <cellStyle name="_대곡이설(투찰)_도덕-고흥도로(투찰)_합덕-신례원(2공구)투찰_봉무지방산업단지도로(투찰)②_청주사직골조(최종확정)" xfId="901"/>
    <cellStyle name="_대곡이설(투찰)_도덕-고흥도로(투찰)_합덕-신례원(2공구)투찰_봉무지방산업단지도로(투찰)②+0.250%" xfId="902"/>
    <cellStyle name="_대곡이설(투찰)_도덕-고흥도로(투찰)_합덕-신례원(2공구)투찰_봉무지방산업단지도로(투찰)②+0.250%_마현생창(동양고속)" xfId="903"/>
    <cellStyle name="_대곡이설(투찰)_도덕-고흥도로(투찰)_합덕-신례원(2공구)투찰_봉무지방산업단지도로(투찰)②+0.250%_마현생창(동양고속)_왜관-태평건설" xfId="904"/>
    <cellStyle name="_대곡이설(투찰)_도덕-고흥도로(투찰)_합덕-신례원(2공구)투찰_봉무지방산업단지도로(투찰)②+0.250%_마현생창(동양고속)_왜관-태평건설_청주사직골조(최종확정)" xfId="905"/>
    <cellStyle name="_대곡이설(투찰)_도덕-고흥도로(투찰)_합덕-신례원(2공구)투찰_봉무지방산업단지도로(투찰)②+0.250%_마현생창(동양고속)_청주사직골조(최종확정)" xfId="906"/>
    <cellStyle name="_대곡이설(투찰)_도덕-고흥도로(투찰)_합덕-신례원(2공구)투찰_봉무지방산업단지도로(투찰)②+0.250%_왜관-태평건설" xfId="907"/>
    <cellStyle name="_대곡이설(투찰)_도덕-고흥도로(투찰)_합덕-신례원(2공구)투찰_봉무지방산업단지도로(투찰)②+0.250%_왜관-태평건설_청주사직골조(최종확정)" xfId="908"/>
    <cellStyle name="_대곡이설(투찰)_도덕-고흥도로(투찰)_합덕-신례원(2공구)투찰_봉무지방산업단지도로(투찰)②+0.250%_청주사직골조(최종확정)" xfId="909"/>
    <cellStyle name="_대곡이설(투찰)_도덕-고흥도로(투찰)_합덕-신례원(2공구)투찰_왜관-태평건설" xfId="910"/>
    <cellStyle name="_대곡이설(투찰)_도덕-고흥도로(투찰)_합덕-신례원(2공구)투찰_왜관-태평건설_청주사직골조(최종확정)" xfId="911"/>
    <cellStyle name="_대곡이설(투찰)_도덕-고흥도로(투찰)_합덕-신례원(2공구)투찰_청주사직골조(최종확정)" xfId="912"/>
    <cellStyle name="_대곡이설(투찰)_도덕-고흥도로(투찰)_합덕-신례원(2공구)투찰_합덕-신례원(2공구)투찰" xfId="913"/>
    <cellStyle name="_대곡이설(투찰)_도덕-고흥도로(투찰)_합덕-신례원(2공구)투찰_합덕-신례원(2공구)투찰_경찰서-터미널간도로(투찰)②" xfId="914"/>
    <cellStyle name="_대곡이설(투찰)_도덕-고흥도로(투찰)_합덕-신례원(2공구)투찰_합덕-신례원(2공구)투찰_경찰서-터미널간도로(투찰)②_마현생창(동양고속)" xfId="915"/>
    <cellStyle name="_대곡이설(투찰)_도덕-고흥도로(투찰)_합덕-신례원(2공구)투찰_합덕-신례원(2공구)투찰_경찰서-터미널간도로(투찰)②_마현생창(동양고속)_왜관-태평건설" xfId="916"/>
    <cellStyle name="_대곡이설(투찰)_도덕-고흥도로(투찰)_합덕-신례원(2공구)투찰_합덕-신례원(2공구)투찰_경찰서-터미널간도로(투찰)②_마현생창(동양고속)_왜관-태평건설_청주사직골조(최종확정)" xfId="917"/>
    <cellStyle name="_대곡이설(투찰)_도덕-고흥도로(투찰)_합덕-신례원(2공구)투찰_합덕-신례원(2공구)투찰_경찰서-터미널간도로(투찰)②_마현생창(동양고속)_청주사직골조(최종확정)" xfId="918"/>
    <cellStyle name="_대곡이설(투찰)_도덕-고흥도로(투찰)_합덕-신례원(2공구)투찰_합덕-신례원(2공구)투찰_경찰서-터미널간도로(투찰)②_왜관-태평건설" xfId="919"/>
    <cellStyle name="_대곡이설(투찰)_도덕-고흥도로(투찰)_합덕-신례원(2공구)투찰_합덕-신례원(2공구)투찰_경찰서-터미널간도로(투찰)②_왜관-태평건설_청주사직골조(최종확정)" xfId="920"/>
    <cellStyle name="_대곡이설(투찰)_도덕-고흥도로(투찰)_합덕-신례원(2공구)투찰_합덕-신례원(2공구)투찰_경찰서-터미널간도로(투찰)②_청주사직골조(최종확정)" xfId="921"/>
    <cellStyle name="_대곡이설(투찰)_도덕-고흥도로(투찰)_합덕-신례원(2공구)투찰_합덕-신례원(2공구)투찰_마현생창(동양고속)" xfId="922"/>
    <cellStyle name="_대곡이설(투찰)_도덕-고흥도로(투찰)_합덕-신례원(2공구)투찰_합덕-신례원(2공구)투찰_마현생창(동양고속)_왜관-태평건설" xfId="923"/>
    <cellStyle name="_대곡이설(투찰)_도덕-고흥도로(투찰)_합덕-신례원(2공구)투찰_합덕-신례원(2공구)투찰_마현생창(동양고속)_왜관-태평건설_청주사직골조(최종확정)" xfId="924"/>
    <cellStyle name="_대곡이설(투찰)_도덕-고흥도로(투찰)_합덕-신례원(2공구)투찰_합덕-신례원(2공구)투찰_마현생창(동양고속)_청주사직골조(최종확정)" xfId="925"/>
    <cellStyle name="_대곡이설(투찰)_도덕-고흥도로(투찰)_합덕-신례원(2공구)투찰_합덕-신례원(2공구)투찰_봉무지방산업단지도로(투찰)②" xfId="926"/>
    <cellStyle name="_대곡이설(투찰)_도덕-고흥도로(투찰)_합덕-신례원(2공구)투찰_합덕-신례원(2공구)투찰_봉무지방산업단지도로(투찰)②_마현생창(동양고속)" xfId="927"/>
    <cellStyle name="_대곡이설(투찰)_도덕-고흥도로(투찰)_합덕-신례원(2공구)투찰_합덕-신례원(2공구)투찰_봉무지방산업단지도로(투찰)②_마현생창(동양고속)_왜관-태평건설" xfId="928"/>
    <cellStyle name="_대곡이설(투찰)_도덕-고흥도로(투찰)_합덕-신례원(2공구)투찰_합덕-신례원(2공구)투찰_봉무지방산업단지도로(투찰)②_마현생창(동양고속)_왜관-태평건설_청주사직골조(최종확정)" xfId="929"/>
    <cellStyle name="_대곡이설(투찰)_도덕-고흥도로(투찰)_합덕-신례원(2공구)투찰_합덕-신례원(2공구)투찰_봉무지방산업단지도로(투찰)②_마현생창(동양고속)_청주사직골조(최종확정)" xfId="930"/>
    <cellStyle name="_대곡이설(투찰)_도덕-고흥도로(투찰)_합덕-신례원(2공구)투찰_합덕-신례원(2공구)투찰_봉무지방산업단지도로(투찰)②_왜관-태평건설" xfId="931"/>
    <cellStyle name="_대곡이설(투찰)_도덕-고흥도로(투찰)_합덕-신례원(2공구)투찰_합덕-신례원(2공구)투찰_봉무지방산업단지도로(투찰)②_왜관-태평건설_청주사직골조(최종확정)" xfId="932"/>
    <cellStyle name="_대곡이설(투찰)_도덕-고흥도로(투찰)_합덕-신례원(2공구)투찰_합덕-신례원(2공구)투찰_봉무지방산업단지도로(투찰)②_청주사직골조(최종확정)" xfId="933"/>
    <cellStyle name="_대곡이설(투찰)_도덕-고흥도로(투찰)_합덕-신례원(2공구)투찰_합덕-신례원(2공구)투찰_봉무지방산업단지도로(투찰)②+0.250%" xfId="934"/>
    <cellStyle name="_대곡이설(투찰)_도덕-고흥도로(투찰)_합덕-신례원(2공구)투찰_합덕-신례원(2공구)투찰_봉무지방산업단지도로(투찰)②+0.250%_마현생창(동양고속)" xfId="935"/>
    <cellStyle name="_대곡이설(투찰)_도덕-고흥도로(투찰)_합덕-신례원(2공구)투찰_합덕-신례원(2공구)투찰_봉무지방산업단지도로(투찰)②+0.250%_마현생창(동양고속)_왜관-태평건설" xfId="936"/>
    <cellStyle name="_대곡이설(투찰)_도덕-고흥도로(투찰)_합덕-신례원(2공구)투찰_합덕-신례원(2공구)투찰_봉무지방산업단지도로(투찰)②+0.250%_마현생창(동양고속)_왜관-태평건설_청주사직골조(최종확정)" xfId="937"/>
    <cellStyle name="_대곡이설(투찰)_도덕-고흥도로(투찰)_합덕-신례원(2공구)투찰_합덕-신례원(2공구)투찰_봉무지방산업단지도로(투찰)②+0.250%_마현생창(동양고속)_청주사직골조(최종확정)" xfId="938"/>
    <cellStyle name="_대곡이설(투찰)_도덕-고흥도로(투찰)_합덕-신례원(2공구)투찰_합덕-신례원(2공구)투찰_봉무지방산업단지도로(투찰)②+0.250%_왜관-태평건설" xfId="939"/>
    <cellStyle name="_대곡이설(투찰)_도덕-고흥도로(투찰)_합덕-신례원(2공구)투찰_합덕-신례원(2공구)투찰_봉무지방산업단지도로(투찰)②+0.250%_왜관-태평건설_청주사직골조(최종확정)" xfId="940"/>
    <cellStyle name="_대곡이설(투찰)_도덕-고흥도로(투찰)_합덕-신례원(2공구)투찰_합덕-신례원(2공구)투찰_봉무지방산업단지도로(투찰)②+0.250%_청주사직골조(최종확정)" xfId="941"/>
    <cellStyle name="_대곡이설(투찰)_도덕-고흥도로(투찰)_합덕-신례원(2공구)투찰_합덕-신례원(2공구)투찰_왜관-태평건설" xfId="942"/>
    <cellStyle name="_대곡이설(투찰)_도덕-고흥도로(투찰)_합덕-신례원(2공구)투찰_합덕-신례원(2공구)투찰_왜관-태평건설_청주사직골조(최종확정)" xfId="943"/>
    <cellStyle name="_대곡이설(투찰)_도덕-고흥도로(투찰)_합덕-신례원(2공구)투찰_합덕-신례원(2공구)투찰_청주사직골조(최종확정)" xfId="944"/>
    <cellStyle name="_대곡이설(투찰)_마현생창(동양고속)" xfId="945"/>
    <cellStyle name="_대곡이설(투찰)_마현생창(동양고속)_왜관-태평건설" xfId="946"/>
    <cellStyle name="_대곡이설(투찰)_마현생창(동양고속)_왜관-태평건설_청주사직골조(최종확정)" xfId="947"/>
    <cellStyle name="_대곡이설(투찰)_마현생창(동양고속)_청주사직골조(최종확정)" xfId="948"/>
    <cellStyle name="_대곡이설(투찰)_봉무지방산업단지도로(투찰)②" xfId="949"/>
    <cellStyle name="_대곡이설(투찰)_봉무지방산업단지도로(투찰)②_마현생창(동양고속)" xfId="950"/>
    <cellStyle name="_대곡이설(투찰)_봉무지방산업단지도로(투찰)②_마현생창(동양고속)_왜관-태평건설" xfId="951"/>
    <cellStyle name="_대곡이설(투찰)_봉무지방산업단지도로(투찰)②_마현생창(동양고속)_왜관-태평건설_청주사직골조(최종확정)" xfId="952"/>
    <cellStyle name="_대곡이설(투찰)_봉무지방산업단지도로(투찰)②_마현생창(동양고속)_청주사직골조(최종확정)" xfId="953"/>
    <cellStyle name="_대곡이설(투찰)_봉무지방산업단지도로(투찰)②_왜관-태평건설" xfId="954"/>
    <cellStyle name="_대곡이설(투찰)_봉무지방산업단지도로(투찰)②_왜관-태평건설_청주사직골조(최종확정)" xfId="955"/>
    <cellStyle name="_대곡이설(투찰)_봉무지방산업단지도로(투찰)②_청주사직골조(최종확정)" xfId="956"/>
    <cellStyle name="_대곡이설(투찰)_봉무지방산업단지도로(투찰)②+0.250%" xfId="957"/>
    <cellStyle name="_대곡이설(투찰)_봉무지방산업단지도로(투찰)②+0.250%_마현생창(동양고속)" xfId="958"/>
    <cellStyle name="_대곡이설(투찰)_봉무지방산업단지도로(투찰)②+0.250%_마현생창(동양고속)_왜관-태평건설" xfId="959"/>
    <cellStyle name="_대곡이설(투찰)_봉무지방산업단지도로(투찰)②+0.250%_마현생창(동양고속)_왜관-태평건설_청주사직골조(최종확정)" xfId="960"/>
    <cellStyle name="_대곡이설(투찰)_봉무지방산업단지도로(투찰)②+0.250%_마현생창(동양고속)_청주사직골조(최종확정)" xfId="961"/>
    <cellStyle name="_대곡이설(투찰)_봉무지방산업단지도로(투찰)②+0.250%_왜관-태평건설" xfId="962"/>
    <cellStyle name="_대곡이설(투찰)_봉무지방산업단지도로(투찰)②+0.250%_왜관-태평건설_청주사직골조(최종확정)" xfId="963"/>
    <cellStyle name="_대곡이설(투찰)_봉무지방산업단지도로(투찰)②+0.250%_청주사직골조(최종확정)" xfId="964"/>
    <cellStyle name="_대곡이설(투찰)_안산부대(투찰)⑤" xfId="965"/>
    <cellStyle name="_대곡이설(투찰)_안산부대(투찰)⑤_경찰서-터미널간도로(투찰)②" xfId="966"/>
    <cellStyle name="_대곡이설(투찰)_안산부대(투찰)⑤_경찰서-터미널간도로(투찰)②_마현생창(동양고속)" xfId="967"/>
    <cellStyle name="_대곡이설(투찰)_안산부대(투찰)⑤_경찰서-터미널간도로(투찰)②_마현생창(동양고속)_왜관-태평건설" xfId="968"/>
    <cellStyle name="_대곡이설(투찰)_안산부대(투찰)⑤_경찰서-터미널간도로(투찰)②_마현생창(동양고속)_왜관-태평건설_청주사직골조(최종확정)" xfId="969"/>
    <cellStyle name="_대곡이설(투찰)_안산부대(투찰)⑤_경찰서-터미널간도로(투찰)②_마현생창(동양고속)_청주사직골조(최종확정)" xfId="970"/>
    <cellStyle name="_대곡이설(투찰)_안산부대(투찰)⑤_경찰서-터미널간도로(투찰)②_왜관-태평건설" xfId="971"/>
    <cellStyle name="_대곡이설(투찰)_안산부대(투찰)⑤_경찰서-터미널간도로(투찰)②_왜관-태평건설_청주사직골조(최종확정)" xfId="972"/>
    <cellStyle name="_대곡이설(투찰)_안산부대(투찰)⑤_경찰서-터미널간도로(투찰)②_청주사직골조(최종확정)" xfId="973"/>
    <cellStyle name="_대곡이설(투찰)_안산부대(투찰)⑤_마현생창(동양고속)" xfId="974"/>
    <cellStyle name="_대곡이설(투찰)_안산부대(투찰)⑤_마현생창(동양고속)_왜관-태평건설" xfId="975"/>
    <cellStyle name="_대곡이설(투찰)_안산부대(투찰)⑤_마현생창(동양고속)_왜관-태평건설_청주사직골조(최종확정)" xfId="976"/>
    <cellStyle name="_대곡이설(투찰)_안산부대(투찰)⑤_마현생창(동양고속)_청주사직골조(최종확정)" xfId="977"/>
    <cellStyle name="_대곡이설(투찰)_안산부대(투찰)⑤_봉무지방산업단지도로(투찰)②" xfId="978"/>
    <cellStyle name="_대곡이설(투찰)_안산부대(투찰)⑤_봉무지방산업단지도로(투찰)②_마현생창(동양고속)" xfId="979"/>
    <cellStyle name="_대곡이설(투찰)_안산부대(투찰)⑤_봉무지방산업단지도로(투찰)②_마현생창(동양고속)_왜관-태평건설" xfId="980"/>
    <cellStyle name="_대곡이설(투찰)_안산부대(투찰)⑤_봉무지방산업단지도로(투찰)②_마현생창(동양고속)_왜관-태평건설_청주사직골조(최종확정)" xfId="981"/>
    <cellStyle name="_대곡이설(투찰)_안산부대(투찰)⑤_봉무지방산업단지도로(투찰)②_마현생창(동양고속)_청주사직골조(최종확정)" xfId="982"/>
    <cellStyle name="_대곡이설(투찰)_안산부대(투찰)⑤_봉무지방산업단지도로(투찰)②_왜관-태평건설" xfId="983"/>
    <cellStyle name="_대곡이설(투찰)_안산부대(투찰)⑤_봉무지방산업단지도로(투찰)②_왜관-태평건설_청주사직골조(최종확정)" xfId="984"/>
    <cellStyle name="_대곡이설(투찰)_안산부대(투찰)⑤_봉무지방산업단지도로(투찰)②_청주사직골조(최종확정)" xfId="985"/>
    <cellStyle name="_대곡이설(투찰)_안산부대(투찰)⑤_봉무지방산업단지도로(투찰)②+0.250%" xfId="986"/>
    <cellStyle name="_대곡이설(투찰)_안산부대(투찰)⑤_봉무지방산업단지도로(투찰)②+0.250%_마현생창(동양고속)" xfId="987"/>
    <cellStyle name="_대곡이설(투찰)_안산부대(투찰)⑤_봉무지방산업단지도로(투찰)②+0.250%_마현생창(동양고속)_왜관-태평건설" xfId="988"/>
    <cellStyle name="_대곡이설(투찰)_안산부대(투찰)⑤_봉무지방산업단지도로(투찰)②+0.250%_마현생창(동양고속)_왜관-태평건설_청주사직골조(최종확정)" xfId="989"/>
    <cellStyle name="_대곡이설(투찰)_안산부대(투찰)⑤_봉무지방산업단지도로(투찰)②+0.250%_마현생창(동양고속)_청주사직골조(최종확정)" xfId="990"/>
    <cellStyle name="_대곡이설(투찰)_안산부대(투찰)⑤_봉무지방산업단지도로(투찰)②+0.250%_왜관-태평건설" xfId="991"/>
    <cellStyle name="_대곡이설(투찰)_안산부대(투찰)⑤_봉무지방산업단지도로(투찰)②+0.250%_왜관-태평건설_청주사직골조(최종확정)" xfId="992"/>
    <cellStyle name="_대곡이설(투찰)_안산부대(투찰)⑤_봉무지방산업단지도로(투찰)②+0.250%_청주사직골조(최종확정)" xfId="993"/>
    <cellStyle name="_대곡이설(투찰)_안산부대(투찰)⑤_왜관-태평건설" xfId="994"/>
    <cellStyle name="_대곡이설(투찰)_안산부대(투찰)⑤_왜관-태평건설_청주사직골조(최종확정)" xfId="995"/>
    <cellStyle name="_대곡이설(투찰)_안산부대(투찰)⑤_청주사직골조(최종확정)" xfId="996"/>
    <cellStyle name="_대곡이설(투찰)_안산부대(투찰)⑤_합덕-신례원(2공구)투찰" xfId="997"/>
    <cellStyle name="_대곡이설(투찰)_안산부대(투찰)⑤_합덕-신례원(2공구)투찰_경찰서-터미널간도로(투찰)②" xfId="998"/>
    <cellStyle name="_대곡이설(투찰)_안산부대(투찰)⑤_합덕-신례원(2공구)투찰_경찰서-터미널간도로(투찰)②_마현생창(동양고속)" xfId="999"/>
    <cellStyle name="_대곡이설(투찰)_안산부대(투찰)⑤_합덕-신례원(2공구)투찰_경찰서-터미널간도로(투찰)②_마현생창(동양고속)_왜관-태평건설" xfId="1000"/>
    <cellStyle name="_대곡이설(투찰)_안산부대(투찰)⑤_합덕-신례원(2공구)투찰_경찰서-터미널간도로(투찰)②_마현생창(동양고속)_왜관-태평건설_청주사직골조(최종확정)" xfId="1001"/>
    <cellStyle name="_대곡이설(투찰)_안산부대(투찰)⑤_합덕-신례원(2공구)투찰_경찰서-터미널간도로(투찰)②_마현생창(동양고속)_청주사직골조(최종확정)" xfId="1002"/>
    <cellStyle name="_대곡이설(투찰)_안산부대(투찰)⑤_합덕-신례원(2공구)투찰_경찰서-터미널간도로(투찰)②_왜관-태평건설" xfId="1003"/>
    <cellStyle name="_대곡이설(투찰)_안산부대(투찰)⑤_합덕-신례원(2공구)투찰_경찰서-터미널간도로(투찰)②_왜관-태평건설_청주사직골조(최종확정)" xfId="1004"/>
    <cellStyle name="_대곡이설(투찰)_안산부대(투찰)⑤_합덕-신례원(2공구)투찰_경찰서-터미널간도로(투찰)②_청주사직골조(최종확정)" xfId="1005"/>
    <cellStyle name="_대곡이설(투찰)_안산부대(투찰)⑤_합덕-신례원(2공구)투찰_마현생창(동양고속)" xfId="1006"/>
    <cellStyle name="_대곡이설(투찰)_안산부대(투찰)⑤_합덕-신례원(2공구)투찰_마현생창(동양고속)_왜관-태평건설" xfId="1007"/>
    <cellStyle name="_대곡이설(투찰)_안산부대(투찰)⑤_합덕-신례원(2공구)투찰_마현생창(동양고속)_왜관-태평건설_청주사직골조(최종확정)" xfId="1008"/>
    <cellStyle name="_대곡이설(투찰)_안산부대(투찰)⑤_합덕-신례원(2공구)투찰_마현생창(동양고속)_청주사직골조(최종확정)" xfId="1009"/>
    <cellStyle name="_대곡이설(투찰)_안산부대(투찰)⑤_합덕-신례원(2공구)투찰_봉무지방산업단지도로(투찰)②" xfId="1010"/>
    <cellStyle name="_대곡이설(투찰)_안산부대(투찰)⑤_합덕-신례원(2공구)투찰_봉무지방산업단지도로(투찰)②_마현생창(동양고속)" xfId="1011"/>
    <cellStyle name="_대곡이설(투찰)_안산부대(투찰)⑤_합덕-신례원(2공구)투찰_봉무지방산업단지도로(투찰)②_마현생창(동양고속)_왜관-태평건설" xfId="1012"/>
    <cellStyle name="_대곡이설(투찰)_안산부대(투찰)⑤_합덕-신례원(2공구)투찰_봉무지방산업단지도로(투찰)②_마현생창(동양고속)_왜관-태평건설_청주사직골조(최종확정)" xfId="1013"/>
    <cellStyle name="_대곡이설(투찰)_안산부대(투찰)⑤_합덕-신례원(2공구)투찰_봉무지방산업단지도로(투찰)②_마현생창(동양고속)_청주사직골조(최종확정)" xfId="1014"/>
    <cellStyle name="_대곡이설(투찰)_안산부대(투찰)⑤_합덕-신례원(2공구)투찰_봉무지방산업단지도로(투찰)②_왜관-태평건설" xfId="1015"/>
    <cellStyle name="_대곡이설(투찰)_안산부대(투찰)⑤_합덕-신례원(2공구)투찰_봉무지방산업단지도로(투찰)②_왜관-태평건설_청주사직골조(최종확정)" xfId="1016"/>
    <cellStyle name="_대곡이설(투찰)_안산부대(투찰)⑤_합덕-신례원(2공구)투찰_봉무지방산업단지도로(투찰)②_청주사직골조(최종확정)" xfId="1017"/>
    <cellStyle name="_대곡이설(투찰)_안산부대(투찰)⑤_합덕-신례원(2공구)투찰_봉무지방산업단지도로(투찰)②+0.250%" xfId="1018"/>
    <cellStyle name="_대곡이설(투찰)_안산부대(투찰)⑤_합덕-신례원(2공구)투찰_봉무지방산업단지도로(투찰)②+0.250%_마현생창(동양고속)" xfId="1019"/>
    <cellStyle name="_대곡이설(투찰)_안산부대(투찰)⑤_합덕-신례원(2공구)투찰_봉무지방산업단지도로(투찰)②+0.250%_마현생창(동양고속)_왜관-태평건설" xfId="1020"/>
    <cellStyle name="_대곡이설(투찰)_안산부대(투찰)⑤_합덕-신례원(2공구)투찰_봉무지방산업단지도로(투찰)②+0.250%_마현생창(동양고속)_왜관-태평건설_청주사직골조(최종확정)" xfId="1021"/>
    <cellStyle name="_대곡이설(투찰)_안산부대(투찰)⑤_합덕-신례원(2공구)투찰_봉무지방산업단지도로(투찰)②+0.250%_마현생창(동양고속)_청주사직골조(최종확정)" xfId="1022"/>
    <cellStyle name="_대곡이설(투찰)_안산부대(투찰)⑤_합덕-신례원(2공구)투찰_봉무지방산업단지도로(투찰)②+0.250%_왜관-태평건설" xfId="1023"/>
    <cellStyle name="_대곡이설(투찰)_안산부대(투찰)⑤_합덕-신례원(2공구)투찰_봉무지방산업단지도로(투찰)②+0.250%_왜관-태평건설_청주사직골조(최종확정)" xfId="1024"/>
    <cellStyle name="_대곡이설(투찰)_안산부대(투찰)⑤_합덕-신례원(2공구)투찰_봉무지방산업단지도로(투찰)②+0.250%_청주사직골조(최종확정)" xfId="1025"/>
    <cellStyle name="_대곡이설(투찰)_안산부대(투찰)⑤_합덕-신례원(2공구)투찰_왜관-태평건설" xfId="1026"/>
    <cellStyle name="_대곡이설(투찰)_안산부대(투찰)⑤_합덕-신례원(2공구)투찰_왜관-태평건설_청주사직골조(최종확정)" xfId="1027"/>
    <cellStyle name="_대곡이설(투찰)_안산부대(투찰)⑤_합덕-신례원(2공구)투찰_청주사직골조(최종확정)" xfId="1028"/>
    <cellStyle name="_대곡이설(투찰)_안산부대(투찰)⑤_합덕-신례원(2공구)투찰_합덕-신례원(2공구)투찰" xfId="1029"/>
    <cellStyle name="_대곡이설(투찰)_안산부대(투찰)⑤_합덕-신례원(2공구)투찰_합덕-신례원(2공구)투찰_경찰서-터미널간도로(투찰)②" xfId="1030"/>
    <cellStyle name="_대곡이설(투찰)_안산부대(투찰)⑤_합덕-신례원(2공구)투찰_합덕-신례원(2공구)투찰_경찰서-터미널간도로(투찰)②_마현생창(동양고속)" xfId="1031"/>
    <cellStyle name="_대곡이설(투찰)_안산부대(투찰)⑤_합덕-신례원(2공구)투찰_합덕-신례원(2공구)투찰_경찰서-터미널간도로(투찰)②_마현생창(동양고속)_왜관-태평건설" xfId="1032"/>
    <cellStyle name="_대곡이설(투찰)_안산부대(투찰)⑤_합덕-신례원(2공구)투찰_합덕-신례원(2공구)투찰_경찰서-터미널간도로(투찰)②_마현생창(동양고속)_왜관-태평건설_청주사직골조(최종확정)" xfId="1033"/>
    <cellStyle name="_대곡이설(투찰)_안산부대(투찰)⑤_합덕-신례원(2공구)투찰_합덕-신례원(2공구)투찰_경찰서-터미널간도로(투찰)②_마현생창(동양고속)_청주사직골조(최종확정)" xfId="1034"/>
    <cellStyle name="_대곡이설(투찰)_안산부대(투찰)⑤_합덕-신례원(2공구)투찰_합덕-신례원(2공구)투찰_경찰서-터미널간도로(투찰)②_왜관-태평건설" xfId="1035"/>
    <cellStyle name="_대곡이설(투찰)_안산부대(투찰)⑤_합덕-신례원(2공구)투찰_합덕-신례원(2공구)투찰_경찰서-터미널간도로(투찰)②_왜관-태평건설_청주사직골조(최종확정)" xfId="1036"/>
    <cellStyle name="_대곡이설(투찰)_안산부대(투찰)⑤_합덕-신례원(2공구)투찰_합덕-신례원(2공구)투찰_경찰서-터미널간도로(투찰)②_청주사직골조(최종확정)" xfId="1037"/>
    <cellStyle name="_대곡이설(투찰)_안산부대(투찰)⑤_합덕-신례원(2공구)투찰_합덕-신례원(2공구)투찰_마현생창(동양고속)" xfId="1038"/>
    <cellStyle name="_대곡이설(투찰)_안산부대(투찰)⑤_합덕-신례원(2공구)투찰_합덕-신례원(2공구)투찰_마현생창(동양고속)_왜관-태평건설" xfId="1039"/>
    <cellStyle name="_대곡이설(투찰)_안산부대(투찰)⑤_합덕-신례원(2공구)투찰_합덕-신례원(2공구)투찰_마현생창(동양고속)_왜관-태평건설_청주사직골조(최종확정)" xfId="1040"/>
    <cellStyle name="_대곡이설(투찰)_안산부대(투찰)⑤_합덕-신례원(2공구)투찰_합덕-신례원(2공구)투찰_마현생창(동양고속)_청주사직골조(최종확정)" xfId="1041"/>
    <cellStyle name="_대곡이설(투찰)_안산부대(투찰)⑤_합덕-신례원(2공구)투찰_합덕-신례원(2공구)투찰_봉무지방산업단지도로(투찰)②" xfId="1042"/>
    <cellStyle name="_대곡이설(투찰)_안산부대(투찰)⑤_합덕-신례원(2공구)투찰_합덕-신례원(2공구)투찰_봉무지방산업단지도로(투찰)②_마현생창(동양고속)" xfId="1043"/>
    <cellStyle name="_대곡이설(투찰)_안산부대(투찰)⑤_합덕-신례원(2공구)투찰_합덕-신례원(2공구)투찰_봉무지방산업단지도로(투찰)②_마현생창(동양고속)_왜관-태평건설" xfId="1044"/>
    <cellStyle name="_대곡이설(투찰)_안산부대(투찰)⑤_합덕-신례원(2공구)투찰_합덕-신례원(2공구)투찰_봉무지방산업단지도로(투찰)②_마현생창(동양고속)_왜관-태평건설_청주사직골조(최종확정)" xfId="1045"/>
    <cellStyle name="_대곡이설(투찰)_안산부대(투찰)⑤_합덕-신례원(2공구)투찰_합덕-신례원(2공구)투찰_봉무지방산업단지도로(투찰)②_마현생창(동양고속)_청주사직골조(최종확정)" xfId="1046"/>
    <cellStyle name="_대곡이설(투찰)_안산부대(투찰)⑤_합덕-신례원(2공구)투찰_합덕-신례원(2공구)투찰_봉무지방산업단지도로(투찰)②_왜관-태평건설" xfId="1047"/>
    <cellStyle name="_대곡이설(투찰)_안산부대(투찰)⑤_합덕-신례원(2공구)투찰_합덕-신례원(2공구)투찰_봉무지방산업단지도로(투찰)②_왜관-태평건설_청주사직골조(최종확정)" xfId="1048"/>
    <cellStyle name="_대곡이설(투찰)_안산부대(투찰)⑤_합덕-신례원(2공구)투찰_합덕-신례원(2공구)투찰_봉무지방산업단지도로(투찰)②_청주사직골조(최종확정)" xfId="1049"/>
    <cellStyle name="_대곡이설(투찰)_안산부대(투찰)⑤_합덕-신례원(2공구)투찰_합덕-신례원(2공구)투찰_봉무지방산업단지도로(투찰)②+0.250%" xfId="1050"/>
    <cellStyle name="_대곡이설(투찰)_안산부대(투찰)⑤_합덕-신례원(2공구)투찰_합덕-신례원(2공구)투찰_봉무지방산업단지도로(투찰)②+0.250%_마현생창(동양고속)" xfId="1051"/>
    <cellStyle name="_대곡이설(투찰)_안산부대(투찰)⑤_합덕-신례원(2공구)투찰_합덕-신례원(2공구)투찰_봉무지방산업단지도로(투찰)②+0.250%_마현생창(동양고속)_왜관-태평건설" xfId="1052"/>
    <cellStyle name="_대곡이설(투찰)_안산부대(투찰)⑤_합덕-신례원(2공구)투찰_합덕-신례원(2공구)투찰_봉무지방산업단지도로(투찰)②+0.250%_마현생창(동양고속)_왜관-태평건설_청주사직골조(최종확정)" xfId="1053"/>
    <cellStyle name="_대곡이설(투찰)_안산부대(투찰)⑤_합덕-신례원(2공구)투찰_합덕-신례원(2공구)투찰_봉무지방산업단지도로(투찰)②+0.250%_마현생창(동양고속)_청주사직골조(최종확정)" xfId="1054"/>
    <cellStyle name="_대곡이설(투찰)_안산부대(투찰)⑤_합덕-신례원(2공구)투찰_합덕-신례원(2공구)투찰_봉무지방산업단지도로(투찰)②+0.250%_왜관-태평건설" xfId="1055"/>
    <cellStyle name="_대곡이설(투찰)_안산부대(투찰)⑤_합덕-신례원(2공구)투찰_합덕-신례원(2공구)투찰_봉무지방산업단지도로(투찰)②+0.250%_왜관-태평건설_청주사직골조(최종확정)" xfId="1056"/>
    <cellStyle name="_대곡이설(투찰)_안산부대(투찰)⑤_합덕-신례원(2공구)투찰_합덕-신례원(2공구)투찰_봉무지방산업단지도로(투찰)②+0.250%_청주사직골조(최종확정)" xfId="1057"/>
    <cellStyle name="_대곡이설(투찰)_안산부대(투찰)⑤_합덕-신례원(2공구)투찰_합덕-신례원(2공구)투찰_왜관-태평건설" xfId="1058"/>
    <cellStyle name="_대곡이설(투찰)_안산부대(투찰)⑤_합덕-신례원(2공구)투찰_합덕-신례원(2공구)투찰_왜관-태평건설_청주사직골조(최종확정)" xfId="1059"/>
    <cellStyle name="_대곡이설(투찰)_안산부대(투찰)⑤_합덕-신례원(2공구)투찰_합덕-신례원(2공구)투찰_청주사직골조(최종확정)" xfId="1060"/>
    <cellStyle name="_대곡이설(투찰)_양곡부두(투찰)-0.31%" xfId="1061"/>
    <cellStyle name="_대곡이설(투찰)_양곡부두(투찰)-0.31%_경찰서-터미널간도로(투찰)②" xfId="1062"/>
    <cellStyle name="_대곡이설(투찰)_양곡부두(투찰)-0.31%_경찰서-터미널간도로(투찰)②_마현생창(동양고속)" xfId="1063"/>
    <cellStyle name="_대곡이설(투찰)_양곡부두(투찰)-0.31%_경찰서-터미널간도로(투찰)②_마현생창(동양고속)_왜관-태평건설" xfId="1064"/>
    <cellStyle name="_대곡이설(투찰)_양곡부두(투찰)-0.31%_경찰서-터미널간도로(투찰)②_마현생창(동양고속)_왜관-태평건설_청주사직골조(최종확정)" xfId="1065"/>
    <cellStyle name="_대곡이설(투찰)_양곡부두(투찰)-0.31%_경찰서-터미널간도로(투찰)②_마현생창(동양고속)_청주사직골조(최종확정)" xfId="1066"/>
    <cellStyle name="_대곡이설(투찰)_양곡부두(투찰)-0.31%_경찰서-터미널간도로(투찰)②_왜관-태평건설" xfId="1067"/>
    <cellStyle name="_대곡이설(투찰)_양곡부두(투찰)-0.31%_경찰서-터미널간도로(투찰)②_왜관-태평건설_청주사직골조(최종확정)" xfId="1068"/>
    <cellStyle name="_대곡이설(투찰)_양곡부두(투찰)-0.31%_경찰서-터미널간도로(투찰)②_청주사직골조(최종확정)" xfId="1069"/>
    <cellStyle name="_대곡이설(투찰)_양곡부두(투찰)-0.31%_마현생창(동양고속)" xfId="1070"/>
    <cellStyle name="_대곡이설(투찰)_양곡부두(투찰)-0.31%_마현생창(동양고속)_왜관-태평건설" xfId="1071"/>
    <cellStyle name="_대곡이설(투찰)_양곡부두(투찰)-0.31%_마현생창(동양고속)_왜관-태평건설_청주사직골조(최종확정)" xfId="1072"/>
    <cellStyle name="_대곡이설(투찰)_양곡부두(투찰)-0.31%_마현생창(동양고속)_청주사직골조(최종확정)" xfId="1073"/>
    <cellStyle name="_대곡이설(투찰)_양곡부두(투찰)-0.31%_봉무지방산업단지도로(투찰)②" xfId="1074"/>
    <cellStyle name="_대곡이설(투찰)_양곡부두(투찰)-0.31%_봉무지방산업단지도로(투찰)②_마현생창(동양고속)" xfId="1075"/>
    <cellStyle name="_대곡이설(투찰)_양곡부두(투찰)-0.31%_봉무지방산업단지도로(투찰)②_마현생창(동양고속)_왜관-태평건설" xfId="1076"/>
    <cellStyle name="_대곡이설(투찰)_양곡부두(투찰)-0.31%_봉무지방산업단지도로(투찰)②_마현생창(동양고속)_왜관-태평건설_청주사직골조(최종확정)" xfId="1077"/>
    <cellStyle name="_대곡이설(투찰)_양곡부두(투찰)-0.31%_봉무지방산업단지도로(투찰)②_마현생창(동양고속)_청주사직골조(최종확정)" xfId="1078"/>
    <cellStyle name="_대곡이설(투찰)_양곡부두(투찰)-0.31%_봉무지방산업단지도로(투찰)②_왜관-태평건설" xfId="1079"/>
    <cellStyle name="_대곡이설(투찰)_양곡부두(투찰)-0.31%_봉무지방산업단지도로(투찰)②_왜관-태평건설_청주사직골조(최종확정)" xfId="1080"/>
    <cellStyle name="_대곡이설(투찰)_양곡부두(투찰)-0.31%_봉무지방산업단지도로(투찰)②_청주사직골조(최종확정)" xfId="1081"/>
    <cellStyle name="_대곡이설(투찰)_양곡부두(투찰)-0.31%_봉무지방산업단지도로(투찰)②+0.250%" xfId="1082"/>
    <cellStyle name="_대곡이설(투찰)_양곡부두(투찰)-0.31%_봉무지방산업단지도로(투찰)②+0.250%_마현생창(동양고속)" xfId="1083"/>
    <cellStyle name="_대곡이설(투찰)_양곡부두(투찰)-0.31%_봉무지방산업단지도로(투찰)②+0.250%_마현생창(동양고속)_왜관-태평건설" xfId="1084"/>
    <cellStyle name="_대곡이설(투찰)_양곡부두(투찰)-0.31%_봉무지방산업단지도로(투찰)②+0.250%_마현생창(동양고속)_왜관-태평건설_청주사직골조(최종확정)" xfId="1085"/>
    <cellStyle name="_대곡이설(투찰)_양곡부두(투찰)-0.31%_봉무지방산업단지도로(투찰)②+0.250%_마현생창(동양고속)_청주사직골조(최종확정)" xfId="1086"/>
    <cellStyle name="_대곡이설(투찰)_양곡부두(투찰)-0.31%_봉무지방산업단지도로(투찰)②+0.250%_왜관-태평건설" xfId="1087"/>
    <cellStyle name="_대곡이설(투찰)_양곡부두(투찰)-0.31%_봉무지방산업단지도로(투찰)②+0.250%_왜관-태평건설_청주사직골조(최종확정)" xfId="1088"/>
    <cellStyle name="_대곡이설(투찰)_양곡부두(투찰)-0.31%_봉무지방산업단지도로(투찰)②+0.250%_청주사직골조(최종확정)" xfId="1089"/>
    <cellStyle name="_대곡이설(투찰)_양곡부두(투찰)-0.31%_왜관-태평건설" xfId="1090"/>
    <cellStyle name="_대곡이설(투찰)_양곡부두(투찰)-0.31%_왜관-태평건설_청주사직골조(최종확정)" xfId="1091"/>
    <cellStyle name="_대곡이설(투찰)_양곡부두(투찰)-0.31%_청주사직골조(최종확정)" xfId="1092"/>
    <cellStyle name="_대곡이설(투찰)_양곡부두(투찰)-0.31%_합덕-신례원(2공구)투찰" xfId="1093"/>
    <cellStyle name="_대곡이설(투찰)_양곡부두(투찰)-0.31%_합덕-신례원(2공구)투찰_경찰서-터미널간도로(투찰)②" xfId="1094"/>
    <cellStyle name="_대곡이설(투찰)_양곡부두(투찰)-0.31%_합덕-신례원(2공구)투찰_경찰서-터미널간도로(투찰)②_마현생창(동양고속)" xfId="1095"/>
    <cellStyle name="_대곡이설(투찰)_양곡부두(투찰)-0.31%_합덕-신례원(2공구)투찰_경찰서-터미널간도로(투찰)②_마현생창(동양고속)_왜관-태평건설" xfId="1096"/>
    <cellStyle name="_대곡이설(투찰)_양곡부두(투찰)-0.31%_합덕-신례원(2공구)투찰_경찰서-터미널간도로(투찰)②_마현생창(동양고속)_왜관-태평건설_청주사직골조(최종확정)" xfId="1097"/>
    <cellStyle name="_대곡이설(투찰)_양곡부두(투찰)-0.31%_합덕-신례원(2공구)투찰_경찰서-터미널간도로(투찰)②_마현생창(동양고속)_청주사직골조(최종확정)" xfId="1098"/>
    <cellStyle name="_대곡이설(투찰)_양곡부두(투찰)-0.31%_합덕-신례원(2공구)투찰_경찰서-터미널간도로(투찰)②_왜관-태평건설" xfId="1099"/>
    <cellStyle name="_대곡이설(투찰)_양곡부두(투찰)-0.31%_합덕-신례원(2공구)투찰_경찰서-터미널간도로(투찰)②_왜관-태평건설_청주사직골조(최종확정)" xfId="1100"/>
    <cellStyle name="_대곡이설(투찰)_양곡부두(투찰)-0.31%_합덕-신례원(2공구)투찰_경찰서-터미널간도로(투찰)②_청주사직골조(최종확정)" xfId="1101"/>
    <cellStyle name="_대곡이설(투찰)_양곡부두(투찰)-0.31%_합덕-신례원(2공구)투찰_마현생창(동양고속)" xfId="1102"/>
    <cellStyle name="_대곡이설(투찰)_양곡부두(투찰)-0.31%_합덕-신례원(2공구)투찰_마현생창(동양고속)_왜관-태평건설" xfId="1103"/>
    <cellStyle name="_대곡이설(투찰)_양곡부두(투찰)-0.31%_합덕-신례원(2공구)투찰_마현생창(동양고속)_왜관-태평건설_청주사직골조(최종확정)" xfId="1104"/>
    <cellStyle name="_대곡이설(투찰)_양곡부두(투찰)-0.31%_합덕-신례원(2공구)투찰_마현생창(동양고속)_청주사직골조(최종확정)" xfId="1105"/>
    <cellStyle name="_대곡이설(투찰)_양곡부두(투찰)-0.31%_합덕-신례원(2공구)투찰_봉무지방산업단지도로(투찰)②" xfId="1106"/>
    <cellStyle name="_대곡이설(투찰)_양곡부두(투찰)-0.31%_합덕-신례원(2공구)투찰_봉무지방산업단지도로(투찰)②_마현생창(동양고속)" xfId="1107"/>
    <cellStyle name="_대곡이설(투찰)_양곡부두(투찰)-0.31%_합덕-신례원(2공구)투찰_봉무지방산업단지도로(투찰)②_마현생창(동양고속)_왜관-태평건설" xfId="1108"/>
    <cellStyle name="_대곡이설(투찰)_양곡부두(투찰)-0.31%_합덕-신례원(2공구)투찰_봉무지방산업단지도로(투찰)②_마현생창(동양고속)_왜관-태평건설_청주사직골조(최종확정)" xfId="1109"/>
    <cellStyle name="_대곡이설(투찰)_양곡부두(투찰)-0.31%_합덕-신례원(2공구)투찰_봉무지방산업단지도로(투찰)②_마현생창(동양고속)_청주사직골조(최종확정)" xfId="1110"/>
    <cellStyle name="_대곡이설(투찰)_양곡부두(투찰)-0.31%_합덕-신례원(2공구)투찰_봉무지방산업단지도로(투찰)②_왜관-태평건설" xfId="1111"/>
    <cellStyle name="_대곡이설(투찰)_양곡부두(투찰)-0.31%_합덕-신례원(2공구)투찰_봉무지방산업단지도로(투찰)②_왜관-태평건설_청주사직골조(최종확정)" xfId="1112"/>
    <cellStyle name="_대곡이설(투찰)_양곡부두(투찰)-0.31%_합덕-신례원(2공구)투찰_봉무지방산업단지도로(투찰)②_청주사직골조(최종확정)" xfId="1113"/>
    <cellStyle name="_대곡이설(투찰)_양곡부두(투찰)-0.31%_합덕-신례원(2공구)투찰_봉무지방산업단지도로(투찰)②+0.250%" xfId="1114"/>
    <cellStyle name="_대곡이설(투찰)_양곡부두(투찰)-0.31%_합덕-신례원(2공구)투찰_봉무지방산업단지도로(투찰)②+0.250%_마현생창(동양고속)" xfId="1115"/>
    <cellStyle name="_대곡이설(투찰)_양곡부두(투찰)-0.31%_합덕-신례원(2공구)투찰_봉무지방산업단지도로(투찰)②+0.250%_마현생창(동양고속)_왜관-태평건설" xfId="1116"/>
    <cellStyle name="_대곡이설(투찰)_양곡부두(투찰)-0.31%_합덕-신례원(2공구)투찰_봉무지방산업단지도로(투찰)②+0.250%_마현생창(동양고속)_왜관-태평건설_청주사직골조(최종확정)" xfId="1117"/>
    <cellStyle name="_대곡이설(투찰)_양곡부두(투찰)-0.31%_합덕-신례원(2공구)투찰_봉무지방산업단지도로(투찰)②+0.250%_마현생창(동양고속)_청주사직골조(최종확정)" xfId="1118"/>
    <cellStyle name="_대곡이설(투찰)_양곡부두(투찰)-0.31%_합덕-신례원(2공구)투찰_봉무지방산업단지도로(투찰)②+0.250%_왜관-태평건설" xfId="1119"/>
    <cellStyle name="_대곡이설(투찰)_양곡부두(투찰)-0.31%_합덕-신례원(2공구)투찰_봉무지방산업단지도로(투찰)②+0.250%_왜관-태평건설_청주사직골조(최종확정)" xfId="1120"/>
    <cellStyle name="_대곡이설(투찰)_양곡부두(투찰)-0.31%_합덕-신례원(2공구)투찰_봉무지방산업단지도로(투찰)②+0.250%_청주사직골조(최종확정)" xfId="1121"/>
    <cellStyle name="_대곡이설(투찰)_양곡부두(투찰)-0.31%_합덕-신례원(2공구)투찰_왜관-태평건설" xfId="1122"/>
    <cellStyle name="_대곡이설(투찰)_양곡부두(투찰)-0.31%_합덕-신례원(2공구)투찰_왜관-태평건설_청주사직골조(최종확정)" xfId="1123"/>
    <cellStyle name="_대곡이설(투찰)_양곡부두(투찰)-0.31%_합덕-신례원(2공구)투찰_청주사직골조(최종확정)" xfId="1124"/>
    <cellStyle name="_대곡이설(투찰)_양곡부두(투찰)-0.31%_합덕-신례원(2공구)투찰_합덕-신례원(2공구)투찰" xfId="1125"/>
    <cellStyle name="_대곡이설(투찰)_양곡부두(투찰)-0.31%_합덕-신례원(2공구)투찰_합덕-신례원(2공구)투찰_경찰서-터미널간도로(투찰)②" xfId="1126"/>
    <cellStyle name="_대곡이설(투찰)_양곡부두(투찰)-0.31%_합덕-신례원(2공구)투찰_합덕-신례원(2공구)투찰_경찰서-터미널간도로(투찰)②_마현생창(동양고속)" xfId="1127"/>
    <cellStyle name="_대곡이설(투찰)_양곡부두(투찰)-0.31%_합덕-신례원(2공구)투찰_합덕-신례원(2공구)투찰_경찰서-터미널간도로(투찰)②_마현생창(동양고속)_왜관-태평건설" xfId="1128"/>
    <cellStyle name="_대곡이설(투찰)_양곡부두(투찰)-0.31%_합덕-신례원(2공구)투찰_합덕-신례원(2공구)투찰_경찰서-터미널간도로(투찰)②_마현생창(동양고속)_왜관-태평건설_청주사직골조(최종확정)" xfId="1129"/>
    <cellStyle name="_대곡이설(투찰)_양곡부두(투찰)-0.31%_합덕-신례원(2공구)투찰_합덕-신례원(2공구)투찰_경찰서-터미널간도로(투찰)②_마현생창(동양고속)_청주사직골조(최종확정)" xfId="1130"/>
    <cellStyle name="_대곡이설(투찰)_양곡부두(투찰)-0.31%_합덕-신례원(2공구)투찰_합덕-신례원(2공구)투찰_경찰서-터미널간도로(투찰)②_왜관-태평건설" xfId="1131"/>
    <cellStyle name="_대곡이설(투찰)_양곡부두(투찰)-0.31%_합덕-신례원(2공구)투찰_합덕-신례원(2공구)투찰_경찰서-터미널간도로(투찰)②_왜관-태평건설_청주사직골조(최종확정)" xfId="1132"/>
    <cellStyle name="_대곡이설(투찰)_양곡부두(투찰)-0.31%_합덕-신례원(2공구)투찰_합덕-신례원(2공구)투찰_경찰서-터미널간도로(투찰)②_청주사직골조(최종확정)" xfId="1133"/>
    <cellStyle name="_대곡이설(투찰)_양곡부두(투찰)-0.31%_합덕-신례원(2공구)투찰_합덕-신례원(2공구)투찰_마현생창(동양고속)" xfId="1134"/>
    <cellStyle name="_대곡이설(투찰)_양곡부두(투찰)-0.31%_합덕-신례원(2공구)투찰_합덕-신례원(2공구)투찰_마현생창(동양고속)_왜관-태평건설" xfId="1135"/>
    <cellStyle name="_대곡이설(투찰)_양곡부두(투찰)-0.31%_합덕-신례원(2공구)투찰_합덕-신례원(2공구)투찰_마현생창(동양고속)_왜관-태평건설_청주사직골조(최종확정)" xfId="1136"/>
    <cellStyle name="_대곡이설(투찰)_양곡부두(투찰)-0.31%_합덕-신례원(2공구)투찰_합덕-신례원(2공구)투찰_마현생창(동양고속)_청주사직골조(최종확정)" xfId="1137"/>
    <cellStyle name="_대곡이설(투찰)_양곡부두(투찰)-0.31%_합덕-신례원(2공구)투찰_합덕-신례원(2공구)투찰_봉무지방산업단지도로(투찰)②" xfId="1138"/>
    <cellStyle name="_대곡이설(투찰)_양곡부두(투찰)-0.31%_합덕-신례원(2공구)투찰_합덕-신례원(2공구)투찰_봉무지방산업단지도로(투찰)②_마현생창(동양고속)" xfId="1139"/>
    <cellStyle name="_대곡이설(투찰)_양곡부두(투찰)-0.31%_합덕-신례원(2공구)투찰_합덕-신례원(2공구)투찰_봉무지방산업단지도로(투찰)②_마현생창(동양고속)_왜관-태평건설" xfId="1140"/>
    <cellStyle name="_대곡이설(투찰)_양곡부두(투찰)-0.31%_합덕-신례원(2공구)투찰_합덕-신례원(2공구)투찰_봉무지방산업단지도로(투찰)②_마현생창(동양고속)_왜관-태평건설_청주사직골조(최종확정)" xfId="1141"/>
    <cellStyle name="_대곡이설(투찰)_양곡부두(투찰)-0.31%_합덕-신례원(2공구)투찰_합덕-신례원(2공구)투찰_봉무지방산업단지도로(투찰)②_마현생창(동양고속)_청주사직골조(최종확정)" xfId="1142"/>
    <cellStyle name="_대곡이설(투찰)_양곡부두(투찰)-0.31%_합덕-신례원(2공구)투찰_합덕-신례원(2공구)투찰_봉무지방산업단지도로(투찰)②_왜관-태평건설" xfId="1143"/>
    <cellStyle name="_대곡이설(투찰)_양곡부두(투찰)-0.31%_합덕-신례원(2공구)투찰_합덕-신례원(2공구)투찰_봉무지방산업단지도로(투찰)②_왜관-태평건설_청주사직골조(최종확정)" xfId="1144"/>
    <cellStyle name="_대곡이설(투찰)_양곡부두(투찰)-0.31%_합덕-신례원(2공구)투찰_합덕-신례원(2공구)투찰_봉무지방산업단지도로(투찰)②_청주사직골조(최종확정)" xfId="1145"/>
    <cellStyle name="_대곡이설(투찰)_양곡부두(투찰)-0.31%_합덕-신례원(2공구)투찰_합덕-신례원(2공구)투찰_봉무지방산업단지도로(투찰)②+0.250%" xfId="1146"/>
    <cellStyle name="_대곡이설(투찰)_양곡부두(투찰)-0.31%_합덕-신례원(2공구)투찰_합덕-신례원(2공구)투찰_봉무지방산업단지도로(투찰)②+0.250%_마현생창(동양고속)" xfId="1147"/>
    <cellStyle name="_대곡이설(투찰)_양곡부두(투찰)-0.31%_합덕-신례원(2공구)투찰_합덕-신례원(2공구)투찰_봉무지방산업단지도로(투찰)②+0.250%_마현생창(동양고속)_왜관-태평건설" xfId="1148"/>
    <cellStyle name="_대곡이설(투찰)_양곡부두(투찰)-0.31%_합덕-신례원(2공구)투찰_합덕-신례원(2공구)투찰_봉무지방산업단지도로(투찰)②+0.250%_마현생창(동양고속)_왜관-태평건설_청주사직골조(최종확정)" xfId="1149"/>
    <cellStyle name="_대곡이설(투찰)_양곡부두(투찰)-0.31%_합덕-신례원(2공구)투찰_합덕-신례원(2공구)투찰_봉무지방산업단지도로(투찰)②+0.250%_마현생창(동양고속)_청주사직골조(최종확정)" xfId="1150"/>
    <cellStyle name="_대곡이설(투찰)_양곡부두(투찰)-0.31%_합덕-신례원(2공구)투찰_합덕-신례원(2공구)투찰_봉무지방산업단지도로(투찰)②+0.250%_왜관-태평건설" xfId="1151"/>
    <cellStyle name="_대곡이설(투찰)_양곡부두(투찰)-0.31%_합덕-신례원(2공구)투찰_합덕-신례원(2공구)투찰_봉무지방산업단지도로(투찰)②+0.250%_왜관-태평건설_청주사직골조(최종확정)" xfId="1152"/>
    <cellStyle name="_대곡이설(투찰)_양곡부두(투찰)-0.31%_합덕-신례원(2공구)투찰_합덕-신례원(2공구)투찰_봉무지방산업단지도로(투찰)②+0.250%_청주사직골조(최종확정)" xfId="1153"/>
    <cellStyle name="_대곡이설(투찰)_양곡부두(투찰)-0.31%_합덕-신례원(2공구)투찰_합덕-신례원(2공구)투찰_왜관-태평건설" xfId="1154"/>
    <cellStyle name="_대곡이설(투찰)_양곡부두(투찰)-0.31%_합덕-신례원(2공구)투찰_합덕-신례원(2공구)투찰_왜관-태평건설_청주사직골조(최종확정)" xfId="1155"/>
    <cellStyle name="_대곡이설(투찰)_양곡부두(투찰)-0.31%_합덕-신례원(2공구)투찰_합덕-신례원(2공구)투찰_청주사직골조(최종확정)" xfId="1156"/>
    <cellStyle name="_대곡이설(투찰)_왜관-태평건설" xfId="1157"/>
    <cellStyle name="_대곡이설(투찰)_왜관-태평건설_청주사직골조(최종확정)" xfId="1158"/>
    <cellStyle name="_대곡이설(투찰)_창원상수도(토목)투찰" xfId="1159"/>
    <cellStyle name="_대곡이설(투찰)_창원상수도(토목)투찰_경찰서-터미널간도로(투찰)②" xfId="1160"/>
    <cellStyle name="_대곡이설(투찰)_창원상수도(토목)투찰_경찰서-터미널간도로(투찰)②_마현생창(동양고속)" xfId="1161"/>
    <cellStyle name="_대곡이설(투찰)_창원상수도(토목)투찰_경찰서-터미널간도로(투찰)②_마현생창(동양고속)_왜관-태평건설" xfId="1162"/>
    <cellStyle name="_대곡이설(투찰)_창원상수도(토목)투찰_경찰서-터미널간도로(투찰)②_마현생창(동양고속)_왜관-태평건설_청주사직골조(최종확정)" xfId="1163"/>
    <cellStyle name="_대곡이설(투찰)_창원상수도(토목)투찰_경찰서-터미널간도로(투찰)②_마현생창(동양고속)_청주사직골조(최종확정)" xfId="1164"/>
    <cellStyle name="_대곡이설(투찰)_창원상수도(토목)투찰_경찰서-터미널간도로(투찰)②_왜관-태평건설" xfId="1165"/>
    <cellStyle name="_대곡이설(투찰)_창원상수도(토목)투찰_경찰서-터미널간도로(투찰)②_왜관-태평건설_청주사직골조(최종확정)" xfId="1166"/>
    <cellStyle name="_대곡이설(투찰)_창원상수도(토목)투찰_경찰서-터미널간도로(투찰)②_청주사직골조(최종확정)" xfId="1167"/>
    <cellStyle name="_대곡이설(투찰)_창원상수도(토목)투찰_마현생창(동양고속)" xfId="1168"/>
    <cellStyle name="_대곡이설(투찰)_창원상수도(토목)투찰_마현생창(동양고속)_왜관-태평건설" xfId="1169"/>
    <cellStyle name="_대곡이설(투찰)_창원상수도(토목)투찰_마현생창(동양고속)_왜관-태평건설_청주사직골조(최종확정)" xfId="1170"/>
    <cellStyle name="_대곡이설(투찰)_창원상수도(토목)투찰_마현생창(동양고속)_청주사직골조(최종확정)" xfId="1171"/>
    <cellStyle name="_대곡이설(투찰)_창원상수도(토목)투찰_봉무지방산업단지도로(투찰)②" xfId="1172"/>
    <cellStyle name="_대곡이설(투찰)_창원상수도(토목)투찰_봉무지방산업단지도로(투찰)②_마현생창(동양고속)" xfId="1173"/>
    <cellStyle name="_대곡이설(투찰)_창원상수도(토목)투찰_봉무지방산업단지도로(투찰)②_마현생창(동양고속)_왜관-태평건설" xfId="1174"/>
    <cellStyle name="_대곡이설(투찰)_창원상수도(토목)투찰_봉무지방산업단지도로(투찰)②_마현생창(동양고속)_왜관-태평건설_청주사직골조(최종확정)" xfId="1175"/>
    <cellStyle name="_대곡이설(투찰)_창원상수도(토목)투찰_봉무지방산업단지도로(투찰)②_마현생창(동양고속)_청주사직골조(최종확정)" xfId="1176"/>
    <cellStyle name="_대곡이설(투찰)_창원상수도(토목)투찰_봉무지방산업단지도로(투찰)②_왜관-태평건설" xfId="1177"/>
    <cellStyle name="_대곡이설(투찰)_창원상수도(토목)투찰_봉무지방산업단지도로(투찰)②_왜관-태평건설_청주사직골조(최종확정)" xfId="1178"/>
    <cellStyle name="_대곡이설(투찰)_창원상수도(토목)투찰_봉무지방산업단지도로(투찰)②_청주사직골조(최종확정)" xfId="1179"/>
    <cellStyle name="_대곡이설(투찰)_창원상수도(토목)투찰_봉무지방산업단지도로(투찰)②+0.250%" xfId="1180"/>
    <cellStyle name="_대곡이설(투찰)_창원상수도(토목)투찰_봉무지방산업단지도로(투찰)②+0.250%_마현생창(동양고속)" xfId="1181"/>
    <cellStyle name="_대곡이설(투찰)_창원상수도(토목)투찰_봉무지방산업단지도로(투찰)②+0.250%_마현생창(동양고속)_왜관-태평건설" xfId="1182"/>
    <cellStyle name="_대곡이설(투찰)_창원상수도(토목)투찰_봉무지방산업단지도로(투찰)②+0.250%_마현생창(동양고속)_왜관-태평건설_청주사직골조(최종확정)" xfId="1183"/>
    <cellStyle name="_대곡이설(투찰)_창원상수도(토목)투찰_봉무지방산업단지도로(투찰)②+0.250%_마현생창(동양고속)_청주사직골조(최종확정)" xfId="1184"/>
    <cellStyle name="_대곡이설(투찰)_창원상수도(토목)투찰_봉무지방산업단지도로(투찰)②+0.250%_왜관-태평건설" xfId="1185"/>
    <cellStyle name="_대곡이설(투찰)_창원상수도(토목)투찰_봉무지방산업단지도로(투찰)②+0.250%_왜관-태평건설_청주사직골조(최종확정)" xfId="1186"/>
    <cellStyle name="_대곡이설(투찰)_창원상수도(토목)투찰_봉무지방산업단지도로(투찰)②+0.250%_청주사직골조(최종확정)" xfId="1187"/>
    <cellStyle name="_대곡이설(투찰)_창원상수도(토목)투찰_왜관-태평건설" xfId="1188"/>
    <cellStyle name="_대곡이설(투찰)_창원상수도(토목)투찰_왜관-태평건설_청주사직골조(최종확정)" xfId="1189"/>
    <cellStyle name="_대곡이설(투찰)_창원상수도(토목)투찰_청주사직골조(최종확정)" xfId="1190"/>
    <cellStyle name="_대곡이설(투찰)_창원상수도(토목)투찰_합덕-신례원(2공구)투찰" xfId="1191"/>
    <cellStyle name="_대곡이설(투찰)_창원상수도(토목)투찰_합덕-신례원(2공구)투찰_경찰서-터미널간도로(투찰)②" xfId="1192"/>
    <cellStyle name="_대곡이설(투찰)_창원상수도(토목)투찰_합덕-신례원(2공구)투찰_경찰서-터미널간도로(투찰)②_마현생창(동양고속)" xfId="1193"/>
    <cellStyle name="_대곡이설(투찰)_창원상수도(토목)투찰_합덕-신례원(2공구)투찰_경찰서-터미널간도로(투찰)②_마현생창(동양고속)_왜관-태평건설" xfId="1194"/>
    <cellStyle name="_대곡이설(투찰)_창원상수도(토목)투찰_합덕-신례원(2공구)투찰_경찰서-터미널간도로(투찰)②_마현생창(동양고속)_왜관-태평건설_청주사직골조(최종확정)" xfId="1195"/>
    <cellStyle name="_대곡이설(투찰)_창원상수도(토목)투찰_합덕-신례원(2공구)투찰_경찰서-터미널간도로(투찰)②_마현생창(동양고속)_청주사직골조(최종확정)" xfId="1196"/>
    <cellStyle name="_대곡이설(투찰)_창원상수도(토목)투찰_합덕-신례원(2공구)투찰_경찰서-터미널간도로(투찰)②_왜관-태평건설" xfId="1197"/>
    <cellStyle name="_대곡이설(투찰)_창원상수도(토목)투찰_합덕-신례원(2공구)투찰_경찰서-터미널간도로(투찰)②_왜관-태평건설_청주사직골조(최종확정)" xfId="1198"/>
    <cellStyle name="_대곡이설(투찰)_창원상수도(토목)투찰_합덕-신례원(2공구)투찰_경찰서-터미널간도로(투찰)②_청주사직골조(최종확정)" xfId="1199"/>
    <cellStyle name="_대곡이설(투찰)_창원상수도(토목)투찰_합덕-신례원(2공구)투찰_마현생창(동양고속)" xfId="1200"/>
    <cellStyle name="_대곡이설(투찰)_창원상수도(토목)투찰_합덕-신례원(2공구)투찰_마현생창(동양고속)_왜관-태평건설" xfId="1201"/>
    <cellStyle name="_대곡이설(투찰)_창원상수도(토목)투찰_합덕-신례원(2공구)투찰_마현생창(동양고속)_왜관-태평건설_청주사직골조(최종확정)" xfId="1202"/>
    <cellStyle name="_대곡이설(투찰)_창원상수도(토목)투찰_합덕-신례원(2공구)투찰_마현생창(동양고속)_청주사직골조(최종확정)" xfId="1203"/>
    <cellStyle name="_대곡이설(투찰)_창원상수도(토목)투찰_합덕-신례원(2공구)투찰_봉무지방산업단지도로(투찰)②" xfId="1204"/>
    <cellStyle name="_대곡이설(투찰)_창원상수도(토목)투찰_합덕-신례원(2공구)투찰_봉무지방산업단지도로(투찰)②_마현생창(동양고속)" xfId="1205"/>
    <cellStyle name="_대곡이설(투찰)_창원상수도(토목)투찰_합덕-신례원(2공구)투찰_봉무지방산업단지도로(투찰)②_마현생창(동양고속)_왜관-태평건설" xfId="1206"/>
    <cellStyle name="_대곡이설(투찰)_창원상수도(토목)투찰_합덕-신례원(2공구)투찰_봉무지방산업단지도로(투찰)②_마현생창(동양고속)_왜관-태평건설_청주사직골조(최종확정)" xfId="1207"/>
    <cellStyle name="_대곡이설(투찰)_창원상수도(토목)투찰_합덕-신례원(2공구)투찰_봉무지방산업단지도로(투찰)②_마현생창(동양고속)_청주사직골조(최종확정)" xfId="1208"/>
    <cellStyle name="_대곡이설(투찰)_창원상수도(토목)투찰_합덕-신례원(2공구)투찰_봉무지방산업단지도로(투찰)②_왜관-태평건설" xfId="1209"/>
    <cellStyle name="_대곡이설(투찰)_창원상수도(토목)투찰_합덕-신례원(2공구)투찰_봉무지방산업단지도로(투찰)②_왜관-태평건설_청주사직골조(최종확정)" xfId="1210"/>
    <cellStyle name="_대곡이설(투찰)_창원상수도(토목)투찰_합덕-신례원(2공구)투찰_봉무지방산업단지도로(투찰)②_청주사직골조(최종확정)" xfId="1211"/>
    <cellStyle name="_대곡이설(투찰)_창원상수도(토목)투찰_합덕-신례원(2공구)투찰_봉무지방산업단지도로(투찰)②+0.250%" xfId="1212"/>
    <cellStyle name="_대곡이설(투찰)_창원상수도(토목)투찰_합덕-신례원(2공구)투찰_봉무지방산업단지도로(투찰)②+0.250%_마현생창(동양고속)" xfId="1213"/>
    <cellStyle name="_대곡이설(투찰)_창원상수도(토목)투찰_합덕-신례원(2공구)투찰_봉무지방산업단지도로(투찰)②+0.250%_마현생창(동양고속)_왜관-태평건설" xfId="1214"/>
    <cellStyle name="_대곡이설(투찰)_창원상수도(토목)투찰_합덕-신례원(2공구)투찰_봉무지방산업단지도로(투찰)②+0.250%_마현생창(동양고속)_왜관-태평건설_청주사직골조(최종확정)" xfId="1215"/>
    <cellStyle name="_대곡이설(투찰)_창원상수도(토목)투찰_합덕-신례원(2공구)투찰_봉무지방산업단지도로(투찰)②+0.250%_마현생창(동양고속)_청주사직골조(최종확정)" xfId="1216"/>
    <cellStyle name="_대곡이설(투찰)_창원상수도(토목)투찰_합덕-신례원(2공구)투찰_봉무지방산업단지도로(투찰)②+0.250%_왜관-태평건설" xfId="1217"/>
    <cellStyle name="_대곡이설(투찰)_창원상수도(토목)투찰_합덕-신례원(2공구)투찰_봉무지방산업단지도로(투찰)②+0.250%_왜관-태평건설_청주사직골조(최종확정)" xfId="1218"/>
    <cellStyle name="_대곡이설(투찰)_창원상수도(토목)투찰_합덕-신례원(2공구)투찰_봉무지방산업단지도로(투찰)②+0.250%_청주사직골조(최종확정)" xfId="1219"/>
    <cellStyle name="_대곡이설(투찰)_창원상수도(토목)투찰_합덕-신례원(2공구)투찰_왜관-태평건설" xfId="1220"/>
    <cellStyle name="_대곡이설(투찰)_창원상수도(토목)투찰_합덕-신례원(2공구)투찰_왜관-태평건설_청주사직골조(최종확정)" xfId="1221"/>
    <cellStyle name="_대곡이설(투찰)_창원상수도(토목)투찰_합덕-신례원(2공구)투찰_청주사직골조(최종확정)" xfId="1222"/>
    <cellStyle name="_대곡이설(투찰)_창원상수도(토목)투찰_합덕-신례원(2공구)투찰_합덕-신례원(2공구)투찰" xfId="1223"/>
    <cellStyle name="_대곡이설(투찰)_창원상수도(토목)투찰_합덕-신례원(2공구)투찰_합덕-신례원(2공구)투찰_경찰서-터미널간도로(투찰)②" xfId="1224"/>
    <cellStyle name="_대곡이설(투찰)_창원상수도(토목)투찰_합덕-신례원(2공구)투찰_합덕-신례원(2공구)투찰_경찰서-터미널간도로(투찰)②_마현생창(동양고속)" xfId="1225"/>
    <cellStyle name="_대곡이설(투찰)_창원상수도(토목)투찰_합덕-신례원(2공구)투찰_합덕-신례원(2공구)투찰_경찰서-터미널간도로(투찰)②_마현생창(동양고속)_왜관-태평건설" xfId="1226"/>
    <cellStyle name="_대곡이설(투찰)_창원상수도(토목)투찰_합덕-신례원(2공구)투찰_합덕-신례원(2공구)투찰_경찰서-터미널간도로(투찰)②_마현생창(동양고속)_왜관-태평건설_청주사직골조(최종확정)" xfId="1227"/>
    <cellStyle name="_대곡이설(투찰)_창원상수도(토목)투찰_합덕-신례원(2공구)투찰_합덕-신례원(2공구)투찰_경찰서-터미널간도로(투찰)②_마현생창(동양고속)_청주사직골조(최종확정)" xfId="1228"/>
    <cellStyle name="_대곡이설(투찰)_창원상수도(토목)투찰_합덕-신례원(2공구)투찰_합덕-신례원(2공구)투찰_경찰서-터미널간도로(투찰)②_왜관-태평건설" xfId="1229"/>
    <cellStyle name="_대곡이설(투찰)_창원상수도(토목)투찰_합덕-신례원(2공구)투찰_합덕-신례원(2공구)투찰_경찰서-터미널간도로(투찰)②_왜관-태평건설_청주사직골조(최종확정)" xfId="1230"/>
    <cellStyle name="_대곡이설(투찰)_창원상수도(토목)투찰_합덕-신례원(2공구)투찰_합덕-신례원(2공구)투찰_경찰서-터미널간도로(투찰)②_청주사직골조(최종확정)" xfId="1231"/>
    <cellStyle name="_대곡이설(투찰)_창원상수도(토목)투찰_합덕-신례원(2공구)투찰_합덕-신례원(2공구)투찰_마현생창(동양고속)" xfId="1232"/>
    <cellStyle name="_대곡이설(투찰)_창원상수도(토목)투찰_합덕-신례원(2공구)투찰_합덕-신례원(2공구)투찰_마현생창(동양고속)_왜관-태평건설" xfId="1233"/>
    <cellStyle name="_대곡이설(투찰)_창원상수도(토목)투찰_합덕-신례원(2공구)투찰_합덕-신례원(2공구)투찰_마현생창(동양고속)_왜관-태평건설_청주사직골조(최종확정)" xfId="1234"/>
    <cellStyle name="_대곡이설(투찰)_창원상수도(토목)투찰_합덕-신례원(2공구)투찰_합덕-신례원(2공구)투찰_마현생창(동양고속)_청주사직골조(최종확정)" xfId="1235"/>
    <cellStyle name="_대곡이설(투찰)_창원상수도(토목)투찰_합덕-신례원(2공구)투찰_합덕-신례원(2공구)투찰_봉무지방산업단지도로(투찰)②" xfId="1236"/>
    <cellStyle name="_대곡이설(투찰)_창원상수도(토목)투찰_합덕-신례원(2공구)투찰_합덕-신례원(2공구)투찰_봉무지방산업단지도로(투찰)②_마현생창(동양고속)" xfId="1237"/>
    <cellStyle name="_대곡이설(투찰)_창원상수도(토목)투찰_합덕-신례원(2공구)투찰_합덕-신례원(2공구)투찰_봉무지방산업단지도로(투찰)②_마현생창(동양고속)_왜관-태평건설" xfId="1238"/>
    <cellStyle name="_대곡이설(투찰)_창원상수도(토목)투찰_합덕-신례원(2공구)투찰_합덕-신례원(2공구)투찰_봉무지방산업단지도로(투찰)②_마현생창(동양고속)_왜관-태평건설_청주사직골조(최종확정)" xfId="1239"/>
    <cellStyle name="_대곡이설(투찰)_창원상수도(토목)투찰_합덕-신례원(2공구)투찰_합덕-신례원(2공구)투찰_봉무지방산업단지도로(투찰)②_마현생창(동양고속)_청주사직골조(최종확정)" xfId="1240"/>
    <cellStyle name="_대곡이설(투찰)_창원상수도(토목)투찰_합덕-신례원(2공구)투찰_합덕-신례원(2공구)투찰_봉무지방산업단지도로(투찰)②_왜관-태평건설" xfId="1241"/>
    <cellStyle name="_대곡이설(투찰)_창원상수도(토목)투찰_합덕-신례원(2공구)투찰_합덕-신례원(2공구)투찰_봉무지방산업단지도로(투찰)②_왜관-태평건설_청주사직골조(최종확정)" xfId="1242"/>
    <cellStyle name="_대곡이설(투찰)_창원상수도(토목)투찰_합덕-신례원(2공구)투찰_합덕-신례원(2공구)투찰_봉무지방산업단지도로(투찰)②_청주사직골조(최종확정)" xfId="1243"/>
    <cellStyle name="_대곡이설(투찰)_창원상수도(토목)투찰_합덕-신례원(2공구)투찰_합덕-신례원(2공구)투찰_봉무지방산업단지도로(투찰)②+0.250%" xfId="1244"/>
    <cellStyle name="_대곡이설(투찰)_창원상수도(토목)투찰_합덕-신례원(2공구)투찰_합덕-신례원(2공구)투찰_봉무지방산업단지도로(투찰)②+0.250%_마현생창(동양고속)" xfId="1245"/>
    <cellStyle name="_대곡이설(투찰)_창원상수도(토목)투찰_합덕-신례원(2공구)투찰_합덕-신례원(2공구)투찰_봉무지방산업단지도로(투찰)②+0.250%_마현생창(동양고속)_왜관-태평건설" xfId="1246"/>
    <cellStyle name="_대곡이설(투찰)_창원상수도(토목)투찰_합덕-신례원(2공구)투찰_합덕-신례원(2공구)투찰_봉무지방산업단지도로(투찰)②+0.250%_마현생창(동양고속)_왜관-태평건설_청주사직골조(최종확정)" xfId="1247"/>
    <cellStyle name="_대곡이설(투찰)_창원상수도(토목)투찰_합덕-신례원(2공구)투찰_합덕-신례원(2공구)투찰_봉무지방산업단지도로(투찰)②+0.250%_마현생창(동양고속)_청주사직골조(최종확정)" xfId="1248"/>
    <cellStyle name="_대곡이설(투찰)_창원상수도(토목)투찰_합덕-신례원(2공구)투찰_합덕-신례원(2공구)투찰_봉무지방산업단지도로(투찰)②+0.250%_왜관-태평건설" xfId="1249"/>
    <cellStyle name="_대곡이설(투찰)_창원상수도(토목)투찰_합덕-신례원(2공구)투찰_합덕-신례원(2공구)투찰_봉무지방산업단지도로(투찰)②+0.250%_왜관-태평건설_청주사직골조(최종확정)" xfId="1250"/>
    <cellStyle name="_대곡이설(투찰)_창원상수도(토목)투찰_합덕-신례원(2공구)투찰_합덕-신례원(2공구)투찰_봉무지방산업단지도로(투찰)②+0.250%_청주사직골조(최종확정)" xfId="1251"/>
    <cellStyle name="_대곡이설(투찰)_창원상수도(토목)투찰_합덕-신례원(2공구)투찰_합덕-신례원(2공구)투찰_왜관-태평건설" xfId="1252"/>
    <cellStyle name="_대곡이설(투찰)_창원상수도(토목)투찰_합덕-신례원(2공구)투찰_합덕-신례원(2공구)투찰_왜관-태평건설_청주사직골조(최종확정)" xfId="1253"/>
    <cellStyle name="_대곡이설(투찰)_창원상수도(토목)투찰_합덕-신례원(2공구)투찰_합덕-신례원(2공구)투찰_청주사직골조(최종확정)" xfId="1254"/>
    <cellStyle name="_대곡이설(투찰)_청주사직골조(최종확정)" xfId="1255"/>
    <cellStyle name="_대곡이설(투찰)_합덕-신례원(2공구)투찰" xfId="1256"/>
    <cellStyle name="_대곡이설(투찰)_합덕-신례원(2공구)투찰_경찰서-터미널간도로(투찰)②" xfId="1257"/>
    <cellStyle name="_대곡이설(투찰)_합덕-신례원(2공구)투찰_경찰서-터미널간도로(투찰)②_마현생창(동양고속)" xfId="1258"/>
    <cellStyle name="_대곡이설(투찰)_합덕-신례원(2공구)투찰_경찰서-터미널간도로(투찰)②_마현생창(동양고속)_왜관-태평건설" xfId="1259"/>
    <cellStyle name="_대곡이설(투찰)_합덕-신례원(2공구)투찰_경찰서-터미널간도로(투찰)②_마현생창(동양고속)_왜관-태평건설_청주사직골조(최종확정)" xfId="1260"/>
    <cellStyle name="_대곡이설(투찰)_합덕-신례원(2공구)투찰_경찰서-터미널간도로(투찰)②_마현생창(동양고속)_청주사직골조(최종확정)" xfId="1261"/>
    <cellStyle name="_대곡이설(투찰)_합덕-신례원(2공구)투찰_경찰서-터미널간도로(투찰)②_왜관-태평건설" xfId="1262"/>
    <cellStyle name="_대곡이설(투찰)_합덕-신례원(2공구)투찰_경찰서-터미널간도로(투찰)②_왜관-태평건설_청주사직골조(최종확정)" xfId="1263"/>
    <cellStyle name="_대곡이설(투찰)_합덕-신례원(2공구)투찰_경찰서-터미널간도로(투찰)②_청주사직골조(최종확정)" xfId="1264"/>
    <cellStyle name="_대곡이설(투찰)_합덕-신례원(2공구)투찰_마현생창(동양고속)" xfId="1265"/>
    <cellStyle name="_대곡이설(투찰)_합덕-신례원(2공구)투찰_마현생창(동양고속)_왜관-태평건설" xfId="1266"/>
    <cellStyle name="_대곡이설(투찰)_합덕-신례원(2공구)투찰_마현생창(동양고속)_왜관-태평건설_청주사직골조(최종확정)" xfId="1267"/>
    <cellStyle name="_대곡이설(투찰)_합덕-신례원(2공구)투찰_마현생창(동양고속)_청주사직골조(최종확정)" xfId="1268"/>
    <cellStyle name="_대곡이설(투찰)_합덕-신례원(2공구)투찰_봉무지방산업단지도로(투찰)②" xfId="1269"/>
    <cellStyle name="_대곡이설(투찰)_합덕-신례원(2공구)투찰_봉무지방산업단지도로(투찰)②_마현생창(동양고속)" xfId="1270"/>
    <cellStyle name="_대곡이설(투찰)_합덕-신례원(2공구)투찰_봉무지방산업단지도로(투찰)②_마현생창(동양고속)_왜관-태평건설" xfId="1271"/>
    <cellStyle name="_대곡이설(투찰)_합덕-신례원(2공구)투찰_봉무지방산업단지도로(투찰)②_마현생창(동양고속)_왜관-태평건설_청주사직골조(최종확정)" xfId="1272"/>
    <cellStyle name="_대곡이설(투찰)_합덕-신례원(2공구)투찰_봉무지방산업단지도로(투찰)②_마현생창(동양고속)_청주사직골조(최종확정)" xfId="1273"/>
    <cellStyle name="_대곡이설(투찰)_합덕-신례원(2공구)투찰_봉무지방산업단지도로(투찰)②_왜관-태평건설" xfId="1274"/>
    <cellStyle name="_대곡이설(투찰)_합덕-신례원(2공구)투찰_봉무지방산업단지도로(투찰)②_왜관-태평건설_청주사직골조(최종확정)" xfId="1275"/>
    <cellStyle name="_대곡이설(투찰)_합덕-신례원(2공구)투찰_봉무지방산업단지도로(투찰)②_청주사직골조(최종확정)" xfId="1276"/>
    <cellStyle name="_대곡이설(투찰)_합덕-신례원(2공구)투찰_봉무지방산업단지도로(투찰)②+0.250%" xfId="1277"/>
    <cellStyle name="_대곡이설(투찰)_합덕-신례원(2공구)투찰_봉무지방산업단지도로(투찰)②+0.250%_마현생창(동양고속)" xfId="1278"/>
    <cellStyle name="_대곡이설(투찰)_합덕-신례원(2공구)투찰_봉무지방산업단지도로(투찰)②+0.250%_마현생창(동양고속)_왜관-태평건설" xfId="1279"/>
    <cellStyle name="_대곡이설(투찰)_합덕-신례원(2공구)투찰_봉무지방산업단지도로(투찰)②+0.250%_마현생창(동양고속)_왜관-태평건설_청주사직골조(최종확정)" xfId="1280"/>
    <cellStyle name="_대곡이설(투찰)_합덕-신례원(2공구)투찰_봉무지방산업단지도로(투찰)②+0.250%_마현생창(동양고속)_청주사직골조(최종확정)" xfId="1281"/>
    <cellStyle name="_대곡이설(투찰)_합덕-신례원(2공구)투찰_봉무지방산업단지도로(투찰)②+0.250%_왜관-태평건설" xfId="1282"/>
    <cellStyle name="_대곡이설(투찰)_합덕-신례원(2공구)투찰_봉무지방산업단지도로(투찰)②+0.250%_왜관-태평건설_청주사직골조(최종확정)" xfId="1283"/>
    <cellStyle name="_대곡이설(투찰)_합덕-신례원(2공구)투찰_봉무지방산업단지도로(투찰)②+0.250%_청주사직골조(최종확정)" xfId="1284"/>
    <cellStyle name="_대곡이설(투찰)_합덕-신례원(2공구)투찰_왜관-태평건설" xfId="1285"/>
    <cellStyle name="_대곡이설(투찰)_합덕-신례원(2공구)투찰_왜관-태평건설_청주사직골조(최종확정)" xfId="1286"/>
    <cellStyle name="_대곡이설(투찰)_합덕-신례원(2공구)투찰_청주사직골조(최종확정)" xfId="1287"/>
    <cellStyle name="_대곡이설(투찰)_합덕-신례원(2공구)투찰_합덕-신례원(2공구)투찰" xfId="1288"/>
    <cellStyle name="_대곡이설(투찰)_합덕-신례원(2공구)투찰_합덕-신례원(2공구)투찰_경찰서-터미널간도로(투찰)②" xfId="1289"/>
    <cellStyle name="_대곡이설(투찰)_합덕-신례원(2공구)투찰_합덕-신례원(2공구)투찰_경찰서-터미널간도로(투찰)②_마현생창(동양고속)" xfId="1290"/>
    <cellStyle name="_대곡이설(투찰)_합덕-신례원(2공구)투찰_합덕-신례원(2공구)투찰_경찰서-터미널간도로(투찰)②_마현생창(동양고속)_왜관-태평건설" xfId="1291"/>
    <cellStyle name="_대곡이설(투찰)_합덕-신례원(2공구)투찰_합덕-신례원(2공구)투찰_경찰서-터미널간도로(투찰)②_마현생창(동양고속)_왜관-태평건설_청주사직골조(최종확정)" xfId="1292"/>
    <cellStyle name="_대곡이설(투찰)_합덕-신례원(2공구)투찰_합덕-신례원(2공구)투찰_경찰서-터미널간도로(투찰)②_마현생창(동양고속)_청주사직골조(최종확정)" xfId="1293"/>
    <cellStyle name="_대곡이설(투찰)_합덕-신례원(2공구)투찰_합덕-신례원(2공구)투찰_경찰서-터미널간도로(투찰)②_왜관-태평건설" xfId="1294"/>
    <cellStyle name="_대곡이설(투찰)_합덕-신례원(2공구)투찰_합덕-신례원(2공구)투찰_경찰서-터미널간도로(투찰)②_왜관-태평건설_청주사직골조(최종확정)" xfId="1295"/>
    <cellStyle name="_대곡이설(투찰)_합덕-신례원(2공구)투찰_합덕-신례원(2공구)투찰_경찰서-터미널간도로(투찰)②_청주사직골조(최종확정)" xfId="1296"/>
    <cellStyle name="_대곡이설(투찰)_합덕-신례원(2공구)투찰_합덕-신례원(2공구)투찰_마현생창(동양고속)" xfId="1297"/>
    <cellStyle name="_대곡이설(투찰)_합덕-신례원(2공구)투찰_합덕-신례원(2공구)투찰_마현생창(동양고속)_왜관-태평건설" xfId="1298"/>
    <cellStyle name="_대곡이설(투찰)_합덕-신례원(2공구)투찰_합덕-신례원(2공구)투찰_마현생창(동양고속)_왜관-태평건설_청주사직골조(최종확정)" xfId="1299"/>
    <cellStyle name="_대곡이설(투찰)_합덕-신례원(2공구)투찰_합덕-신례원(2공구)투찰_마현생창(동양고속)_청주사직골조(최종확정)" xfId="1300"/>
    <cellStyle name="_대곡이설(투찰)_합덕-신례원(2공구)투찰_합덕-신례원(2공구)투찰_봉무지방산업단지도로(투찰)②" xfId="1301"/>
    <cellStyle name="_대곡이설(투찰)_합덕-신례원(2공구)투찰_합덕-신례원(2공구)투찰_봉무지방산업단지도로(투찰)②_마현생창(동양고속)" xfId="1302"/>
    <cellStyle name="_대곡이설(투찰)_합덕-신례원(2공구)투찰_합덕-신례원(2공구)투찰_봉무지방산업단지도로(투찰)②_마현생창(동양고속)_왜관-태평건설" xfId="1303"/>
    <cellStyle name="_대곡이설(투찰)_합덕-신례원(2공구)투찰_합덕-신례원(2공구)투찰_봉무지방산업단지도로(투찰)②_마현생창(동양고속)_왜관-태평건설_청주사직골조(최종확정)" xfId="1304"/>
    <cellStyle name="_대곡이설(투찰)_합덕-신례원(2공구)투찰_합덕-신례원(2공구)투찰_봉무지방산업단지도로(투찰)②_마현생창(동양고속)_청주사직골조(최종확정)" xfId="1305"/>
    <cellStyle name="_대곡이설(투찰)_합덕-신례원(2공구)투찰_합덕-신례원(2공구)투찰_봉무지방산업단지도로(투찰)②_왜관-태평건설" xfId="1306"/>
    <cellStyle name="_대곡이설(투찰)_합덕-신례원(2공구)투찰_합덕-신례원(2공구)투찰_봉무지방산업단지도로(투찰)②_왜관-태평건설_청주사직골조(최종확정)" xfId="1307"/>
    <cellStyle name="_대곡이설(투찰)_합덕-신례원(2공구)투찰_합덕-신례원(2공구)투찰_봉무지방산업단지도로(투찰)②_청주사직골조(최종확정)" xfId="1308"/>
    <cellStyle name="_대곡이설(투찰)_합덕-신례원(2공구)투찰_합덕-신례원(2공구)투찰_봉무지방산업단지도로(투찰)②+0.250%" xfId="1309"/>
    <cellStyle name="_대곡이설(투찰)_합덕-신례원(2공구)투찰_합덕-신례원(2공구)투찰_봉무지방산업단지도로(투찰)②+0.250%_마현생창(동양고속)" xfId="1310"/>
    <cellStyle name="_대곡이설(투찰)_합덕-신례원(2공구)투찰_합덕-신례원(2공구)투찰_봉무지방산업단지도로(투찰)②+0.250%_마현생창(동양고속)_왜관-태평건설" xfId="1311"/>
    <cellStyle name="_대곡이설(투찰)_합덕-신례원(2공구)투찰_합덕-신례원(2공구)투찰_봉무지방산업단지도로(투찰)②+0.250%_마현생창(동양고속)_왜관-태평건설_청주사직골조(최종확정)" xfId="1312"/>
    <cellStyle name="_대곡이설(투찰)_합덕-신례원(2공구)투찰_합덕-신례원(2공구)투찰_봉무지방산업단지도로(투찰)②+0.250%_마현생창(동양고속)_청주사직골조(최종확정)" xfId="1313"/>
    <cellStyle name="_대곡이설(투찰)_합덕-신례원(2공구)투찰_합덕-신례원(2공구)투찰_봉무지방산업단지도로(투찰)②+0.250%_왜관-태평건설" xfId="1314"/>
    <cellStyle name="_대곡이설(투찰)_합덕-신례원(2공구)투찰_합덕-신례원(2공구)투찰_봉무지방산업단지도로(투찰)②+0.250%_왜관-태평건설_청주사직골조(최종확정)" xfId="1315"/>
    <cellStyle name="_대곡이설(투찰)_합덕-신례원(2공구)투찰_합덕-신례원(2공구)투찰_봉무지방산업단지도로(투찰)②+0.250%_청주사직골조(최종확정)" xfId="1316"/>
    <cellStyle name="_대곡이설(투찰)_합덕-신례원(2공구)투찰_합덕-신례원(2공구)투찰_왜관-태평건설" xfId="1317"/>
    <cellStyle name="_대곡이설(투찰)_합덕-신례원(2공구)투찰_합덕-신례원(2공구)투찰_왜관-태평건설_청주사직골조(최종확정)" xfId="1318"/>
    <cellStyle name="_대곡이설(투찰)_합덕-신례원(2공구)투찰_합덕-신례원(2공구)투찰_청주사직골조(최종확정)" xfId="1319"/>
    <cellStyle name="_대구 범어동 743 오피스텔 신축 굴토 및 토목공사(중공업)" xfId="14644"/>
    <cellStyle name="_대구 범어동 오피스텔(개산 1208)" xfId="14645"/>
    <cellStyle name="_대구각산본실행내역(금액추가VER05)" xfId="1320"/>
    <cellStyle name="_대구달성 스포츠센타 수장공사 -현설0415" xfId="14646"/>
    <cellStyle name="_대구박물관_내역서" xfId="14647"/>
    <cellStyle name="_대구역사약전내역(자재부제출)" xfId="14648"/>
    <cellStyle name="_대국교일반수량" xfId="1321"/>
    <cellStyle name="_대림아크로비스타" xfId="13557"/>
    <cellStyle name="_대림아크로비스타_4월도장타일기성기안" xfId="13558"/>
    <cellStyle name="_대림-온양온천역사 EST 050427-제출" xfId="16054"/>
    <cellStyle name="_대림-전주가톨릭센터 EST 050516-제출" xfId="16055"/>
    <cellStyle name="_대림-전주카톨릭센터 EST 051005" xfId="16056"/>
    <cellStyle name="_대림-한국토지공사 광주사옥 EST 050502-제출" xfId="16057"/>
    <cellStyle name="_대비견적 - 노은" xfId="20071"/>
    <cellStyle name="_대비표" xfId="21411"/>
    <cellStyle name="_대비표(수정)-김주성-wkrdjq" xfId="21412"/>
    <cellStyle name="_대비표(수정)-김주성-wkrdjq_실행예산초안(105동)-시형-1" xfId="21413"/>
    <cellStyle name="_대비표(수정)-김주성-wkrdjq_실행예산초안(105동)-시형-2" xfId="21414"/>
    <cellStyle name="_대비표양식" xfId="1322"/>
    <cellStyle name="_대안투찰내역(0221)" xfId="1323"/>
    <cellStyle name="_대안투찰내역(0221)_★이화-삼계도급실행(2003.04.11)" xfId="1324"/>
    <cellStyle name="_대안투찰내역(0221)_★이화-삼계도급실행(2003.04.11)_춘천-동홍천(3)대비표" xfId="1325"/>
    <cellStyle name="_대안투찰내역(0221)_이화삼계(공종기안)" xfId="1326"/>
    <cellStyle name="_대안투찰내역(0221)_이화삼계(공종기안)_춘천-동홍천(3)대비표" xfId="1327"/>
    <cellStyle name="_대안투찰내역(0221)_춘천-동홍천(3)대비표" xfId="1328"/>
    <cellStyle name="_대안투찰내역(0223)" xfId="1329"/>
    <cellStyle name="_대안투찰내역(0223)_★이화-삼계도급실행(2003.04.11)" xfId="1330"/>
    <cellStyle name="_대안투찰내역(0223)_★이화-삼계도급실행(2003.04.11)_춘천-동홍천(3)대비표" xfId="1331"/>
    <cellStyle name="_대안투찰내역(0223)_이화삼계(공종기안)" xfId="1332"/>
    <cellStyle name="_대안투찰내역(0223)_이화삼계(공종기안)_춘천-동홍천(3)대비표" xfId="1333"/>
    <cellStyle name="_대안투찰내역(0223)_춘천-동홍천(3)대비표" xfId="1334"/>
    <cellStyle name="_대안투찰내역(확정본0226)" xfId="1335"/>
    <cellStyle name="_대안투찰내역(확정본0226)_★이화-삼계도급실행(2003.04.11)" xfId="1336"/>
    <cellStyle name="_대안투찰내역(확정본0226)_★이화-삼계도급실행(2003.04.11)_춘천-동홍천(3)대비표" xfId="1337"/>
    <cellStyle name="_대안투찰내역(확정본0226)_이화삼계(공종기안)" xfId="1338"/>
    <cellStyle name="_대안투찰내역(확정본0226)_이화삼계(공종기안)_춘천-동홍천(3)대비표" xfId="1339"/>
    <cellStyle name="_대안투찰내역(확정본0226)_춘천-동홍천(3)대비표" xfId="1340"/>
    <cellStyle name="_대우대전엑스포스마트시티(06.7.19)" xfId="1341"/>
    <cellStyle name="_대원로포장토적" xfId="12542"/>
    <cellStyle name="_대전견적서_내역서(0205)" xfId="1342"/>
    <cellStyle name="_대전까르프연결구(동해진흥)" xfId="1343"/>
    <cellStyle name="_대전망운용국 대수선 전기공사+개요" xfId="14649"/>
    <cellStyle name="_대전서남부1(투찰원안)" xfId="1344"/>
    <cellStyle name="_대전스마트시티주상복합(대우분0914)-예산관리팀검토용" xfId="1345"/>
    <cellStyle name="_대전지13" xfId="1346"/>
    <cellStyle name="_대전지13_춘천-동홍천(3)대비표" xfId="1347"/>
    <cellStyle name="_대치동 (추가)" xfId="13559"/>
    <cellStyle name="_도고천품의안11" xfId="1348"/>
    <cellStyle name="_도고천품의안11_1" xfId="1349"/>
    <cellStyle name="_도고천품의안11_1_무안-광주2공구(협력)수정" xfId="1350"/>
    <cellStyle name="_도고천품의안11_1_번암견적의뢰(협력)" xfId="1351"/>
    <cellStyle name="_도고천품의안11_1_적상무주IC도로(1공구)" xfId="1352"/>
    <cellStyle name="_도고천품의안11_광주평동실행" xfId="1353"/>
    <cellStyle name="_도고천품의안11_광주평동실행_번암견적의뢰(협력)" xfId="1354"/>
    <cellStyle name="_도고천품의안11_광주평동품의1" xfId="1355"/>
    <cellStyle name="_도고천품의안11_광주평동품의1_무안-광주2공구(협력)수정" xfId="1356"/>
    <cellStyle name="_도고천품의안11_광주평동품의1_번암견적의뢰(협력)" xfId="1357"/>
    <cellStyle name="_도고천품의안11_광주평동품의1_적상무주IC도로(1공구)" xfId="1358"/>
    <cellStyle name="_도고천품의안11_무안-광주2공구(협력)수정" xfId="1359"/>
    <cellStyle name="_도고천품의안11_번암견적의뢰(협력)" xfId="1360"/>
    <cellStyle name="_도고천품의안11_송학실행안" xfId="1361"/>
    <cellStyle name="_도고천품의안11_송학실행안_번암견적의뢰(협력)" xfId="1362"/>
    <cellStyle name="_도고천품의안11_송학하수품의(설계넣고)" xfId="1363"/>
    <cellStyle name="_도고천품의안11_송학하수품의(설계넣고)_무안-광주2공구(협력)수정" xfId="1364"/>
    <cellStyle name="_도고천품의안11_송학하수품의(설계넣고)_번암견적의뢰(협력)" xfId="1365"/>
    <cellStyle name="_도고천품의안11_송학하수품의(설계넣고)_적상무주IC도로(1공구)" xfId="1366"/>
    <cellStyle name="_도고천품의안11_적상무주IC도로(1공구)" xfId="1367"/>
    <cellStyle name="_도곡동실행1차" xfId="1368"/>
    <cellStyle name="_도곡동토공사사발주계획" xfId="16058"/>
    <cellStyle name="_도곡주공" xfId="14650"/>
    <cellStyle name="_도곡주공_1" xfId="14651"/>
    <cellStyle name="_도곡주공v95" xfId="14652"/>
    <cellStyle name="_도곡주공v95_1" xfId="14653"/>
    <cellStyle name="_도급+실행(050719)" xfId="21415"/>
    <cellStyle name="_도급공사변경Ⅰ(0626)" xfId="13050"/>
    <cellStyle name="_도급실행0211" xfId="1369"/>
    <cellStyle name="_도급실행0211_★이화-삼계도급실행(2003.04.11)" xfId="1370"/>
    <cellStyle name="_도급실행0211_★이화-삼계도급실행(2003.04.11)_춘천-동홍천(3)대비표" xfId="1371"/>
    <cellStyle name="_도급실행0211_이화삼계(공종기안)" xfId="1372"/>
    <cellStyle name="_도급실행0211_이화삼계(공종기안)_춘천-동홍천(3)대비표" xfId="1373"/>
    <cellStyle name="_도급실행0211_춘천-동홍천(3)대비표" xfId="1374"/>
    <cellStyle name="_도덕-고흥도로(투찰)" xfId="1375"/>
    <cellStyle name="_도배기성" xfId="13560"/>
    <cellStyle name="_도봉동 빌라실행보고서" xfId="16059"/>
    <cellStyle name="_도장기성" xfId="13561"/>
    <cellStyle name="_도장현설" xfId="14654"/>
    <cellStyle name="_동락천계약서" xfId="20072"/>
    <cellStyle name="_동목포전화국" xfId="13562"/>
    <cellStyle name="_동목포전화국제4회기성청구서" xfId="14655"/>
    <cellStyle name="_동아지질-명전" xfId="1376"/>
    <cellStyle name="_라이나 대구 (8차)" xfId="13563"/>
    <cellStyle name="_롯데본점 신관지하1층" xfId="14656"/>
    <cellStyle name="_리스트정리" xfId="21416"/>
    <cellStyle name="_마가레트 호텔" xfId="13049"/>
    <cellStyle name="_마포도화동-실행" xfId="13564"/>
    <cellStyle name="_마포세일종합실행총괄" xfId="1377"/>
    <cellStyle name="_매입세근거" xfId="16060"/>
    <cellStyle name="_매입세근거_습식공사현설" xfId="16061"/>
    <cellStyle name="_매입세율" xfId="1378"/>
    <cellStyle name="_매정견적보고" xfId="1379"/>
    <cellStyle name="_매출부진만회대책" xfId="20073"/>
    <cellStyle name="_명동복합건물신축공사(입찰)(030832-1)개정4" xfId="1380"/>
    <cellStyle name="_명동아르누보(후드코트)-제출(DATA)" xfId="13565"/>
    <cellStyle name="_명암지도로실행" xfId="1381"/>
    <cellStyle name="_명암지도로실행_번암견적의뢰(협력)" xfId="1382"/>
    <cellStyle name="_명품가약전" xfId="14657"/>
    <cellStyle name="_명품가조명제어" xfId="14658"/>
    <cellStyle name="_모진동공사비추정-3(최영초차장)" xfId="21417"/>
    <cellStyle name="_모형-내역서(12)" xfId="14659"/>
    <cellStyle name="_목공기성" xfId="13566"/>
    <cellStyle name="_목동 방수 6 차 대비건 - 노은" xfId="20074"/>
    <cellStyle name="_목동하이페리온 세대누수 101동 11차 (킹대일) 20070211" xfId="20075"/>
    <cellStyle name="_목포옥암실행예산(V1.0)" xfId="1384"/>
    <cellStyle name="_목포옥암실행예산(예산관리팀-final-1)" xfId="1383"/>
    <cellStyle name="_무안-광주2공구(협력)" xfId="1385"/>
    <cellStyle name="_무안-광주2공구(협력)수정" xfId="1386"/>
    <cellStyle name="_무창(전자입찰용)" xfId="1387"/>
    <cellStyle name="_무창(전자입찰용)_왜관-태평건설" xfId="1388"/>
    <cellStyle name="_무창(전자입찰용)_왜관-태평건설_청주사직골조(최종확정)" xfId="1389"/>
    <cellStyle name="_무창(전자입찰용)_청주사직골조(최종확정)" xfId="1390"/>
    <cellStyle name="_문래동 방적 방림" xfId="13048"/>
    <cellStyle name="_문래동가실행" xfId="13047"/>
    <cellStyle name="_문래동쇼핑몰" xfId="13046"/>
    <cellStyle name="_문막실행예산초안2004-07-17" xfId="21418"/>
    <cellStyle name="_문주, 옹벽 마감 등 추가공사관련(특화금액-두번째)" xfId="1391"/>
    <cellStyle name="_미일실행" xfId="14660"/>
    <cellStyle name="_미일초등.미아중 공사대비표" xfId="14661"/>
    <cellStyle name="_미포견적서 9.20정산보고" xfId="13567"/>
    <cellStyle name="_민원(남양-팔탄간 도로공사로 인한 이설공사)" xfId="1392"/>
    <cellStyle name="_발주내역 " xfId="13568"/>
    <cellStyle name="_방배무지개47평1" xfId="13569"/>
    <cellStyle name="_방수공사(시행결의)" xfId="12541"/>
    <cellStyle name="_방수천정창호유리석내역" xfId="14662"/>
    <cellStyle name="_방어진 체육공원 클럽하우스 신축공사중 인테리어공사" xfId="13570"/>
    <cellStyle name="_방염산출" xfId="21419"/>
    <cellStyle name="_방화동철거" xfId="1393"/>
    <cellStyle name="_배선-유엔견적" xfId="1394"/>
    <cellStyle name="_배수공2" xfId="13219"/>
    <cellStyle name="_번암견적의뢰(협력)" xfId="1395"/>
    <cellStyle name="_범박4단지 지하주차장 균열 (입찰)" xfId="20076"/>
    <cellStyle name="_범박5단지 506동 202호 아트월 070212" xfId="20077"/>
    <cellStyle name="_범박6단지 지하주차장 균열 (입찰)" xfId="20078"/>
    <cellStyle name="_법원기록보존소및전산정보센터-기계실행" xfId="1396"/>
    <cellStyle name="_베네시티 스포츠 센터" xfId="14663"/>
    <cellStyle name="_변경내역5" xfId="16062"/>
    <cellStyle name="_변경내역7(보고)" xfId="16063"/>
    <cellStyle name="_변경내역서" xfId="1397"/>
    <cellStyle name="_변경내역서 -3" xfId="14664"/>
    <cellStyle name="_변경내역서(건축외)" xfId="16064"/>
    <cellStyle name="_변경제출내역-8.6" xfId="13571"/>
    <cellStyle name="_별첨(계획서및실적서양식)" xfId="12540"/>
    <cellStyle name="_별첨(계획서및실적서양식)_1" xfId="12539"/>
    <cellStyle name="_보고02-건축공사감액보고서(0714)" xfId="13045"/>
    <cellStyle name="_보고서 cover" xfId="16065"/>
    <cellStyle name="_보급창기계공내역서_실행결과물051115" xfId="1398"/>
    <cellStyle name="_보일러건물SIDING내역서(용비)2차" xfId="1399"/>
    <cellStyle name="_복대동주은건설지장이전" xfId="1400"/>
    <cellStyle name="_복사본 디자인실행내역_20040809검토후" xfId="1401"/>
    <cellStyle name="_본부장보고(12월실적)" xfId="20079"/>
    <cellStyle name="_본사 현대청운고 휴게실,도서관 개선공사(계약)" xfId="13572"/>
    <cellStyle name="_본사사진양식" xfId="20080"/>
    <cellStyle name="_본실행예산내역(감삼-검토)" xfId="1402"/>
    <cellStyle name="_본점)6,7층 리뉴얼공사 현장설명" xfId="13573"/>
    <cellStyle name="_봉강1교" xfId="1403"/>
    <cellStyle name="_봉림고교 교사신축(최종)" xfId="14665"/>
    <cellStyle name="_봉림고교 교사신축(최종)-참고용" xfId="14666"/>
    <cellStyle name="_부대결-1" xfId="1404"/>
    <cellStyle name="_부대결과" xfId="1405"/>
    <cellStyle name="_부대결과_Book1" xfId="1412"/>
    <cellStyle name="_부대결과_Book1_ys dw 은평 생태교량" xfId="1415"/>
    <cellStyle name="_부대결과_Book1_삼각지 시공계획서" xfId="1413"/>
    <cellStyle name="_부대결과_Book1_삼각지 시공계획서_ys dw 은평 생태교량" xfId="1414"/>
    <cellStyle name="_부대결과_P-(현리-신팔)" xfId="1416"/>
    <cellStyle name="_부대결과_P-(현리-신팔)_ys dw 은평 생태교량" xfId="1419"/>
    <cellStyle name="_부대결과_P-(현리-신팔)_삼각지 시공계획서" xfId="1417"/>
    <cellStyle name="_부대결과_P-(현리-신팔)_삼각지 시공계획서_ys dw 은평 생태교량" xfId="1418"/>
    <cellStyle name="_부대결과_ys dw 은평 생태교량" xfId="1420"/>
    <cellStyle name="_부대결과_삼각지 시공계획서" xfId="1406"/>
    <cellStyle name="_부대결과_삼각지 시공계획서_ys dw 은평 생태교량" xfId="1407"/>
    <cellStyle name="_부대결과_현리-신팔도로설계" xfId="1408"/>
    <cellStyle name="_부대결과_현리-신팔도로설계_ys dw 은평 생태교량" xfId="1411"/>
    <cellStyle name="_부대결과_현리-신팔도로설계_삼각지 시공계획서" xfId="1409"/>
    <cellStyle name="_부대결과_현리-신팔도로설계_삼각지 시공계획서_ys dw 은평 생태교량" xfId="1410"/>
    <cellStyle name="_부대입찰서류" xfId="1421"/>
    <cellStyle name="_부대입찰양식②" xfId="1422"/>
    <cellStyle name="_부대입찰양식②_경찰서-터미널간도로(투찰)②" xfId="1423"/>
    <cellStyle name="_부대입찰양식②_경찰서-터미널간도로(투찰)②_마현생창(동양고속)" xfId="1424"/>
    <cellStyle name="_부대입찰양식②_경찰서-터미널간도로(투찰)②_마현생창(동양고속)_왜관-태평건설" xfId="1425"/>
    <cellStyle name="_부대입찰양식②_경찰서-터미널간도로(투찰)②_마현생창(동양고속)_왜관-태평건설_청주사직골조(최종확정)" xfId="1426"/>
    <cellStyle name="_부대입찰양식②_경찰서-터미널간도로(투찰)②_마현생창(동양고속)_청주사직골조(최종확정)" xfId="1427"/>
    <cellStyle name="_부대입찰양식②_경찰서-터미널간도로(투찰)②_왜관-태평건설" xfId="1428"/>
    <cellStyle name="_부대입찰양식②_경찰서-터미널간도로(투찰)②_왜관-태평건설_청주사직골조(최종확정)" xfId="1429"/>
    <cellStyle name="_부대입찰양식②_경찰서-터미널간도로(투찰)②_청주사직골조(최종확정)" xfId="1430"/>
    <cellStyle name="_부대입찰양식②_마현생창(동양고속)" xfId="1431"/>
    <cellStyle name="_부대입찰양식②_마현생창(동양고속)_왜관-태평건설" xfId="1432"/>
    <cellStyle name="_부대입찰양식②_마현생창(동양고속)_왜관-태평건설_청주사직골조(최종확정)" xfId="1433"/>
    <cellStyle name="_부대입찰양식②_마현생창(동양고속)_청주사직골조(최종확정)" xfId="1434"/>
    <cellStyle name="_부대입찰양식②_봉무지방산업단지도로(투찰)②" xfId="1435"/>
    <cellStyle name="_부대입찰양식②_봉무지방산업단지도로(투찰)②_마현생창(동양고속)" xfId="1436"/>
    <cellStyle name="_부대입찰양식②_봉무지방산업단지도로(투찰)②_마현생창(동양고속)_왜관-태평건설" xfId="1437"/>
    <cellStyle name="_부대입찰양식②_봉무지방산업단지도로(투찰)②_마현생창(동양고속)_왜관-태평건설_청주사직골조(최종확정)" xfId="1438"/>
    <cellStyle name="_부대입찰양식②_봉무지방산업단지도로(투찰)②_마현생창(동양고속)_청주사직골조(최종확정)" xfId="1439"/>
    <cellStyle name="_부대입찰양식②_봉무지방산업단지도로(투찰)②_왜관-태평건설" xfId="1440"/>
    <cellStyle name="_부대입찰양식②_봉무지방산업단지도로(투찰)②_왜관-태평건설_청주사직골조(최종확정)" xfId="1441"/>
    <cellStyle name="_부대입찰양식②_봉무지방산업단지도로(투찰)②_청주사직골조(최종확정)" xfId="1442"/>
    <cellStyle name="_부대입찰양식②_봉무지방산업단지도로(투찰)②+0.250%" xfId="1443"/>
    <cellStyle name="_부대입찰양식②_봉무지방산업단지도로(투찰)②+0.250%_마현생창(동양고속)" xfId="1444"/>
    <cellStyle name="_부대입찰양식②_봉무지방산업단지도로(투찰)②+0.250%_마현생창(동양고속)_왜관-태평건설" xfId="1445"/>
    <cellStyle name="_부대입찰양식②_봉무지방산업단지도로(투찰)②+0.250%_마현생창(동양고속)_왜관-태평건설_청주사직골조(최종확정)" xfId="1446"/>
    <cellStyle name="_부대입찰양식②_봉무지방산업단지도로(투찰)②+0.250%_마현생창(동양고속)_청주사직골조(최종확정)" xfId="1447"/>
    <cellStyle name="_부대입찰양식②_봉무지방산업단지도로(투찰)②+0.250%_왜관-태평건설" xfId="1448"/>
    <cellStyle name="_부대입찰양식②_봉무지방산업단지도로(투찰)②+0.250%_왜관-태평건설_청주사직골조(최종확정)" xfId="1449"/>
    <cellStyle name="_부대입찰양식②_봉무지방산업단지도로(투찰)②+0.250%_청주사직골조(최종확정)" xfId="1450"/>
    <cellStyle name="_부대입찰양식②_왜관-태평건설" xfId="1451"/>
    <cellStyle name="_부대입찰양식②_왜관-태평건설_청주사직골조(최종확정)" xfId="1452"/>
    <cellStyle name="_부대입찰양식②_청주사직골조(최종확정)" xfId="1453"/>
    <cellStyle name="_부대입찰양식②_합덕-신례원(2공구)투찰" xfId="1454"/>
    <cellStyle name="_부대입찰양식②_합덕-신례원(2공구)투찰_경찰서-터미널간도로(투찰)②" xfId="1455"/>
    <cellStyle name="_부대입찰양식②_합덕-신례원(2공구)투찰_경찰서-터미널간도로(투찰)②_마현생창(동양고속)" xfId="1456"/>
    <cellStyle name="_부대입찰양식②_합덕-신례원(2공구)투찰_경찰서-터미널간도로(투찰)②_마현생창(동양고속)_왜관-태평건설" xfId="1457"/>
    <cellStyle name="_부대입찰양식②_합덕-신례원(2공구)투찰_경찰서-터미널간도로(투찰)②_마현생창(동양고속)_왜관-태평건설_청주사직골조(최종확정)" xfId="1458"/>
    <cellStyle name="_부대입찰양식②_합덕-신례원(2공구)투찰_경찰서-터미널간도로(투찰)②_마현생창(동양고속)_청주사직골조(최종확정)" xfId="1459"/>
    <cellStyle name="_부대입찰양식②_합덕-신례원(2공구)투찰_경찰서-터미널간도로(투찰)②_왜관-태평건설" xfId="1460"/>
    <cellStyle name="_부대입찰양식②_합덕-신례원(2공구)투찰_경찰서-터미널간도로(투찰)②_왜관-태평건설_청주사직골조(최종확정)" xfId="1461"/>
    <cellStyle name="_부대입찰양식②_합덕-신례원(2공구)투찰_경찰서-터미널간도로(투찰)②_청주사직골조(최종확정)" xfId="1462"/>
    <cellStyle name="_부대입찰양식②_합덕-신례원(2공구)투찰_마현생창(동양고속)" xfId="1463"/>
    <cellStyle name="_부대입찰양식②_합덕-신례원(2공구)투찰_마현생창(동양고속)_왜관-태평건설" xfId="1464"/>
    <cellStyle name="_부대입찰양식②_합덕-신례원(2공구)투찰_마현생창(동양고속)_왜관-태평건설_청주사직골조(최종확정)" xfId="1465"/>
    <cellStyle name="_부대입찰양식②_합덕-신례원(2공구)투찰_마현생창(동양고속)_청주사직골조(최종확정)" xfId="1466"/>
    <cellStyle name="_부대입찰양식②_합덕-신례원(2공구)투찰_봉무지방산업단지도로(투찰)②" xfId="1467"/>
    <cellStyle name="_부대입찰양식②_합덕-신례원(2공구)투찰_봉무지방산업단지도로(투찰)②_마현생창(동양고속)" xfId="1468"/>
    <cellStyle name="_부대입찰양식②_합덕-신례원(2공구)투찰_봉무지방산업단지도로(투찰)②_마현생창(동양고속)_왜관-태평건설" xfId="1469"/>
    <cellStyle name="_부대입찰양식②_합덕-신례원(2공구)투찰_봉무지방산업단지도로(투찰)②_마현생창(동양고속)_왜관-태평건설_청주사직골조(최종확정)" xfId="1470"/>
    <cellStyle name="_부대입찰양식②_합덕-신례원(2공구)투찰_봉무지방산업단지도로(투찰)②_마현생창(동양고속)_청주사직골조(최종확정)" xfId="1471"/>
    <cellStyle name="_부대입찰양식②_합덕-신례원(2공구)투찰_봉무지방산업단지도로(투찰)②_왜관-태평건설" xfId="1472"/>
    <cellStyle name="_부대입찰양식②_합덕-신례원(2공구)투찰_봉무지방산업단지도로(투찰)②_왜관-태평건설_청주사직골조(최종확정)" xfId="1473"/>
    <cellStyle name="_부대입찰양식②_합덕-신례원(2공구)투찰_봉무지방산업단지도로(투찰)②_청주사직골조(최종확정)" xfId="1474"/>
    <cellStyle name="_부대입찰양식②_합덕-신례원(2공구)투찰_봉무지방산업단지도로(투찰)②+0.250%" xfId="1475"/>
    <cellStyle name="_부대입찰양식②_합덕-신례원(2공구)투찰_봉무지방산업단지도로(투찰)②+0.250%_마현생창(동양고속)" xfId="1476"/>
    <cellStyle name="_부대입찰양식②_합덕-신례원(2공구)투찰_봉무지방산업단지도로(투찰)②+0.250%_마현생창(동양고속)_왜관-태평건설" xfId="1477"/>
    <cellStyle name="_부대입찰양식②_합덕-신례원(2공구)투찰_봉무지방산업단지도로(투찰)②+0.250%_마현생창(동양고속)_왜관-태평건설_청주사직골조(최종확정)" xfId="1478"/>
    <cellStyle name="_부대입찰양식②_합덕-신례원(2공구)투찰_봉무지방산업단지도로(투찰)②+0.250%_마현생창(동양고속)_청주사직골조(최종확정)" xfId="1479"/>
    <cellStyle name="_부대입찰양식②_합덕-신례원(2공구)투찰_봉무지방산업단지도로(투찰)②+0.250%_왜관-태평건설" xfId="1480"/>
    <cellStyle name="_부대입찰양식②_합덕-신례원(2공구)투찰_봉무지방산업단지도로(투찰)②+0.250%_왜관-태평건설_청주사직골조(최종확정)" xfId="1481"/>
    <cellStyle name="_부대입찰양식②_합덕-신례원(2공구)투찰_봉무지방산업단지도로(투찰)②+0.250%_청주사직골조(최종확정)" xfId="1482"/>
    <cellStyle name="_부대입찰양식②_합덕-신례원(2공구)투찰_왜관-태평건설" xfId="1483"/>
    <cellStyle name="_부대입찰양식②_합덕-신례원(2공구)투찰_왜관-태평건설_청주사직골조(최종확정)" xfId="1484"/>
    <cellStyle name="_부대입찰양식②_합덕-신례원(2공구)투찰_청주사직골조(최종확정)" xfId="1485"/>
    <cellStyle name="_부대입찰양식②_합덕-신례원(2공구)투찰_합덕-신례원(2공구)투찰" xfId="1486"/>
    <cellStyle name="_부대입찰양식②_합덕-신례원(2공구)투찰_합덕-신례원(2공구)투찰_경찰서-터미널간도로(투찰)②" xfId="1487"/>
    <cellStyle name="_부대입찰양식②_합덕-신례원(2공구)투찰_합덕-신례원(2공구)투찰_경찰서-터미널간도로(투찰)②_마현생창(동양고속)" xfId="1488"/>
    <cellStyle name="_부대입찰양식②_합덕-신례원(2공구)투찰_합덕-신례원(2공구)투찰_경찰서-터미널간도로(투찰)②_마현생창(동양고속)_왜관-태평건설" xfId="1489"/>
    <cellStyle name="_부대입찰양식②_합덕-신례원(2공구)투찰_합덕-신례원(2공구)투찰_경찰서-터미널간도로(투찰)②_마현생창(동양고속)_왜관-태평건설_청주사직골조(최종확정)" xfId="1490"/>
    <cellStyle name="_부대입찰양식②_합덕-신례원(2공구)투찰_합덕-신례원(2공구)투찰_경찰서-터미널간도로(투찰)②_마현생창(동양고속)_청주사직골조(최종확정)" xfId="1491"/>
    <cellStyle name="_부대입찰양식②_합덕-신례원(2공구)투찰_합덕-신례원(2공구)투찰_경찰서-터미널간도로(투찰)②_왜관-태평건설" xfId="1492"/>
    <cellStyle name="_부대입찰양식②_합덕-신례원(2공구)투찰_합덕-신례원(2공구)투찰_경찰서-터미널간도로(투찰)②_왜관-태평건설_청주사직골조(최종확정)" xfId="1493"/>
    <cellStyle name="_부대입찰양식②_합덕-신례원(2공구)투찰_합덕-신례원(2공구)투찰_경찰서-터미널간도로(투찰)②_청주사직골조(최종확정)" xfId="1494"/>
    <cellStyle name="_부대입찰양식②_합덕-신례원(2공구)투찰_합덕-신례원(2공구)투찰_마현생창(동양고속)" xfId="1495"/>
    <cellStyle name="_부대입찰양식②_합덕-신례원(2공구)투찰_합덕-신례원(2공구)투찰_마현생창(동양고속)_왜관-태평건설" xfId="1496"/>
    <cellStyle name="_부대입찰양식②_합덕-신례원(2공구)투찰_합덕-신례원(2공구)투찰_마현생창(동양고속)_왜관-태평건설_청주사직골조(최종확정)" xfId="1497"/>
    <cellStyle name="_부대입찰양식②_합덕-신례원(2공구)투찰_합덕-신례원(2공구)투찰_마현생창(동양고속)_청주사직골조(최종확정)" xfId="1498"/>
    <cellStyle name="_부대입찰양식②_합덕-신례원(2공구)투찰_합덕-신례원(2공구)투찰_봉무지방산업단지도로(투찰)②" xfId="1499"/>
    <cellStyle name="_부대입찰양식②_합덕-신례원(2공구)투찰_합덕-신례원(2공구)투찰_봉무지방산업단지도로(투찰)②_마현생창(동양고속)" xfId="1500"/>
    <cellStyle name="_부대입찰양식②_합덕-신례원(2공구)투찰_합덕-신례원(2공구)투찰_봉무지방산업단지도로(투찰)②_마현생창(동양고속)_왜관-태평건설" xfId="1501"/>
    <cellStyle name="_부대입찰양식②_합덕-신례원(2공구)투찰_합덕-신례원(2공구)투찰_봉무지방산업단지도로(투찰)②_마현생창(동양고속)_왜관-태평건설_청주사직골조(최종확정)" xfId="1502"/>
    <cellStyle name="_부대입찰양식②_합덕-신례원(2공구)투찰_합덕-신례원(2공구)투찰_봉무지방산업단지도로(투찰)②_마현생창(동양고속)_청주사직골조(최종확정)" xfId="1503"/>
    <cellStyle name="_부대입찰양식②_합덕-신례원(2공구)투찰_합덕-신례원(2공구)투찰_봉무지방산업단지도로(투찰)②_왜관-태평건설" xfId="1504"/>
    <cellStyle name="_부대입찰양식②_합덕-신례원(2공구)투찰_합덕-신례원(2공구)투찰_봉무지방산업단지도로(투찰)②_왜관-태평건설_청주사직골조(최종확정)" xfId="1505"/>
    <cellStyle name="_부대입찰양식②_합덕-신례원(2공구)투찰_합덕-신례원(2공구)투찰_봉무지방산업단지도로(투찰)②_청주사직골조(최종확정)" xfId="1506"/>
    <cellStyle name="_부대입찰양식②_합덕-신례원(2공구)투찰_합덕-신례원(2공구)투찰_봉무지방산업단지도로(투찰)②+0.250%" xfId="1507"/>
    <cellStyle name="_부대입찰양식②_합덕-신례원(2공구)투찰_합덕-신례원(2공구)투찰_봉무지방산업단지도로(투찰)②+0.250%_마현생창(동양고속)" xfId="1508"/>
    <cellStyle name="_부대입찰양식②_합덕-신례원(2공구)투찰_합덕-신례원(2공구)투찰_봉무지방산업단지도로(투찰)②+0.250%_마현생창(동양고속)_왜관-태평건설" xfId="1509"/>
    <cellStyle name="_부대입찰양식②_합덕-신례원(2공구)투찰_합덕-신례원(2공구)투찰_봉무지방산업단지도로(투찰)②+0.250%_마현생창(동양고속)_왜관-태평건설_청주사직골조(최종확정)" xfId="1510"/>
    <cellStyle name="_부대입찰양식②_합덕-신례원(2공구)투찰_합덕-신례원(2공구)투찰_봉무지방산업단지도로(투찰)②+0.250%_마현생창(동양고속)_청주사직골조(최종확정)" xfId="1511"/>
    <cellStyle name="_부대입찰양식②_합덕-신례원(2공구)투찰_합덕-신례원(2공구)투찰_봉무지방산업단지도로(투찰)②+0.250%_왜관-태평건설" xfId="1512"/>
    <cellStyle name="_부대입찰양식②_합덕-신례원(2공구)투찰_합덕-신례원(2공구)투찰_봉무지방산업단지도로(투찰)②+0.250%_왜관-태평건설_청주사직골조(최종확정)" xfId="1513"/>
    <cellStyle name="_부대입찰양식②_합덕-신례원(2공구)투찰_합덕-신례원(2공구)투찰_봉무지방산업단지도로(투찰)②+0.250%_청주사직골조(최종확정)" xfId="1514"/>
    <cellStyle name="_부대입찰양식②_합덕-신례원(2공구)투찰_합덕-신례원(2공구)투찰_왜관-태평건설" xfId="1515"/>
    <cellStyle name="_부대입찰양식②_합덕-신례원(2공구)투찰_합덕-신례원(2공구)투찰_왜관-태평건설_청주사직골조(최종확정)" xfId="1516"/>
    <cellStyle name="_부대입찰양식②_합덕-신례원(2공구)투찰_합덕-신례원(2공구)투찰_청주사직골조(최종확정)" xfId="1517"/>
    <cellStyle name="_부대입찰특별조건및내역송부(최저가)" xfId="1518"/>
    <cellStyle name="_부대입찰특별조건및내역송부(최저가)_Book1" xfId="1541"/>
    <cellStyle name="_부대입찰특별조건및내역송부(최저가)_Book1_ys dw 은평 생태교량" xfId="1544"/>
    <cellStyle name="_부대입찰특별조건및내역송부(최저가)_Book1_삼각지 시공계획서" xfId="1542"/>
    <cellStyle name="_부대입찰특별조건및내역송부(최저가)_Book1_삼각지 시공계획서_ys dw 은평 생태교량" xfId="1543"/>
    <cellStyle name="_부대입찰특별조건및내역송부(최저가)_P-(현리-신팔)" xfId="1545"/>
    <cellStyle name="_부대입찰특별조건및내역송부(최저가)_P-(현리-신팔)_ys dw 은평 생태교량" xfId="1548"/>
    <cellStyle name="_부대입찰특별조건및내역송부(최저가)_P-(현리-신팔)_삼각지 시공계획서" xfId="1546"/>
    <cellStyle name="_부대입찰특별조건및내역송부(최저가)_P-(현리-신팔)_삼각지 시공계획서_ys dw 은평 생태교량" xfId="1547"/>
    <cellStyle name="_부대입찰특별조건및내역송부(최저가)_ys dw 은평 생태교량" xfId="1549"/>
    <cellStyle name="_부대입찰특별조건및내역송부(최저가)_부대결과" xfId="1519"/>
    <cellStyle name="_부대입찰특별조건및내역송부(최저가)_부대결과_Book1" xfId="1526"/>
    <cellStyle name="_부대입찰특별조건및내역송부(최저가)_부대결과_Book1_ys dw 은평 생태교량" xfId="1529"/>
    <cellStyle name="_부대입찰특별조건및내역송부(최저가)_부대결과_Book1_삼각지 시공계획서" xfId="1527"/>
    <cellStyle name="_부대입찰특별조건및내역송부(최저가)_부대결과_Book1_삼각지 시공계획서_ys dw 은평 생태교량" xfId="1528"/>
    <cellStyle name="_부대입찰특별조건및내역송부(최저가)_부대결과_P-(현리-신팔)" xfId="1530"/>
    <cellStyle name="_부대입찰특별조건및내역송부(최저가)_부대결과_P-(현리-신팔)_ys dw 은평 생태교량" xfId="1533"/>
    <cellStyle name="_부대입찰특별조건및내역송부(최저가)_부대결과_P-(현리-신팔)_삼각지 시공계획서" xfId="1531"/>
    <cellStyle name="_부대입찰특별조건및내역송부(최저가)_부대결과_P-(현리-신팔)_삼각지 시공계획서_ys dw 은평 생태교량" xfId="1532"/>
    <cellStyle name="_부대입찰특별조건및내역송부(최저가)_부대결과_ys dw 은평 생태교량" xfId="1534"/>
    <cellStyle name="_부대입찰특별조건및내역송부(최저가)_부대결과_삼각지 시공계획서" xfId="1520"/>
    <cellStyle name="_부대입찰특별조건및내역송부(최저가)_부대결과_삼각지 시공계획서_ys dw 은평 생태교량" xfId="1521"/>
    <cellStyle name="_부대입찰특별조건및내역송부(최저가)_부대결과_현리-신팔도로설계" xfId="1522"/>
    <cellStyle name="_부대입찰특별조건및내역송부(최저가)_부대결과_현리-신팔도로설계_ys dw 은평 생태교량" xfId="1525"/>
    <cellStyle name="_부대입찰특별조건및내역송부(최저가)_부대결과_현리-신팔도로설계_삼각지 시공계획서" xfId="1523"/>
    <cellStyle name="_부대입찰특별조건및내역송부(최저가)_부대결과_현리-신팔도로설계_삼각지 시공계획서_ys dw 은평 생태교량" xfId="1524"/>
    <cellStyle name="_부대입찰특별조건및내역송부(최저가)_삼각지 시공계획서" xfId="1535"/>
    <cellStyle name="_부대입찰특별조건및내역송부(최저가)_삼각지 시공계획서_ys dw 은평 생태교량" xfId="1536"/>
    <cellStyle name="_부대입찰특별조건및내역송부(최저가)_현리-신팔도로설계" xfId="1537"/>
    <cellStyle name="_부대입찰특별조건및내역송부(최저가)_현리-신팔도로설계_ys dw 은평 생태교량" xfId="1540"/>
    <cellStyle name="_부대입찰특별조건및내역송부(최저가)_현리-신팔도로설계_삼각지 시공계획서" xfId="1538"/>
    <cellStyle name="_부대입찰특별조건및내역송부(최저가)_현리-신팔도로설계_삼각지 시공계획서_ys dw 은평 생태교량" xfId="1539"/>
    <cellStyle name="_부대토목내역서" xfId="1550"/>
    <cellStyle name="_부본부장회의자료" xfId="20081"/>
    <cellStyle name="_부산 하이페리온 신축현장 인테리어2공구 견적 내역서" xfId="13574"/>
    <cellStyle name="_부산ion city-포스코건설" xfId="14667"/>
    <cellStyle name="_부산거제동_본실행_20080801_조경,부대토목 포함(예관팀송부)" xfId="1551"/>
    <cellStyle name="_부산월드마크아시아드실행예산(FINAL)" xfId="1556"/>
    <cellStyle name="_부산월드마크아시아드실행예산(현장검토후-1)" xfId="1552"/>
    <cellStyle name="_부산월드마크아시아드실행예산(현장검토후-3)" xfId="1553"/>
    <cellStyle name="_부산월드마크아시아드실행예산(현장검토후-3)_01__본실행예산내역_대구상인_10.15 (예산관리팀)" xfId="1554"/>
    <cellStyle name="_부산월드마크아시아드실행예산(현장검토후-3)_PJ진행현황-수원천천" xfId="1555"/>
    <cellStyle name="_부산항가설전기공사" xfId="1557"/>
    <cellStyle name="_부에나비스타 빌라 설계견적" xfId="13044"/>
    <cellStyle name="_부에나비스타 빌라 인테리어공사" xfId="13575"/>
    <cellStyle name="_부천범박동" xfId="1558"/>
    <cellStyle name="_부천상동아파트" xfId="1559"/>
    <cellStyle name="_부천중동역2차 예산-남궁 검토중" xfId="1560"/>
    <cellStyle name="_부천중동오피스텔추정20030602" xfId="21420"/>
    <cellStyle name="_부천중동오피스텔추정20030602_실행예산초안(105동)-시형-1" xfId="21421"/>
    <cellStyle name="_부천중동오피스텔추정20030602_실행예산초안(105동)-시형-2" xfId="21422"/>
    <cellStyle name="_부천중동오피스텔추정20030602_평택 지산동 아파트추정1-결재本" xfId="21423"/>
    <cellStyle name="_부천중동오피스텔추정20030602_평택 지산동 아파트추정1-결재本_실행예산초안(105동)-시형-1" xfId="21424"/>
    <cellStyle name="_부천중동오피스텔추정20030602_평택 지산동 아파트추정1-결재本_실행예산초안(105동)-시형-2" xfId="21425"/>
    <cellStyle name="_부천테마파크" xfId="1561"/>
    <cellStyle name="_부평배수지(투찰)" xfId="1562"/>
    <cellStyle name="_부평배수지(투찰)_경찰서-터미널간도로(투찰)②" xfId="1563"/>
    <cellStyle name="_부평배수지(투찰)_경찰서-터미널간도로(투찰)②_마현생창(동양고속)" xfId="1564"/>
    <cellStyle name="_부평배수지(투찰)_경찰서-터미널간도로(투찰)②_마현생창(동양고속)_왜관-태평건설" xfId="1565"/>
    <cellStyle name="_부평배수지(투찰)_경찰서-터미널간도로(투찰)②_마현생창(동양고속)_왜관-태평건설_청주사직골조(최종확정)" xfId="1566"/>
    <cellStyle name="_부평배수지(투찰)_경찰서-터미널간도로(투찰)②_마현생창(동양고속)_청주사직골조(최종확정)" xfId="1567"/>
    <cellStyle name="_부평배수지(투찰)_경찰서-터미널간도로(투찰)②_왜관-태평건설" xfId="1568"/>
    <cellStyle name="_부평배수지(투찰)_경찰서-터미널간도로(투찰)②_왜관-태평건설_청주사직골조(최종확정)" xfId="1569"/>
    <cellStyle name="_부평배수지(투찰)_경찰서-터미널간도로(투찰)②_청주사직골조(최종확정)" xfId="1570"/>
    <cellStyle name="_부평배수지(투찰)_마현생창(동양고속)" xfId="1571"/>
    <cellStyle name="_부평배수지(투찰)_마현생창(동양고속)_왜관-태평건설" xfId="1572"/>
    <cellStyle name="_부평배수지(투찰)_마현생창(동양고속)_왜관-태평건설_청주사직골조(최종확정)" xfId="1573"/>
    <cellStyle name="_부평배수지(투찰)_마현생창(동양고속)_청주사직골조(최종확정)" xfId="1574"/>
    <cellStyle name="_부평배수지(투찰)_봉무지방산업단지도로(투찰)②" xfId="1575"/>
    <cellStyle name="_부평배수지(투찰)_봉무지방산업단지도로(투찰)②_마현생창(동양고속)" xfId="1576"/>
    <cellStyle name="_부평배수지(투찰)_봉무지방산업단지도로(투찰)②_마현생창(동양고속)_왜관-태평건설" xfId="1577"/>
    <cellStyle name="_부평배수지(투찰)_봉무지방산업단지도로(투찰)②_마현생창(동양고속)_왜관-태평건설_청주사직골조(최종확정)" xfId="1578"/>
    <cellStyle name="_부평배수지(투찰)_봉무지방산업단지도로(투찰)②_마현생창(동양고속)_청주사직골조(최종확정)" xfId="1579"/>
    <cellStyle name="_부평배수지(투찰)_봉무지방산업단지도로(투찰)②_왜관-태평건설" xfId="1580"/>
    <cellStyle name="_부평배수지(투찰)_봉무지방산업단지도로(투찰)②_왜관-태평건설_청주사직골조(최종확정)" xfId="1581"/>
    <cellStyle name="_부평배수지(투찰)_봉무지방산업단지도로(투찰)②_청주사직골조(최종확정)" xfId="1582"/>
    <cellStyle name="_부평배수지(투찰)_봉무지방산업단지도로(투찰)②+0.250%" xfId="1583"/>
    <cellStyle name="_부평배수지(투찰)_봉무지방산업단지도로(투찰)②+0.250%_마현생창(동양고속)" xfId="1584"/>
    <cellStyle name="_부평배수지(투찰)_봉무지방산업단지도로(투찰)②+0.250%_마현생창(동양고속)_왜관-태평건설" xfId="1585"/>
    <cellStyle name="_부평배수지(투찰)_봉무지방산업단지도로(투찰)②+0.250%_마현생창(동양고속)_왜관-태평건설_청주사직골조(최종확정)" xfId="1586"/>
    <cellStyle name="_부평배수지(투찰)_봉무지방산업단지도로(투찰)②+0.250%_마현생창(동양고속)_청주사직골조(최종확정)" xfId="1587"/>
    <cellStyle name="_부평배수지(투찰)_봉무지방산업단지도로(투찰)②+0.250%_왜관-태평건설" xfId="1588"/>
    <cellStyle name="_부평배수지(투찰)_봉무지방산업단지도로(투찰)②+0.250%_왜관-태평건설_청주사직골조(최종확정)" xfId="1589"/>
    <cellStyle name="_부평배수지(투찰)_봉무지방산업단지도로(투찰)②+0.250%_청주사직골조(최종확정)" xfId="1590"/>
    <cellStyle name="_부평배수지(투찰)_왜관-태평건설" xfId="1591"/>
    <cellStyle name="_부평배수지(투찰)_왜관-태평건설_청주사직골조(최종확정)" xfId="1592"/>
    <cellStyle name="_부평배수지(투찰)_청주사직골조(최종확정)" xfId="1593"/>
    <cellStyle name="_부평배수지(투찰)_합덕-신례원(2공구)투찰" xfId="1594"/>
    <cellStyle name="_부평배수지(투찰)_합덕-신례원(2공구)투찰_경찰서-터미널간도로(투찰)②" xfId="1595"/>
    <cellStyle name="_부평배수지(투찰)_합덕-신례원(2공구)투찰_경찰서-터미널간도로(투찰)②_마현생창(동양고속)" xfId="1596"/>
    <cellStyle name="_부평배수지(투찰)_합덕-신례원(2공구)투찰_경찰서-터미널간도로(투찰)②_마현생창(동양고속)_왜관-태평건설" xfId="1597"/>
    <cellStyle name="_부평배수지(투찰)_합덕-신례원(2공구)투찰_경찰서-터미널간도로(투찰)②_마현생창(동양고속)_왜관-태평건설_청주사직골조(최종확정)" xfId="1598"/>
    <cellStyle name="_부평배수지(투찰)_합덕-신례원(2공구)투찰_경찰서-터미널간도로(투찰)②_마현생창(동양고속)_청주사직골조(최종확정)" xfId="1599"/>
    <cellStyle name="_부평배수지(투찰)_합덕-신례원(2공구)투찰_경찰서-터미널간도로(투찰)②_왜관-태평건설" xfId="1600"/>
    <cellStyle name="_부평배수지(투찰)_합덕-신례원(2공구)투찰_경찰서-터미널간도로(투찰)②_왜관-태평건설_청주사직골조(최종확정)" xfId="1601"/>
    <cellStyle name="_부평배수지(투찰)_합덕-신례원(2공구)투찰_경찰서-터미널간도로(투찰)②_청주사직골조(최종확정)" xfId="1602"/>
    <cellStyle name="_부평배수지(투찰)_합덕-신례원(2공구)투찰_마현생창(동양고속)" xfId="1603"/>
    <cellStyle name="_부평배수지(투찰)_합덕-신례원(2공구)투찰_마현생창(동양고속)_왜관-태평건설" xfId="1604"/>
    <cellStyle name="_부평배수지(투찰)_합덕-신례원(2공구)투찰_마현생창(동양고속)_왜관-태평건설_청주사직골조(최종확정)" xfId="1605"/>
    <cellStyle name="_부평배수지(투찰)_합덕-신례원(2공구)투찰_마현생창(동양고속)_청주사직골조(최종확정)" xfId="1606"/>
    <cellStyle name="_부평배수지(투찰)_합덕-신례원(2공구)투찰_봉무지방산업단지도로(투찰)②" xfId="1607"/>
    <cellStyle name="_부평배수지(투찰)_합덕-신례원(2공구)투찰_봉무지방산업단지도로(투찰)②_마현생창(동양고속)" xfId="1608"/>
    <cellStyle name="_부평배수지(투찰)_합덕-신례원(2공구)투찰_봉무지방산업단지도로(투찰)②_마현생창(동양고속)_왜관-태평건설" xfId="1609"/>
    <cellStyle name="_부평배수지(투찰)_합덕-신례원(2공구)투찰_봉무지방산업단지도로(투찰)②_마현생창(동양고속)_왜관-태평건설_청주사직골조(최종확정)" xfId="1610"/>
    <cellStyle name="_부평배수지(투찰)_합덕-신례원(2공구)투찰_봉무지방산업단지도로(투찰)②_마현생창(동양고속)_청주사직골조(최종확정)" xfId="1611"/>
    <cellStyle name="_부평배수지(투찰)_합덕-신례원(2공구)투찰_봉무지방산업단지도로(투찰)②_왜관-태평건설" xfId="1612"/>
    <cellStyle name="_부평배수지(투찰)_합덕-신례원(2공구)투찰_봉무지방산업단지도로(투찰)②_왜관-태평건설_청주사직골조(최종확정)" xfId="1613"/>
    <cellStyle name="_부평배수지(투찰)_합덕-신례원(2공구)투찰_봉무지방산업단지도로(투찰)②_청주사직골조(최종확정)" xfId="1614"/>
    <cellStyle name="_부평배수지(투찰)_합덕-신례원(2공구)투찰_봉무지방산업단지도로(투찰)②+0.250%" xfId="1615"/>
    <cellStyle name="_부평배수지(투찰)_합덕-신례원(2공구)투찰_봉무지방산업단지도로(투찰)②+0.250%_마현생창(동양고속)" xfId="1616"/>
    <cellStyle name="_부평배수지(투찰)_합덕-신례원(2공구)투찰_봉무지방산업단지도로(투찰)②+0.250%_마현생창(동양고속)_왜관-태평건설" xfId="1617"/>
    <cellStyle name="_부평배수지(투찰)_합덕-신례원(2공구)투찰_봉무지방산업단지도로(투찰)②+0.250%_마현생창(동양고속)_왜관-태평건설_청주사직골조(최종확정)" xfId="1618"/>
    <cellStyle name="_부평배수지(투찰)_합덕-신례원(2공구)투찰_봉무지방산업단지도로(투찰)②+0.250%_마현생창(동양고속)_청주사직골조(최종확정)" xfId="1619"/>
    <cellStyle name="_부평배수지(투찰)_합덕-신례원(2공구)투찰_봉무지방산업단지도로(투찰)②+0.250%_왜관-태평건설" xfId="1620"/>
    <cellStyle name="_부평배수지(투찰)_합덕-신례원(2공구)투찰_봉무지방산업단지도로(투찰)②+0.250%_왜관-태평건설_청주사직골조(최종확정)" xfId="1621"/>
    <cellStyle name="_부평배수지(투찰)_합덕-신례원(2공구)투찰_봉무지방산업단지도로(투찰)②+0.250%_청주사직골조(최종확정)" xfId="1622"/>
    <cellStyle name="_부평배수지(투찰)_합덕-신례원(2공구)투찰_왜관-태평건설" xfId="1623"/>
    <cellStyle name="_부평배수지(투찰)_합덕-신례원(2공구)투찰_왜관-태평건설_청주사직골조(최종확정)" xfId="1624"/>
    <cellStyle name="_부평배수지(투찰)_합덕-신례원(2공구)투찰_청주사직골조(최종확정)" xfId="1625"/>
    <cellStyle name="_부평배수지(투찰)_합덕-신례원(2공구)투찰_합덕-신례원(2공구)투찰" xfId="1626"/>
    <cellStyle name="_부평배수지(투찰)_합덕-신례원(2공구)투찰_합덕-신례원(2공구)투찰_경찰서-터미널간도로(투찰)②" xfId="1627"/>
    <cellStyle name="_부평배수지(투찰)_합덕-신례원(2공구)투찰_합덕-신례원(2공구)투찰_경찰서-터미널간도로(투찰)②_마현생창(동양고속)" xfId="1628"/>
    <cellStyle name="_부평배수지(투찰)_합덕-신례원(2공구)투찰_합덕-신례원(2공구)투찰_경찰서-터미널간도로(투찰)②_마현생창(동양고속)_왜관-태평건설" xfId="1629"/>
    <cellStyle name="_부평배수지(투찰)_합덕-신례원(2공구)투찰_합덕-신례원(2공구)투찰_경찰서-터미널간도로(투찰)②_마현생창(동양고속)_왜관-태평건설_청주사직골조(최종확정)" xfId="1630"/>
    <cellStyle name="_부평배수지(투찰)_합덕-신례원(2공구)투찰_합덕-신례원(2공구)투찰_경찰서-터미널간도로(투찰)②_마현생창(동양고속)_청주사직골조(최종확정)" xfId="1631"/>
    <cellStyle name="_부평배수지(투찰)_합덕-신례원(2공구)투찰_합덕-신례원(2공구)투찰_경찰서-터미널간도로(투찰)②_왜관-태평건설" xfId="1632"/>
    <cellStyle name="_부평배수지(투찰)_합덕-신례원(2공구)투찰_합덕-신례원(2공구)투찰_경찰서-터미널간도로(투찰)②_왜관-태평건설_청주사직골조(최종확정)" xfId="1633"/>
    <cellStyle name="_부평배수지(투찰)_합덕-신례원(2공구)투찰_합덕-신례원(2공구)투찰_경찰서-터미널간도로(투찰)②_청주사직골조(최종확정)" xfId="1634"/>
    <cellStyle name="_부평배수지(투찰)_합덕-신례원(2공구)투찰_합덕-신례원(2공구)투찰_마현생창(동양고속)" xfId="1635"/>
    <cellStyle name="_부평배수지(투찰)_합덕-신례원(2공구)투찰_합덕-신례원(2공구)투찰_마현생창(동양고속)_왜관-태평건설" xfId="1636"/>
    <cellStyle name="_부평배수지(투찰)_합덕-신례원(2공구)투찰_합덕-신례원(2공구)투찰_마현생창(동양고속)_왜관-태평건설_청주사직골조(최종확정)" xfId="1637"/>
    <cellStyle name="_부평배수지(투찰)_합덕-신례원(2공구)투찰_합덕-신례원(2공구)투찰_마현생창(동양고속)_청주사직골조(최종확정)" xfId="1638"/>
    <cellStyle name="_부평배수지(투찰)_합덕-신례원(2공구)투찰_합덕-신례원(2공구)투찰_봉무지방산업단지도로(투찰)②" xfId="1639"/>
    <cellStyle name="_부평배수지(투찰)_합덕-신례원(2공구)투찰_합덕-신례원(2공구)투찰_봉무지방산업단지도로(투찰)②_마현생창(동양고속)" xfId="1640"/>
    <cellStyle name="_부평배수지(투찰)_합덕-신례원(2공구)투찰_합덕-신례원(2공구)투찰_봉무지방산업단지도로(투찰)②_마현생창(동양고속)_왜관-태평건설" xfId="1641"/>
    <cellStyle name="_부평배수지(투찰)_합덕-신례원(2공구)투찰_합덕-신례원(2공구)투찰_봉무지방산업단지도로(투찰)②_마현생창(동양고속)_왜관-태평건설_청주사직골조(최종확정)" xfId="1642"/>
    <cellStyle name="_부평배수지(투찰)_합덕-신례원(2공구)투찰_합덕-신례원(2공구)투찰_봉무지방산업단지도로(투찰)②_마현생창(동양고속)_청주사직골조(최종확정)" xfId="1643"/>
    <cellStyle name="_부평배수지(투찰)_합덕-신례원(2공구)투찰_합덕-신례원(2공구)투찰_봉무지방산업단지도로(투찰)②_왜관-태평건설" xfId="1644"/>
    <cellStyle name="_부평배수지(투찰)_합덕-신례원(2공구)투찰_합덕-신례원(2공구)투찰_봉무지방산업단지도로(투찰)②_왜관-태평건설_청주사직골조(최종확정)" xfId="1645"/>
    <cellStyle name="_부평배수지(투찰)_합덕-신례원(2공구)투찰_합덕-신례원(2공구)투찰_봉무지방산업단지도로(투찰)②_청주사직골조(최종확정)" xfId="1646"/>
    <cellStyle name="_부평배수지(투찰)_합덕-신례원(2공구)투찰_합덕-신례원(2공구)투찰_봉무지방산업단지도로(투찰)②+0.250%" xfId="1647"/>
    <cellStyle name="_부평배수지(투찰)_합덕-신례원(2공구)투찰_합덕-신례원(2공구)투찰_봉무지방산업단지도로(투찰)②+0.250%_마현생창(동양고속)" xfId="1648"/>
    <cellStyle name="_부평배수지(투찰)_합덕-신례원(2공구)투찰_합덕-신례원(2공구)투찰_봉무지방산업단지도로(투찰)②+0.250%_마현생창(동양고속)_왜관-태평건설" xfId="1649"/>
    <cellStyle name="_부평배수지(투찰)_합덕-신례원(2공구)투찰_합덕-신례원(2공구)투찰_봉무지방산업단지도로(투찰)②+0.250%_마현생창(동양고속)_왜관-태평건설_청주사직골조(최종확정)" xfId="1650"/>
    <cellStyle name="_부평배수지(투찰)_합덕-신례원(2공구)투찰_합덕-신례원(2공구)투찰_봉무지방산업단지도로(투찰)②+0.250%_마현생창(동양고속)_청주사직골조(최종확정)" xfId="1651"/>
    <cellStyle name="_부평배수지(투찰)_합덕-신례원(2공구)투찰_합덕-신례원(2공구)투찰_봉무지방산업단지도로(투찰)②+0.250%_왜관-태평건설" xfId="1652"/>
    <cellStyle name="_부평배수지(투찰)_합덕-신례원(2공구)투찰_합덕-신례원(2공구)투찰_봉무지방산업단지도로(투찰)②+0.250%_왜관-태평건설_청주사직골조(최종확정)" xfId="1653"/>
    <cellStyle name="_부평배수지(투찰)_합덕-신례원(2공구)투찰_합덕-신례원(2공구)투찰_봉무지방산업단지도로(투찰)②+0.250%_청주사직골조(최종확정)" xfId="1654"/>
    <cellStyle name="_부평배수지(투찰)_합덕-신례원(2공구)투찰_합덕-신례원(2공구)투찰_왜관-태평건설" xfId="1655"/>
    <cellStyle name="_부평배수지(투찰)_합덕-신례원(2공구)투찰_합덕-신례원(2공구)투찰_왜관-태평건설_청주사직골조(최종확정)" xfId="1656"/>
    <cellStyle name="_부평배수지(투찰)_합덕-신례원(2공구)투찰_합덕-신례원(2공구)투찰_청주사직골조(최종확정)" xfId="1657"/>
    <cellStyle name="_부평점정산내역" xfId="14668"/>
    <cellStyle name="_분계(교보)" xfId="13576"/>
    <cellStyle name="_분계2" xfId="13577"/>
    <cellStyle name="_분당 야탑동 APT(실행)" xfId="1658"/>
    <cellStyle name="_분당 트리폴리스 II 견적작업" xfId="13578"/>
    <cellStyle name="_분당시니어스실행내역서-본실행결재용(02.7.26)" xfId="13579"/>
    <cellStyle name="_분당시니어스타워(2002.4.26)-제출내역(공과잡비결재후 공사비일부수정)" xfId="13580"/>
    <cellStyle name="_분당정자동파라곤주상복합공사비(재검토I-SPACE수준)6-M.H" xfId="21426"/>
    <cellStyle name="_분당차병원" xfId="16066"/>
    <cellStyle name="_분당파크뷰시공계획서(송산)" xfId="16067"/>
    <cellStyle name="_분석001-구조체투입관련" xfId="12256"/>
    <cellStyle name="_분전반~1" xfId="14669"/>
    <cellStyle name="_비옥토_벌개제근_연약지반(최종)" xfId="12538"/>
    <cellStyle name="_빈 견적서 - 노은" xfId="20082"/>
    <cellStyle name="_빈 견적서(노은)" xfId="20083"/>
    <cellStyle name="_빌라평당비교표" xfId="16068"/>
    <cellStyle name="_사기수량산출서" xfId="1659"/>
    <cellStyle name="_사당동아주맨션추정공사비4(GL-0)" xfId="21427"/>
    <cellStyle name="_사당동아주맨션추정공사비4(GL-0)_실행예산초안(105동)-시형-1" xfId="21428"/>
    <cellStyle name="_사당동아주맨션추정공사비4(GL-0)_실행예산초안(105동)-시형-2" xfId="21429"/>
    <cellStyle name="_사당동아주맨션추정공사비4(GL-0)_평택 지산동 아파트추정1-결재本" xfId="21430"/>
    <cellStyle name="_사당동아주맨션추정공사비4(GL-0)_평택 지산동 아파트추정1-결재本_실행예산초안(105동)-시형-1" xfId="21431"/>
    <cellStyle name="_사당동아주맨션추정공사비4(GL-0)_평택 지산동 아파트추정1-결재本_실행예산초안(105동)-시형-2" xfId="21432"/>
    <cellStyle name="_사본 - 견적" xfId="14670"/>
    <cellStyle name="_사본 - 견적_1. 가실행예산(0629 도면기준)" xfId="14671"/>
    <cellStyle name="_사본 - 견적_1. 가실행예산(0629 도면기준)_4.일신통신 가실행예산(재견적合)" xfId="14672"/>
    <cellStyle name="_사본 - 견적_1. 가실행예산(0629 도면기준)_을" xfId="14673"/>
    <cellStyle name="_사본 - 견적_1.본실행 - 조정(안)" xfId="14674"/>
    <cellStyle name="_사본 - 견적_1.본실행 - 조정(안)_4.일신통신 가실행예산(재견적合)" xfId="14675"/>
    <cellStyle name="_사본 - 견적_1.본실행 - 조정(안)_을" xfId="14676"/>
    <cellStyle name="_사본 - 견적_4.일신통신 가실행예산(재견적合)" xfId="14677"/>
    <cellStyle name="_사본 - 견적_을" xfId="14678"/>
    <cellStyle name="_사본 - 견적_총괄 내역서" xfId="14679"/>
    <cellStyle name="_사본 - 견적_총괄 내역서_4.일신통신 가실행예산(재견적合)" xfId="14680"/>
    <cellStyle name="_사본 - 견적_총괄 내역서_을" xfId="14681"/>
    <cellStyle name="_사본 - 고가차도(전력)" xfId="1660"/>
    <cellStyle name="_사본 - 대전스마트시티주상복합(대우분0914)-2차원본" xfId="1661"/>
    <cellStyle name="_사본 - 실행내역-부천중동재건축_ver03-최종" xfId="1662"/>
    <cellStyle name="_사본 - 실행예산(구미광평-최종)" xfId="1663"/>
    <cellStyle name="_사본 - 인테리어실행내역" xfId="16069"/>
    <cellStyle name="_사본 - 조경실행내역" xfId="16070"/>
    <cellStyle name="_사업계획대 실적대비" xfId="1664"/>
    <cellStyle name="_사업부발송" xfId="1665"/>
    <cellStyle name="_사업수지대비표양식" xfId="1666"/>
    <cellStyle name="_사업-인원계획2003" xfId="1667"/>
    <cellStyle name="_사업-인원계획양식" xfId="1668"/>
    <cellStyle name="_사유서(발파량산식기준)최종" xfId="1669"/>
    <cellStyle name="_사전공사(토목본사검토) " xfId="16071"/>
    <cellStyle name="_사전공사(토목본사검토) _1차 기성 내역서 0612023" xfId="16072"/>
    <cellStyle name="_사전공사(토목본사검토) _3차네고견적(061017-1)" xfId="16073"/>
    <cellStyle name="_사전공사(토목본사검토) _문화센타" xfId="16074"/>
    <cellStyle name="_사전공사(토목본사검토) _총괄내역표" xfId="16075"/>
    <cellStyle name="_사전원가변경818(LUFFING CRANE)" xfId="14682"/>
    <cellStyle name="_사전원가심의1" xfId="16076"/>
    <cellStyle name="_사전원가심의1 2" xfId="16077"/>
    <cellStyle name="_사전원가심의1_,공내역" xfId="16078"/>
    <cellStyle name="_사전원가심의1_,공내역 2" xfId="16079"/>
    <cellStyle name="_사전원가심의1_,공내역_1220 두산인프라코어 통합 RD센터-작성" xfId="16080"/>
    <cellStyle name="_사전원가심의1_,공내역_경희대치과대학" xfId="16081"/>
    <cellStyle name="_사전원가심의1_,공내역_경희대치과대학 2" xfId="16082"/>
    <cellStyle name="_사전원가심의1_,공내역_경희대치과대학_1220 두산인프라코어 통합 RD센터-작성" xfId="16083"/>
    <cellStyle name="_사전원가심의1_,공내역_경희대치과대학_공용부" xfId="16084"/>
    <cellStyle name="_사전원가심의1_,공내역_경희대치과대학_공용부_공용부" xfId="16085"/>
    <cellStyle name="_사전원가심의1_,공내역_경희대치과대학_공용부_공용부 2" xfId="16086"/>
    <cellStyle name="_사전원가심의1_,공내역_경희대치과대학_공용부_공용부_1220 두산인프라코어 통합 RD센터-작성" xfId="16087"/>
    <cellStyle name="_사전원가심의1_,공내역_경희대치과대학_공용부_공용부_공용부" xfId="16088"/>
    <cellStyle name="_사전원가심의1_,공내역_경희대치과대학_공용부_공용부_두산인프라코어 통합 R&amp;D센터" xfId="16089"/>
    <cellStyle name="_사전원가심의1_,공내역_경희대치과대학_두산인프라코어 통합 R&amp;D센터" xfId="16090"/>
    <cellStyle name="_사전원가심의1_,공내역_경희대치과대학_삼성동I'PARK스포츠센타 보수공사(제출)" xfId="16091"/>
    <cellStyle name="_사전원가심의1_,공내역_경희대치과대학_전기공사(추가)" xfId="16092"/>
    <cellStyle name="_사전원가심의1_,공내역_경희대치과대학_종로무악 MH공사(실행)" xfId="16093"/>
    <cellStyle name="_사전원가심의1_,공내역_공용부" xfId="16094"/>
    <cellStyle name="_사전원가심의1_,공내역_공용부_공용부" xfId="16095"/>
    <cellStyle name="_사전원가심의1_,공내역_공용부_공용부 2" xfId="16096"/>
    <cellStyle name="_사전원가심의1_,공내역_공용부_공용부_1220 두산인프라코어 통합 RD센터-작성" xfId="16097"/>
    <cellStyle name="_사전원가심의1_,공내역_공용부_공용부_공용부" xfId="16098"/>
    <cellStyle name="_사전원가심의1_,공내역_공용부_공용부_두산인프라코어 통합 R&amp;D센터" xfId="16099"/>
    <cellStyle name="_사전원가심의1_,공내역_두산인프라코어 통합 R&amp;D센터" xfId="16100"/>
    <cellStyle name="_사전원가심의1_,공내역_삼성동I'PARK스포츠센타 보수공사(제출)" xfId="16101"/>
    <cellStyle name="_사전원가심의1_,공내역_삼척건지지구" xfId="16102"/>
    <cellStyle name="_사전원가심의1_,공내역_삼척건지지구 2" xfId="16103"/>
    <cellStyle name="_사전원가심의1_,공내역_삼척건지지구_1220 두산인프라코어 통합 RD센터-작성" xfId="16104"/>
    <cellStyle name="_사전원가심의1_,공내역_삼척건지지구_두산인프라코어 통합 R&amp;D센터" xfId="16105"/>
    <cellStyle name="_사전원가심의1_,공내역_울산천곡MH실행(재입찰)" xfId="16106"/>
    <cellStyle name="_사전원가심의1_,공내역_울산천곡MH실행(재입찰) 2" xfId="16107"/>
    <cellStyle name="_사전원가심의1_,공내역_울산천곡MH실행(재입찰)_1220 두산인프라코어 통합 RD센터-작성" xfId="16108"/>
    <cellStyle name="_사전원가심의1_,공내역_울산천곡MH실행(재입찰)_공용부" xfId="16109"/>
    <cellStyle name="_사전원가심의1_,공내역_울산천곡MH실행(재입찰)_공용부_공용부" xfId="16110"/>
    <cellStyle name="_사전원가심의1_,공내역_울산천곡MH실행(재입찰)_공용부_공용부 2" xfId="16111"/>
    <cellStyle name="_사전원가심의1_,공내역_울산천곡MH실행(재입찰)_공용부_공용부_1220 두산인프라코어 통합 RD센터-작성" xfId="16112"/>
    <cellStyle name="_사전원가심의1_,공내역_울산천곡MH실행(재입찰)_공용부_공용부_공용부" xfId="16113"/>
    <cellStyle name="_사전원가심의1_,공내역_울산천곡MH실행(재입찰)_공용부_공용부_두산인프라코어 통합 R&amp;D센터" xfId="16114"/>
    <cellStyle name="_사전원가심의1_,공내역_울산천곡MH실행(재입찰)_두산인프라코어 통합 R&amp;D센터" xfId="16115"/>
    <cellStyle name="_사전원가심의1_,공내역_울산천곡MH실행(재입찰)_삼성동I'PARK스포츠센타 보수공사(제출)" xfId="16116"/>
    <cellStyle name="_사전원가심의1_,공내역_울산천곡MH실행(재입찰)_전기공사(추가)" xfId="16117"/>
    <cellStyle name="_사전원가심의1_,공내역_울산천곡MH실행(재입찰)_종로무악 MH공사(실행)" xfId="16118"/>
    <cellStyle name="_사전원가심의1_,공내역_울산천곡설계비" xfId="16119"/>
    <cellStyle name="_사전원가심의1_,공내역_울산천곡설계비 2" xfId="16120"/>
    <cellStyle name="_사전원가심의1_,공내역_울산천곡설계비_1220 두산인프라코어 통합 RD센터-작성" xfId="16121"/>
    <cellStyle name="_사전원가심의1_,공내역_울산천곡설계비_공용부" xfId="16122"/>
    <cellStyle name="_사전원가심의1_,공내역_울산천곡설계비_공용부_공용부" xfId="16123"/>
    <cellStyle name="_사전원가심의1_,공내역_울산천곡설계비_공용부_공용부 2" xfId="16124"/>
    <cellStyle name="_사전원가심의1_,공내역_울산천곡설계비_공용부_공용부_1220 두산인프라코어 통합 RD센터-작성" xfId="16125"/>
    <cellStyle name="_사전원가심의1_,공내역_울산천곡설계비_공용부_공용부_공용부" xfId="16126"/>
    <cellStyle name="_사전원가심의1_,공내역_울산천곡설계비_공용부_공용부_두산인프라코어 통합 R&amp;D센터" xfId="16127"/>
    <cellStyle name="_사전원가심의1_,공내역_울산천곡설계비_두산인프라코어 통합 R&amp;D센터" xfId="16128"/>
    <cellStyle name="_사전원가심의1_,공내역_울산천곡설계비_삼성동I'PARK스포츠센타 보수공사(제출)" xfId="16129"/>
    <cellStyle name="_사전원가심의1_,공내역_울산천곡설계비_전기공사(추가)" xfId="16130"/>
    <cellStyle name="_사전원가심의1_,공내역_울산천곡설계비_종로무악 MH공사(실행)" xfId="16131"/>
    <cellStyle name="_사전원가심의1_,공내역_전기공사(추가)" xfId="16132"/>
    <cellStyle name="_사전원가심의1_,공내역_종로무악 MH공사(실행)" xfId="16133"/>
    <cellStyle name="_사전원가심의1_1220 두산인프라코어 통합 RD센터-작성" xfId="16134"/>
    <cellStyle name="_사전원가심의1_202_6동현설공내역(실행)" xfId="16135"/>
    <cellStyle name="_사전원가심의1_202_6동현설공내역(실행)_공용부" xfId="16136"/>
    <cellStyle name="_사전원가심의1_202_6동현설공내역(실행)_공용부 2" xfId="16137"/>
    <cellStyle name="_사전원가심의1_202_6동현설공내역(실행)_공용부_1220 두산인프라코어 통합 RD센터-작성" xfId="16138"/>
    <cellStyle name="_사전원가심의1_202_6동현설공내역(실행)_공용부_공용부" xfId="16139"/>
    <cellStyle name="_사전원가심의1_202_6동현설공내역(실행)_공용부_두산인프라코어 통합 R&amp;D센터" xfId="16140"/>
    <cellStyle name="_사전원가심의1_경희대치과대학" xfId="16141"/>
    <cellStyle name="_사전원가심의1_경희대치과대학 2" xfId="16142"/>
    <cellStyle name="_사전원가심의1_경희대치과대학_1220 두산인프라코어 통합 RD센터-작성" xfId="16143"/>
    <cellStyle name="_사전원가심의1_경희대치과대학_공용부" xfId="16144"/>
    <cellStyle name="_사전원가심의1_경희대치과대학_공용부_공용부" xfId="16145"/>
    <cellStyle name="_사전원가심의1_경희대치과대학_공용부_공용부 2" xfId="16146"/>
    <cellStyle name="_사전원가심의1_경희대치과대학_공용부_공용부_1220 두산인프라코어 통합 RD센터-작성" xfId="16147"/>
    <cellStyle name="_사전원가심의1_경희대치과대학_공용부_공용부_공용부" xfId="16148"/>
    <cellStyle name="_사전원가심의1_경희대치과대학_공용부_공용부_두산인프라코어 통합 R&amp;D센터" xfId="16149"/>
    <cellStyle name="_사전원가심의1_경희대치과대학_두산인프라코어 통합 R&amp;D센터" xfId="16150"/>
    <cellStyle name="_사전원가심의1_경희대치과대학_삼성동I'PARK스포츠센타 보수공사(제출)" xfId="16151"/>
    <cellStyle name="_사전원가심의1_경희대치과대학_전기공사(추가)" xfId="16152"/>
    <cellStyle name="_사전원가심의1_경희대치과대학_종로무악 MH공사(실행)" xfId="16153"/>
    <cellStyle name="_사전원가심의1_경희의료원" xfId="16154"/>
    <cellStyle name="_사전원가심의1_경희의료원 2" xfId="16155"/>
    <cellStyle name="_사전원가심의1_경희의료원_1220 두산인프라코어 통합 RD센터-작성" xfId="16156"/>
    <cellStyle name="_사전원가심의1_경희의료원_202_6동현설공내역(실행)" xfId="16157"/>
    <cellStyle name="_사전원가심의1_경희의료원_202_6동현설공내역(실행)_공용부" xfId="16158"/>
    <cellStyle name="_사전원가심의1_경희의료원_202_6동현설공내역(실행)_공용부 2" xfId="16159"/>
    <cellStyle name="_사전원가심의1_경희의료원_202_6동현설공내역(실행)_공용부_1220 두산인프라코어 통합 RD센터-작성" xfId="16160"/>
    <cellStyle name="_사전원가심의1_경희의료원_202_6동현설공내역(실행)_공용부_공용부" xfId="16161"/>
    <cellStyle name="_사전원가심의1_경희의료원_202_6동현설공내역(실행)_공용부_두산인프라코어 통합 R&amp;D센터" xfId="16162"/>
    <cellStyle name="_사전원가심의1_경희의료원_경희대치과대학" xfId="16163"/>
    <cellStyle name="_사전원가심의1_경희의료원_경희대치과대학 2" xfId="16164"/>
    <cellStyle name="_사전원가심의1_경희의료원_경희대치과대학_1220 두산인프라코어 통합 RD센터-작성" xfId="16165"/>
    <cellStyle name="_사전원가심의1_경희의료원_경희대치과대학_공용부" xfId="16166"/>
    <cellStyle name="_사전원가심의1_경희의료원_경희대치과대학_공용부_공용부" xfId="16167"/>
    <cellStyle name="_사전원가심의1_경희의료원_경희대치과대학_공용부_공용부 2" xfId="16168"/>
    <cellStyle name="_사전원가심의1_경희의료원_경희대치과대학_공용부_공용부_1220 두산인프라코어 통합 RD센터-작성" xfId="16169"/>
    <cellStyle name="_사전원가심의1_경희의료원_경희대치과대학_공용부_공용부_공용부" xfId="16170"/>
    <cellStyle name="_사전원가심의1_경희의료원_경희대치과대학_공용부_공용부_두산인프라코어 통합 R&amp;D센터" xfId="16171"/>
    <cellStyle name="_사전원가심의1_경희의료원_경희대치과대학_두산인프라코어 통합 R&amp;D센터" xfId="16172"/>
    <cellStyle name="_사전원가심의1_경희의료원_경희대치과대학_삼성동I'PARK스포츠센타 보수공사(제출)" xfId="16173"/>
    <cellStyle name="_사전원가심의1_경희의료원_경희대치과대학_전기공사(추가)" xfId="16174"/>
    <cellStyle name="_사전원가심의1_경희의료원_경희대치과대학_종로무악 MH공사(실행)" xfId="16175"/>
    <cellStyle name="_사전원가심의1_경희의료원_경희의료원실행" xfId="16176"/>
    <cellStyle name="_사전원가심의1_경희의료원_경희의료원실행_경희의료원실행" xfId="16177"/>
    <cellStyle name="_사전원가심의1_경희의료원_경희의료원실행_경희의료원실행_공용부" xfId="16178"/>
    <cellStyle name="_사전원가심의1_경희의료원_경희의료원실행_경희의료원실행_공용부 2" xfId="16179"/>
    <cellStyle name="_사전원가심의1_경희의료원_경희의료원실행_경희의료원실행_공용부_1220 두산인프라코어 통합 RD센터-작성" xfId="16180"/>
    <cellStyle name="_사전원가심의1_경희의료원_경희의료원실행_경희의료원실행_공용부_공용부" xfId="16181"/>
    <cellStyle name="_사전원가심의1_경희의료원_경희의료원실행_경희의료원실행_공용부_두산인프라코어 통합 R&amp;D센터" xfId="16182"/>
    <cellStyle name="_사전원가심의1_경희의료원_경희의료원실행_경희의료원실행_삼척건지지구" xfId="16183"/>
    <cellStyle name="_사전원가심의1_경희의료원_경희의료원실행_경희의료원실행_삼척건지지구 2" xfId="16184"/>
    <cellStyle name="_사전원가심의1_경희의료원_경희의료원실행_경희의료원실행_삼척건지지구_1220 두산인프라코어 통합 RD센터-작성" xfId="16185"/>
    <cellStyle name="_사전원가심의1_경희의료원_경희의료원실행_경희의료원실행_삼척건지지구_두산인프라코어 통합 R&amp;D센터" xfId="16186"/>
    <cellStyle name="_사전원가심의1_경희의료원_경희의료원실행_공용부" xfId="16187"/>
    <cellStyle name="_사전원가심의1_경희의료원_경희의료원실행_공용부 2" xfId="16188"/>
    <cellStyle name="_사전원가심의1_경희의료원_경희의료원실행_공용부_1220 두산인프라코어 통합 RD센터-작성" xfId="16189"/>
    <cellStyle name="_사전원가심의1_경희의료원_경희의료원실행_공용부_공용부" xfId="16190"/>
    <cellStyle name="_사전원가심의1_경희의료원_경희의료원실행_공용부_두산인프라코어 통합 R&amp;D센터" xfId="16191"/>
    <cellStyle name="_사전원가심의1_경희의료원_경희의료원실행_삼척건지지구" xfId="16192"/>
    <cellStyle name="_사전원가심의1_경희의료원_경희의료원실행_삼척건지지구 2" xfId="16193"/>
    <cellStyle name="_사전원가심의1_경희의료원_경희의료원실행_삼척건지지구_1220 두산인프라코어 통합 RD센터-작성" xfId="16194"/>
    <cellStyle name="_사전원가심의1_경희의료원_경희의료원실행_삼척건지지구_두산인프라코어 통합 R&amp;D센터" xfId="16195"/>
    <cellStyle name="_사전원가심의1_경희의료원_공용부" xfId="16196"/>
    <cellStyle name="_사전원가심의1_경희의료원_공용부_공용부" xfId="16197"/>
    <cellStyle name="_사전원가심의1_경희의료원_공용부_공용부 2" xfId="16198"/>
    <cellStyle name="_사전원가심의1_경희의료원_공용부_공용부_1220 두산인프라코어 통합 RD센터-작성" xfId="16199"/>
    <cellStyle name="_사전원가심의1_경희의료원_공용부_공용부_공용부" xfId="16200"/>
    <cellStyle name="_사전원가심의1_경희의료원_공용부_공용부_두산인프라코어 통합 R&amp;D센터" xfId="16201"/>
    <cellStyle name="_사전원가심의1_경희의료원_두산인프라코어 통합 R&amp;D센터" xfId="16202"/>
    <cellStyle name="_사전원가심의1_경희의료원_삼성동I'PARK스포츠센타 보수공사(제출)" xfId="16203"/>
    <cellStyle name="_사전원가심의1_경희의료원_삼척건지지구" xfId="16204"/>
    <cellStyle name="_사전원가심의1_경희의료원_삼척건지지구 2" xfId="16205"/>
    <cellStyle name="_사전원가심의1_경희의료원_삼척건지지구_1220 두산인프라코어 통합 RD센터-작성" xfId="16206"/>
    <cellStyle name="_사전원가심의1_경희의료원_삼척건지지구_두산인프라코어 통합 R&amp;D센터" xfId="16207"/>
    <cellStyle name="_사전원가심의1_경희의료원_울산천곡MH실행(재입찰)" xfId="16208"/>
    <cellStyle name="_사전원가심의1_경희의료원_울산천곡MH실행(재입찰) 2" xfId="16209"/>
    <cellStyle name="_사전원가심의1_경희의료원_울산천곡MH실행(재입찰)_1220 두산인프라코어 통합 RD센터-작성" xfId="16210"/>
    <cellStyle name="_사전원가심의1_경희의료원_울산천곡MH실행(재입찰)_공용부" xfId="16211"/>
    <cellStyle name="_사전원가심의1_경희의료원_울산천곡MH실행(재입찰)_공용부_공용부" xfId="16212"/>
    <cellStyle name="_사전원가심의1_경희의료원_울산천곡MH실행(재입찰)_공용부_공용부 2" xfId="16213"/>
    <cellStyle name="_사전원가심의1_경희의료원_울산천곡MH실행(재입찰)_공용부_공용부_1220 두산인프라코어 통합 RD센터-작성" xfId="16214"/>
    <cellStyle name="_사전원가심의1_경희의료원_울산천곡MH실행(재입찰)_공용부_공용부_공용부" xfId="16215"/>
    <cellStyle name="_사전원가심의1_경희의료원_울산천곡MH실행(재입찰)_공용부_공용부_두산인프라코어 통합 R&amp;D센터" xfId="16216"/>
    <cellStyle name="_사전원가심의1_경희의료원_울산천곡MH실행(재입찰)_두산인프라코어 통합 R&amp;D센터" xfId="16217"/>
    <cellStyle name="_사전원가심의1_경희의료원_울산천곡MH실행(재입찰)_삼성동I'PARK스포츠센타 보수공사(제출)" xfId="16218"/>
    <cellStyle name="_사전원가심의1_경희의료원_울산천곡MH실행(재입찰)_전기공사(추가)" xfId="16219"/>
    <cellStyle name="_사전원가심의1_경희의료원_울산천곡MH실행(재입찰)_종로무악 MH공사(실행)" xfId="16220"/>
    <cellStyle name="_사전원가심의1_경희의료원_울산천곡설계비" xfId="16221"/>
    <cellStyle name="_사전원가심의1_경희의료원_울산천곡설계비 2" xfId="16222"/>
    <cellStyle name="_사전원가심의1_경희의료원_울산천곡설계비_1220 두산인프라코어 통합 RD센터-작성" xfId="16223"/>
    <cellStyle name="_사전원가심의1_경희의료원_울산천곡설계비_공용부" xfId="16224"/>
    <cellStyle name="_사전원가심의1_경희의료원_울산천곡설계비_공용부_공용부" xfId="16225"/>
    <cellStyle name="_사전원가심의1_경희의료원_울산천곡설계비_공용부_공용부 2" xfId="16226"/>
    <cellStyle name="_사전원가심의1_경희의료원_울산천곡설계비_공용부_공용부_1220 두산인프라코어 통합 RD센터-작성" xfId="16227"/>
    <cellStyle name="_사전원가심의1_경희의료원_울산천곡설계비_공용부_공용부_공용부" xfId="16228"/>
    <cellStyle name="_사전원가심의1_경희의료원_울산천곡설계비_공용부_공용부_두산인프라코어 통합 R&amp;D센터" xfId="16229"/>
    <cellStyle name="_사전원가심의1_경희의료원_울산천곡설계비_두산인프라코어 통합 R&amp;D센터" xfId="16230"/>
    <cellStyle name="_사전원가심의1_경희의료원_울산천곡설계비_삼성동I'PARK스포츠센타 보수공사(제출)" xfId="16231"/>
    <cellStyle name="_사전원가심의1_경희의료원_울산천곡설계비_전기공사(추가)" xfId="16232"/>
    <cellStyle name="_사전원가심의1_경희의료원_울산천곡설계비_종로무악 MH공사(실행)" xfId="16233"/>
    <cellStyle name="_사전원가심의1_경희의료원_전기공사(추가)" xfId="16234"/>
    <cellStyle name="_사전원가심의1_경희의료원_종로무악 MH공사(실행)" xfId="16235"/>
    <cellStyle name="_사전원가심의1_경희의료원실행" xfId="16236"/>
    <cellStyle name="_사전원가심의1_경희의료원실행_공용부" xfId="16237"/>
    <cellStyle name="_사전원가심의1_경희의료원실행_공용부 2" xfId="16238"/>
    <cellStyle name="_사전원가심의1_경희의료원실행_공용부_1220 두산인프라코어 통합 RD센터-작성" xfId="16239"/>
    <cellStyle name="_사전원가심의1_경희의료원실행_공용부_공용부" xfId="16240"/>
    <cellStyle name="_사전원가심의1_경희의료원실행_공용부_두산인프라코어 통합 R&amp;D센터" xfId="16241"/>
    <cellStyle name="_사전원가심의1_경희의료원실행_삼척건지지구" xfId="16242"/>
    <cellStyle name="_사전원가심의1_경희의료원실행_삼척건지지구 2" xfId="16243"/>
    <cellStyle name="_사전원가심의1_경희의료원실행_삼척건지지구_1220 두산인프라코어 통합 RD센터-작성" xfId="16244"/>
    <cellStyle name="_사전원가심의1_경희의료원실행_삼척건지지구_두산인프라코어 통합 R&amp;D센터" xfId="16245"/>
    <cellStyle name="_사전원가심의1_공용부" xfId="16246"/>
    <cellStyle name="_사전원가심의1_공용부_공용부" xfId="16247"/>
    <cellStyle name="_사전원가심의1_공용부_공용부 2" xfId="16248"/>
    <cellStyle name="_사전원가심의1_공용부_공용부_1220 두산인프라코어 통합 RD센터-작성" xfId="16249"/>
    <cellStyle name="_사전원가심의1_공용부_공용부_공용부" xfId="16250"/>
    <cellStyle name="_사전원가심의1_공용부_공용부_두산인프라코어 통합 R&amp;D센터" xfId="16251"/>
    <cellStyle name="_사전원가심의1_대전가오(현설용공내역서)" xfId="16252"/>
    <cellStyle name="_사전원가심의1_대전가오(현설용공내역서) 2" xfId="16253"/>
    <cellStyle name="_사전원가심의1_대전가오(현설용공내역서)_1220 두산인프라코어 통합 RD센터-작성" xfId="16254"/>
    <cellStyle name="_사전원가심의1_대전가오(현설용공내역서)_경희대치과대학" xfId="16255"/>
    <cellStyle name="_사전원가심의1_대전가오(현설용공내역서)_경희대치과대학 2" xfId="16256"/>
    <cellStyle name="_사전원가심의1_대전가오(현설용공내역서)_경희대치과대학_1220 두산인프라코어 통합 RD센터-작성" xfId="16257"/>
    <cellStyle name="_사전원가심의1_대전가오(현설용공내역서)_경희대치과대학_공용부" xfId="16258"/>
    <cellStyle name="_사전원가심의1_대전가오(현설용공내역서)_경희대치과대학_공용부_공용부" xfId="16259"/>
    <cellStyle name="_사전원가심의1_대전가오(현설용공내역서)_경희대치과대학_공용부_공용부 2" xfId="16260"/>
    <cellStyle name="_사전원가심의1_대전가오(현설용공내역서)_경희대치과대학_공용부_공용부_1220 두산인프라코어 통합 RD센터-작성" xfId="16261"/>
    <cellStyle name="_사전원가심의1_대전가오(현설용공내역서)_경희대치과대학_공용부_공용부_공용부" xfId="16262"/>
    <cellStyle name="_사전원가심의1_대전가오(현설용공내역서)_경희대치과대학_공용부_공용부_두산인프라코어 통합 R&amp;D센터" xfId="16263"/>
    <cellStyle name="_사전원가심의1_대전가오(현설용공내역서)_경희대치과대학_두산인프라코어 통합 R&amp;D센터" xfId="16264"/>
    <cellStyle name="_사전원가심의1_대전가오(현설용공내역서)_경희대치과대학_삼성동I'PARK스포츠센타 보수공사(제출)" xfId="16265"/>
    <cellStyle name="_사전원가심의1_대전가오(현설용공내역서)_경희대치과대학_전기공사(추가)" xfId="16266"/>
    <cellStyle name="_사전원가심의1_대전가오(현설용공내역서)_경희대치과대학_종로무악 MH공사(실행)" xfId="16267"/>
    <cellStyle name="_사전원가심의1_대전가오(현설용공내역서)_공내역서" xfId="16268"/>
    <cellStyle name="_사전원가심의1_대전가오(현설용공내역서)_공내역서 2" xfId="16269"/>
    <cellStyle name="_사전원가심의1_대전가오(현설용공내역서)_공내역서_1220 두산인프라코어 통합 RD센터-작성" xfId="16270"/>
    <cellStyle name="_사전원가심의1_대전가오(현설용공내역서)_공내역서_경희대치과대학" xfId="16271"/>
    <cellStyle name="_사전원가심의1_대전가오(현설용공내역서)_공내역서_경희대치과대학 2" xfId="16272"/>
    <cellStyle name="_사전원가심의1_대전가오(현설용공내역서)_공내역서_경희대치과대학_1220 두산인프라코어 통합 RD센터-작성" xfId="16273"/>
    <cellStyle name="_사전원가심의1_대전가오(현설용공내역서)_공내역서_경희대치과대학_공용부" xfId="16274"/>
    <cellStyle name="_사전원가심의1_대전가오(현설용공내역서)_공내역서_경희대치과대학_공용부_공용부" xfId="16275"/>
    <cellStyle name="_사전원가심의1_대전가오(현설용공내역서)_공내역서_경희대치과대학_공용부_공용부 2" xfId="16276"/>
    <cellStyle name="_사전원가심의1_대전가오(현설용공내역서)_공내역서_경희대치과대학_공용부_공용부_1220 두산인프라코어 통합 RD센터-작성" xfId="16277"/>
    <cellStyle name="_사전원가심의1_대전가오(현설용공내역서)_공내역서_경희대치과대학_공용부_공용부_공용부" xfId="16278"/>
    <cellStyle name="_사전원가심의1_대전가오(현설용공내역서)_공내역서_경희대치과대학_공용부_공용부_두산인프라코어 통합 R&amp;D센터" xfId="16279"/>
    <cellStyle name="_사전원가심의1_대전가오(현설용공내역서)_공내역서_경희대치과대학_두산인프라코어 통합 R&amp;D센터" xfId="16280"/>
    <cellStyle name="_사전원가심의1_대전가오(현설용공내역서)_공내역서_경희대치과대학_삼성동I'PARK스포츠센타 보수공사(제출)" xfId="16281"/>
    <cellStyle name="_사전원가심의1_대전가오(현설용공내역서)_공내역서_경희대치과대학_전기공사(추가)" xfId="16282"/>
    <cellStyle name="_사전원가심의1_대전가오(현설용공내역서)_공내역서_경희대치과대학_종로무악 MH공사(실행)" xfId="16283"/>
    <cellStyle name="_사전원가심의1_대전가오(현설용공내역서)_공내역서_공용부" xfId="16284"/>
    <cellStyle name="_사전원가심의1_대전가오(현설용공내역서)_공내역서_공용부_공용부" xfId="16285"/>
    <cellStyle name="_사전원가심의1_대전가오(현설용공내역서)_공내역서_공용부_공용부 2" xfId="16286"/>
    <cellStyle name="_사전원가심의1_대전가오(현설용공내역서)_공내역서_공용부_공용부_1220 두산인프라코어 통합 RD센터-작성" xfId="16287"/>
    <cellStyle name="_사전원가심의1_대전가오(현설용공내역서)_공내역서_공용부_공용부_공용부" xfId="16288"/>
    <cellStyle name="_사전원가심의1_대전가오(현설용공내역서)_공내역서_공용부_공용부_두산인프라코어 통합 R&amp;D센터" xfId="16289"/>
    <cellStyle name="_사전원가심의1_대전가오(현설용공내역서)_공내역서_두산인프라코어 통합 R&amp;D센터" xfId="16290"/>
    <cellStyle name="_사전원가심의1_대전가오(현설용공내역서)_공내역서_삼성동I'PARK스포츠센타 보수공사(제출)" xfId="16291"/>
    <cellStyle name="_사전원가심의1_대전가오(현설용공내역서)_공내역서_삼척건지지구" xfId="16292"/>
    <cellStyle name="_사전원가심의1_대전가오(현설용공내역서)_공내역서_삼척건지지구 2" xfId="16293"/>
    <cellStyle name="_사전원가심의1_대전가오(현설용공내역서)_공내역서_삼척건지지구_1220 두산인프라코어 통합 RD센터-작성" xfId="16294"/>
    <cellStyle name="_사전원가심의1_대전가오(현설용공내역서)_공내역서_삼척건지지구_두산인프라코어 통합 R&amp;D센터" xfId="16295"/>
    <cellStyle name="_사전원가심의1_대전가오(현설용공내역서)_공내역서_울산천곡MH실행(재입찰)" xfId="16296"/>
    <cellStyle name="_사전원가심의1_대전가오(현설용공내역서)_공내역서_울산천곡MH실행(재입찰) 2" xfId="16297"/>
    <cellStyle name="_사전원가심의1_대전가오(현설용공내역서)_공내역서_울산천곡MH실행(재입찰)_1220 두산인프라코어 통합 RD센터-작성" xfId="16298"/>
    <cellStyle name="_사전원가심의1_대전가오(현설용공내역서)_공내역서_울산천곡MH실행(재입찰)_공용부" xfId="16299"/>
    <cellStyle name="_사전원가심의1_대전가오(현설용공내역서)_공내역서_울산천곡MH실행(재입찰)_공용부_공용부" xfId="16300"/>
    <cellStyle name="_사전원가심의1_대전가오(현설용공내역서)_공내역서_울산천곡MH실행(재입찰)_공용부_공용부 2" xfId="16301"/>
    <cellStyle name="_사전원가심의1_대전가오(현설용공내역서)_공내역서_울산천곡MH실행(재입찰)_공용부_공용부_1220 두산인프라코어 통합 RD센터-작성" xfId="16302"/>
    <cellStyle name="_사전원가심의1_대전가오(현설용공내역서)_공내역서_울산천곡MH실행(재입찰)_공용부_공용부_공용부" xfId="16303"/>
    <cellStyle name="_사전원가심의1_대전가오(현설용공내역서)_공내역서_울산천곡MH실행(재입찰)_공용부_공용부_두산인프라코어 통합 R&amp;D센터" xfId="16304"/>
    <cellStyle name="_사전원가심의1_대전가오(현설용공내역서)_공내역서_울산천곡MH실행(재입찰)_두산인프라코어 통합 R&amp;D센터" xfId="16305"/>
    <cellStyle name="_사전원가심의1_대전가오(현설용공내역서)_공내역서_울산천곡MH실행(재입찰)_삼성동I'PARK스포츠센타 보수공사(제출)" xfId="16306"/>
    <cellStyle name="_사전원가심의1_대전가오(현설용공내역서)_공내역서_울산천곡MH실행(재입찰)_전기공사(추가)" xfId="16307"/>
    <cellStyle name="_사전원가심의1_대전가오(현설용공내역서)_공내역서_울산천곡MH실행(재입찰)_종로무악 MH공사(실행)" xfId="16308"/>
    <cellStyle name="_사전원가심의1_대전가오(현설용공내역서)_공내역서_울산천곡설계비" xfId="16309"/>
    <cellStyle name="_사전원가심의1_대전가오(현설용공내역서)_공내역서_울산천곡설계비 2" xfId="16310"/>
    <cellStyle name="_사전원가심의1_대전가오(현설용공내역서)_공내역서_울산천곡설계비_1220 두산인프라코어 통합 RD센터-작성" xfId="16311"/>
    <cellStyle name="_사전원가심의1_대전가오(현설용공내역서)_공내역서_울산천곡설계비_공용부" xfId="16312"/>
    <cellStyle name="_사전원가심의1_대전가오(현설용공내역서)_공내역서_울산천곡설계비_공용부_공용부" xfId="16313"/>
    <cellStyle name="_사전원가심의1_대전가오(현설용공내역서)_공내역서_울산천곡설계비_공용부_공용부 2" xfId="16314"/>
    <cellStyle name="_사전원가심의1_대전가오(현설용공내역서)_공내역서_울산천곡설계비_공용부_공용부_1220 두산인프라코어 통합 RD센터-작성" xfId="16315"/>
    <cellStyle name="_사전원가심의1_대전가오(현설용공내역서)_공내역서_울산천곡설계비_공용부_공용부_공용부" xfId="16316"/>
    <cellStyle name="_사전원가심의1_대전가오(현설용공내역서)_공내역서_울산천곡설계비_공용부_공용부_두산인프라코어 통합 R&amp;D센터" xfId="16317"/>
    <cellStyle name="_사전원가심의1_대전가오(현설용공내역서)_공내역서_울산천곡설계비_두산인프라코어 통합 R&amp;D센터" xfId="16318"/>
    <cellStyle name="_사전원가심의1_대전가오(현설용공내역서)_공내역서_울산천곡설계비_삼성동I'PARK스포츠센타 보수공사(제출)" xfId="16319"/>
    <cellStyle name="_사전원가심의1_대전가오(현설용공내역서)_공내역서_울산천곡설계비_전기공사(추가)" xfId="16320"/>
    <cellStyle name="_사전원가심의1_대전가오(현설용공내역서)_공내역서_울산천곡설계비_종로무악 MH공사(실행)" xfId="16321"/>
    <cellStyle name="_사전원가심의1_대전가오(현설용공내역서)_공내역서_전기공사(추가)" xfId="16322"/>
    <cellStyle name="_사전원가심의1_대전가오(현설용공내역서)_공내역서_종로무악 MH공사(실행)" xfId="16323"/>
    <cellStyle name="_사전원가심의1_대전가오(현설용공내역서)_공용부" xfId="16324"/>
    <cellStyle name="_사전원가심의1_대전가오(현설용공내역서)_공용부_공용부" xfId="16325"/>
    <cellStyle name="_사전원가심의1_대전가오(현설용공내역서)_공용부_공용부 2" xfId="16326"/>
    <cellStyle name="_사전원가심의1_대전가오(현설용공내역서)_공용부_공용부_1220 두산인프라코어 통합 RD센터-작성" xfId="16327"/>
    <cellStyle name="_사전원가심의1_대전가오(현설용공내역서)_공용부_공용부_공용부" xfId="16328"/>
    <cellStyle name="_사전원가심의1_대전가오(현설용공내역서)_공용부_공용부_두산인프라코어 통합 R&amp;D센터" xfId="16329"/>
    <cellStyle name="_사전원가심의1_대전가오(현설용공내역서)_두산인프라코어 통합 R&amp;D센터" xfId="16330"/>
    <cellStyle name="_사전원가심의1_대전가오(현설용공내역서)_삼성동I'PARK스포츠센타 보수공사(제출)" xfId="16331"/>
    <cellStyle name="_사전원가심의1_대전가오(현설용공내역서)_삼척건지지구" xfId="16332"/>
    <cellStyle name="_사전원가심의1_대전가오(현설용공내역서)_삼척건지지구 2" xfId="16333"/>
    <cellStyle name="_사전원가심의1_대전가오(현설용공내역서)_삼척건지지구_1220 두산인프라코어 통합 RD센터-작성" xfId="16334"/>
    <cellStyle name="_사전원가심의1_대전가오(현설용공내역서)_삼척건지지구_두산인프라코어 통합 R&amp;D센터" xfId="16335"/>
    <cellStyle name="_사전원가심의1_대전가오(현설용공내역서)_울산천곡MH실행(재입찰)" xfId="16336"/>
    <cellStyle name="_사전원가심의1_대전가오(현설용공내역서)_울산천곡MH실행(재입찰) 2" xfId="16337"/>
    <cellStyle name="_사전원가심의1_대전가오(현설용공내역서)_울산천곡MH실행(재입찰)_1220 두산인프라코어 통합 RD센터-작성" xfId="16338"/>
    <cellStyle name="_사전원가심의1_대전가오(현설용공내역서)_울산천곡MH실행(재입찰)_공용부" xfId="16339"/>
    <cellStyle name="_사전원가심의1_대전가오(현설용공내역서)_울산천곡MH실행(재입찰)_공용부_공용부" xfId="16340"/>
    <cellStyle name="_사전원가심의1_대전가오(현설용공내역서)_울산천곡MH실행(재입찰)_공용부_공용부 2" xfId="16341"/>
    <cellStyle name="_사전원가심의1_대전가오(현설용공내역서)_울산천곡MH실행(재입찰)_공용부_공용부_1220 두산인프라코어 통합 RD센터-작성" xfId="16342"/>
    <cellStyle name="_사전원가심의1_대전가오(현설용공내역서)_울산천곡MH실행(재입찰)_공용부_공용부_공용부" xfId="16343"/>
    <cellStyle name="_사전원가심의1_대전가오(현설용공내역서)_울산천곡MH실행(재입찰)_공용부_공용부_두산인프라코어 통합 R&amp;D센터" xfId="16344"/>
    <cellStyle name="_사전원가심의1_대전가오(현설용공내역서)_울산천곡MH실행(재입찰)_두산인프라코어 통합 R&amp;D센터" xfId="16345"/>
    <cellStyle name="_사전원가심의1_대전가오(현설용공내역서)_울산천곡MH실행(재입찰)_삼성동I'PARK스포츠센타 보수공사(제출)" xfId="16346"/>
    <cellStyle name="_사전원가심의1_대전가오(현설용공내역서)_울산천곡MH실행(재입찰)_전기공사(추가)" xfId="16347"/>
    <cellStyle name="_사전원가심의1_대전가오(현설용공내역서)_울산천곡MH실행(재입찰)_종로무악 MH공사(실행)" xfId="16348"/>
    <cellStyle name="_사전원가심의1_대전가오(현설용공내역서)_울산천곡설계비" xfId="16349"/>
    <cellStyle name="_사전원가심의1_대전가오(현설용공내역서)_울산천곡설계비 2" xfId="16350"/>
    <cellStyle name="_사전원가심의1_대전가오(현설용공내역서)_울산천곡설계비_1220 두산인프라코어 통합 RD센터-작성" xfId="16351"/>
    <cellStyle name="_사전원가심의1_대전가오(현설용공내역서)_울산천곡설계비_공용부" xfId="16352"/>
    <cellStyle name="_사전원가심의1_대전가오(현설용공내역서)_울산천곡설계비_공용부_공용부" xfId="16353"/>
    <cellStyle name="_사전원가심의1_대전가오(현설용공내역서)_울산천곡설계비_공용부_공용부 2" xfId="16354"/>
    <cellStyle name="_사전원가심의1_대전가오(현설용공내역서)_울산천곡설계비_공용부_공용부_1220 두산인프라코어 통합 RD센터-작성" xfId="16355"/>
    <cellStyle name="_사전원가심의1_대전가오(현설용공내역서)_울산천곡설계비_공용부_공용부_공용부" xfId="16356"/>
    <cellStyle name="_사전원가심의1_대전가오(현설용공내역서)_울산천곡설계비_공용부_공용부_두산인프라코어 통합 R&amp;D센터" xfId="16357"/>
    <cellStyle name="_사전원가심의1_대전가오(현설용공내역서)_울산천곡설계비_두산인프라코어 통합 R&amp;D센터" xfId="16358"/>
    <cellStyle name="_사전원가심의1_대전가오(현설용공내역서)_울산천곡설계비_삼성동I'PARK스포츠센타 보수공사(제출)" xfId="16359"/>
    <cellStyle name="_사전원가심의1_대전가오(현설용공내역서)_울산천곡설계비_전기공사(추가)" xfId="16360"/>
    <cellStyle name="_사전원가심의1_대전가오(현설용공내역서)_울산천곡설계비_종로무악 MH공사(실행)" xfId="16361"/>
    <cellStyle name="_사전원가심의1_대전가오(현설용공내역서)_전기공사(추가)" xfId="16362"/>
    <cellStyle name="_사전원가심의1_대전가오(현설용공내역서)_종로무악 MH공사(실행)" xfId="16363"/>
    <cellStyle name="_사전원가심의1_두산인프라코어 통합 R&amp;D센터" xfId="16364"/>
    <cellStyle name="_사전원가심의1_벤처오피스빌딩" xfId="16365"/>
    <cellStyle name="_사전원가심의1_벤처오피스빌딩 2" xfId="16366"/>
    <cellStyle name="_사전원가심의1_벤처오피스빌딩_,공내역" xfId="16367"/>
    <cellStyle name="_사전원가심의1_벤처오피스빌딩_,공내역 2" xfId="16368"/>
    <cellStyle name="_사전원가심의1_벤처오피스빌딩_,공내역_1220 두산인프라코어 통합 RD센터-작성" xfId="16369"/>
    <cellStyle name="_사전원가심의1_벤처오피스빌딩_,공내역_경희대치과대학" xfId="16370"/>
    <cellStyle name="_사전원가심의1_벤처오피스빌딩_,공내역_경희대치과대학 2" xfId="16371"/>
    <cellStyle name="_사전원가심의1_벤처오피스빌딩_,공내역_경희대치과대학_1220 두산인프라코어 통합 RD센터-작성" xfId="16372"/>
    <cellStyle name="_사전원가심의1_벤처오피스빌딩_,공내역_경희대치과대학_공용부" xfId="16373"/>
    <cellStyle name="_사전원가심의1_벤처오피스빌딩_,공내역_경희대치과대학_공용부_공용부" xfId="16374"/>
    <cellStyle name="_사전원가심의1_벤처오피스빌딩_,공내역_경희대치과대학_공용부_공용부 2" xfId="16375"/>
    <cellStyle name="_사전원가심의1_벤처오피스빌딩_,공내역_경희대치과대학_공용부_공용부_1220 두산인프라코어 통합 RD센터-작성" xfId="16376"/>
    <cellStyle name="_사전원가심의1_벤처오피스빌딩_,공내역_경희대치과대학_공용부_공용부_공용부" xfId="16377"/>
    <cellStyle name="_사전원가심의1_벤처오피스빌딩_,공내역_경희대치과대학_공용부_공용부_두산인프라코어 통합 R&amp;D센터" xfId="16378"/>
    <cellStyle name="_사전원가심의1_벤처오피스빌딩_,공내역_경희대치과대학_두산인프라코어 통합 R&amp;D센터" xfId="16379"/>
    <cellStyle name="_사전원가심의1_벤처오피스빌딩_,공내역_경희대치과대학_삼성동I'PARK스포츠센타 보수공사(제출)" xfId="16380"/>
    <cellStyle name="_사전원가심의1_벤처오피스빌딩_,공내역_경희대치과대학_전기공사(추가)" xfId="16381"/>
    <cellStyle name="_사전원가심의1_벤처오피스빌딩_,공내역_경희대치과대학_종로무악 MH공사(실행)" xfId="16382"/>
    <cellStyle name="_사전원가심의1_벤처오피스빌딩_,공내역_공용부" xfId="16383"/>
    <cellStyle name="_사전원가심의1_벤처오피스빌딩_,공내역_공용부_공용부" xfId="16384"/>
    <cellStyle name="_사전원가심의1_벤처오피스빌딩_,공내역_공용부_공용부 2" xfId="16385"/>
    <cellStyle name="_사전원가심의1_벤처오피스빌딩_,공내역_공용부_공용부_1220 두산인프라코어 통합 RD센터-작성" xfId="16386"/>
    <cellStyle name="_사전원가심의1_벤처오피스빌딩_,공내역_공용부_공용부_공용부" xfId="16387"/>
    <cellStyle name="_사전원가심의1_벤처오피스빌딩_,공내역_공용부_공용부_두산인프라코어 통합 R&amp;D센터" xfId="16388"/>
    <cellStyle name="_사전원가심의1_벤처오피스빌딩_,공내역_두산인프라코어 통합 R&amp;D센터" xfId="16389"/>
    <cellStyle name="_사전원가심의1_벤처오피스빌딩_,공내역_삼성동I'PARK스포츠센타 보수공사(제출)" xfId="16390"/>
    <cellStyle name="_사전원가심의1_벤처오피스빌딩_,공내역_삼척건지지구" xfId="16391"/>
    <cellStyle name="_사전원가심의1_벤처오피스빌딩_,공내역_삼척건지지구 2" xfId="16392"/>
    <cellStyle name="_사전원가심의1_벤처오피스빌딩_,공내역_삼척건지지구_1220 두산인프라코어 통합 RD센터-작성" xfId="16393"/>
    <cellStyle name="_사전원가심의1_벤처오피스빌딩_,공내역_삼척건지지구_두산인프라코어 통합 R&amp;D센터" xfId="16394"/>
    <cellStyle name="_사전원가심의1_벤처오피스빌딩_,공내역_울산천곡MH실행(재입찰)" xfId="16395"/>
    <cellStyle name="_사전원가심의1_벤처오피스빌딩_,공내역_울산천곡MH실행(재입찰) 2" xfId="16396"/>
    <cellStyle name="_사전원가심의1_벤처오피스빌딩_,공내역_울산천곡MH실행(재입찰)_1220 두산인프라코어 통합 RD센터-작성" xfId="16397"/>
    <cellStyle name="_사전원가심의1_벤처오피스빌딩_,공내역_울산천곡MH실행(재입찰)_공용부" xfId="16398"/>
    <cellStyle name="_사전원가심의1_벤처오피스빌딩_,공내역_울산천곡MH실행(재입찰)_공용부_공용부" xfId="16399"/>
    <cellStyle name="_사전원가심의1_벤처오피스빌딩_,공내역_울산천곡MH실행(재입찰)_공용부_공용부 2" xfId="16400"/>
    <cellStyle name="_사전원가심의1_벤처오피스빌딩_,공내역_울산천곡MH실행(재입찰)_공용부_공용부_1220 두산인프라코어 통합 RD센터-작성" xfId="16401"/>
    <cellStyle name="_사전원가심의1_벤처오피스빌딩_,공내역_울산천곡MH실행(재입찰)_공용부_공용부_공용부" xfId="16402"/>
    <cellStyle name="_사전원가심의1_벤처오피스빌딩_,공내역_울산천곡MH실행(재입찰)_공용부_공용부_두산인프라코어 통합 R&amp;D센터" xfId="16403"/>
    <cellStyle name="_사전원가심의1_벤처오피스빌딩_,공내역_울산천곡MH실행(재입찰)_두산인프라코어 통합 R&amp;D센터" xfId="16404"/>
    <cellStyle name="_사전원가심의1_벤처오피스빌딩_,공내역_울산천곡MH실행(재입찰)_삼성동I'PARK스포츠센타 보수공사(제출)" xfId="16405"/>
    <cellStyle name="_사전원가심의1_벤처오피스빌딩_,공내역_울산천곡MH실행(재입찰)_전기공사(추가)" xfId="16406"/>
    <cellStyle name="_사전원가심의1_벤처오피스빌딩_,공내역_울산천곡MH실행(재입찰)_종로무악 MH공사(실행)" xfId="16407"/>
    <cellStyle name="_사전원가심의1_벤처오피스빌딩_,공내역_울산천곡설계비" xfId="16408"/>
    <cellStyle name="_사전원가심의1_벤처오피스빌딩_,공내역_울산천곡설계비 2" xfId="16409"/>
    <cellStyle name="_사전원가심의1_벤처오피스빌딩_,공내역_울산천곡설계비_1220 두산인프라코어 통합 RD센터-작성" xfId="16410"/>
    <cellStyle name="_사전원가심의1_벤처오피스빌딩_,공내역_울산천곡설계비_공용부" xfId="16411"/>
    <cellStyle name="_사전원가심의1_벤처오피스빌딩_,공내역_울산천곡설계비_공용부_공용부" xfId="16412"/>
    <cellStyle name="_사전원가심의1_벤처오피스빌딩_,공내역_울산천곡설계비_공용부_공용부 2" xfId="16413"/>
    <cellStyle name="_사전원가심의1_벤처오피스빌딩_,공내역_울산천곡설계비_공용부_공용부_1220 두산인프라코어 통합 RD센터-작성" xfId="16414"/>
    <cellStyle name="_사전원가심의1_벤처오피스빌딩_,공내역_울산천곡설계비_공용부_공용부_공용부" xfId="16415"/>
    <cellStyle name="_사전원가심의1_벤처오피스빌딩_,공내역_울산천곡설계비_공용부_공용부_두산인프라코어 통합 R&amp;D센터" xfId="16416"/>
    <cellStyle name="_사전원가심의1_벤처오피스빌딩_,공내역_울산천곡설계비_두산인프라코어 통합 R&amp;D센터" xfId="16417"/>
    <cellStyle name="_사전원가심의1_벤처오피스빌딩_,공내역_울산천곡설계비_삼성동I'PARK스포츠센타 보수공사(제출)" xfId="16418"/>
    <cellStyle name="_사전원가심의1_벤처오피스빌딩_,공내역_울산천곡설계비_전기공사(추가)" xfId="16419"/>
    <cellStyle name="_사전원가심의1_벤처오피스빌딩_,공내역_울산천곡설계비_종로무악 MH공사(실행)" xfId="16420"/>
    <cellStyle name="_사전원가심의1_벤처오피스빌딩_,공내역_전기공사(추가)" xfId="16421"/>
    <cellStyle name="_사전원가심의1_벤처오피스빌딩_,공내역_종로무악 MH공사(실행)" xfId="16422"/>
    <cellStyle name="_사전원가심의1_벤처오피스빌딩_1220 두산인프라코어 통합 RD센터-작성" xfId="16423"/>
    <cellStyle name="_사전원가심의1_벤처오피스빌딩_202_6동현설공내역(실행)" xfId="16424"/>
    <cellStyle name="_사전원가심의1_벤처오피스빌딩_202_6동현설공내역(실행)_공용부" xfId="16425"/>
    <cellStyle name="_사전원가심의1_벤처오피스빌딩_202_6동현설공내역(실행)_공용부 2" xfId="16426"/>
    <cellStyle name="_사전원가심의1_벤처오피스빌딩_202_6동현설공내역(실행)_공용부_1220 두산인프라코어 통합 RD센터-작성" xfId="16427"/>
    <cellStyle name="_사전원가심의1_벤처오피스빌딩_202_6동현설공내역(실행)_공용부_공용부" xfId="16428"/>
    <cellStyle name="_사전원가심의1_벤처오피스빌딩_202_6동현설공내역(실행)_공용부_두산인프라코어 통합 R&amp;D센터" xfId="16429"/>
    <cellStyle name="_사전원가심의1_벤처오피스빌딩_경희대치과대학" xfId="16430"/>
    <cellStyle name="_사전원가심의1_벤처오피스빌딩_경희대치과대학 2" xfId="16431"/>
    <cellStyle name="_사전원가심의1_벤처오피스빌딩_경희대치과대학_1220 두산인프라코어 통합 RD센터-작성" xfId="16432"/>
    <cellStyle name="_사전원가심의1_벤처오피스빌딩_경희대치과대학_공용부" xfId="16433"/>
    <cellStyle name="_사전원가심의1_벤처오피스빌딩_경희대치과대학_공용부_공용부" xfId="16434"/>
    <cellStyle name="_사전원가심의1_벤처오피스빌딩_경희대치과대학_공용부_공용부 2" xfId="16435"/>
    <cellStyle name="_사전원가심의1_벤처오피스빌딩_경희대치과대학_공용부_공용부_1220 두산인프라코어 통합 RD센터-작성" xfId="16436"/>
    <cellStyle name="_사전원가심의1_벤처오피스빌딩_경희대치과대학_공용부_공용부_공용부" xfId="16437"/>
    <cellStyle name="_사전원가심의1_벤처오피스빌딩_경희대치과대학_공용부_공용부_두산인프라코어 통합 R&amp;D센터" xfId="16438"/>
    <cellStyle name="_사전원가심의1_벤처오피스빌딩_경희대치과대학_두산인프라코어 통합 R&amp;D센터" xfId="16439"/>
    <cellStyle name="_사전원가심의1_벤처오피스빌딩_경희대치과대학_삼성동I'PARK스포츠센타 보수공사(제출)" xfId="16440"/>
    <cellStyle name="_사전원가심의1_벤처오피스빌딩_경희대치과대학_전기공사(추가)" xfId="16441"/>
    <cellStyle name="_사전원가심의1_벤처오피스빌딩_경희대치과대학_종로무악 MH공사(실행)" xfId="16442"/>
    <cellStyle name="_사전원가심의1_벤처오피스빌딩_경희의료원" xfId="16443"/>
    <cellStyle name="_사전원가심의1_벤처오피스빌딩_경희의료원 2" xfId="16444"/>
    <cellStyle name="_사전원가심의1_벤처오피스빌딩_경희의료원_1220 두산인프라코어 통합 RD센터-작성" xfId="16445"/>
    <cellStyle name="_사전원가심의1_벤처오피스빌딩_경희의료원_202_6동현설공내역(실행)" xfId="16446"/>
    <cellStyle name="_사전원가심의1_벤처오피스빌딩_경희의료원_202_6동현설공내역(실행)_공용부" xfId="16447"/>
    <cellStyle name="_사전원가심의1_벤처오피스빌딩_경희의료원_202_6동현설공내역(실행)_공용부 2" xfId="16448"/>
    <cellStyle name="_사전원가심의1_벤처오피스빌딩_경희의료원_202_6동현설공내역(실행)_공용부_1220 두산인프라코어 통합 RD센터-작성" xfId="16449"/>
    <cellStyle name="_사전원가심의1_벤처오피스빌딩_경희의료원_202_6동현설공내역(실행)_공용부_공용부" xfId="16450"/>
    <cellStyle name="_사전원가심의1_벤처오피스빌딩_경희의료원_202_6동현설공내역(실행)_공용부_두산인프라코어 통합 R&amp;D센터" xfId="16451"/>
    <cellStyle name="_사전원가심의1_벤처오피스빌딩_경희의료원_경희대치과대학" xfId="16452"/>
    <cellStyle name="_사전원가심의1_벤처오피스빌딩_경희의료원_경희대치과대학 2" xfId="16453"/>
    <cellStyle name="_사전원가심의1_벤처오피스빌딩_경희의료원_경희대치과대학_1220 두산인프라코어 통합 RD센터-작성" xfId="16454"/>
    <cellStyle name="_사전원가심의1_벤처오피스빌딩_경희의료원_경희대치과대학_공용부" xfId="16455"/>
    <cellStyle name="_사전원가심의1_벤처오피스빌딩_경희의료원_경희대치과대학_공용부_공용부" xfId="16456"/>
    <cellStyle name="_사전원가심의1_벤처오피스빌딩_경희의료원_경희대치과대학_공용부_공용부 2" xfId="16457"/>
    <cellStyle name="_사전원가심의1_벤처오피스빌딩_경희의료원_경희대치과대학_공용부_공용부_1220 두산인프라코어 통합 RD센터-작성" xfId="16458"/>
    <cellStyle name="_사전원가심의1_벤처오피스빌딩_경희의료원_경희대치과대학_공용부_공용부_공용부" xfId="16459"/>
    <cellStyle name="_사전원가심의1_벤처오피스빌딩_경희의료원_경희대치과대학_공용부_공용부_두산인프라코어 통합 R&amp;D센터" xfId="16460"/>
    <cellStyle name="_사전원가심의1_벤처오피스빌딩_경희의료원_경희대치과대학_두산인프라코어 통합 R&amp;D센터" xfId="16461"/>
    <cellStyle name="_사전원가심의1_벤처오피스빌딩_경희의료원_경희대치과대학_삼성동I'PARK스포츠센타 보수공사(제출)" xfId="16462"/>
    <cellStyle name="_사전원가심의1_벤처오피스빌딩_경희의료원_경희대치과대학_전기공사(추가)" xfId="16463"/>
    <cellStyle name="_사전원가심의1_벤처오피스빌딩_경희의료원_경희대치과대학_종로무악 MH공사(실행)" xfId="16464"/>
    <cellStyle name="_사전원가심의1_벤처오피스빌딩_경희의료원_경희의료원실행" xfId="16465"/>
    <cellStyle name="_사전원가심의1_벤처오피스빌딩_경희의료원_경희의료원실행_경희의료원실행" xfId="16466"/>
    <cellStyle name="_사전원가심의1_벤처오피스빌딩_경희의료원_경희의료원실행_경희의료원실행_공용부" xfId="16467"/>
    <cellStyle name="_사전원가심의1_벤처오피스빌딩_경희의료원_경희의료원실행_경희의료원실행_공용부 2" xfId="16468"/>
    <cellStyle name="_사전원가심의1_벤처오피스빌딩_경희의료원_경희의료원실행_경희의료원실행_공용부_1220 두산인프라코어 통합 RD센터-작성" xfId="16469"/>
    <cellStyle name="_사전원가심의1_벤처오피스빌딩_경희의료원_경희의료원실행_경희의료원실행_공용부_공용부" xfId="16470"/>
    <cellStyle name="_사전원가심의1_벤처오피스빌딩_경희의료원_경희의료원실행_경희의료원실행_공용부_두산인프라코어 통합 R&amp;D센터" xfId="16471"/>
    <cellStyle name="_사전원가심의1_벤처오피스빌딩_경희의료원_경희의료원실행_경희의료원실행_삼척건지지구" xfId="16472"/>
    <cellStyle name="_사전원가심의1_벤처오피스빌딩_경희의료원_경희의료원실행_경희의료원실행_삼척건지지구 2" xfId="16473"/>
    <cellStyle name="_사전원가심의1_벤처오피스빌딩_경희의료원_경희의료원실행_경희의료원실행_삼척건지지구_1220 두산인프라코어 통합 RD센터-작성" xfId="16474"/>
    <cellStyle name="_사전원가심의1_벤처오피스빌딩_경희의료원_경희의료원실행_경희의료원실행_삼척건지지구_두산인프라코어 통합 R&amp;D센터" xfId="16475"/>
    <cellStyle name="_사전원가심의1_벤처오피스빌딩_경희의료원_경희의료원실행_공용부" xfId="16476"/>
    <cellStyle name="_사전원가심의1_벤처오피스빌딩_경희의료원_경희의료원실행_공용부 2" xfId="16477"/>
    <cellStyle name="_사전원가심의1_벤처오피스빌딩_경희의료원_경희의료원실행_공용부_1220 두산인프라코어 통합 RD센터-작성" xfId="16478"/>
    <cellStyle name="_사전원가심의1_벤처오피스빌딩_경희의료원_경희의료원실행_공용부_공용부" xfId="16479"/>
    <cellStyle name="_사전원가심의1_벤처오피스빌딩_경희의료원_경희의료원실행_공용부_두산인프라코어 통합 R&amp;D센터" xfId="16480"/>
    <cellStyle name="_사전원가심의1_벤처오피스빌딩_경희의료원_경희의료원실행_삼척건지지구" xfId="16481"/>
    <cellStyle name="_사전원가심의1_벤처오피스빌딩_경희의료원_경희의료원실행_삼척건지지구 2" xfId="16482"/>
    <cellStyle name="_사전원가심의1_벤처오피스빌딩_경희의료원_경희의료원실행_삼척건지지구_1220 두산인프라코어 통합 RD센터-작성" xfId="16483"/>
    <cellStyle name="_사전원가심의1_벤처오피스빌딩_경희의료원_경희의료원실행_삼척건지지구_두산인프라코어 통합 R&amp;D센터" xfId="16484"/>
    <cellStyle name="_사전원가심의1_벤처오피스빌딩_경희의료원_공용부" xfId="16485"/>
    <cellStyle name="_사전원가심의1_벤처오피스빌딩_경희의료원_공용부_공용부" xfId="16486"/>
    <cellStyle name="_사전원가심의1_벤처오피스빌딩_경희의료원_공용부_공용부 2" xfId="16487"/>
    <cellStyle name="_사전원가심의1_벤처오피스빌딩_경희의료원_공용부_공용부_1220 두산인프라코어 통합 RD센터-작성" xfId="16488"/>
    <cellStyle name="_사전원가심의1_벤처오피스빌딩_경희의료원_공용부_공용부_공용부" xfId="16489"/>
    <cellStyle name="_사전원가심의1_벤처오피스빌딩_경희의료원_공용부_공용부_두산인프라코어 통합 R&amp;D센터" xfId="16490"/>
    <cellStyle name="_사전원가심의1_벤처오피스빌딩_경희의료원_두산인프라코어 통합 R&amp;D센터" xfId="16491"/>
    <cellStyle name="_사전원가심의1_벤처오피스빌딩_경희의료원_삼성동I'PARK스포츠센타 보수공사(제출)" xfId="16492"/>
    <cellStyle name="_사전원가심의1_벤처오피스빌딩_경희의료원_삼척건지지구" xfId="16493"/>
    <cellStyle name="_사전원가심의1_벤처오피스빌딩_경희의료원_삼척건지지구 2" xfId="16494"/>
    <cellStyle name="_사전원가심의1_벤처오피스빌딩_경희의료원_삼척건지지구_1220 두산인프라코어 통합 RD센터-작성" xfId="16495"/>
    <cellStyle name="_사전원가심의1_벤처오피스빌딩_경희의료원_삼척건지지구_두산인프라코어 통합 R&amp;D센터" xfId="16496"/>
    <cellStyle name="_사전원가심의1_벤처오피스빌딩_경희의료원_울산천곡MH실행(재입찰)" xfId="16497"/>
    <cellStyle name="_사전원가심의1_벤처오피스빌딩_경희의료원_울산천곡MH실행(재입찰) 2" xfId="16498"/>
    <cellStyle name="_사전원가심의1_벤처오피스빌딩_경희의료원_울산천곡MH실행(재입찰)_1220 두산인프라코어 통합 RD센터-작성" xfId="16499"/>
    <cellStyle name="_사전원가심의1_벤처오피스빌딩_경희의료원_울산천곡MH실행(재입찰)_공용부" xfId="16500"/>
    <cellStyle name="_사전원가심의1_벤처오피스빌딩_경희의료원_울산천곡MH실행(재입찰)_공용부_공용부" xfId="16501"/>
    <cellStyle name="_사전원가심의1_벤처오피스빌딩_경희의료원_울산천곡MH실행(재입찰)_공용부_공용부 2" xfId="16502"/>
    <cellStyle name="_사전원가심의1_벤처오피스빌딩_경희의료원_울산천곡MH실행(재입찰)_공용부_공용부_1220 두산인프라코어 통합 RD센터-작성" xfId="16503"/>
    <cellStyle name="_사전원가심의1_벤처오피스빌딩_경희의료원_울산천곡MH실행(재입찰)_공용부_공용부_공용부" xfId="16504"/>
    <cellStyle name="_사전원가심의1_벤처오피스빌딩_경희의료원_울산천곡MH실행(재입찰)_공용부_공용부_두산인프라코어 통합 R&amp;D센터" xfId="16505"/>
    <cellStyle name="_사전원가심의1_벤처오피스빌딩_경희의료원_울산천곡MH실행(재입찰)_두산인프라코어 통합 R&amp;D센터" xfId="16506"/>
    <cellStyle name="_사전원가심의1_벤처오피스빌딩_경희의료원_울산천곡MH실행(재입찰)_삼성동I'PARK스포츠센타 보수공사(제출)" xfId="16507"/>
    <cellStyle name="_사전원가심의1_벤처오피스빌딩_경희의료원_울산천곡MH실행(재입찰)_전기공사(추가)" xfId="16508"/>
    <cellStyle name="_사전원가심의1_벤처오피스빌딩_경희의료원_울산천곡MH실행(재입찰)_종로무악 MH공사(실행)" xfId="16509"/>
    <cellStyle name="_사전원가심의1_벤처오피스빌딩_경희의료원_울산천곡설계비" xfId="16510"/>
    <cellStyle name="_사전원가심의1_벤처오피스빌딩_경희의료원_울산천곡설계비 2" xfId="16511"/>
    <cellStyle name="_사전원가심의1_벤처오피스빌딩_경희의료원_울산천곡설계비_1220 두산인프라코어 통합 RD센터-작성" xfId="16512"/>
    <cellStyle name="_사전원가심의1_벤처오피스빌딩_경희의료원_울산천곡설계비_공용부" xfId="16513"/>
    <cellStyle name="_사전원가심의1_벤처오피스빌딩_경희의료원_울산천곡설계비_공용부_공용부" xfId="16514"/>
    <cellStyle name="_사전원가심의1_벤처오피스빌딩_경희의료원_울산천곡설계비_공용부_공용부 2" xfId="16515"/>
    <cellStyle name="_사전원가심의1_벤처오피스빌딩_경희의료원_울산천곡설계비_공용부_공용부_1220 두산인프라코어 통합 RD센터-작성" xfId="16516"/>
    <cellStyle name="_사전원가심의1_벤처오피스빌딩_경희의료원_울산천곡설계비_공용부_공용부_공용부" xfId="16517"/>
    <cellStyle name="_사전원가심의1_벤처오피스빌딩_경희의료원_울산천곡설계비_공용부_공용부_두산인프라코어 통합 R&amp;D센터" xfId="16518"/>
    <cellStyle name="_사전원가심의1_벤처오피스빌딩_경희의료원_울산천곡설계비_두산인프라코어 통합 R&amp;D센터" xfId="16519"/>
    <cellStyle name="_사전원가심의1_벤처오피스빌딩_경희의료원_울산천곡설계비_삼성동I'PARK스포츠센타 보수공사(제출)" xfId="16520"/>
    <cellStyle name="_사전원가심의1_벤처오피스빌딩_경희의료원_울산천곡설계비_전기공사(추가)" xfId="16521"/>
    <cellStyle name="_사전원가심의1_벤처오피스빌딩_경희의료원_울산천곡설계비_종로무악 MH공사(실행)" xfId="16522"/>
    <cellStyle name="_사전원가심의1_벤처오피스빌딩_경희의료원_전기공사(추가)" xfId="16523"/>
    <cellStyle name="_사전원가심의1_벤처오피스빌딩_경희의료원_종로무악 MH공사(실행)" xfId="16524"/>
    <cellStyle name="_사전원가심의1_벤처오피스빌딩_경희의료원실행" xfId="16525"/>
    <cellStyle name="_사전원가심의1_벤처오피스빌딩_경희의료원실행_공용부" xfId="16526"/>
    <cellStyle name="_사전원가심의1_벤처오피스빌딩_경희의료원실행_공용부 2" xfId="16527"/>
    <cellStyle name="_사전원가심의1_벤처오피스빌딩_경희의료원실행_공용부_1220 두산인프라코어 통합 RD센터-작성" xfId="16528"/>
    <cellStyle name="_사전원가심의1_벤처오피스빌딩_경희의료원실행_공용부_공용부" xfId="16529"/>
    <cellStyle name="_사전원가심의1_벤처오피스빌딩_경희의료원실행_공용부_두산인프라코어 통합 R&amp;D센터" xfId="16530"/>
    <cellStyle name="_사전원가심의1_벤처오피스빌딩_경희의료원실행_삼척건지지구" xfId="16531"/>
    <cellStyle name="_사전원가심의1_벤처오피스빌딩_경희의료원실행_삼척건지지구 2" xfId="16532"/>
    <cellStyle name="_사전원가심의1_벤처오피스빌딩_경희의료원실행_삼척건지지구_1220 두산인프라코어 통합 RD센터-작성" xfId="16533"/>
    <cellStyle name="_사전원가심의1_벤처오피스빌딩_경희의료원실행_삼척건지지구_두산인프라코어 통합 R&amp;D센터" xfId="16534"/>
    <cellStyle name="_사전원가심의1_벤처오피스빌딩_공용부" xfId="16535"/>
    <cellStyle name="_사전원가심의1_벤처오피스빌딩_공용부_공용부" xfId="16536"/>
    <cellStyle name="_사전원가심의1_벤처오피스빌딩_공용부_공용부 2" xfId="16537"/>
    <cellStyle name="_사전원가심의1_벤처오피스빌딩_공용부_공용부_1220 두산인프라코어 통합 RD센터-작성" xfId="16538"/>
    <cellStyle name="_사전원가심의1_벤처오피스빌딩_공용부_공용부_공용부" xfId="16539"/>
    <cellStyle name="_사전원가심의1_벤처오피스빌딩_공용부_공용부_두산인프라코어 통합 R&amp;D센터" xfId="16540"/>
    <cellStyle name="_사전원가심의1_벤처오피스빌딩_대전가오(현설용공내역서)" xfId="16541"/>
    <cellStyle name="_사전원가심의1_벤처오피스빌딩_대전가오(현설용공내역서) 2" xfId="16542"/>
    <cellStyle name="_사전원가심의1_벤처오피스빌딩_대전가오(현설용공내역서)_1220 두산인프라코어 통합 RD센터-작성" xfId="16543"/>
    <cellStyle name="_사전원가심의1_벤처오피스빌딩_대전가오(현설용공내역서)_경희대치과대학" xfId="16544"/>
    <cellStyle name="_사전원가심의1_벤처오피스빌딩_대전가오(현설용공내역서)_경희대치과대학 2" xfId="16545"/>
    <cellStyle name="_사전원가심의1_벤처오피스빌딩_대전가오(현설용공내역서)_경희대치과대학_1220 두산인프라코어 통합 RD센터-작성" xfId="16546"/>
    <cellStyle name="_사전원가심의1_벤처오피스빌딩_대전가오(현설용공내역서)_경희대치과대학_공용부" xfId="16547"/>
    <cellStyle name="_사전원가심의1_벤처오피스빌딩_대전가오(현설용공내역서)_경희대치과대학_공용부_공용부" xfId="16548"/>
    <cellStyle name="_사전원가심의1_벤처오피스빌딩_대전가오(현설용공내역서)_경희대치과대학_공용부_공용부 2" xfId="16549"/>
    <cellStyle name="_사전원가심의1_벤처오피스빌딩_대전가오(현설용공내역서)_경희대치과대학_공용부_공용부_1220 두산인프라코어 통합 RD센터-작성" xfId="16550"/>
    <cellStyle name="_사전원가심의1_벤처오피스빌딩_대전가오(현설용공내역서)_경희대치과대학_공용부_공용부_공용부" xfId="16551"/>
    <cellStyle name="_사전원가심의1_벤처오피스빌딩_대전가오(현설용공내역서)_경희대치과대학_공용부_공용부_두산인프라코어 통합 R&amp;D센터" xfId="16552"/>
    <cellStyle name="_사전원가심의1_벤처오피스빌딩_대전가오(현설용공내역서)_경희대치과대학_두산인프라코어 통합 R&amp;D센터" xfId="16553"/>
    <cellStyle name="_사전원가심의1_벤처오피스빌딩_대전가오(현설용공내역서)_경희대치과대학_삼성동I'PARK스포츠센타 보수공사(제출)" xfId="16554"/>
    <cellStyle name="_사전원가심의1_벤처오피스빌딩_대전가오(현설용공내역서)_경희대치과대학_전기공사(추가)" xfId="16555"/>
    <cellStyle name="_사전원가심의1_벤처오피스빌딩_대전가오(현설용공내역서)_경희대치과대학_종로무악 MH공사(실행)" xfId="16556"/>
    <cellStyle name="_사전원가심의1_벤처오피스빌딩_대전가오(현설용공내역서)_공내역서" xfId="16557"/>
    <cellStyle name="_사전원가심의1_벤처오피스빌딩_대전가오(현설용공내역서)_공내역서 2" xfId="16558"/>
    <cellStyle name="_사전원가심의1_벤처오피스빌딩_대전가오(현설용공내역서)_공내역서_1220 두산인프라코어 통합 RD센터-작성" xfId="16559"/>
    <cellStyle name="_사전원가심의1_벤처오피스빌딩_대전가오(현설용공내역서)_공내역서_경희대치과대학" xfId="16560"/>
    <cellStyle name="_사전원가심의1_벤처오피스빌딩_대전가오(현설용공내역서)_공내역서_경희대치과대학 2" xfId="16561"/>
    <cellStyle name="_사전원가심의1_벤처오피스빌딩_대전가오(현설용공내역서)_공내역서_경희대치과대학_1220 두산인프라코어 통합 RD센터-작성" xfId="16562"/>
    <cellStyle name="_사전원가심의1_벤처오피스빌딩_대전가오(현설용공내역서)_공내역서_경희대치과대학_공용부" xfId="16563"/>
    <cellStyle name="_사전원가심의1_벤처오피스빌딩_대전가오(현설용공내역서)_공내역서_경희대치과대학_공용부_공용부" xfId="16564"/>
    <cellStyle name="_사전원가심의1_벤처오피스빌딩_대전가오(현설용공내역서)_공내역서_경희대치과대학_공용부_공용부 2" xfId="16565"/>
    <cellStyle name="_사전원가심의1_벤처오피스빌딩_대전가오(현설용공내역서)_공내역서_경희대치과대학_공용부_공용부_1220 두산인프라코어 통합 RD센터-작성" xfId="16566"/>
    <cellStyle name="_사전원가심의1_벤처오피스빌딩_대전가오(현설용공내역서)_공내역서_경희대치과대학_공용부_공용부_공용부" xfId="16567"/>
    <cellStyle name="_사전원가심의1_벤처오피스빌딩_대전가오(현설용공내역서)_공내역서_경희대치과대학_공용부_공용부_두산인프라코어 통합 R&amp;D센터" xfId="16568"/>
    <cellStyle name="_사전원가심의1_벤처오피스빌딩_대전가오(현설용공내역서)_공내역서_경희대치과대학_두산인프라코어 통합 R&amp;D센터" xfId="16569"/>
    <cellStyle name="_사전원가심의1_벤처오피스빌딩_대전가오(현설용공내역서)_공내역서_경희대치과대학_삼성동I'PARK스포츠센타 보수공사(제출)" xfId="16570"/>
    <cellStyle name="_사전원가심의1_벤처오피스빌딩_대전가오(현설용공내역서)_공내역서_경희대치과대학_전기공사(추가)" xfId="16571"/>
    <cellStyle name="_사전원가심의1_벤처오피스빌딩_대전가오(현설용공내역서)_공내역서_경희대치과대학_종로무악 MH공사(실행)" xfId="16572"/>
    <cellStyle name="_사전원가심의1_벤처오피스빌딩_대전가오(현설용공내역서)_공내역서_공용부" xfId="16573"/>
    <cellStyle name="_사전원가심의1_벤처오피스빌딩_대전가오(현설용공내역서)_공내역서_공용부_공용부" xfId="16574"/>
    <cellStyle name="_사전원가심의1_벤처오피스빌딩_대전가오(현설용공내역서)_공내역서_공용부_공용부 2" xfId="16575"/>
    <cellStyle name="_사전원가심의1_벤처오피스빌딩_대전가오(현설용공내역서)_공내역서_공용부_공용부_1220 두산인프라코어 통합 RD센터-작성" xfId="16576"/>
    <cellStyle name="_사전원가심의1_벤처오피스빌딩_대전가오(현설용공내역서)_공내역서_공용부_공용부_공용부" xfId="16577"/>
    <cellStyle name="_사전원가심의1_벤처오피스빌딩_대전가오(현설용공내역서)_공내역서_공용부_공용부_두산인프라코어 통합 R&amp;D센터" xfId="16578"/>
    <cellStyle name="_사전원가심의1_벤처오피스빌딩_대전가오(현설용공내역서)_공내역서_두산인프라코어 통합 R&amp;D센터" xfId="16579"/>
    <cellStyle name="_사전원가심의1_벤처오피스빌딩_대전가오(현설용공내역서)_공내역서_삼성동I'PARK스포츠센타 보수공사(제출)" xfId="16580"/>
    <cellStyle name="_사전원가심의1_벤처오피스빌딩_대전가오(현설용공내역서)_공내역서_삼척건지지구" xfId="16581"/>
    <cellStyle name="_사전원가심의1_벤처오피스빌딩_대전가오(현설용공내역서)_공내역서_삼척건지지구 2" xfId="16582"/>
    <cellStyle name="_사전원가심의1_벤처오피스빌딩_대전가오(현설용공내역서)_공내역서_삼척건지지구_1220 두산인프라코어 통합 RD센터-작성" xfId="16583"/>
    <cellStyle name="_사전원가심의1_벤처오피스빌딩_대전가오(현설용공내역서)_공내역서_삼척건지지구_두산인프라코어 통합 R&amp;D센터" xfId="16584"/>
    <cellStyle name="_사전원가심의1_벤처오피스빌딩_대전가오(현설용공내역서)_공내역서_울산천곡MH실행(재입찰)" xfId="16585"/>
    <cellStyle name="_사전원가심의1_벤처오피스빌딩_대전가오(현설용공내역서)_공내역서_울산천곡MH실행(재입찰) 2" xfId="16586"/>
    <cellStyle name="_사전원가심의1_벤처오피스빌딩_대전가오(현설용공내역서)_공내역서_울산천곡MH실행(재입찰)_1220 두산인프라코어 통합 RD센터-작성" xfId="16587"/>
    <cellStyle name="_사전원가심의1_벤처오피스빌딩_대전가오(현설용공내역서)_공내역서_울산천곡MH실행(재입찰)_공용부" xfId="16588"/>
    <cellStyle name="_사전원가심의1_벤처오피스빌딩_대전가오(현설용공내역서)_공내역서_울산천곡MH실행(재입찰)_공용부_공용부" xfId="16589"/>
    <cellStyle name="_사전원가심의1_벤처오피스빌딩_대전가오(현설용공내역서)_공내역서_울산천곡MH실행(재입찰)_공용부_공용부 2" xfId="16590"/>
    <cellStyle name="_사전원가심의1_벤처오피스빌딩_대전가오(현설용공내역서)_공내역서_울산천곡MH실행(재입찰)_공용부_공용부_1220 두산인프라코어 통합 RD센터-작성" xfId="16591"/>
    <cellStyle name="_사전원가심의1_벤처오피스빌딩_대전가오(현설용공내역서)_공내역서_울산천곡MH실행(재입찰)_공용부_공용부_공용부" xfId="16592"/>
    <cellStyle name="_사전원가심의1_벤처오피스빌딩_대전가오(현설용공내역서)_공내역서_울산천곡MH실행(재입찰)_공용부_공용부_두산인프라코어 통합 R&amp;D센터" xfId="16593"/>
    <cellStyle name="_사전원가심의1_벤처오피스빌딩_대전가오(현설용공내역서)_공내역서_울산천곡MH실행(재입찰)_두산인프라코어 통합 R&amp;D센터" xfId="16594"/>
    <cellStyle name="_사전원가심의1_벤처오피스빌딩_대전가오(현설용공내역서)_공내역서_울산천곡MH실행(재입찰)_삼성동I'PARK스포츠센타 보수공사(제출)" xfId="16595"/>
    <cellStyle name="_사전원가심의1_벤처오피스빌딩_대전가오(현설용공내역서)_공내역서_울산천곡MH실행(재입찰)_전기공사(추가)" xfId="16596"/>
    <cellStyle name="_사전원가심의1_벤처오피스빌딩_대전가오(현설용공내역서)_공내역서_울산천곡MH실행(재입찰)_종로무악 MH공사(실행)" xfId="16597"/>
    <cellStyle name="_사전원가심의1_벤처오피스빌딩_대전가오(현설용공내역서)_공내역서_울산천곡설계비" xfId="16598"/>
    <cellStyle name="_사전원가심의1_벤처오피스빌딩_대전가오(현설용공내역서)_공내역서_울산천곡설계비 2" xfId="16599"/>
    <cellStyle name="_사전원가심의1_벤처오피스빌딩_대전가오(현설용공내역서)_공내역서_울산천곡설계비_1220 두산인프라코어 통합 RD센터-작성" xfId="16600"/>
    <cellStyle name="_사전원가심의1_벤처오피스빌딩_대전가오(현설용공내역서)_공내역서_울산천곡설계비_공용부" xfId="16601"/>
    <cellStyle name="_사전원가심의1_벤처오피스빌딩_대전가오(현설용공내역서)_공내역서_울산천곡설계비_공용부_공용부" xfId="16602"/>
    <cellStyle name="_사전원가심의1_벤처오피스빌딩_대전가오(현설용공내역서)_공내역서_울산천곡설계비_공용부_공용부 2" xfId="16603"/>
    <cellStyle name="_사전원가심의1_벤처오피스빌딩_대전가오(현설용공내역서)_공내역서_울산천곡설계비_공용부_공용부_1220 두산인프라코어 통합 RD센터-작성" xfId="16604"/>
    <cellStyle name="_사전원가심의1_벤처오피스빌딩_대전가오(현설용공내역서)_공내역서_울산천곡설계비_공용부_공용부_공용부" xfId="16605"/>
    <cellStyle name="_사전원가심의1_벤처오피스빌딩_대전가오(현설용공내역서)_공내역서_울산천곡설계비_공용부_공용부_두산인프라코어 통합 R&amp;D센터" xfId="16606"/>
    <cellStyle name="_사전원가심의1_벤처오피스빌딩_대전가오(현설용공내역서)_공내역서_울산천곡설계비_두산인프라코어 통합 R&amp;D센터" xfId="16607"/>
    <cellStyle name="_사전원가심의1_벤처오피스빌딩_대전가오(현설용공내역서)_공내역서_울산천곡설계비_삼성동I'PARK스포츠센타 보수공사(제출)" xfId="16608"/>
    <cellStyle name="_사전원가심의1_벤처오피스빌딩_대전가오(현설용공내역서)_공내역서_울산천곡설계비_전기공사(추가)" xfId="16609"/>
    <cellStyle name="_사전원가심의1_벤처오피스빌딩_대전가오(현설용공내역서)_공내역서_울산천곡설계비_종로무악 MH공사(실행)" xfId="16610"/>
    <cellStyle name="_사전원가심의1_벤처오피스빌딩_대전가오(현설용공내역서)_공내역서_전기공사(추가)" xfId="16611"/>
    <cellStyle name="_사전원가심의1_벤처오피스빌딩_대전가오(현설용공내역서)_공내역서_종로무악 MH공사(실행)" xfId="16612"/>
    <cellStyle name="_사전원가심의1_벤처오피스빌딩_대전가오(현설용공내역서)_공용부" xfId="16613"/>
    <cellStyle name="_사전원가심의1_벤처오피스빌딩_대전가오(현설용공내역서)_공용부_공용부" xfId="16614"/>
    <cellStyle name="_사전원가심의1_벤처오피스빌딩_대전가오(현설용공내역서)_공용부_공용부 2" xfId="16615"/>
    <cellStyle name="_사전원가심의1_벤처오피스빌딩_대전가오(현설용공내역서)_공용부_공용부_1220 두산인프라코어 통합 RD센터-작성" xfId="16616"/>
    <cellStyle name="_사전원가심의1_벤처오피스빌딩_대전가오(현설용공내역서)_공용부_공용부_공용부" xfId="16617"/>
    <cellStyle name="_사전원가심의1_벤처오피스빌딩_대전가오(현설용공내역서)_공용부_공용부_두산인프라코어 통합 R&amp;D센터" xfId="16618"/>
    <cellStyle name="_사전원가심의1_벤처오피스빌딩_대전가오(현설용공내역서)_두산인프라코어 통합 R&amp;D센터" xfId="16619"/>
    <cellStyle name="_사전원가심의1_벤처오피스빌딩_대전가오(현설용공내역서)_삼성동I'PARK스포츠센타 보수공사(제출)" xfId="16620"/>
    <cellStyle name="_사전원가심의1_벤처오피스빌딩_대전가오(현설용공내역서)_삼척건지지구" xfId="16621"/>
    <cellStyle name="_사전원가심의1_벤처오피스빌딩_대전가오(현설용공내역서)_삼척건지지구 2" xfId="16622"/>
    <cellStyle name="_사전원가심의1_벤처오피스빌딩_대전가오(현설용공내역서)_삼척건지지구_1220 두산인프라코어 통합 RD센터-작성" xfId="16623"/>
    <cellStyle name="_사전원가심의1_벤처오피스빌딩_대전가오(현설용공내역서)_삼척건지지구_두산인프라코어 통합 R&amp;D센터" xfId="16624"/>
    <cellStyle name="_사전원가심의1_벤처오피스빌딩_대전가오(현설용공내역서)_울산천곡MH실행(재입찰)" xfId="16625"/>
    <cellStyle name="_사전원가심의1_벤처오피스빌딩_대전가오(현설용공내역서)_울산천곡MH실행(재입찰) 2" xfId="16626"/>
    <cellStyle name="_사전원가심의1_벤처오피스빌딩_대전가오(현설용공내역서)_울산천곡MH실행(재입찰)_1220 두산인프라코어 통합 RD센터-작성" xfId="16627"/>
    <cellStyle name="_사전원가심의1_벤처오피스빌딩_대전가오(현설용공내역서)_울산천곡MH실행(재입찰)_공용부" xfId="16628"/>
    <cellStyle name="_사전원가심의1_벤처오피스빌딩_대전가오(현설용공내역서)_울산천곡MH실행(재입찰)_공용부_공용부" xfId="16629"/>
    <cellStyle name="_사전원가심의1_벤처오피스빌딩_대전가오(현설용공내역서)_울산천곡MH실행(재입찰)_공용부_공용부 2" xfId="16630"/>
    <cellStyle name="_사전원가심의1_벤처오피스빌딩_대전가오(현설용공내역서)_울산천곡MH실행(재입찰)_공용부_공용부_1220 두산인프라코어 통합 RD센터-작성" xfId="16631"/>
    <cellStyle name="_사전원가심의1_벤처오피스빌딩_대전가오(현설용공내역서)_울산천곡MH실행(재입찰)_공용부_공용부_공용부" xfId="16632"/>
    <cellStyle name="_사전원가심의1_벤처오피스빌딩_대전가오(현설용공내역서)_울산천곡MH실행(재입찰)_공용부_공용부_두산인프라코어 통합 R&amp;D센터" xfId="16633"/>
    <cellStyle name="_사전원가심의1_벤처오피스빌딩_대전가오(현설용공내역서)_울산천곡MH실행(재입찰)_두산인프라코어 통합 R&amp;D센터" xfId="16634"/>
    <cellStyle name="_사전원가심의1_벤처오피스빌딩_대전가오(현설용공내역서)_울산천곡MH실행(재입찰)_삼성동I'PARK스포츠센타 보수공사(제출)" xfId="16635"/>
    <cellStyle name="_사전원가심의1_벤처오피스빌딩_대전가오(현설용공내역서)_울산천곡MH실행(재입찰)_전기공사(추가)" xfId="16636"/>
    <cellStyle name="_사전원가심의1_벤처오피스빌딩_대전가오(현설용공내역서)_울산천곡MH실행(재입찰)_종로무악 MH공사(실행)" xfId="16637"/>
    <cellStyle name="_사전원가심의1_벤처오피스빌딩_대전가오(현설용공내역서)_울산천곡설계비" xfId="16638"/>
    <cellStyle name="_사전원가심의1_벤처오피스빌딩_대전가오(현설용공내역서)_울산천곡설계비 2" xfId="16639"/>
    <cellStyle name="_사전원가심의1_벤처오피스빌딩_대전가오(현설용공내역서)_울산천곡설계비_1220 두산인프라코어 통합 RD센터-작성" xfId="16640"/>
    <cellStyle name="_사전원가심의1_벤처오피스빌딩_대전가오(현설용공내역서)_울산천곡설계비_공용부" xfId="16641"/>
    <cellStyle name="_사전원가심의1_벤처오피스빌딩_대전가오(현설용공내역서)_울산천곡설계비_공용부_공용부" xfId="16642"/>
    <cellStyle name="_사전원가심의1_벤처오피스빌딩_대전가오(현설용공내역서)_울산천곡설계비_공용부_공용부 2" xfId="16643"/>
    <cellStyle name="_사전원가심의1_벤처오피스빌딩_대전가오(현설용공내역서)_울산천곡설계비_공용부_공용부_1220 두산인프라코어 통합 RD센터-작성" xfId="16644"/>
    <cellStyle name="_사전원가심의1_벤처오피스빌딩_대전가오(현설용공내역서)_울산천곡설계비_공용부_공용부_공용부" xfId="16645"/>
    <cellStyle name="_사전원가심의1_벤처오피스빌딩_대전가오(현설용공내역서)_울산천곡설계비_공용부_공용부_두산인프라코어 통합 R&amp;D센터" xfId="16646"/>
    <cellStyle name="_사전원가심의1_벤처오피스빌딩_대전가오(현설용공내역서)_울산천곡설계비_두산인프라코어 통합 R&amp;D센터" xfId="16647"/>
    <cellStyle name="_사전원가심의1_벤처오피스빌딩_대전가오(현설용공내역서)_울산천곡설계비_삼성동I'PARK스포츠센타 보수공사(제출)" xfId="16648"/>
    <cellStyle name="_사전원가심의1_벤처오피스빌딩_대전가오(현설용공내역서)_울산천곡설계비_전기공사(추가)" xfId="16649"/>
    <cellStyle name="_사전원가심의1_벤처오피스빌딩_대전가오(현설용공내역서)_울산천곡설계비_종로무악 MH공사(실행)" xfId="16650"/>
    <cellStyle name="_사전원가심의1_벤처오피스빌딩_대전가오(현설용공내역서)_전기공사(추가)" xfId="16651"/>
    <cellStyle name="_사전원가심의1_벤처오피스빌딩_대전가오(현설용공내역서)_종로무악 MH공사(실행)" xfId="16652"/>
    <cellStyle name="_사전원가심의1_벤처오피스빌딩_두산인프라코어 통합 R&amp;D센터" xfId="16653"/>
    <cellStyle name="_사전원가심의1_벤처오피스빌딩_삼성대구수성구(0727)최종제출메일용" xfId="21433"/>
    <cellStyle name="_사전원가심의1_벤처오피스빌딩_삼성동I'PARK스포츠센타 보수공사(제출)" xfId="16654"/>
    <cellStyle name="_사전원가심의1_벤처오피스빌딩_삼척건지지구" xfId="16655"/>
    <cellStyle name="_사전원가심의1_벤처오피스빌딩_삼척건지지구 2" xfId="16656"/>
    <cellStyle name="_사전원가심의1_벤처오피스빌딩_삼척건지지구_1220 두산인프라코어 통합 RD센터-작성" xfId="16657"/>
    <cellStyle name="_사전원가심의1_벤처오피스빌딩_삼척건지지구_두산인프라코어 통합 R&amp;D센터" xfId="16658"/>
    <cellStyle name="_사전원가심의1_벤처오피스빌딩_실행" xfId="16659"/>
    <cellStyle name="_사전원가심의1_벤처오피스빌딩_실행 2" xfId="16660"/>
    <cellStyle name="_사전원가심의1_벤처오피스빌딩_실행_1220 두산인프라코어 통합 RD센터-작성" xfId="16661"/>
    <cellStyle name="_사전원가심의1_벤처오피스빌딩_실행_경희대치과대학" xfId="16662"/>
    <cellStyle name="_사전원가심의1_벤처오피스빌딩_실행_경희대치과대학 2" xfId="16663"/>
    <cellStyle name="_사전원가심의1_벤처오피스빌딩_실행_경희대치과대학_1220 두산인프라코어 통합 RD센터-작성" xfId="16664"/>
    <cellStyle name="_사전원가심의1_벤처오피스빌딩_실행_경희대치과대학_공용부" xfId="16665"/>
    <cellStyle name="_사전원가심의1_벤처오피스빌딩_실행_경희대치과대학_공용부_공용부" xfId="16666"/>
    <cellStyle name="_사전원가심의1_벤처오피스빌딩_실행_경희대치과대학_공용부_공용부 2" xfId="16667"/>
    <cellStyle name="_사전원가심의1_벤처오피스빌딩_실행_경희대치과대학_공용부_공용부_1220 두산인프라코어 통합 RD센터-작성" xfId="16668"/>
    <cellStyle name="_사전원가심의1_벤처오피스빌딩_실행_경희대치과대학_공용부_공용부_공용부" xfId="16669"/>
    <cellStyle name="_사전원가심의1_벤처오피스빌딩_실행_경희대치과대학_공용부_공용부_두산인프라코어 통합 R&amp;D센터" xfId="16670"/>
    <cellStyle name="_사전원가심의1_벤처오피스빌딩_실행_경희대치과대학_두산인프라코어 통합 R&amp;D센터" xfId="16671"/>
    <cellStyle name="_사전원가심의1_벤처오피스빌딩_실행_경희대치과대학_삼성동I'PARK스포츠센타 보수공사(제출)" xfId="16672"/>
    <cellStyle name="_사전원가심의1_벤처오피스빌딩_실행_경희대치과대학_전기공사(추가)" xfId="16673"/>
    <cellStyle name="_사전원가심의1_벤처오피스빌딩_실행_경희대치과대학_종로무악 MH공사(실행)" xfId="16674"/>
    <cellStyle name="_사전원가심의1_벤처오피스빌딩_실행_공용부" xfId="16675"/>
    <cellStyle name="_사전원가심의1_벤처오피스빌딩_실행_공용부_공용부" xfId="16676"/>
    <cellStyle name="_사전원가심의1_벤처오피스빌딩_실행_공용부_공용부 2" xfId="16677"/>
    <cellStyle name="_사전원가심의1_벤처오피스빌딩_실행_공용부_공용부_1220 두산인프라코어 통합 RD센터-작성" xfId="16678"/>
    <cellStyle name="_사전원가심의1_벤처오피스빌딩_실행_공용부_공용부_공용부" xfId="16679"/>
    <cellStyle name="_사전원가심의1_벤처오피스빌딩_실행_공용부_공용부_두산인프라코어 통합 R&amp;D센터" xfId="16680"/>
    <cellStyle name="_사전원가심의1_벤처오피스빌딩_실행_두산인프라코어 통합 R&amp;D센터" xfId="16681"/>
    <cellStyle name="_사전원가심의1_벤처오피스빌딩_실행_삼성동I'PARK스포츠센타 보수공사(제출)" xfId="16682"/>
    <cellStyle name="_사전원가심의1_벤처오피스빌딩_실행_삼척건지지구" xfId="16683"/>
    <cellStyle name="_사전원가심의1_벤처오피스빌딩_실행_삼척건지지구 2" xfId="16684"/>
    <cellStyle name="_사전원가심의1_벤처오피스빌딩_실행_삼척건지지구_1220 두산인프라코어 통합 RD센터-작성" xfId="16685"/>
    <cellStyle name="_사전원가심의1_벤처오피스빌딩_실행_삼척건지지구_두산인프라코어 통합 R&amp;D센터" xfId="16686"/>
    <cellStyle name="_사전원가심의1_벤처오피스빌딩_실행_울산천곡MH실행(재입찰)" xfId="16687"/>
    <cellStyle name="_사전원가심의1_벤처오피스빌딩_실행_울산천곡MH실행(재입찰) 2" xfId="16688"/>
    <cellStyle name="_사전원가심의1_벤처오피스빌딩_실행_울산천곡MH실행(재입찰)_1220 두산인프라코어 통합 RD센터-작성" xfId="16689"/>
    <cellStyle name="_사전원가심의1_벤처오피스빌딩_실행_울산천곡MH실행(재입찰)_공용부" xfId="16690"/>
    <cellStyle name="_사전원가심의1_벤처오피스빌딩_실행_울산천곡MH실행(재입찰)_공용부_공용부" xfId="16691"/>
    <cellStyle name="_사전원가심의1_벤처오피스빌딩_실행_울산천곡MH실행(재입찰)_공용부_공용부 2" xfId="16692"/>
    <cellStyle name="_사전원가심의1_벤처오피스빌딩_실행_울산천곡MH실행(재입찰)_공용부_공용부_1220 두산인프라코어 통합 RD센터-작성" xfId="16693"/>
    <cellStyle name="_사전원가심의1_벤처오피스빌딩_실행_울산천곡MH실행(재입찰)_공용부_공용부_공용부" xfId="16694"/>
    <cellStyle name="_사전원가심의1_벤처오피스빌딩_실행_울산천곡MH실행(재입찰)_공용부_공용부_두산인프라코어 통합 R&amp;D센터" xfId="16695"/>
    <cellStyle name="_사전원가심의1_벤처오피스빌딩_실행_울산천곡MH실행(재입찰)_두산인프라코어 통합 R&amp;D센터" xfId="16696"/>
    <cellStyle name="_사전원가심의1_벤처오피스빌딩_실행_울산천곡MH실행(재입찰)_삼성동I'PARK스포츠센타 보수공사(제출)" xfId="16697"/>
    <cellStyle name="_사전원가심의1_벤처오피스빌딩_실행_울산천곡MH실행(재입찰)_전기공사(추가)" xfId="16698"/>
    <cellStyle name="_사전원가심의1_벤처오피스빌딩_실행_울산천곡MH실행(재입찰)_종로무악 MH공사(실행)" xfId="16699"/>
    <cellStyle name="_사전원가심의1_벤처오피스빌딩_실행_울산천곡설계비" xfId="16700"/>
    <cellStyle name="_사전원가심의1_벤처오피스빌딩_실행_울산천곡설계비 2" xfId="16701"/>
    <cellStyle name="_사전원가심의1_벤처오피스빌딩_실행_울산천곡설계비_1220 두산인프라코어 통합 RD센터-작성" xfId="16702"/>
    <cellStyle name="_사전원가심의1_벤처오피스빌딩_실행_울산천곡설계비_공용부" xfId="16703"/>
    <cellStyle name="_사전원가심의1_벤처오피스빌딩_실행_울산천곡설계비_공용부_공용부" xfId="16704"/>
    <cellStyle name="_사전원가심의1_벤처오피스빌딩_실행_울산천곡설계비_공용부_공용부 2" xfId="16705"/>
    <cellStyle name="_사전원가심의1_벤처오피스빌딩_실행_울산천곡설계비_공용부_공용부_1220 두산인프라코어 통합 RD센터-작성" xfId="16706"/>
    <cellStyle name="_사전원가심의1_벤처오피스빌딩_실행_울산천곡설계비_공용부_공용부_공용부" xfId="16707"/>
    <cellStyle name="_사전원가심의1_벤처오피스빌딩_실행_울산천곡설계비_공용부_공용부_두산인프라코어 통합 R&amp;D센터" xfId="16708"/>
    <cellStyle name="_사전원가심의1_벤처오피스빌딩_실행_울산천곡설계비_두산인프라코어 통합 R&amp;D센터" xfId="16709"/>
    <cellStyle name="_사전원가심의1_벤처오피스빌딩_실행_울산천곡설계비_삼성동I'PARK스포츠센타 보수공사(제출)" xfId="16710"/>
    <cellStyle name="_사전원가심의1_벤처오피스빌딩_실행_울산천곡설계비_전기공사(추가)" xfId="16711"/>
    <cellStyle name="_사전원가심의1_벤처오피스빌딩_실행_울산천곡설계비_종로무악 MH공사(실행)" xfId="16712"/>
    <cellStyle name="_사전원가심의1_벤처오피스빌딩_실행_전기공사(추가)" xfId="16713"/>
    <cellStyle name="_사전원가심의1_벤처오피스빌딩_실행_종로무악 MH공사(실행)" xfId="16714"/>
    <cellStyle name="_사전원가심의1_벤처오피스빌딩_아산포스코-정산서류7.8" xfId="21434"/>
    <cellStyle name="_사전원가심의1_벤처오피스빌딩_아산포스코-정산서류7.8_삼성대구수성구(0727)최종제출메일용" xfId="21435"/>
    <cellStyle name="_사전원가심의1_벤처오피스빌딩_아산포스코-정산서류7.8_아산포스코-정산서류(040710)" xfId="21436"/>
    <cellStyle name="_사전원가심의1_벤처오피스빌딩_아산포스코-정산서류7.8_아산포스코-정산서류(040710)_삼성대구수성구(0727)최종제출메일용" xfId="21437"/>
    <cellStyle name="_사전원가심의1_벤처오피스빌딩_아산포스코-정산서류7.8_아산포스코-정산서류(040710)물량산출" xfId="21438"/>
    <cellStyle name="_사전원가심의1_벤처오피스빌딩_아산포스코-정산서류7.8_아산포스코-정산서류(040710)물량산출_삼성대구수성구(0727)최종제출메일용" xfId="21439"/>
    <cellStyle name="_사전원가심의1_벤처오피스빌딩_예가" xfId="16715"/>
    <cellStyle name="_사전원가심의1_벤처오피스빌딩_예가 2" xfId="16716"/>
    <cellStyle name="_사전원가심의1_벤처오피스빌딩_예가_1220 두산인프라코어 통합 RD센터-작성" xfId="16717"/>
    <cellStyle name="_사전원가심의1_벤처오피스빌딩_예가_경희대치과대학" xfId="16718"/>
    <cellStyle name="_사전원가심의1_벤처오피스빌딩_예가_경희대치과대학 2" xfId="16719"/>
    <cellStyle name="_사전원가심의1_벤처오피스빌딩_예가_경희대치과대학_1220 두산인프라코어 통합 RD센터-작성" xfId="16720"/>
    <cellStyle name="_사전원가심의1_벤처오피스빌딩_예가_경희대치과대학_공용부" xfId="16721"/>
    <cellStyle name="_사전원가심의1_벤처오피스빌딩_예가_경희대치과대학_공용부_공용부" xfId="16722"/>
    <cellStyle name="_사전원가심의1_벤처오피스빌딩_예가_경희대치과대학_공용부_공용부 2" xfId="16723"/>
    <cellStyle name="_사전원가심의1_벤처오피스빌딩_예가_경희대치과대학_공용부_공용부_1220 두산인프라코어 통합 RD센터-작성" xfId="16724"/>
    <cellStyle name="_사전원가심의1_벤처오피스빌딩_예가_경희대치과대학_공용부_공용부_공용부" xfId="16725"/>
    <cellStyle name="_사전원가심의1_벤처오피스빌딩_예가_경희대치과대학_공용부_공용부_두산인프라코어 통합 R&amp;D센터" xfId="16726"/>
    <cellStyle name="_사전원가심의1_벤처오피스빌딩_예가_경희대치과대학_두산인프라코어 통합 R&amp;D센터" xfId="16727"/>
    <cellStyle name="_사전원가심의1_벤처오피스빌딩_예가_경희대치과대학_삼성동I'PARK스포츠센타 보수공사(제출)" xfId="16728"/>
    <cellStyle name="_사전원가심의1_벤처오피스빌딩_예가_경희대치과대학_전기공사(추가)" xfId="16729"/>
    <cellStyle name="_사전원가심의1_벤처오피스빌딩_예가_경희대치과대학_종로무악 MH공사(실행)" xfId="16730"/>
    <cellStyle name="_사전원가심의1_벤처오피스빌딩_예가_공용부" xfId="16731"/>
    <cellStyle name="_사전원가심의1_벤처오피스빌딩_예가_공용부_공용부" xfId="16732"/>
    <cellStyle name="_사전원가심의1_벤처오피스빌딩_예가_공용부_공용부 2" xfId="16733"/>
    <cellStyle name="_사전원가심의1_벤처오피스빌딩_예가_공용부_공용부_1220 두산인프라코어 통합 RD센터-작성" xfId="16734"/>
    <cellStyle name="_사전원가심의1_벤처오피스빌딩_예가_공용부_공용부_공용부" xfId="16735"/>
    <cellStyle name="_사전원가심의1_벤처오피스빌딩_예가_공용부_공용부_두산인프라코어 통합 R&amp;D센터" xfId="16736"/>
    <cellStyle name="_사전원가심의1_벤처오피스빌딩_예가_두산인프라코어 통합 R&amp;D센터" xfId="16737"/>
    <cellStyle name="_사전원가심의1_벤처오피스빌딩_예가_삼성동I'PARK스포츠센타 보수공사(제출)" xfId="16738"/>
    <cellStyle name="_사전원가심의1_벤처오피스빌딩_예가_삼척건지지구" xfId="16739"/>
    <cellStyle name="_사전원가심의1_벤처오피스빌딩_예가_삼척건지지구 2" xfId="16740"/>
    <cellStyle name="_사전원가심의1_벤처오피스빌딩_예가_삼척건지지구_1220 두산인프라코어 통합 RD센터-작성" xfId="16741"/>
    <cellStyle name="_사전원가심의1_벤처오피스빌딩_예가_삼척건지지구_두산인프라코어 통합 R&amp;D센터" xfId="16742"/>
    <cellStyle name="_사전원가심의1_벤처오피스빌딩_예가_울산천곡MH실행(재입찰)" xfId="16743"/>
    <cellStyle name="_사전원가심의1_벤처오피스빌딩_예가_울산천곡MH실행(재입찰) 2" xfId="16744"/>
    <cellStyle name="_사전원가심의1_벤처오피스빌딩_예가_울산천곡MH실행(재입찰)_1220 두산인프라코어 통합 RD센터-작성" xfId="16745"/>
    <cellStyle name="_사전원가심의1_벤처오피스빌딩_예가_울산천곡MH실행(재입찰)_공용부" xfId="16746"/>
    <cellStyle name="_사전원가심의1_벤처오피스빌딩_예가_울산천곡MH실행(재입찰)_공용부_공용부" xfId="16747"/>
    <cellStyle name="_사전원가심의1_벤처오피스빌딩_예가_울산천곡MH실행(재입찰)_공용부_공용부 2" xfId="16748"/>
    <cellStyle name="_사전원가심의1_벤처오피스빌딩_예가_울산천곡MH실행(재입찰)_공용부_공용부_1220 두산인프라코어 통합 RD센터-작성" xfId="16749"/>
    <cellStyle name="_사전원가심의1_벤처오피스빌딩_예가_울산천곡MH실행(재입찰)_공용부_공용부_공용부" xfId="16750"/>
    <cellStyle name="_사전원가심의1_벤처오피스빌딩_예가_울산천곡MH실행(재입찰)_공용부_공용부_두산인프라코어 통합 R&amp;D센터" xfId="16751"/>
    <cellStyle name="_사전원가심의1_벤처오피스빌딩_예가_울산천곡MH실행(재입찰)_두산인프라코어 통합 R&amp;D센터" xfId="16752"/>
    <cellStyle name="_사전원가심의1_벤처오피스빌딩_예가_울산천곡MH실행(재입찰)_삼성동I'PARK스포츠센타 보수공사(제출)" xfId="16753"/>
    <cellStyle name="_사전원가심의1_벤처오피스빌딩_예가_울산천곡MH실행(재입찰)_전기공사(추가)" xfId="16754"/>
    <cellStyle name="_사전원가심의1_벤처오피스빌딩_예가_울산천곡MH실행(재입찰)_종로무악 MH공사(실행)" xfId="16755"/>
    <cellStyle name="_사전원가심의1_벤처오피스빌딩_예가_울산천곡설계비" xfId="16756"/>
    <cellStyle name="_사전원가심의1_벤처오피스빌딩_예가_울산천곡설계비 2" xfId="16757"/>
    <cellStyle name="_사전원가심의1_벤처오피스빌딩_예가_울산천곡설계비_1220 두산인프라코어 통합 RD센터-작성" xfId="16758"/>
    <cellStyle name="_사전원가심의1_벤처오피스빌딩_예가_울산천곡설계비_공용부" xfId="16759"/>
    <cellStyle name="_사전원가심의1_벤처오피스빌딩_예가_울산천곡설계비_공용부_공용부" xfId="16760"/>
    <cellStyle name="_사전원가심의1_벤처오피스빌딩_예가_울산천곡설계비_공용부_공용부 2" xfId="16761"/>
    <cellStyle name="_사전원가심의1_벤처오피스빌딩_예가_울산천곡설계비_공용부_공용부_1220 두산인프라코어 통합 RD센터-작성" xfId="16762"/>
    <cellStyle name="_사전원가심의1_벤처오피스빌딩_예가_울산천곡설계비_공용부_공용부_공용부" xfId="16763"/>
    <cellStyle name="_사전원가심의1_벤처오피스빌딩_예가_울산천곡설계비_공용부_공용부_두산인프라코어 통합 R&amp;D센터" xfId="16764"/>
    <cellStyle name="_사전원가심의1_벤처오피스빌딩_예가_울산천곡설계비_두산인프라코어 통합 R&amp;D센터" xfId="16765"/>
    <cellStyle name="_사전원가심의1_벤처오피스빌딩_예가_울산천곡설계비_삼성동I'PARK스포츠센타 보수공사(제출)" xfId="16766"/>
    <cellStyle name="_사전원가심의1_벤처오피스빌딩_예가_울산천곡설계비_전기공사(추가)" xfId="16767"/>
    <cellStyle name="_사전원가심의1_벤처오피스빌딩_예가_울산천곡설계비_종로무악 MH공사(실행)" xfId="16768"/>
    <cellStyle name="_사전원가심의1_벤처오피스빌딩_예가_전기공사(추가)" xfId="16769"/>
    <cellStyle name="_사전원가심의1_벤처오피스빌딩_예가_종로무악 MH공사(실행)" xfId="16770"/>
    <cellStyle name="_사전원가심의1_벤처오피스빌딩_울산천곡MH실행(재입찰)" xfId="16771"/>
    <cellStyle name="_사전원가심의1_벤처오피스빌딩_울산천곡MH실행(재입찰) 2" xfId="16772"/>
    <cellStyle name="_사전원가심의1_벤처오피스빌딩_울산천곡MH실행(재입찰)_1220 두산인프라코어 통합 RD센터-작성" xfId="16773"/>
    <cellStyle name="_사전원가심의1_벤처오피스빌딩_울산천곡MH실행(재입찰)_공용부" xfId="16774"/>
    <cellStyle name="_사전원가심의1_벤처오피스빌딩_울산천곡MH실행(재입찰)_공용부_공용부" xfId="16775"/>
    <cellStyle name="_사전원가심의1_벤처오피스빌딩_울산천곡MH실행(재입찰)_공용부_공용부 2" xfId="16776"/>
    <cellStyle name="_사전원가심의1_벤처오피스빌딩_울산천곡MH실행(재입찰)_공용부_공용부_1220 두산인프라코어 통합 RD센터-작성" xfId="16777"/>
    <cellStyle name="_사전원가심의1_벤처오피스빌딩_울산천곡MH실행(재입찰)_공용부_공용부_공용부" xfId="16778"/>
    <cellStyle name="_사전원가심의1_벤처오피스빌딩_울산천곡MH실행(재입찰)_공용부_공용부_두산인프라코어 통합 R&amp;D센터" xfId="16779"/>
    <cellStyle name="_사전원가심의1_벤처오피스빌딩_울산천곡MH실행(재입찰)_두산인프라코어 통합 R&amp;D센터" xfId="16780"/>
    <cellStyle name="_사전원가심의1_벤처오피스빌딩_울산천곡MH실행(재입찰)_삼성동I'PARK스포츠센타 보수공사(제출)" xfId="16781"/>
    <cellStyle name="_사전원가심의1_벤처오피스빌딩_울산천곡MH실행(재입찰)_전기공사(추가)" xfId="16782"/>
    <cellStyle name="_사전원가심의1_벤처오피스빌딩_울산천곡MH실행(재입찰)_종로무악 MH공사(실행)" xfId="16783"/>
    <cellStyle name="_사전원가심의1_벤처오피스빌딩_울산천곡동" xfId="16784"/>
    <cellStyle name="_사전원가심의1_벤처오피스빌딩_울산천곡동 2" xfId="16785"/>
    <cellStyle name="_사전원가심의1_벤처오피스빌딩_울산천곡동(0920공내역서)" xfId="16786"/>
    <cellStyle name="_사전원가심의1_벤처오피스빌딩_울산천곡동(0920공내역서) 2" xfId="16787"/>
    <cellStyle name="_사전원가심의1_벤처오피스빌딩_울산천곡동(0920공내역서)_1220 두산인프라코어 통합 RD센터-작성" xfId="16788"/>
    <cellStyle name="_사전원가심의1_벤처오피스빌딩_울산천곡동(0920공내역서)_경희대치과대학" xfId="16789"/>
    <cellStyle name="_사전원가심의1_벤처오피스빌딩_울산천곡동(0920공내역서)_경희대치과대학 2" xfId="16790"/>
    <cellStyle name="_사전원가심의1_벤처오피스빌딩_울산천곡동(0920공내역서)_경희대치과대학_1220 두산인프라코어 통합 RD센터-작성" xfId="16791"/>
    <cellStyle name="_사전원가심의1_벤처오피스빌딩_울산천곡동(0920공내역서)_경희대치과대학_공용부" xfId="16792"/>
    <cellStyle name="_사전원가심의1_벤처오피스빌딩_울산천곡동(0920공내역서)_경희대치과대학_공용부_공용부" xfId="16793"/>
    <cellStyle name="_사전원가심의1_벤처오피스빌딩_울산천곡동(0920공내역서)_경희대치과대학_공용부_공용부 2" xfId="16794"/>
    <cellStyle name="_사전원가심의1_벤처오피스빌딩_울산천곡동(0920공내역서)_경희대치과대학_공용부_공용부_1220 두산인프라코어 통합 RD센터-작성" xfId="16795"/>
    <cellStyle name="_사전원가심의1_벤처오피스빌딩_울산천곡동(0920공내역서)_경희대치과대학_공용부_공용부_공용부" xfId="16796"/>
    <cellStyle name="_사전원가심의1_벤처오피스빌딩_울산천곡동(0920공내역서)_경희대치과대학_공용부_공용부_두산인프라코어 통합 R&amp;D센터" xfId="16797"/>
    <cellStyle name="_사전원가심의1_벤처오피스빌딩_울산천곡동(0920공내역서)_경희대치과대학_두산인프라코어 통합 R&amp;D센터" xfId="16798"/>
    <cellStyle name="_사전원가심의1_벤처오피스빌딩_울산천곡동(0920공내역서)_경희대치과대학_삼성동I'PARK스포츠센타 보수공사(제출)" xfId="16799"/>
    <cellStyle name="_사전원가심의1_벤처오피스빌딩_울산천곡동(0920공내역서)_경희대치과대학_전기공사(추가)" xfId="16800"/>
    <cellStyle name="_사전원가심의1_벤처오피스빌딩_울산천곡동(0920공내역서)_경희대치과대학_종로무악 MH공사(실행)" xfId="16801"/>
    <cellStyle name="_사전원가심의1_벤처오피스빌딩_울산천곡동(0920공내역서)_공내역서" xfId="16802"/>
    <cellStyle name="_사전원가심의1_벤처오피스빌딩_울산천곡동(0920공내역서)_공내역서 2" xfId="16803"/>
    <cellStyle name="_사전원가심의1_벤처오피스빌딩_울산천곡동(0920공내역서)_공내역서_1220 두산인프라코어 통합 RD센터-작성" xfId="16804"/>
    <cellStyle name="_사전원가심의1_벤처오피스빌딩_울산천곡동(0920공내역서)_공내역서_경희대치과대학" xfId="16805"/>
    <cellStyle name="_사전원가심의1_벤처오피스빌딩_울산천곡동(0920공내역서)_공내역서_경희대치과대학 2" xfId="16806"/>
    <cellStyle name="_사전원가심의1_벤처오피스빌딩_울산천곡동(0920공내역서)_공내역서_경희대치과대학_1220 두산인프라코어 통합 RD센터-작성" xfId="16807"/>
    <cellStyle name="_사전원가심의1_벤처오피스빌딩_울산천곡동(0920공내역서)_공내역서_경희대치과대학_공용부" xfId="16808"/>
    <cellStyle name="_사전원가심의1_벤처오피스빌딩_울산천곡동(0920공내역서)_공내역서_경희대치과대학_공용부_공용부" xfId="16809"/>
    <cellStyle name="_사전원가심의1_벤처오피스빌딩_울산천곡동(0920공내역서)_공내역서_경희대치과대학_공용부_공용부 2" xfId="16810"/>
    <cellStyle name="_사전원가심의1_벤처오피스빌딩_울산천곡동(0920공내역서)_공내역서_경희대치과대학_공용부_공용부_1220 두산인프라코어 통합 RD센터-작성" xfId="16811"/>
    <cellStyle name="_사전원가심의1_벤처오피스빌딩_울산천곡동(0920공내역서)_공내역서_경희대치과대학_공용부_공용부_공용부" xfId="16812"/>
    <cellStyle name="_사전원가심의1_벤처오피스빌딩_울산천곡동(0920공내역서)_공내역서_경희대치과대학_공용부_공용부_두산인프라코어 통합 R&amp;D센터" xfId="16813"/>
    <cellStyle name="_사전원가심의1_벤처오피스빌딩_울산천곡동(0920공내역서)_공내역서_경희대치과대학_두산인프라코어 통합 R&amp;D센터" xfId="16814"/>
    <cellStyle name="_사전원가심의1_벤처오피스빌딩_울산천곡동(0920공내역서)_공내역서_경희대치과대학_삼성동I'PARK스포츠센타 보수공사(제출)" xfId="16815"/>
    <cellStyle name="_사전원가심의1_벤처오피스빌딩_울산천곡동(0920공내역서)_공내역서_경희대치과대학_전기공사(추가)" xfId="16816"/>
    <cellStyle name="_사전원가심의1_벤처오피스빌딩_울산천곡동(0920공내역서)_공내역서_경희대치과대학_종로무악 MH공사(실행)" xfId="16817"/>
    <cellStyle name="_사전원가심의1_벤처오피스빌딩_울산천곡동(0920공내역서)_공내역서_공용부" xfId="16818"/>
    <cellStyle name="_사전원가심의1_벤처오피스빌딩_울산천곡동(0920공내역서)_공내역서_공용부_공용부" xfId="16819"/>
    <cellStyle name="_사전원가심의1_벤처오피스빌딩_울산천곡동(0920공내역서)_공내역서_공용부_공용부 2" xfId="16820"/>
    <cellStyle name="_사전원가심의1_벤처오피스빌딩_울산천곡동(0920공내역서)_공내역서_공용부_공용부_1220 두산인프라코어 통합 RD센터-작성" xfId="16821"/>
    <cellStyle name="_사전원가심의1_벤처오피스빌딩_울산천곡동(0920공내역서)_공내역서_공용부_공용부_공용부" xfId="16822"/>
    <cellStyle name="_사전원가심의1_벤처오피스빌딩_울산천곡동(0920공내역서)_공내역서_공용부_공용부_두산인프라코어 통합 R&amp;D센터" xfId="16823"/>
    <cellStyle name="_사전원가심의1_벤처오피스빌딩_울산천곡동(0920공내역서)_공내역서_두산인프라코어 통합 R&amp;D센터" xfId="16824"/>
    <cellStyle name="_사전원가심의1_벤처오피스빌딩_울산천곡동(0920공내역서)_공내역서_삼성동I'PARK스포츠센타 보수공사(제출)" xfId="16825"/>
    <cellStyle name="_사전원가심의1_벤처오피스빌딩_울산천곡동(0920공내역서)_공내역서_삼척건지지구" xfId="16826"/>
    <cellStyle name="_사전원가심의1_벤처오피스빌딩_울산천곡동(0920공내역서)_공내역서_삼척건지지구 2" xfId="16827"/>
    <cellStyle name="_사전원가심의1_벤처오피스빌딩_울산천곡동(0920공내역서)_공내역서_삼척건지지구_1220 두산인프라코어 통합 RD센터-작성" xfId="16828"/>
    <cellStyle name="_사전원가심의1_벤처오피스빌딩_울산천곡동(0920공내역서)_공내역서_삼척건지지구_두산인프라코어 통합 R&amp;D센터" xfId="16829"/>
    <cellStyle name="_사전원가심의1_벤처오피스빌딩_울산천곡동(0920공내역서)_공내역서_울산천곡MH실행(재입찰)" xfId="16830"/>
    <cellStyle name="_사전원가심의1_벤처오피스빌딩_울산천곡동(0920공내역서)_공내역서_울산천곡MH실행(재입찰) 2" xfId="16831"/>
    <cellStyle name="_사전원가심의1_벤처오피스빌딩_울산천곡동(0920공내역서)_공내역서_울산천곡MH실행(재입찰)_1220 두산인프라코어 통합 RD센터-작성" xfId="16832"/>
    <cellStyle name="_사전원가심의1_벤처오피스빌딩_울산천곡동(0920공내역서)_공내역서_울산천곡MH실행(재입찰)_공용부" xfId="16833"/>
    <cellStyle name="_사전원가심의1_벤처오피스빌딩_울산천곡동(0920공내역서)_공내역서_울산천곡MH실행(재입찰)_공용부_공용부" xfId="16834"/>
    <cellStyle name="_사전원가심의1_벤처오피스빌딩_울산천곡동(0920공내역서)_공내역서_울산천곡MH실행(재입찰)_공용부_공용부 2" xfId="16835"/>
    <cellStyle name="_사전원가심의1_벤처오피스빌딩_울산천곡동(0920공내역서)_공내역서_울산천곡MH실행(재입찰)_공용부_공용부_1220 두산인프라코어 통합 RD센터-작성" xfId="16836"/>
    <cellStyle name="_사전원가심의1_벤처오피스빌딩_울산천곡동(0920공내역서)_공내역서_울산천곡MH실행(재입찰)_공용부_공용부_공용부" xfId="16837"/>
    <cellStyle name="_사전원가심의1_벤처오피스빌딩_울산천곡동(0920공내역서)_공내역서_울산천곡MH실행(재입찰)_공용부_공용부_두산인프라코어 통합 R&amp;D센터" xfId="16838"/>
    <cellStyle name="_사전원가심의1_벤처오피스빌딩_울산천곡동(0920공내역서)_공내역서_울산천곡MH실행(재입찰)_두산인프라코어 통합 R&amp;D센터" xfId="16839"/>
    <cellStyle name="_사전원가심의1_벤처오피스빌딩_울산천곡동(0920공내역서)_공내역서_울산천곡MH실행(재입찰)_삼성동I'PARK스포츠센타 보수공사(제출)" xfId="16840"/>
    <cellStyle name="_사전원가심의1_벤처오피스빌딩_울산천곡동(0920공내역서)_공내역서_울산천곡MH실행(재입찰)_전기공사(추가)" xfId="16841"/>
    <cellStyle name="_사전원가심의1_벤처오피스빌딩_울산천곡동(0920공내역서)_공내역서_울산천곡MH실행(재입찰)_종로무악 MH공사(실행)" xfId="16842"/>
    <cellStyle name="_사전원가심의1_벤처오피스빌딩_울산천곡동(0920공내역서)_공내역서_울산천곡설계비" xfId="16843"/>
    <cellStyle name="_사전원가심의1_벤처오피스빌딩_울산천곡동(0920공내역서)_공내역서_울산천곡설계비 2" xfId="16844"/>
    <cellStyle name="_사전원가심의1_벤처오피스빌딩_울산천곡동(0920공내역서)_공내역서_울산천곡설계비_1220 두산인프라코어 통합 RD센터-작성" xfId="16845"/>
    <cellStyle name="_사전원가심의1_벤처오피스빌딩_울산천곡동(0920공내역서)_공내역서_울산천곡설계비_공용부" xfId="16846"/>
    <cellStyle name="_사전원가심의1_벤처오피스빌딩_울산천곡동(0920공내역서)_공내역서_울산천곡설계비_공용부_공용부" xfId="16847"/>
    <cellStyle name="_사전원가심의1_벤처오피스빌딩_울산천곡동(0920공내역서)_공내역서_울산천곡설계비_공용부_공용부 2" xfId="16848"/>
    <cellStyle name="_사전원가심의1_벤처오피스빌딩_울산천곡동(0920공내역서)_공내역서_울산천곡설계비_공용부_공용부_1220 두산인프라코어 통합 RD센터-작성" xfId="16849"/>
    <cellStyle name="_사전원가심의1_벤처오피스빌딩_울산천곡동(0920공내역서)_공내역서_울산천곡설계비_공용부_공용부_공용부" xfId="16850"/>
    <cellStyle name="_사전원가심의1_벤처오피스빌딩_울산천곡동(0920공내역서)_공내역서_울산천곡설계비_공용부_공용부_두산인프라코어 통합 R&amp;D센터" xfId="16851"/>
    <cellStyle name="_사전원가심의1_벤처오피스빌딩_울산천곡동(0920공내역서)_공내역서_울산천곡설계비_두산인프라코어 통합 R&amp;D센터" xfId="16852"/>
    <cellStyle name="_사전원가심의1_벤처오피스빌딩_울산천곡동(0920공내역서)_공내역서_울산천곡설계비_삼성동I'PARK스포츠센타 보수공사(제출)" xfId="16853"/>
    <cellStyle name="_사전원가심의1_벤처오피스빌딩_울산천곡동(0920공내역서)_공내역서_울산천곡설계비_전기공사(추가)" xfId="16854"/>
    <cellStyle name="_사전원가심의1_벤처오피스빌딩_울산천곡동(0920공내역서)_공내역서_울산천곡설계비_종로무악 MH공사(실행)" xfId="16855"/>
    <cellStyle name="_사전원가심의1_벤처오피스빌딩_울산천곡동(0920공내역서)_공내역서_전기공사(추가)" xfId="16856"/>
    <cellStyle name="_사전원가심의1_벤처오피스빌딩_울산천곡동(0920공내역서)_공내역서_종로무악 MH공사(실행)" xfId="16857"/>
    <cellStyle name="_사전원가심의1_벤처오피스빌딩_울산천곡동(0920공내역서)_공용부" xfId="16858"/>
    <cellStyle name="_사전원가심의1_벤처오피스빌딩_울산천곡동(0920공내역서)_공용부_공용부" xfId="16859"/>
    <cellStyle name="_사전원가심의1_벤처오피스빌딩_울산천곡동(0920공내역서)_공용부_공용부 2" xfId="16860"/>
    <cellStyle name="_사전원가심의1_벤처오피스빌딩_울산천곡동(0920공내역서)_공용부_공용부_1220 두산인프라코어 통합 RD센터-작성" xfId="16861"/>
    <cellStyle name="_사전원가심의1_벤처오피스빌딩_울산천곡동(0920공내역서)_공용부_공용부_공용부" xfId="16862"/>
    <cellStyle name="_사전원가심의1_벤처오피스빌딩_울산천곡동(0920공내역서)_공용부_공용부_두산인프라코어 통합 R&amp;D센터" xfId="16863"/>
    <cellStyle name="_사전원가심의1_벤처오피스빌딩_울산천곡동(0920공내역서)_두산인프라코어 통합 R&amp;D센터" xfId="16864"/>
    <cellStyle name="_사전원가심의1_벤처오피스빌딩_울산천곡동(0920공내역서)_삼성동I'PARK스포츠센타 보수공사(제출)" xfId="16865"/>
    <cellStyle name="_사전원가심의1_벤처오피스빌딩_울산천곡동(0920공내역서)_삼척건지지구" xfId="16866"/>
    <cellStyle name="_사전원가심의1_벤처오피스빌딩_울산천곡동(0920공내역서)_삼척건지지구 2" xfId="16867"/>
    <cellStyle name="_사전원가심의1_벤처오피스빌딩_울산천곡동(0920공내역서)_삼척건지지구_1220 두산인프라코어 통합 RD센터-작성" xfId="16868"/>
    <cellStyle name="_사전원가심의1_벤처오피스빌딩_울산천곡동(0920공내역서)_삼척건지지구_두산인프라코어 통합 R&amp;D센터" xfId="16869"/>
    <cellStyle name="_사전원가심의1_벤처오피스빌딩_울산천곡동(0920공내역서)_울산천곡MH실행(재입찰)" xfId="16870"/>
    <cellStyle name="_사전원가심의1_벤처오피스빌딩_울산천곡동(0920공내역서)_울산천곡MH실행(재입찰) 2" xfId="16871"/>
    <cellStyle name="_사전원가심의1_벤처오피스빌딩_울산천곡동(0920공내역서)_울산천곡MH실행(재입찰)_1220 두산인프라코어 통합 RD센터-작성" xfId="16872"/>
    <cellStyle name="_사전원가심의1_벤처오피스빌딩_울산천곡동(0920공내역서)_울산천곡MH실행(재입찰)_공용부" xfId="16873"/>
    <cellStyle name="_사전원가심의1_벤처오피스빌딩_울산천곡동(0920공내역서)_울산천곡MH실행(재입찰)_공용부_공용부" xfId="16874"/>
    <cellStyle name="_사전원가심의1_벤처오피스빌딩_울산천곡동(0920공내역서)_울산천곡MH실행(재입찰)_공용부_공용부 2" xfId="16875"/>
    <cellStyle name="_사전원가심의1_벤처오피스빌딩_울산천곡동(0920공내역서)_울산천곡MH실행(재입찰)_공용부_공용부_1220 두산인프라코어 통합 RD센터-작성" xfId="16876"/>
    <cellStyle name="_사전원가심의1_벤처오피스빌딩_울산천곡동(0920공내역서)_울산천곡MH실행(재입찰)_공용부_공용부_공용부" xfId="16877"/>
    <cellStyle name="_사전원가심의1_벤처오피스빌딩_울산천곡동(0920공내역서)_울산천곡MH실행(재입찰)_공용부_공용부_두산인프라코어 통합 R&amp;D센터" xfId="16878"/>
    <cellStyle name="_사전원가심의1_벤처오피스빌딩_울산천곡동(0920공내역서)_울산천곡MH실행(재입찰)_두산인프라코어 통합 R&amp;D센터" xfId="16879"/>
    <cellStyle name="_사전원가심의1_벤처오피스빌딩_울산천곡동(0920공내역서)_울산천곡MH실행(재입찰)_삼성동I'PARK스포츠센타 보수공사(제출)" xfId="16880"/>
    <cellStyle name="_사전원가심의1_벤처오피스빌딩_울산천곡동(0920공내역서)_울산천곡MH실행(재입찰)_전기공사(추가)" xfId="16881"/>
    <cellStyle name="_사전원가심의1_벤처오피스빌딩_울산천곡동(0920공내역서)_울산천곡MH실행(재입찰)_종로무악 MH공사(실행)" xfId="16882"/>
    <cellStyle name="_사전원가심의1_벤처오피스빌딩_울산천곡동(0920공내역서)_울산천곡설계비" xfId="16883"/>
    <cellStyle name="_사전원가심의1_벤처오피스빌딩_울산천곡동(0920공내역서)_울산천곡설계비 2" xfId="16884"/>
    <cellStyle name="_사전원가심의1_벤처오피스빌딩_울산천곡동(0920공내역서)_울산천곡설계비_1220 두산인프라코어 통합 RD센터-작성" xfId="16885"/>
    <cellStyle name="_사전원가심의1_벤처오피스빌딩_울산천곡동(0920공내역서)_울산천곡설계비_공용부" xfId="16886"/>
    <cellStyle name="_사전원가심의1_벤처오피스빌딩_울산천곡동(0920공내역서)_울산천곡설계비_공용부_공용부" xfId="16887"/>
    <cellStyle name="_사전원가심의1_벤처오피스빌딩_울산천곡동(0920공내역서)_울산천곡설계비_공용부_공용부 2" xfId="16888"/>
    <cellStyle name="_사전원가심의1_벤처오피스빌딩_울산천곡동(0920공내역서)_울산천곡설계비_공용부_공용부_1220 두산인프라코어 통합 RD센터-작성" xfId="16889"/>
    <cellStyle name="_사전원가심의1_벤처오피스빌딩_울산천곡동(0920공내역서)_울산천곡설계비_공용부_공용부_공용부" xfId="16890"/>
    <cellStyle name="_사전원가심의1_벤처오피스빌딩_울산천곡동(0920공내역서)_울산천곡설계비_공용부_공용부_두산인프라코어 통합 R&amp;D센터" xfId="16891"/>
    <cellStyle name="_사전원가심의1_벤처오피스빌딩_울산천곡동(0920공내역서)_울산천곡설계비_두산인프라코어 통합 R&amp;D센터" xfId="16892"/>
    <cellStyle name="_사전원가심의1_벤처오피스빌딩_울산천곡동(0920공내역서)_울산천곡설계비_삼성동I'PARK스포츠센타 보수공사(제출)" xfId="16893"/>
    <cellStyle name="_사전원가심의1_벤처오피스빌딩_울산천곡동(0920공내역서)_울산천곡설계비_전기공사(추가)" xfId="16894"/>
    <cellStyle name="_사전원가심의1_벤처오피스빌딩_울산천곡동(0920공내역서)_울산천곡설계비_종로무악 MH공사(실행)" xfId="16895"/>
    <cellStyle name="_사전원가심의1_벤처오피스빌딩_울산천곡동(0920공내역서)_전기공사(추가)" xfId="16896"/>
    <cellStyle name="_사전원가심의1_벤처오피스빌딩_울산천곡동(0920공내역서)_종로무악 MH공사(실행)" xfId="16897"/>
    <cellStyle name="_사전원가심의1_벤처오피스빌딩_울산천곡동(도면변경0916)예가송부" xfId="16898"/>
    <cellStyle name="_사전원가심의1_벤처오피스빌딩_울산천곡동(도면변경0916)예가송부 2" xfId="16899"/>
    <cellStyle name="_사전원가심의1_벤처오피스빌딩_울산천곡동(도면변경0916)예가송부_1220 두산인프라코어 통합 RD센터-작성" xfId="16900"/>
    <cellStyle name="_사전원가심의1_벤처오피스빌딩_울산천곡동(도면변경0916)예가송부_경희대치과대학" xfId="16901"/>
    <cellStyle name="_사전원가심의1_벤처오피스빌딩_울산천곡동(도면변경0916)예가송부_경희대치과대학 2" xfId="16902"/>
    <cellStyle name="_사전원가심의1_벤처오피스빌딩_울산천곡동(도면변경0916)예가송부_경희대치과대학_1220 두산인프라코어 통합 RD센터-작성" xfId="16903"/>
    <cellStyle name="_사전원가심의1_벤처오피스빌딩_울산천곡동(도면변경0916)예가송부_경희대치과대학_공용부" xfId="16904"/>
    <cellStyle name="_사전원가심의1_벤처오피스빌딩_울산천곡동(도면변경0916)예가송부_경희대치과대학_공용부_공용부" xfId="16905"/>
    <cellStyle name="_사전원가심의1_벤처오피스빌딩_울산천곡동(도면변경0916)예가송부_경희대치과대학_공용부_공용부 2" xfId="16906"/>
    <cellStyle name="_사전원가심의1_벤처오피스빌딩_울산천곡동(도면변경0916)예가송부_경희대치과대학_공용부_공용부_1220 두산인프라코어 통합 RD센터-작성" xfId="16907"/>
    <cellStyle name="_사전원가심의1_벤처오피스빌딩_울산천곡동(도면변경0916)예가송부_경희대치과대학_공용부_공용부_공용부" xfId="16908"/>
    <cellStyle name="_사전원가심의1_벤처오피스빌딩_울산천곡동(도면변경0916)예가송부_경희대치과대학_공용부_공용부_두산인프라코어 통합 R&amp;D센터" xfId="16909"/>
    <cellStyle name="_사전원가심의1_벤처오피스빌딩_울산천곡동(도면변경0916)예가송부_경희대치과대학_두산인프라코어 통합 R&amp;D센터" xfId="16910"/>
    <cellStyle name="_사전원가심의1_벤처오피스빌딩_울산천곡동(도면변경0916)예가송부_경희대치과대학_삼성동I'PARK스포츠센타 보수공사(제출)" xfId="16911"/>
    <cellStyle name="_사전원가심의1_벤처오피스빌딩_울산천곡동(도면변경0916)예가송부_경희대치과대학_전기공사(추가)" xfId="16912"/>
    <cellStyle name="_사전원가심의1_벤처오피스빌딩_울산천곡동(도면변경0916)예가송부_경희대치과대학_종로무악 MH공사(실행)" xfId="16913"/>
    <cellStyle name="_사전원가심의1_벤처오피스빌딩_울산천곡동(도면변경0916)예가송부_공내역서" xfId="16914"/>
    <cellStyle name="_사전원가심의1_벤처오피스빌딩_울산천곡동(도면변경0916)예가송부_공내역서 2" xfId="16915"/>
    <cellStyle name="_사전원가심의1_벤처오피스빌딩_울산천곡동(도면변경0916)예가송부_공내역서_1220 두산인프라코어 통합 RD센터-작성" xfId="16916"/>
    <cellStyle name="_사전원가심의1_벤처오피스빌딩_울산천곡동(도면변경0916)예가송부_공내역서_경희대치과대학" xfId="16917"/>
    <cellStyle name="_사전원가심의1_벤처오피스빌딩_울산천곡동(도면변경0916)예가송부_공내역서_경희대치과대학 2" xfId="16918"/>
    <cellStyle name="_사전원가심의1_벤처오피스빌딩_울산천곡동(도면변경0916)예가송부_공내역서_경희대치과대학_1220 두산인프라코어 통합 RD센터-작성" xfId="16919"/>
    <cellStyle name="_사전원가심의1_벤처오피스빌딩_울산천곡동(도면변경0916)예가송부_공내역서_경희대치과대학_공용부" xfId="16920"/>
    <cellStyle name="_사전원가심의1_벤처오피스빌딩_울산천곡동(도면변경0916)예가송부_공내역서_경희대치과대학_공용부_공용부" xfId="16921"/>
    <cellStyle name="_사전원가심의1_벤처오피스빌딩_울산천곡동(도면변경0916)예가송부_공내역서_경희대치과대학_공용부_공용부 2" xfId="16922"/>
    <cellStyle name="_사전원가심의1_벤처오피스빌딩_울산천곡동(도면변경0916)예가송부_공내역서_경희대치과대학_공용부_공용부_1220 두산인프라코어 통합 RD센터-작성" xfId="16923"/>
    <cellStyle name="_사전원가심의1_벤처오피스빌딩_울산천곡동(도면변경0916)예가송부_공내역서_경희대치과대학_공용부_공용부_공용부" xfId="16924"/>
    <cellStyle name="_사전원가심의1_벤처오피스빌딩_울산천곡동(도면변경0916)예가송부_공내역서_경희대치과대학_공용부_공용부_두산인프라코어 통합 R&amp;D센터" xfId="16925"/>
    <cellStyle name="_사전원가심의1_벤처오피스빌딩_울산천곡동(도면변경0916)예가송부_공내역서_경희대치과대학_두산인프라코어 통합 R&amp;D센터" xfId="16926"/>
    <cellStyle name="_사전원가심의1_벤처오피스빌딩_울산천곡동(도면변경0916)예가송부_공내역서_경희대치과대학_삼성동I'PARK스포츠센타 보수공사(제출)" xfId="16927"/>
    <cellStyle name="_사전원가심의1_벤처오피스빌딩_울산천곡동(도면변경0916)예가송부_공내역서_경희대치과대학_전기공사(추가)" xfId="16928"/>
    <cellStyle name="_사전원가심의1_벤처오피스빌딩_울산천곡동(도면변경0916)예가송부_공내역서_경희대치과대학_종로무악 MH공사(실행)" xfId="16929"/>
    <cellStyle name="_사전원가심의1_벤처오피스빌딩_울산천곡동(도면변경0916)예가송부_공내역서_공용부" xfId="16930"/>
    <cellStyle name="_사전원가심의1_벤처오피스빌딩_울산천곡동(도면변경0916)예가송부_공내역서_공용부_공용부" xfId="16931"/>
    <cellStyle name="_사전원가심의1_벤처오피스빌딩_울산천곡동(도면변경0916)예가송부_공내역서_공용부_공용부 2" xfId="16932"/>
    <cellStyle name="_사전원가심의1_벤처오피스빌딩_울산천곡동(도면변경0916)예가송부_공내역서_공용부_공용부_1220 두산인프라코어 통합 RD센터-작성" xfId="16933"/>
    <cellStyle name="_사전원가심의1_벤처오피스빌딩_울산천곡동(도면변경0916)예가송부_공내역서_공용부_공용부_공용부" xfId="16934"/>
    <cellStyle name="_사전원가심의1_벤처오피스빌딩_울산천곡동(도면변경0916)예가송부_공내역서_공용부_공용부_두산인프라코어 통합 R&amp;D센터" xfId="16935"/>
    <cellStyle name="_사전원가심의1_벤처오피스빌딩_울산천곡동(도면변경0916)예가송부_공내역서_두산인프라코어 통합 R&amp;D센터" xfId="16936"/>
    <cellStyle name="_사전원가심의1_벤처오피스빌딩_울산천곡동(도면변경0916)예가송부_공내역서_삼성동I'PARK스포츠센타 보수공사(제출)" xfId="16937"/>
    <cellStyle name="_사전원가심의1_벤처오피스빌딩_울산천곡동(도면변경0916)예가송부_공내역서_삼척건지지구" xfId="16938"/>
    <cellStyle name="_사전원가심의1_벤처오피스빌딩_울산천곡동(도면변경0916)예가송부_공내역서_삼척건지지구 2" xfId="16939"/>
    <cellStyle name="_사전원가심의1_벤처오피스빌딩_울산천곡동(도면변경0916)예가송부_공내역서_삼척건지지구_1220 두산인프라코어 통합 RD센터-작성" xfId="16940"/>
    <cellStyle name="_사전원가심의1_벤처오피스빌딩_울산천곡동(도면변경0916)예가송부_공내역서_삼척건지지구_두산인프라코어 통합 R&amp;D센터" xfId="16941"/>
    <cellStyle name="_사전원가심의1_벤처오피스빌딩_울산천곡동(도면변경0916)예가송부_공내역서_울산천곡MH실행(재입찰)" xfId="16942"/>
    <cellStyle name="_사전원가심의1_벤처오피스빌딩_울산천곡동(도면변경0916)예가송부_공내역서_울산천곡MH실행(재입찰) 2" xfId="16943"/>
    <cellStyle name="_사전원가심의1_벤처오피스빌딩_울산천곡동(도면변경0916)예가송부_공내역서_울산천곡MH실행(재입찰)_1220 두산인프라코어 통합 RD센터-작성" xfId="16944"/>
    <cellStyle name="_사전원가심의1_벤처오피스빌딩_울산천곡동(도면변경0916)예가송부_공내역서_울산천곡MH실행(재입찰)_공용부" xfId="16945"/>
    <cellStyle name="_사전원가심의1_벤처오피스빌딩_울산천곡동(도면변경0916)예가송부_공내역서_울산천곡MH실행(재입찰)_공용부_공용부" xfId="16946"/>
    <cellStyle name="_사전원가심의1_벤처오피스빌딩_울산천곡동(도면변경0916)예가송부_공내역서_울산천곡MH실행(재입찰)_공용부_공용부 2" xfId="16947"/>
    <cellStyle name="_사전원가심의1_벤처오피스빌딩_울산천곡동(도면변경0916)예가송부_공내역서_울산천곡MH실행(재입찰)_공용부_공용부_1220 두산인프라코어 통합 RD센터-작성" xfId="16948"/>
    <cellStyle name="_사전원가심의1_벤처오피스빌딩_울산천곡동(도면변경0916)예가송부_공내역서_울산천곡MH실행(재입찰)_공용부_공용부_공용부" xfId="16949"/>
    <cellStyle name="_사전원가심의1_벤처오피스빌딩_울산천곡동(도면변경0916)예가송부_공내역서_울산천곡MH실행(재입찰)_공용부_공용부_두산인프라코어 통합 R&amp;D센터" xfId="16950"/>
    <cellStyle name="_사전원가심의1_벤처오피스빌딩_울산천곡동(도면변경0916)예가송부_공내역서_울산천곡MH실행(재입찰)_두산인프라코어 통합 R&amp;D센터" xfId="16951"/>
    <cellStyle name="_사전원가심의1_벤처오피스빌딩_울산천곡동(도면변경0916)예가송부_공내역서_울산천곡MH실행(재입찰)_삼성동I'PARK스포츠센타 보수공사(제출)" xfId="16952"/>
    <cellStyle name="_사전원가심의1_벤처오피스빌딩_울산천곡동(도면변경0916)예가송부_공내역서_울산천곡MH실행(재입찰)_전기공사(추가)" xfId="16953"/>
    <cellStyle name="_사전원가심의1_벤처오피스빌딩_울산천곡동(도면변경0916)예가송부_공내역서_울산천곡MH실행(재입찰)_종로무악 MH공사(실행)" xfId="16954"/>
    <cellStyle name="_사전원가심의1_벤처오피스빌딩_울산천곡동(도면변경0916)예가송부_공내역서_울산천곡설계비" xfId="16955"/>
    <cellStyle name="_사전원가심의1_벤처오피스빌딩_울산천곡동(도면변경0916)예가송부_공내역서_울산천곡설계비 2" xfId="16956"/>
    <cellStyle name="_사전원가심의1_벤처오피스빌딩_울산천곡동(도면변경0916)예가송부_공내역서_울산천곡설계비_1220 두산인프라코어 통합 RD센터-작성" xfId="16957"/>
    <cellStyle name="_사전원가심의1_벤처오피스빌딩_울산천곡동(도면변경0916)예가송부_공내역서_울산천곡설계비_공용부" xfId="16958"/>
    <cellStyle name="_사전원가심의1_벤처오피스빌딩_울산천곡동(도면변경0916)예가송부_공내역서_울산천곡설계비_공용부_공용부" xfId="16959"/>
    <cellStyle name="_사전원가심의1_벤처오피스빌딩_울산천곡동(도면변경0916)예가송부_공내역서_울산천곡설계비_공용부_공용부 2" xfId="16960"/>
    <cellStyle name="_사전원가심의1_벤처오피스빌딩_울산천곡동(도면변경0916)예가송부_공내역서_울산천곡설계비_공용부_공용부_1220 두산인프라코어 통합 RD센터-작성" xfId="16961"/>
    <cellStyle name="_사전원가심의1_벤처오피스빌딩_울산천곡동(도면변경0916)예가송부_공내역서_울산천곡설계비_공용부_공용부_공용부" xfId="16962"/>
    <cellStyle name="_사전원가심의1_벤처오피스빌딩_울산천곡동(도면변경0916)예가송부_공내역서_울산천곡설계비_공용부_공용부_두산인프라코어 통합 R&amp;D센터" xfId="16963"/>
    <cellStyle name="_사전원가심의1_벤처오피스빌딩_울산천곡동(도면변경0916)예가송부_공내역서_울산천곡설계비_두산인프라코어 통합 R&amp;D센터" xfId="16964"/>
    <cellStyle name="_사전원가심의1_벤처오피스빌딩_울산천곡동(도면변경0916)예가송부_공내역서_울산천곡설계비_삼성동I'PARK스포츠센타 보수공사(제출)" xfId="16965"/>
    <cellStyle name="_사전원가심의1_벤처오피스빌딩_울산천곡동(도면변경0916)예가송부_공내역서_울산천곡설계비_전기공사(추가)" xfId="16966"/>
    <cellStyle name="_사전원가심의1_벤처오피스빌딩_울산천곡동(도면변경0916)예가송부_공내역서_울산천곡설계비_종로무악 MH공사(실행)" xfId="16967"/>
    <cellStyle name="_사전원가심의1_벤처오피스빌딩_울산천곡동(도면변경0916)예가송부_공내역서_전기공사(추가)" xfId="16968"/>
    <cellStyle name="_사전원가심의1_벤처오피스빌딩_울산천곡동(도면변경0916)예가송부_공내역서_종로무악 MH공사(실행)" xfId="16969"/>
    <cellStyle name="_사전원가심의1_벤처오피스빌딩_울산천곡동(도면변경0916)예가송부_공용부" xfId="16970"/>
    <cellStyle name="_사전원가심의1_벤처오피스빌딩_울산천곡동(도면변경0916)예가송부_공용부_공용부" xfId="16971"/>
    <cellStyle name="_사전원가심의1_벤처오피스빌딩_울산천곡동(도면변경0916)예가송부_공용부_공용부 2" xfId="16972"/>
    <cellStyle name="_사전원가심의1_벤처오피스빌딩_울산천곡동(도면변경0916)예가송부_공용부_공용부_1220 두산인프라코어 통합 RD센터-작성" xfId="16973"/>
    <cellStyle name="_사전원가심의1_벤처오피스빌딩_울산천곡동(도면변경0916)예가송부_공용부_공용부_공용부" xfId="16974"/>
    <cellStyle name="_사전원가심의1_벤처오피스빌딩_울산천곡동(도면변경0916)예가송부_공용부_공용부_두산인프라코어 통합 R&amp;D센터" xfId="16975"/>
    <cellStyle name="_사전원가심의1_벤처오피스빌딩_울산천곡동(도면변경0916)예가송부_두산인프라코어 통합 R&amp;D센터" xfId="16976"/>
    <cellStyle name="_사전원가심의1_벤처오피스빌딩_울산천곡동(도면변경0916)예가송부_삼성동I'PARK스포츠센타 보수공사(제출)" xfId="16977"/>
    <cellStyle name="_사전원가심의1_벤처오피스빌딩_울산천곡동(도면변경0916)예가송부_삼척건지지구" xfId="16978"/>
    <cellStyle name="_사전원가심의1_벤처오피스빌딩_울산천곡동(도면변경0916)예가송부_삼척건지지구 2" xfId="16979"/>
    <cellStyle name="_사전원가심의1_벤처오피스빌딩_울산천곡동(도면변경0916)예가송부_삼척건지지구_1220 두산인프라코어 통합 RD센터-작성" xfId="16980"/>
    <cellStyle name="_사전원가심의1_벤처오피스빌딩_울산천곡동(도면변경0916)예가송부_삼척건지지구_두산인프라코어 통합 R&amp;D센터" xfId="16981"/>
    <cellStyle name="_사전원가심의1_벤처오피스빌딩_울산천곡동(도면변경0916)예가송부_울산천곡MH실행(재입찰)" xfId="16982"/>
    <cellStyle name="_사전원가심의1_벤처오피스빌딩_울산천곡동(도면변경0916)예가송부_울산천곡MH실행(재입찰) 2" xfId="16983"/>
    <cellStyle name="_사전원가심의1_벤처오피스빌딩_울산천곡동(도면변경0916)예가송부_울산천곡MH실행(재입찰)_1220 두산인프라코어 통합 RD센터-작성" xfId="16984"/>
    <cellStyle name="_사전원가심의1_벤처오피스빌딩_울산천곡동(도면변경0916)예가송부_울산천곡MH실행(재입찰)_공용부" xfId="16985"/>
    <cellStyle name="_사전원가심의1_벤처오피스빌딩_울산천곡동(도면변경0916)예가송부_울산천곡MH실행(재입찰)_공용부_공용부" xfId="16986"/>
    <cellStyle name="_사전원가심의1_벤처오피스빌딩_울산천곡동(도면변경0916)예가송부_울산천곡MH실행(재입찰)_공용부_공용부 2" xfId="16987"/>
    <cellStyle name="_사전원가심의1_벤처오피스빌딩_울산천곡동(도면변경0916)예가송부_울산천곡MH실행(재입찰)_공용부_공용부_1220 두산인프라코어 통합 RD센터-작성" xfId="16988"/>
    <cellStyle name="_사전원가심의1_벤처오피스빌딩_울산천곡동(도면변경0916)예가송부_울산천곡MH실행(재입찰)_공용부_공용부_공용부" xfId="16989"/>
    <cellStyle name="_사전원가심의1_벤처오피스빌딩_울산천곡동(도면변경0916)예가송부_울산천곡MH실행(재입찰)_공용부_공용부_두산인프라코어 통합 R&amp;D센터" xfId="16990"/>
    <cellStyle name="_사전원가심의1_벤처오피스빌딩_울산천곡동(도면변경0916)예가송부_울산천곡MH실행(재입찰)_두산인프라코어 통합 R&amp;D센터" xfId="16991"/>
    <cellStyle name="_사전원가심의1_벤처오피스빌딩_울산천곡동(도면변경0916)예가송부_울산천곡MH실행(재입찰)_삼성동I'PARK스포츠센타 보수공사(제출)" xfId="16992"/>
    <cellStyle name="_사전원가심의1_벤처오피스빌딩_울산천곡동(도면변경0916)예가송부_울산천곡MH실행(재입찰)_전기공사(추가)" xfId="16993"/>
    <cellStyle name="_사전원가심의1_벤처오피스빌딩_울산천곡동(도면변경0916)예가송부_울산천곡MH실행(재입찰)_종로무악 MH공사(실행)" xfId="16994"/>
    <cellStyle name="_사전원가심의1_벤처오피스빌딩_울산천곡동(도면변경0916)예가송부_울산천곡설계비" xfId="16995"/>
    <cellStyle name="_사전원가심의1_벤처오피스빌딩_울산천곡동(도면변경0916)예가송부_울산천곡설계비 2" xfId="16996"/>
    <cellStyle name="_사전원가심의1_벤처오피스빌딩_울산천곡동(도면변경0916)예가송부_울산천곡설계비_1220 두산인프라코어 통합 RD센터-작성" xfId="16997"/>
    <cellStyle name="_사전원가심의1_벤처오피스빌딩_울산천곡동(도면변경0916)예가송부_울산천곡설계비_공용부" xfId="16998"/>
    <cellStyle name="_사전원가심의1_벤처오피스빌딩_울산천곡동(도면변경0916)예가송부_울산천곡설계비_공용부_공용부" xfId="16999"/>
    <cellStyle name="_사전원가심의1_벤처오피스빌딩_울산천곡동(도면변경0916)예가송부_울산천곡설계비_공용부_공용부 2" xfId="17000"/>
    <cellStyle name="_사전원가심의1_벤처오피스빌딩_울산천곡동(도면변경0916)예가송부_울산천곡설계비_공용부_공용부_1220 두산인프라코어 통합 RD센터-작성" xfId="17001"/>
    <cellStyle name="_사전원가심의1_벤처오피스빌딩_울산천곡동(도면변경0916)예가송부_울산천곡설계비_공용부_공용부_공용부" xfId="17002"/>
    <cellStyle name="_사전원가심의1_벤처오피스빌딩_울산천곡동(도면변경0916)예가송부_울산천곡설계비_공용부_공용부_두산인프라코어 통합 R&amp;D센터" xfId="17003"/>
    <cellStyle name="_사전원가심의1_벤처오피스빌딩_울산천곡동(도면변경0916)예가송부_울산천곡설계비_두산인프라코어 통합 R&amp;D센터" xfId="17004"/>
    <cellStyle name="_사전원가심의1_벤처오피스빌딩_울산천곡동(도면변경0916)예가송부_울산천곡설계비_삼성동I'PARK스포츠센타 보수공사(제출)" xfId="17005"/>
    <cellStyle name="_사전원가심의1_벤처오피스빌딩_울산천곡동(도면변경0916)예가송부_울산천곡설계비_전기공사(추가)" xfId="17006"/>
    <cellStyle name="_사전원가심의1_벤처오피스빌딩_울산천곡동(도면변경0916)예가송부_울산천곡설계비_종로무악 MH공사(실행)" xfId="17007"/>
    <cellStyle name="_사전원가심의1_벤처오피스빌딩_울산천곡동(도면변경0916)예가송부_전기공사(추가)" xfId="17008"/>
    <cellStyle name="_사전원가심의1_벤처오피스빌딩_울산천곡동(도면변경0916)예가송부_종로무악 MH공사(실행)" xfId="17009"/>
    <cellStyle name="_사전원가심의1_벤처오피스빌딩_울산천곡동_1220 두산인프라코어 통합 RD센터-작성" xfId="17010"/>
    <cellStyle name="_사전원가심의1_벤처오피스빌딩_울산천곡동_경희대치과대학" xfId="17011"/>
    <cellStyle name="_사전원가심의1_벤처오피스빌딩_울산천곡동_경희대치과대학 2" xfId="17012"/>
    <cellStyle name="_사전원가심의1_벤처오피스빌딩_울산천곡동_경희대치과대학_1220 두산인프라코어 통합 RD센터-작성" xfId="17013"/>
    <cellStyle name="_사전원가심의1_벤처오피스빌딩_울산천곡동_경희대치과대학_공용부" xfId="17014"/>
    <cellStyle name="_사전원가심의1_벤처오피스빌딩_울산천곡동_경희대치과대학_공용부_공용부" xfId="17015"/>
    <cellStyle name="_사전원가심의1_벤처오피스빌딩_울산천곡동_경희대치과대학_공용부_공용부 2" xfId="17016"/>
    <cellStyle name="_사전원가심의1_벤처오피스빌딩_울산천곡동_경희대치과대학_공용부_공용부_1220 두산인프라코어 통합 RD센터-작성" xfId="17017"/>
    <cellStyle name="_사전원가심의1_벤처오피스빌딩_울산천곡동_경희대치과대학_공용부_공용부_공용부" xfId="17018"/>
    <cellStyle name="_사전원가심의1_벤처오피스빌딩_울산천곡동_경희대치과대학_공용부_공용부_두산인프라코어 통합 R&amp;D센터" xfId="17019"/>
    <cellStyle name="_사전원가심의1_벤처오피스빌딩_울산천곡동_경희대치과대학_두산인프라코어 통합 R&amp;D센터" xfId="17020"/>
    <cellStyle name="_사전원가심의1_벤처오피스빌딩_울산천곡동_경희대치과대학_삼성동I'PARK스포츠센타 보수공사(제출)" xfId="17021"/>
    <cellStyle name="_사전원가심의1_벤처오피스빌딩_울산천곡동_경희대치과대학_전기공사(추가)" xfId="17022"/>
    <cellStyle name="_사전원가심의1_벤처오피스빌딩_울산천곡동_경희대치과대학_종로무악 MH공사(실행)" xfId="17023"/>
    <cellStyle name="_사전원가심의1_벤처오피스빌딩_울산천곡동_공내역서" xfId="17024"/>
    <cellStyle name="_사전원가심의1_벤처오피스빌딩_울산천곡동_공내역서 2" xfId="17025"/>
    <cellStyle name="_사전원가심의1_벤처오피스빌딩_울산천곡동_공내역서_1220 두산인프라코어 통합 RD센터-작성" xfId="17026"/>
    <cellStyle name="_사전원가심의1_벤처오피스빌딩_울산천곡동_공내역서_경희대치과대학" xfId="17027"/>
    <cellStyle name="_사전원가심의1_벤처오피스빌딩_울산천곡동_공내역서_경희대치과대학 2" xfId="17028"/>
    <cellStyle name="_사전원가심의1_벤처오피스빌딩_울산천곡동_공내역서_경희대치과대학_1220 두산인프라코어 통합 RD센터-작성" xfId="17029"/>
    <cellStyle name="_사전원가심의1_벤처오피스빌딩_울산천곡동_공내역서_경희대치과대학_공용부" xfId="17030"/>
    <cellStyle name="_사전원가심의1_벤처오피스빌딩_울산천곡동_공내역서_경희대치과대학_공용부_공용부" xfId="17031"/>
    <cellStyle name="_사전원가심의1_벤처오피스빌딩_울산천곡동_공내역서_경희대치과대학_공용부_공용부 2" xfId="17032"/>
    <cellStyle name="_사전원가심의1_벤처오피스빌딩_울산천곡동_공내역서_경희대치과대학_공용부_공용부_1220 두산인프라코어 통합 RD센터-작성" xfId="17033"/>
    <cellStyle name="_사전원가심의1_벤처오피스빌딩_울산천곡동_공내역서_경희대치과대학_공용부_공용부_공용부" xfId="17034"/>
    <cellStyle name="_사전원가심의1_벤처오피스빌딩_울산천곡동_공내역서_경희대치과대학_공용부_공용부_두산인프라코어 통합 R&amp;D센터" xfId="17035"/>
    <cellStyle name="_사전원가심의1_벤처오피스빌딩_울산천곡동_공내역서_경희대치과대학_두산인프라코어 통합 R&amp;D센터" xfId="17036"/>
    <cellStyle name="_사전원가심의1_벤처오피스빌딩_울산천곡동_공내역서_경희대치과대학_삼성동I'PARK스포츠센타 보수공사(제출)" xfId="17037"/>
    <cellStyle name="_사전원가심의1_벤처오피스빌딩_울산천곡동_공내역서_경희대치과대학_전기공사(추가)" xfId="17038"/>
    <cellStyle name="_사전원가심의1_벤처오피스빌딩_울산천곡동_공내역서_경희대치과대학_종로무악 MH공사(실행)" xfId="17039"/>
    <cellStyle name="_사전원가심의1_벤처오피스빌딩_울산천곡동_공내역서_공용부" xfId="17040"/>
    <cellStyle name="_사전원가심의1_벤처오피스빌딩_울산천곡동_공내역서_공용부_공용부" xfId="17041"/>
    <cellStyle name="_사전원가심의1_벤처오피스빌딩_울산천곡동_공내역서_공용부_공용부 2" xfId="17042"/>
    <cellStyle name="_사전원가심의1_벤처오피스빌딩_울산천곡동_공내역서_공용부_공용부_1220 두산인프라코어 통합 RD센터-작성" xfId="17043"/>
    <cellStyle name="_사전원가심의1_벤처오피스빌딩_울산천곡동_공내역서_공용부_공용부_공용부" xfId="17044"/>
    <cellStyle name="_사전원가심의1_벤처오피스빌딩_울산천곡동_공내역서_공용부_공용부_두산인프라코어 통합 R&amp;D센터" xfId="17045"/>
    <cellStyle name="_사전원가심의1_벤처오피스빌딩_울산천곡동_공내역서_두산인프라코어 통합 R&amp;D센터" xfId="17046"/>
    <cellStyle name="_사전원가심의1_벤처오피스빌딩_울산천곡동_공내역서_삼성동I'PARK스포츠센타 보수공사(제출)" xfId="17047"/>
    <cellStyle name="_사전원가심의1_벤처오피스빌딩_울산천곡동_공내역서_삼척건지지구" xfId="17048"/>
    <cellStyle name="_사전원가심의1_벤처오피스빌딩_울산천곡동_공내역서_삼척건지지구 2" xfId="17049"/>
    <cellStyle name="_사전원가심의1_벤처오피스빌딩_울산천곡동_공내역서_삼척건지지구_1220 두산인프라코어 통합 RD센터-작성" xfId="17050"/>
    <cellStyle name="_사전원가심의1_벤처오피스빌딩_울산천곡동_공내역서_삼척건지지구_두산인프라코어 통합 R&amp;D센터" xfId="17051"/>
    <cellStyle name="_사전원가심의1_벤처오피스빌딩_울산천곡동_공내역서_울산천곡MH실행(재입찰)" xfId="17052"/>
    <cellStyle name="_사전원가심의1_벤처오피스빌딩_울산천곡동_공내역서_울산천곡MH실행(재입찰) 2" xfId="17053"/>
    <cellStyle name="_사전원가심의1_벤처오피스빌딩_울산천곡동_공내역서_울산천곡MH실행(재입찰)_1220 두산인프라코어 통합 RD센터-작성" xfId="17054"/>
    <cellStyle name="_사전원가심의1_벤처오피스빌딩_울산천곡동_공내역서_울산천곡MH실행(재입찰)_공용부" xfId="17055"/>
    <cellStyle name="_사전원가심의1_벤처오피스빌딩_울산천곡동_공내역서_울산천곡MH실행(재입찰)_공용부_공용부" xfId="17056"/>
    <cellStyle name="_사전원가심의1_벤처오피스빌딩_울산천곡동_공내역서_울산천곡MH실행(재입찰)_공용부_공용부 2" xfId="17057"/>
    <cellStyle name="_사전원가심의1_벤처오피스빌딩_울산천곡동_공내역서_울산천곡MH실행(재입찰)_공용부_공용부_1220 두산인프라코어 통합 RD센터-작성" xfId="17058"/>
    <cellStyle name="_사전원가심의1_벤처오피스빌딩_울산천곡동_공내역서_울산천곡MH실행(재입찰)_공용부_공용부_공용부" xfId="17059"/>
    <cellStyle name="_사전원가심의1_벤처오피스빌딩_울산천곡동_공내역서_울산천곡MH실행(재입찰)_공용부_공용부_두산인프라코어 통합 R&amp;D센터" xfId="17060"/>
    <cellStyle name="_사전원가심의1_벤처오피스빌딩_울산천곡동_공내역서_울산천곡MH실행(재입찰)_두산인프라코어 통합 R&amp;D센터" xfId="17061"/>
    <cellStyle name="_사전원가심의1_벤처오피스빌딩_울산천곡동_공내역서_울산천곡MH실행(재입찰)_삼성동I'PARK스포츠센타 보수공사(제출)" xfId="17062"/>
    <cellStyle name="_사전원가심의1_벤처오피스빌딩_울산천곡동_공내역서_울산천곡MH실행(재입찰)_전기공사(추가)" xfId="17063"/>
    <cellStyle name="_사전원가심의1_벤처오피스빌딩_울산천곡동_공내역서_울산천곡MH실행(재입찰)_종로무악 MH공사(실행)" xfId="17064"/>
    <cellStyle name="_사전원가심의1_벤처오피스빌딩_울산천곡동_공내역서_울산천곡설계비" xfId="17065"/>
    <cellStyle name="_사전원가심의1_벤처오피스빌딩_울산천곡동_공내역서_울산천곡설계비 2" xfId="17066"/>
    <cellStyle name="_사전원가심의1_벤처오피스빌딩_울산천곡동_공내역서_울산천곡설계비_1220 두산인프라코어 통합 RD센터-작성" xfId="17067"/>
    <cellStyle name="_사전원가심의1_벤처오피스빌딩_울산천곡동_공내역서_울산천곡설계비_공용부" xfId="17068"/>
    <cellStyle name="_사전원가심의1_벤처오피스빌딩_울산천곡동_공내역서_울산천곡설계비_공용부_공용부" xfId="17069"/>
    <cellStyle name="_사전원가심의1_벤처오피스빌딩_울산천곡동_공내역서_울산천곡설계비_공용부_공용부 2" xfId="17070"/>
    <cellStyle name="_사전원가심의1_벤처오피스빌딩_울산천곡동_공내역서_울산천곡설계비_공용부_공용부_1220 두산인프라코어 통합 RD센터-작성" xfId="17071"/>
    <cellStyle name="_사전원가심의1_벤처오피스빌딩_울산천곡동_공내역서_울산천곡설계비_공용부_공용부_공용부" xfId="17072"/>
    <cellStyle name="_사전원가심의1_벤처오피스빌딩_울산천곡동_공내역서_울산천곡설계비_공용부_공용부_두산인프라코어 통합 R&amp;D센터" xfId="17073"/>
    <cellStyle name="_사전원가심의1_벤처오피스빌딩_울산천곡동_공내역서_울산천곡설계비_두산인프라코어 통합 R&amp;D센터" xfId="17074"/>
    <cellStyle name="_사전원가심의1_벤처오피스빌딩_울산천곡동_공내역서_울산천곡설계비_삼성동I'PARK스포츠센타 보수공사(제출)" xfId="17075"/>
    <cellStyle name="_사전원가심의1_벤처오피스빌딩_울산천곡동_공내역서_울산천곡설계비_전기공사(추가)" xfId="17076"/>
    <cellStyle name="_사전원가심의1_벤처오피스빌딩_울산천곡동_공내역서_울산천곡설계비_종로무악 MH공사(실행)" xfId="17077"/>
    <cellStyle name="_사전원가심의1_벤처오피스빌딩_울산천곡동_공내역서_전기공사(추가)" xfId="17078"/>
    <cellStyle name="_사전원가심의1_벤처오피스빌딩_울산천곡동_공내역서_종로무악 MH공사(실행)" xfId="17079"/>
    <cellStyle name="_사전원가심의1_벤처오피스빌딩_울산천곡동_공용부" xfId="17080"/>
    <cellStyle name="_사전원가심의1_벤처오피스빌딩_울산천곡동_공용부_공용부" xfId="17081"/>
    <cellStyle name="_사전원가심의1_벤처오피스빌딩_울산천곡동_공용부_공용부 2" xfId="17082"/>
    <cellStyle name="_사전원가심의1_벤처오피스빌딩_울산천곡동_공용부_공용부_1220 두산인프라코어 통합 RD센터-작성" xfId="17083"/>
    <cellStyle name="_사전원가심의1_벤처오피스빌딩_울산천곡동_공용부_공용부_공용부" xfId="17084"/>
    <cellStyle name="_사전원가심의1_벤처오피스빌딩_울산천곡동_공용부_공용부_두산인프라코어 통합 R&amp;D센터" xfId="17085"/>
    <cellStyle name="_사전원가심의1_벤처오피스빌딩_울산천곡동_두산인프라코어 통합 R&amp;D센터" xfId="17086"/>
    <cellStyle name="_사전원가심의1_벤처오피스빌딩_울산천곡동_삼성동I'PARK스포츠센타 보수공사(제출)" xfId="17087"/>
    <cellStyle name="_사전원가심의1_벤처오피스빌딩_울산천곡동_삼척건지지구" xfId="17088"/>
    <cellStyle name="_사전원가심의1_벤처오피스빌딩_울산천곡동_삼척건지지구 2" xfId="17089"/>
    <cellStyle name="_사전원가심의1_벤처오피스빌딩_울산천곡동_삼척건지지구_1220 두산인프라코어 통합 RD센터-작성" xfId="17090"/>
    <cellStyle name="_사전원가심의1_벤처오피스빌딩_울산천곡동_삼척건지지구_두산인프라코어 통합 R&amp;D센터" xfId="17091"/>
    <cellStyle name="_사전원가심의1_벤처오피스빌딩_울산천곡동_울산천곡MH실행(재입찰)" xfId="17092"/>
    <cellStyle name="_사전원가심의1_벤처오피스빌딩_울산천곡동_울산천곡MH실행(재입찰) 2" xfId="17093"/>
    <cellStyle name="_사전원가심의1_벤처오피스빌딩_울산천곡동_울산천곡MH실행(재입찰)_1220 두산인프라코어 통합 RD센터-작성" xfId="17094"/>
    <cellStyle name="_사전원가심의1_벤처오피스빌딩_울산천곡동_울산천곡MH실행(재입찰)_공용부" xfId="17095"/>
    <cellStyle name="_사전원가심의1_벤처오피스빌딩_울산천곡동_울산천곡MH실행(재입찰)_공용부_공용부" xfId="17096"/>
    <cellStyle name="_사전원가심의1_벤처오피스빌딩_울산천곡동_울산천곡MH실행(재입찰)_공용부_공용부 2" xfId="17097"/>
    <cellStyle name="_사전원가심의1_벤처오피스빌딩_울산천곡동_울산천곡MH실행(재입찰)_공용부_공용부_1220 두산인프라코어 통합 RD센터-작성" xfId="17098"/>
    <cellStyle name="_사전원가심의1_벤처오피스빌딩_울산천곡동_울산천곡MH실행(재입찰)_공용부_공용부_공용부" xfId="17099"/>
    <cellStyle name="_사전원가심의1_벤처오피스빌딩_울산천곡동_울산천곡MH실행(재입찰)_공용부_공용부_두산인프라코어 통합 R&amp;D센터" xfId="17100"/>
    <cellStyle name="_사전원가심의1_벤처오피스빌딩_울산천곡동_울산천곡MH실행(재입찰)_두산인프라코어 통합 R&amp;D센터" xfId="17101"/>
    <cellStyle name="_사전원가심의1_벤처오피스빌딩_울산천곡동_울산천곡MH실행(재입찰)_삼성동I'PARK스포츠센타 보수공사(제출)" xfId="17102"/>
    <cellStyle name="_사전원가심의1_벤처오피스빌딩_울산천곡동_울산천곡MH실행(재입찰)_전기공사(추가)" xfId="17103"/>
    <cellStyle name="_사전원가심의1_벤처오피스빌딩_울산천곡동_울산천곡MH실행(재입찰)_종로무악 MH공사(실행)" xfId="17104"/>
    <cellStyle name="_사전원가심의1_벤처오피스빌딩_울산천곡동_울산천곡설계비" xfId="17105"/>
    <cellStyle name="_사전원가심의1_벤처오피스빌딩_울산천곡동_울산천곡설계비 2" xfId="17106"/>
    <cellStyle name="_사전원가심의1_벤처오피스빌딩_울산천곡동_울산천곡설계비_1220 두산인프라코어 통합 RD센터-작성" xfId="17107"/>
    <cellStyle name="_사전원가심의1_벤처오피스빌딩_울산천곡동_울산천곡설계비_공용부" xfId="17108"/>
    <cellStyle name="_사전원가심의1_벤처오피스빌딩_울산천곡동_울산천곡설계비_공용부_공용부" xfId="17109"/>
    <cellStyle name="_사전원가심의1_벤처오피스빌딩_울산천곡동_울산천곡설계비_공용부_공용부 2" xfId="17110"/>
    <cellStyle name="_사전원가심의1_벤처오피스빌딩_울산천곡동_울산천곡설계비_공용부_공용부_1220 두산인프라코어 통합 RD센터-작성" xfId="17111"/>
    <cellStyle name="_사전원가심의1_벤처오피스빌딩_울산천곡동_울산천곡설계비_공용부_공용부_공용부" xfId="17112"/>
    <cellStyle name="_사전원가심의1_벤처오피스빌딩_울산천곡동_울산천곡설계비_공용부_공용부_두산인프라코어 통합 R&amp;D센터" xfId="17113"/>
    <cellStyle name="_사전원가심의1_벤처오피스빌딩_울산천곡동_울산천곡설계비_두산인프라코어 통합 R&amp;D센터" xfId="17114"/>
    <cellStyle name="_사전원가심의1_벤처오피스빌딩_울산천곡동_울산천곡설계비_삼성동I'PARK스포츠센타 보수공사(제출)" xfId="17115"/>
    <cellStyle name="_사전원가심의1_벤처오피스빌딩_울산천곡동_울산천곡설계비_전기공사(추가)" xfId="17116"/>
    <cellStyle name="_사전원가심의1_벤처오피스빌딩_울산천곡동_울산천곡설계비_종로무악 MH공사(실행)" xfId="17117"/>
    <cellStyle name="_사전원가심의1_벤처오피스빌딩_울산천곡동_전기공사(추가)" xfId="17118"/>
    <cellStyle name="_사전원가심의1_벤처오피스빌딩_울산천곡동_종로무악 MH공사(실행)" xfId="17119"/>
    <cellStyle name="_사전원가심의1_벤처오피스빌딩_울산천곡설계비" xfId="17120"/>
    <cellStyle name="_사전원가심의1_벤처오피스빌딩_울산천곡설계비 2" xfId="17121"/>
    <cellStyle name="_사전원가심의1_벤처오피스빌딩_울산천곡설계비_1220 두산인프라코어 통합 RD센터-작성" xfId="17122"/>
    <cellStyle name="_사전원가심의1_벤처오피스빌딩_울산천곡설계비_공용부" xfId="17123"/>
    <cellStyle name="_사전원가심의1_벤처오피스빌딩_울산천곡설계비_공용부_공용부" xfId="17124"/>
    <cellStyle name="_사전원가심의1_벤처오피스빌딩_울산천곡설계비_공용부_공용부 2" xfId="17125"/>
    <cellStyle name="_사전원가심의1_벤처오피스빌딩_울산천곡설계비_공용부_공용부_1220 두산인프라코어 통합 RD센터-작성" xfId="17126"/>
    <cellStyle name="_사전원가심의1_벤처오피스빌딩_울산천곡설계비_공용부_공용부_공용부" xfId="17127"/>
    <cellStyle name="_사전원가심의1_벤처오피스빌딩_울산천곡설계비_공용부_공용부_두산인프라코어 통합 R&amp;D센터" xfId="17128"/>
    <cellStyle name="_사전원가심의1_벤처오피스빌딩_울산천곡설계비_두산인프라코어 통합 R&amp;D센터" xfId="17129"/>
    <cellStyle name="_사전원가심의1_벤처오피스빌딩_울산천곡설계비_삼성동I'PARK스포츠센타 보수공사(제출)" xfId="17130"/>
    <cellStyle name="_사전원가심의1_벤처오피스빌딩_울산천곡설계비_전기공사(추가)" xfId="17131"/>
    <cellStyle name="_사전원가심의1_벤처오피스빌딩_울산천곡설계비_종로무악 MH공사(실행)" xfId="17132"/>
    <cellStyle name="_사전원가심의1_벤처오피스빌딩_전기공사(추가)" xfId="17133"/>
    <cellStyle name="_사전원가심의1_벤처오피스빌딩_종로무악 MH공사(실행)" xfId="17134"/>
    <cellStyle name="_사전원가심의1_벤처오피스빌딩_창동현대홈시티" xfId="17135"/>
    <cellStyle name="_사전원가심의1_벤처오피스빌딩_창동현대홈시티 2" xfId="17136"/>
    <cellStyle name="_사전원가심의1_벤처오피스빌딩_창동현대홈시티_1220 두산인프라코어 통합 RD센터-작성" xfId="17137"/>
    <cellStyle name="_사전원가심의1_벤처오피스빌딩_창동현대홈시티_경희대치과대학" xfId="17138"/>
    <cellStyle name="_사전원가심의1_벤처오피스빌딩_창동현대홈시티_경희대치과대학 2" xfId="17139"/>
    <cellStyle name="_사전원가심의1_벤처오피스빌딩_창동현대홈시티_경희대치과대학_1220 두산인프라코어 통합 RD센터-작성" xfId="17140"/>
    <cellStyle name="_사전원가심의1_벤처오피스빌딩_창동현대홈시티_경희대치과대학_공용부" xfId="17141"/>
    <cellStyle name="_사전원가심의1_벤처오피스빌딩_창동현대홈시티_경희대치과대학_공용부_공용부" xfId="17142"/>
    <cellStyle name="_사전원가심의1_벤처오피스빌딩_창동현대홈시티_경희대치과대학_공용부_공용부 2" xfId="17143"/>
    <cellStyle name="_사전원가심의1_벤처오피스빌딩_창동현대홈시티_경희대치과대학_공용부_공용부_1220 두산인프라코어 통합 RD센터-작성" xfId="17144"/>
    <cellStyle name="_사전원가심의1_벤처오피스빌딩_창동현대홈시티_경희대치과대학_공용부_공용부_공용부" xfId="17145"/>
    <cellStyle name="_사전원가심의1_벤처오피스빌딩_창동현대홈시티_경희대치과대학_공용부_공용부_두산인프라코어 통합 R&amp;D센터" xfId="17146"/>
    <cellStyle name="_사전원가심의1_벤처오피스빌딩_창동현대홈시티_경희대치과대학_두산인프라코어 통합 R&amp;D센터" xfId="17147"/>
    <cellStyle name="_사전원가심의1_벤처오피스빌딩_창동현대홈시티_경희대치과대학_삼성동I'PARK스포츠센타 보수공사(제출)" xfId="17148"/>
    <cellStyle name="_사전원가심의1_벤처오피스빌딩_창동현대홈시티_경희대치과대학_전기공사(추가)" xfId="17149"/>
    <cellStyle name="_사전원가심의1_벤처오피스빌딩_창동현대홈시티_경희대치과대학_종로무악 MH공사(실행)" xfId="17150"/>
    <cellStyle name="_사전원가심의1_벤처오피스빌딩_창동현대홈시티_공용부" xfId="17151"/>
    <cellStyle name="_사전원가심의1_벤처오피스빌딩_창동현대홈시티_공용부_공용부" xfId="17152"/>
    <cellStyle name="_사전원가심의1_벤처오피스빌딩_창동현대홈시티_공용부_공용부 2" xfId="17153"/>
    <cellStyle name="_사전원가심의1_벤처오피스빌딩_창동현대홈시티_공용부_공용부_1220 두산인프라코어 통합 RD센터-작성" xfId="17154"/>
    <cellStyle name="_사전원가심의1_벤처오피스빌딩_창동현대홈시티_공용부_공용부_공용부" xfId="17155"/>
    <cellStyle name="_사전원가심의1_벤처오피스빌딩_창동현대홈시티_공용부_공용부_두산인프라코어 통합 R&amp;D센터" xfId="17156"/>
    <cellStyle name="_사전원가심의1_벤처오피스빌딩_창동현대홈시티_두산인프라코어 통합 R&amp;D센터" xfId="17157"/>
    <cellStyle name="_사전원가심의1_벤처오피스빌딩_창동현대홈시티_삼성동I'PARK스포츠센타 보수공사(제출)" xfId="17158"/>
    <cellStyle name="_사전원가심의1_벤처오피스빌딩_창동현대홈시티_삼척건지지구" xfId="17159"/>
    <cellStyle name="_사전원가심의1_벤처오피스빌딩_창동현대홈시티_삼척건지지구 2" xfId="17160"/>
    <cellStyle name="_사전원가심의1_벤처오피스빌딩_창동현대홈시티_삼척건지지구_1220 두산인프라코어 통합 RD센터-작성" xfId="17161"/>
    <cellStyle name="_사전원가심의1_벤처오피스빌딩_창동현대홈시티_삼척건지지구_두산인프라코어 통합 R&amp;D센터" xfId="17162"/>
    <cellStyle name="_사전원가심의1_벤처오피스빌딩_창동현대홈시티_울산천곡MH실행(재입찰)" xfId="17163"/>
    <cellStyle name="_사전원가심의1_벤처오피스빌딩_창동현대홈시티_울산천곡MH실행(재입찰) 2" xfId="17164"/>
    <cellStyle name="_사전원가심의1_벤처오피스빌딩_창동현대홈시티_울산천곡MH실행(재입찰)_1220 두산인프라코어 통합 RD센터-작성" xfId="17165"/>
    <cellStyle name="_사전원가심의1_벤처오피스빌딩_창동현대홈시티_울산천곡MH실행(재입찰)_공용부" xfId="17166"/>
    <cellStyle name="_사전원가심의1_벤처오피스빌딩_창동현대홈시티_울산천곡MH실행(재입찰)_공용부_공용부" xfId="17167"/>
    <cellStyle name="_사전원가심의1_벤처오피스빌딩_창동현대홈시티_울산천곡MH실행(재입찰)_공용부_공용부 2" xfId="17168"/>
    <cellStyle name="_사전원가심의1_벤처오피스빌딩_창동현대홈시티_울산천곡MH실행(재입찰)_공용부_공용부_1220 두산인프라코어 통합 RD센터-작성" xfId="17169"/>
    <cellStyle name="_사전원가심의1_벤처오피스빌딩_창동현대홈시티_울산천곡MH실행(재입찰)_공용부_공용부_공용부" xfId="17170"/>
    <cellStyle name="_사전원가심의1_벤처오피스빌딩_창동현대홈시티_울산천곡MH실행(재입찰)_공용부_공용부_두산인프라코어 통합 R&amp;D센터" xfId="17171"/>
    <cellStyle name="_사전원가심의1_벤처오피스빌딩_창동현대홈시티_울산천곡MH실행(재입찰)_두산인프라코어 통합 R&amp;D센터" xfId="17172"/>
    <cellStyle name="_사전원가심의1_벤처오피스빌딩_창동현대홈시티_울산천곡MH실행(재입찰)_삼성동I'PARK스포츠센타 보수공사(제출)" xfId="17173"/>
    <cellStyle name="_사전원가심의1_벤처오피스빌딩_창동현대홈시티_울산천곡MH실행(재입찰)_전기공사(추가)" xfId="17174"/>
    <cellStyle name="_사전원가심의1_벤처오피스빌딩_창동현대홈시티_울산천곡MH실행(재입찰)_종로무악 MH공사(실행)" xfId="17175"/>
    <cellStyle name="_사전원가심의1_벤처오피스빌딩_창동현대홈시티_울산천곡설계비" xfId="17176"/>
    <cellStyle name="_사전원가심의1_벤처오피스빌딩_창동현대홈시티_울산천곡설계비 2" xfId="17177"/>
    <cellStyle name="_사전원가심의1_벤처오피스빌딩_창동현대홈시티_울산천곡설계비_1220 두산인프라코어 통합 RD센터-작성" xfId="17178"/>
    <cellStyle name="_사전원가심의1_벤처오피스빌딩_창동현대홈시티_울산천곡설계비_공용부" xfId="17179"/>
    <cellStyle name="_사전원가심의1_벤처오피스빌딩_창동현대홈시티_울산천곡설계비_공용부_공용부" xfId="17180"/>
    <cellStyle name="_사전원가심의1_벤처오피스빌딩_창동현대홈시티_울산천곡설계비_공용부_공용부 2" xfId="17181"/>
    <cellStyle name="_사전원가심의1_벤처오피스빌딩_창동현대홈시티_울산천곡설계비_공용부_공용부_1220 두산인프라코어 통합 RD센터-작성" xfId="17182"/>
    <cellStyle name="_사전원가심의1_벤처오피스빌딩_창동현대홈시티_울산천곡설계비_공용부_공용부_공용부" xfId="17183"/>
    <cellStyle name="_사전원가심의1_벤처오피스빌딩_창동현대홈시티_울산천곡설계비_공용부_공용부_두산인프라코어 통합 R&amp;D센터" xfId="17184"/>
    <cellStyle name="_사전원가심의1_벤처오피스빌딩_창동현대홈시티_울산천곡설계비_두산인프라코어 통합 R&amp;D센터" xfId="17185"/>
    <cellStyle name="_사전원가심의1_벤처오피스빌딩_창동현대홈시티_울산천곡설계비_삼성동I'PARK스포츠센타 보수공사(제출)" xfId="17186"/>
    <cellStyle name="_사전원가심의1_벤처오피스빌딩_창동현대홈시티_울산천곡설계비_전기공사(추가)" xfId="17187"/>
    <cellStyle name="_사전원가심의1_벤처오피스빌딩_창동현대홈시티_울산천곡설계비_종로무악 MH공사(실행)" xfId="17188"/>
    <cellStyle name="_사전원가심의1_벤처오피스빌딩_창동현대홈시티_전기공사(추가)" xfId="17189"/>
    <cellStyle name="_사전원가심의1_벤처오피스빌딩_창동현대홈시티_종로무악 MH공사(실행)" xfId="17190"/>
    <cellStyle name="_사전원가심의1_벤처오피스빌딩_천안용곡1" xfId="17191"/>
    <cellStyle name="_사전원가심의1_벤처오피스빌딩_천안용곡1 2" xfId="17192"/>
    <cellStyle name="_사전원가심의1_벤처오피스빌딩_천안용곡1_1220 두산인프라코어 통합 RD센터-작성" xfId="17193"/>
    <cellStyle name="_사전원가심의1_벤처오피스빌딩_천안용곡1_경희대치과대학" xfId="17194"/>
    <cellStyle name="_사전원가심의1_벤처오피스빌딩_천안용곡1_경희대치과대학 2" xfId="17195"/>
    <cellStyle name="_사전원가심의1_벤처오피스빌딩_천안용곡1_경희대치과대학_1220 두산인프라코어 통합 RD센터-작성" xfId="17196"/>
    <cellStyle name="_사전원가심의1_벤처오피스빌딩_천안용곡1_경희대치과대학_공용부" xfId="17197"/>
    <cellStyle name="_사전원가심의1_벤처오피스빌딩_천안용곡1_경희대치과대학_공용부_공용부" xfId="17198"/>
    <cellStyle name="_사전원가심의1_벤처오피스빌딩_천안용곡1_경희대치과대학_공용부_공용부 2" xfId="17199"/>
    <cellStyle name="_사전원가심의1_벤처오피스빌딩_천안용곡1_경희대치과대학_공용부_공용부_1220 두산인프라코어 통합 RD센터-작성" xfId="17200"/>
    <cellStyle name="_사전원가심의1_벤처오피스빌딩_천안용곡1_경희대치과대학_공용부_공용부_공용부" xfId="17201"/>
    <cellStyle name="_사전원가심의1_벤처오피스빌딩_천안용곡1_경희대치과대학_공용부_공용부_두산인프라코어 통합 R&amp;D센터" xfId="17202"/>
    <cellStyle name="_사전원가심의1_벤처오피스빌딩_천안용곡1_경희대치과대학_두산인프라코어 통합 R&amp;D센터" xfId="17203"/>
    <cellStyle name="_사전원가심의1_벤처오피스빌딩_천안용곡1_경희대치과대학_삼성동I'PARK스포츠센타 보수공사(제출)" xfId="17204"/>
    <cellStyle name="_사전원가심의1_벤처오피스빌딩_천안용곡1_경희대치과대학_전기공사(추가)" xfId="17205"/>
    <cellStyle name="_사전원가심의1_벤처오피스빌딩_천안용곡1_경희대치과대학_종로무악 MH공사(실행)" xfId="17206"/>
    <cellStyle name="_사전원가심의1_벤처오피스빌딩_천안용곡1_공내역서" xfId="17207"/>
    <cellStyle name="_사전원가심의1_벤처오피스빌딩_천안용곡1_공내역서 2" xfId="17208"/>
    <cellStyle name="_사전원가심의1_벤처오피스빌딩_천안용곡1_공내역서_1220 두산인프라코어 통합 RD센터-작성" xfId="17209"/>
    <cellStyle name="_사전원가심의1_벤처오피스빌딩_천안용곡1_공내역서_경희대치과대학" xfId="17210"/>
    <cellStyle name="_사전원가심의1_벤처오피스빌딩_천안용곡1_공내역서_경희대치과대학 2" xfId="17211"/>
    <cellStyle name="_사전원가심의1_벤처오피스빌딩_천안용곡1_공내역서_경희대치과대학_1220 두산인프라코어 통합 RD센터-작성" xfId="17212"/>
    <cellStyle name="_사전원가심의1_벤처오피스빌딩_천안용곡1_공내역서_경희대치과대학_공용부" xfId="17213"/>
    <cellStyle name="_사전원가심의1_벤처오피스빌딩_천안용곡1_공내역서_경희대치과대학_공용부_공용부" xfId="17214"/>
    <cellStyle name="_사전원가심의1_벤처오피스빌딩_천안용곡1_공내역서_경희대치과대학_공용부_공용부 2" xfId="17215"/>
    <cellStyle name="_사전원가심의1_벤처오피스빌딩_천안용곡1_공내역서_경희대치과대학_공용부_공용부_1220 두산인프라코어 통합 RD센터-작성" xfId="17216"/>
    <cellStyle name="_사전원가심의1_벤처오피스빌딩_천안용곡1_공내역서_경희대치과대학_공용부_공용부_공용부" xfId="17217"/>
    <cellStyle name="_사전원가심의1_벤처오피스빌딩_천안용곡1_공내역서_경희대치과대학_공용부_공용부_두산인프라코어 통합 R&amp;D센터" xfId="17218"/>
    <cellStyle name="_사전원가심의1_벤처오피스빌딩_천안용곡1_공내역서_경희대치과대학_두산인프라코어 통합 R&amp;D센터" xfId="17219"/>
    <cellStyle name="_사전원가심의1_벤처오피스빌딩_천안용곡1_공내역서_경희대치과대학_삼성동I'PARK스포츠센타 보수공사(제출)" xfId="17220"/>
    <cellStyle name="_사전원가심의1_벤처오피스빌딩_천안용곡1_공내역서_경희대치과대학_전기공사(추가)" xfId="17221"/>
    <cellStyle name="_사전원가심의1_벤처오피스빌딩_천안용곡1_공내역서_경희대치과대학_종로무악 MH공사(실행)" xfId="17222"/>
    <cellStyle name="_사전원가심의1_벤처오피스빌딩_천안용곡1_공내역서_공용부" xfId="17223"/>
    <cellStyle name="_사전원가심의1_벤처오피스빌딩_천안용곡1_공내역서_공용부_공용부" xfId="17224"/>
    <cellStyle name="_사전원가심의1_벤처오피스빌딩_천안용곡1_공내역서_공용부_공용부 2" xfId="17225"/>
    <cellStyle name="_사전원가심의1_벤처오피스빌딩_천안용곡1_공내역서_공용부_공용부_1220 두산인프라코어 통합 RD센터-작성" xfId="17226"/>
    <cellStyle name="_사전원가심의1_벤처오피스빌딩_천안용곡1_공내역서_공용부_공용부_공용부" xfId="17227"/>
    <cellStyle name="_사전원가심의1_벤처오피스빌딩_천안용곡1_공내역서_공용부_공용부_두산인프라코어 통합 R&amp;D센터" xfId="17228"/>
    <cellStyle name="_사전원가심의1_벤처오피스빌딩_천안용곡1_공내역서_두산인프라코어 통합 R&amp;D센터" xfId="17229"/>
    <cellStyle name="_사전원가심의1_벤처오피스빌딩_천안용곡1_공내역서_삼성동I'PARK스포츠센타 보수공사(제출)" xfId="17230"/>
    <cellStyle name="_사전원가심의1_벤처오피스빌딩_천안용곡1_공내역서_삼척건지지구" xfId="17231"/>
    <cellStyle name="_사전원가심의1_벤처오피스빌딩_천안용곡1_공내역서_삼척건지지구 2" xfId="17232"/>
    <cellStyle name="_사전원가심의1_벤처오피스빌딩_천안용곡1_공내역서_삼척건지지구_1220 두산인프라코어 통합 RD센터-작성" xfId="17233"/>
    <cellStyle name="_사전원가심의1_벤처오피스빌딩_천안용곡1_공내역서_삼척건지지구_두산인프라코어 통합 R&amp;D센터" xfId="17234"/>
    <cellStyle name="_사전원가심의1_벤처오피스빌딩_천안용곡1_공내역서_울산천곡MH실행(재입찰)" xfId="17235"/>
    <cellStyle name="_사전원가심의1_벤처오피스빌딩_천안용곡1_공내역서_울산천곡MH실행(재입찰) 2" xfId="17236"/>
    <cellStyle name="_사전원가심의1_벤처오피스빌딩_천안용곡1_공내역서_울산천곡MH실행(재입찰)_1220 두산인프라코어 통합 RD센터-작성" xfId="17237"/>
    <cellStyle name="_사전원가심의1_벤처오피스빌딩_천안용곡1_공내역서_울산천곡MH실행(재입찰)_공용부" xfId="17238"/>
    <cellStyle name="_사전원가심의1_벤처오피스빌딩_천안용곡1_공내역서_울산천곡MH실행(재입찰)_공용부_공용부" xfId="17239"/>
    <cellStyle name="_사전원가심의1_벤처오피스빌딩_천안용곡1_공내역서_울산천곡MH실행(재입찰)_공용부_공용부 2" xfId="17240"/>
    <cellStyle name="_사전원가심의1_벤처오피스빌딩_천안용곡1_공내역서_울산천곡MH실행(재입찰)_공용부_공용부_1220 두산인프라코어 통합 RD센터-작성" xfId="17241"/>
    <cellStyle name="_사전원가심의1_벤처오피스빌딩_천안용곡1_공내역서_울산천곡MH실행(재입찰)_공용부_공용부_공용부" xfId="17242"/>
    <cellStyle name="_사전원가심의1_벤처오피스빌딩_천안용곡1_공내역서_울산천곡MH실행(재입찰)_공용부_공용부_두산인프라코어 통합 R&amp;D센터" xfId="17243"/>
    <cellStyle name="_사전원가심의1_벤처오피스빌딩_천안용곡1_공내역서_울산천곡MH실행(재입찰)_두산인프라코어 통합 R&amp;D센터" xfId="17244"/>
    <cellStyle name="_사전원가심의1_벤처오피스빌딩_천안용곡1_공내역서_울산천곡MH실행(재입찰)_삼성동I'PARK스포츠센타 보수공사(제출)" xfId="17245"/>
    <cellStyle name="_사전원가심의1_벤처오피스빌딩_천안용곡1_공내역서_울산천곡MH실행(재입찰)_전기공사(추가)" xfId="17246"/>
    <cellStyle name="_사전원가심의1_벤처오피스빌딩_천안용곡1_공내역서_울산천곡MH실행(재입찰)_종로무악 MH공사(실행)" xfId="17247"/>
    <cellStyle name="_사전원가심의1_벤처오피스빌딩_천안용곡1_공내역서_울산천곡설계비" xfId="17248"/>
    <cellStyle name="_사전원가심의1_벤처오피스빌딩_천안용곡1_공내역서_울산천곡설계비 2" xfId="17249"/>
    <cellStyle name="_사전원가심의1_벤처오피스빌딩_천안용곡1_공내역서_울산천곡설계비_1220 두산인프라코어 통합 RD센터-작성" xfId="17250"/>
    <cellStyle name="_사전원가심의1_벤처오피스빌딩_천안용곡1_공내역서_울산천곡설계비_공용부" xfId="17251"/>
    <cellStyle name="_사전원가심의1_벤처오피스빌딩_천안용곡1_공내역서_울산천곡설계비_공용부_공용부" xfId="17252"/>
    <cellStyle name="_사전원가심의1_벤처오피스빌딩_천안용곡1_공내역서_울산천곡설계비_공용부_공용부 2" xfId="17253"/>
    <cellStyle name="_사전원가심의1_벤처오피스빌딩_천안용곡1_공내역서_울산천곡설계비_공용부_공용부_1220 두산인프라코어 통합 RD센터-작성" xfId="17254"/>
    <cellStyle name="_사전원가심의1_벤처오피스빌딩_천안용곡1_공내역서_울산천곡설계비_공용부_공용부_공용부" xfId="17255"/>
    <cellStyle name="_사전원가심의1_벤처오피스빌딩_천안용곡1_공내역서_울산천곡설계비_공용부_공용부_두산인프라코어 통합 R&amp;D센터" xfId="17256"/>
    <cellStyle name="_사전원가심의1_벤처오피스빌딩_천안용곡1_공내역서_울산천곡설계비_두산인프라코어 통합 R&amp;D센터" xfId="17257"/>
    <cellStyle name="_사전원가심의1_벤처오피스빌딩_천안용곡1_공내역서_울산천곡설계비_삼성동I'PARK스포츠센타 보수공사(제출)" xfId="17258"/>
    <cellStyle name="_사전원가심의1_벤처오피스빌딩_천안용곡1_공내역서_울산천곡설계비_전기공사(추가)" xfId="17259"/>
    <cellStyle name="_사전원가심의1_벤처오피스빌딩_천안용곡1_공내역서_울산천곡설계비_종로무악 MH공사(실행)" xfId="17260"/>
    <cellStyle name="_사전원가심의1_벤처오피스빌딩_천안용곡1_공내역서_전기공사(추가)" xfId="17261"/>
    <cellStyle name="_사전원가심의1_벤처오피스빌딩_천안용곡1_공내역서_종로무악 MH공사(실행)" xfId="17262"/>
    <cellStyle name="_사전원가심의1_벤처오피스빌딩_천안용곡1_공용부" xfId="17263"/>
    <cellStyle name="_사전원가심의1_벤처오피스빌딩_천안용곡1_공용부_공용부" xfId="17264"/>
    <cellStyle name="_사전원가심의1_벤처오피스빌딩_천안용곡1_공용부_공용부 2" xfId="17265"/>
    <cellStyle name="_사전원가심의1_벤처오피스빌딩_천안용곡1_공용부_공용부_1220 두산인프라코어 통합 RD센터-작성" xfId="17266"/>
    <cellStyle name="_사전원가심의1_벤처오피스빌딩_천안용곡1_공용부_공용부_공용부" xfId="17267"/>
    <cellStyle name="_사전원가심의1_벤처오피스빌딩_천안용곡1_공용부_공용부_두산인프라코어 통합 R&amp;D센터" xfId="17268"/>
    <cellStyle name="_사전원가심의1_벤처오피스빌딩_천안용곡1_두산인프라코어 통합 R&amp;D센터" xfId="17269"/>
    <cellStyle name="_사전원가심의1_벤처오피스빌딩_천안용곡1_삼성대구수성구(0727)최종제출메일용" xfId="21440"/>
    <cellStyle name="_사전원가심의1_벤처오피스빌딩_천안용곡1_삼성동I'PARK스포츠센타 보수공사(제출)" xfId="17270"/>
    <cellStyle name="_사전원가심의1_벤처오피스빌딩_천안용곡1_삼척건지지구" xfId="17271"/>
    <cellStyle name="_사전원가심의1_벤처오피스빌딩_천안용곡1_삼척건지지구 2" xfId="17272"/>
    <cellStyle name="_사전원가심의1_벤처오피스빌딩_천안용곡1_삼척건지지구_1220 두산인프라코어 통합 RD센터-작성" xfId="17273"/>
    <cellStyle name="_사전원가심의1_벤처오피스빌딩_천안용곡1_삼척건지지구_두산인프라코어 통합 R&amp;D센터" xfId="17274"/>
    <cellStyle name="_사전원가심의1_벤처오피스빌딩_천안용곡1_아산포스코-정산서류7.8" xfId="21441"/>
    <cellStyle name="_사전원가심의1_벤처오피스빌딩_천안용곡1_아산포스코-정산서류7.8_삼성대구수성구(0727)최종제출메일용" xfId="21442"/>
    <cellStyle name="_사전원가심의1_벤처오피스빌딩_천안용곡1_아산포스코-정산서류7.8_아산포스코-정산서류(040710)" xfId="21443"/>
    <cellStyle name="_사전원가심의1_벤처오피스빌딩_천안용곡1_아산포스코-정산서류7.8_아산포스코-정산서류(040710)_삼성대구수성구(0727)최종제출메일용" xfId="21444"/>
    <cellStyle name="_사전원가심의1_벤처오피스빌딩_천안용곡1_아산포스코-정산서류7.8_아산포스코-정산서류(040710)물량산출" xfId="21445"/>
    <cellStyle name="_사전원가심의1_벤처오피스빌딩_천안용곡1_아산포스코-정산서류7.8_아산포스코-정산서류(040710)물량산출_삼성대구수성구(0727)최종제출메일용" xfId="21446"/>
    <cellStyle name="_사전원가심의1_벤처오피스빌딩_천안용곡1_울산천곡MH실행(재입찰)" xfId="17275"/>
    <cellStyle name="_사전원가심의1_벤처오피스빌딩_천안용곡1_울산천곡MH실행(재입찰) 2" xfId="17276"/>
    <cellStyle name="_사전원가심의1_벤처오피스빌딩_천안용곡1_울산천곡MH실행(재입찰)_1220 두산인프라코어 통합 RD센터-작성" xfId="17277"/>
    <cellStyle name="_사전원가심의1_벤처오피스빌딩_천안용곡1_울산천곡MH실행(재입찰)_공용부" xfId="17278"/>
    <cellStyle name="_사전원가심의1_벤처오피스빌딩_천안용곡1_울산천곡MH실행(재입찰)_공용부_공용부" xfId="17279"/>
    <cellStyle name="_사전원가심의1_벤처오피스빌딩_천안용곡1_울산천곡MH실행(재입찰)_공용부_공용부 2" xfId="17280"/>
    <cellStyle name="_사전원가심의1_벤처오피스빌딩_천안용곡1_울산천곡MH실행(재입찰)_공용부_공용부_1220 두산인프라코어 통합 RD센터-작성" xfId="17281"/>
    <cellStyle name="_사전원가심의1_벤처오피스빌딩_천안용곡1_울산천곡MH실행(재입찰)_공용부_공용부_공용부" xfId="17282"/>
    <cellStyle name="_사전원가심의1_벤처오피스빌딩_천안용곡1_울산천곡MH실행(재입찰)_공용부_공용부_두산인프라코어 통합 R&amp;D센터" xfId="17283"/>
    <cellStyle name="_사전원가심의1_벤처오피스빌딩_천안용곡1_울산천곡MH실행(재입찰)_두산인프라코어 통합 R&amp;D센터" xfId="17284"/>
    <cellStyle name="_사전원가심의1_벤처오피스빌딩_천안용곡1_울산천곡MH실행(재입찰)_삼성동I'PARK스포츠센타 보수공사(제출)" xfId="17285"/>
    <cellStyle name="_사전원가심의1_벤처오피스빌딩_천안용곡1_울산천곡MH실행(재입찰)_전기공사(추가)" xfId="17286"/>
    <cellStyle name="_사전원가심의1_벤처오피스빌딩_천안용곡1_울산천곡MH실행(재입찰)_종로무악 MH공사(실행)" xfId="17287"/>
    <cellStyle name="_사전원가심의1_벤처오피스빌딩_천안용곡1_울산천곡설계비" xfId="17288"/>
    <cellStyle name="_사전원가심의1_벤처오피스빌딩_천안용곡1_울산천곡설계비 2" xfId="17289"/>
    <cellStyle name="_사전원가심의1_벤처오피스빌딩_천안용곡1_울산천곡설계비_1220 두산인프라코어 통합 RD센터-작성" xfId="17290"/>
    <cellStyle name="_사전원가심의1_벤처오피스빌딩_천안용곡1_울산천곡설계비_공용부" xfId="17291"/>
    <cellStyle name="_사전원가심의1_벤처오피스빌딩_천안용곡1_울산천곡설계비_공용부_공용부" xfId="17292"/>
    <cellStyle name="_사전원가심의1_벤처오피스빌딩_천안용곡1_울산천곡설계비_공용부_공용부 2" xfId="17293"/>
    <cellStyle name="_사전원가심의1_벤처오피스빌딩_천안용곡1_울산천곡설계비_공용부_공용부_1220 두산인프라코어 통합 RD센터-작성" xfId="17294"/>
    <cellStyle name="_사전원가심의1_벤처오피스빌딩_천안용곡1_울산천곡설계비_공용부_공용부_공용부" xfId="17295"/>
    <cellStyle name="_사전원가심의1_벤처오피스빌딩_천안용곡1_울산천곡설계비_공용부_공용부_두산인프라코어 통합 R&amp;D센터" xfId="17296"/>
    <cellStyle name="_사전원가심의1_벤처오피스빌딩_천안용곡1_울산천곡설계비_두산인프라코어 통합 R&amp;D센터" xfId="17297"/>
    <cellStyle name="_사전원가심의1_벤처오피스빌딩_천안용곡1_울산천곡설계비_삼성동I'PARK스포츠센타 보수공사(제출)" xfId="17298"/>
    <cellStyle name="_사전원가심의1_벤처오피스빌딩_천안용곡1_울산천곡설계비_전기공사(추가)" xfId="17299"/>
    <cellStyle name="_사전원가심의1_벤처오피스빌딩_천안용곡1_울산천곡설계비_종로무악 MH공사(실행)" xfId="17300"/>
    <cellStyle name="_사전원가심의1_벤처오피스빌딩_천안용곡1_전기공사(추가)" xfId="17301"/>
    <cellStyle name="_사전원가심의1_벤처오피스빌딩_천안용곡1_종로무악 MH공사(실행)" xfId="17302"/>
    <cellStyle name="_사전원가심의1_벤처오피스빌딩_천안용곡1_포스코수정0424" xfId="21447"/>
    <cellStyle name="_사전원가심의1_벤처오피스빌딩_천안용곡1_포스코수정0424_삼성대구수성구(0727)최종제출메일용" xfId="21448"/>
    <cellStyle name="_사전원가심의1_벤처오피스빌딩_천안용곡1_포스코수정0424_아산포스코-정산서류7.8" xfId="21449"/>
    <cellStyle name="_사전원가심의1_벤처오피스빌딩_천안용곡1_포스코수정0424_아산포스코-정산서류7.8_삼성대구수성구(0727)최종제출메일용" xfId="21450"/>
    <cellStyle name="_사전원가심의1_벤처오피스빌딩_천안용곡1_포스코수정0424_아산포스코-정산서류7.8_아산포스코-정산서류(040710)" xfId="21451"/>
    <cellStyle name="_사전원가심의1_벤처오피스빌딩_천안용곡1_포스코수정0424_아산포스코-정산서류7.8_아산포스코-정산서류(040710)_삼성대구수성구(0727)최종제출메일용" xfId="21452"/>
    <cellStyle name="_사전원가심의1_벤처오피스빌딩_천안용곡1_포스코수정0424_아산포스코-정산서류7.8_아산포스코-정산서류(040710)물량산출" xfId="21453"/>
    <cellStyle name="_사전원가심의1_벤처오피스빌딩_천안용곡1_포스코수정0424_아산포스코-정산서류7.8_아산포스코-정산서류(040710)물량산출_삼성대구수성구(0727)최종제출메일용" xfId="21454"/>
    <cellStyle name="_사전원가심의1_벤처오피스빌딩_천안용곡1_포스코수정0424_포스코수정0424" xfId="21455"/>
    <cellStyle name="_사전원가심의1_벤처오피스빌딩_천안용곡1_포스코수정0424_포스코수정0424_삼성대구수성구(0727)최종제출메일용" xfId="21456"/>
    <cellStyle name="_사전원가심의1_벤처오피스빌딩_천안용곡1_포스코수정0424_포스코수정0424_아산포스코-정산서류7.8" xfId="21457"/>
    <cellStyle name="_사전원가심의1_벤처오피스빌딩_천안용곡1_포스코수정0424_포스코수정0424_아산포스코-정산서류7.8_삼성대구수성구(0727)최종제출메일용" xfId="21458"/>
    <cellStyle name="_사전원가심의1_벤처오피스빌딩_천안용곡1_포스코수정0424_포스코수정0424_아산포스코-정산서류7.8_아산포스코-정산서류(040710)" xfId="21459"/>
    <cellStyle name="_사전원가심의1_벤처오피스빌딩_천안용곡1_포스코수정0424_포스코수정0424_아산포스코-정산서류7.8_아산포스코-정산서류(040710)_삼성대구수성구(0727)최종제출메일용" xfId="21460"/>
    <cellStyle name="_사전원가심의1_벤처오피스빌딩_천안용곡1_포스코수정0424_포스코수정0424_아산포스코-정산서류7.8_아산포스코-정산서류(040710)물량산출" xfId="21461"/>
    <cellStyle name="_사전원가심의1_벤처오피스빌딩_천안용곡1_포스코수정0424_포스코수정0424_아산포스코-정산서류7.8_아산포스코-정산서류(040710)물량산출_삼성대구수성구(0727)최종제출메일용" xfId="21462"/>
    <cellStyle name="_사전원가심의1_벤처오피스빌딩_충주연수MH0308" xfId="17303"/>
    <cellStyle name="_사전원가심의1_벤처오피스빌딩_충주연수MH0308 2" xfId="17304"/>
    <cellStyle name="_사전원가심의1_벤처오피스빌딩_충주연수MH0308_1220 두산인프라코어 통합 RD센터-작성" xfId="17305"/>
    <cellStyle name="_사전원가심의1_벤처오피스빌딩_충주연수MH0308_경희대치과대학" xfId="17306"/>
    <cellStyle name="_사전원가심의1_벤처오피스빌딩_충주연수MH0308_경희대치과대학 2" xfId="17307"/>
    <cellStyle name="_사전원가심의1_벤처오피스빌딩_충주연수MH0308_경희대치과대학_1220 두산인프라코어 통합 RD센터-작성" xfId="17308"/>
    <cellStyle name="_사전원가심의1_벤처오피스빌딩_충주연수MH0308_경희대치과대학_공용부" xfId="17309"/>
    <cellStyle name="_사전원가심의1_벤처오피스빌딩_충주연수MH0308_경희대치과대학_공용부_공용부" xfId="17310"/>
    <cellStyle name="_사전원가심의1_벤처오피스빌딩_충주연수MH0308_경희대치과대학_공용부_공용부 2" xfId="17311"/>
    <cellStyle name="_사전원가심의1_벤처오피스빌딩_충주연수MH0308_경희대치과대학_공용부_공용부_1220 두산인프라코어 통합 RD센터-작성" xfId="17312"/>
    <cellStyle name="_사전원가심의1_벤처오피스빌딩_충주연수MH0308_경희대치과대학_공용부_공용부_공용부" xfId="17313"/>
    <cellStyle name="_사전원가심의1_벤처오피스빌딩_충주연수MH0308_경희대치과대학_공용부_공용부_두산인프라코어 통합 R&amp;D센터" xfId="17314"/>
    <cellStyle name="_사전원가심의1_벤처오피스빌딩_충주연수MH0308_경희대치과대학_두산인프라코어 통합 R&amp;D센터" xfId="17315"/>
    <cellStyle name="_사전원가심의1_벤처오피스빌딩_충주연수MH0308_경희대치과대학_삼성동I'PARK스포츠센타 보수공사(제출)" xfId="17316"/>
    <cellStyle name="_사전원가심의1_벤처오피스빌딩_충주연수MH0308_경희대치과대학_전기공사(추가)" xfId="17317"/>
    <cellStyle name="_사전원가심의1_벤처오피스빌딩_충주연수MH0308_경희대치과대학_종로무악 MH공사(실행)" xfId="17318"/>
    <cellStyle name="_사전원가심의1_벤처오피스빌딩_충주연수MH0308_공내역서" xfId="17319"/>
    <cellStyle name="_사전원가심의1_벤처오피스빌딩_충주연수MH0308_공내역서 2" xfId="17320"/>
    <cellStyle name="_사전원가심의1_벤처오피스빌딩_충주연수MH0308_공내역서_1220 두산인프라코어 통합 RD센터-작성" xfId="17321"/>
    <cellStyle name="_사전원가심의1_벤처오피스빌딩_충주연수MH0308_공내역서_경희대치과대학" xfId="17322"/>
    <cellStyle name="_사전원가심의1_벤처오피스빌딩_충주연수MH0308_공내역서_경희대치과대학 2" xfId="17323"/>
    <cellStyle name="_사전원가심의1_벤처오피스빌딩_충주연수MH0308_공내역서_경희대치과대학_1220 두산인프라코어 통합 RD센터-작성" xfId="17324"/>
    <cellStyle name="_사전원가심의1_벤처오피스빌딩_충주연수MH0308_공내역서_경희대치과대학_공용부" xfId="17325"/>
    <cellStyle name="_사전원가심의1_벤처오피스빌딩_충주연수MH0308_공내역서_경희대치과대학_공용부_공용부" xfId="17326"/>
    <cellStyle name="_사전원가심의1_벤처오피스빌딩_충주연수MH0308_공내역서_경희대치과대학_공용부_공용부 2" xfId="17327"/>
    <cellStyle name="_사전원가심의1_벤처오피스빌딩_충주연수MH0308_공내역서_경희대치과대학_공용부_공용부_1220 두산인프라코어 통합 RD센터-작성" xfId="17328"/>
    <cellStyle name="_사전원가심의1_벤처오피스빌딩_충주연수MH0308_공내역서_경희대치과대학_공용부_공용부_공용부" xfId="17329"/>
    <cellStyle name="_사전원가심의1_벤처오피스빌딩_충주연수MH0308_공내역서_경희대치과대학_공용부_공용부_두산인프라코어 통합 R&amp;D센터" xfId="17330"/>
    <cellStyle name="_사전원가심의1_벤처오피스빌딩_충주연수MH0308_공내역서_경희대치과대학_두산인프라코어 통합 R&amp;D센터" xfId="17331"/>
    <cellStyle name="_사전원가심의1_벤처오피스빌딩_충주연수MH0308_공내역서_경희대치과대학_삼성동I'PARK스포츠센타 보수공사(제출)" xfId="17332"/>
    <cellStyle name="_사전원가심의1_벤처오피스빌딩_충주연수MH0308_공내역서_경희대치과대학_전기공사(추가)" xfId="17333"/>
    <cellStyle name="_사전원가심의1_벤처오피스빌딩_충주연수MH0308_공내역서_경희대치과대학_종로무악 MH공사(실행)" xfId="17334"/>
    <cellStyle name="_사전원가심의1_벤처오피스빌딩_충주연수MH0308_공내역서_공용부" xfId="17335"/>
    <cellStyle name="_사전원가심의1_벤처오피스빌딩_충주연수MH0308_공내역서_공용부_공용부" xfId="17336"/>
    <cellStyle name="_사전원가심의1_벤처오피스빌딩_충주연수MH0308_공내역서_공용부_공용부 2" xfId="17337"/>
    <cellStyle name="_사전원가심의1_벤처오피스빌딩_충주연수MH0308_공내역서_공용부_공용부_1220 두산인프라코어 통합 RD센터-작성" xfId="17338"/>
    <cellStyle name="_사전원가심의1_벤처오피스빌딩_충주연수MH0308_공내역서_공용부_공용부_공용부" xfId="17339"/>
    <cellStyle name="_사전원가심의1_벤처오피스빌딩_충주연수MH0308_공내역서_공용부_공용부_두산인프라코어 통합 R&amp;D센터" xfId="17340"/>
    <cellStyle name="_사전원가심의1_벤처오피스빌딩_충주연수MH0308_공내역서_두산인프라코어 통합 R&amp;D센터" xfId="17341"/>
    <cellStyle name="_사전원가심의1_벤처오피스빌딩_충주연수MH0308_공내역서_삼성동I'PARK스포츠센타 보수공사(제출)" xfId="17342"/>
    <cellStyle name="_사전원가심의1_벤처오피스빌딩_충주연수MH0308_공내역서_삼척건지지구" xfId="17343"/>
    <cellStyle name="_사전원가심의1_벤처오피스빌딩_충주연수MH0308_공내역서_삼척건지지구 2" xfId="17344"/>
    <cellStyle name="_사전원가심의1_벤처오피스빌딩_충주연수MH0308_공내역서_삼척건지지구_1220 두산인프라코어 통합 RD센터-작성" xfId="17345"/>
    <cellStyle name="_사전원가심의1_벤처오피스빌딩_충주연수MH0308_공내역서_삼척건지지구_두산인프라코어 통합 R&amp;D센터" xfId="17346"/>
    <cellStyle name="_사전원가심의1_벤처오피스빌딩_충주연수MH0308_공내역서_울산천곡MH실행(재입찰)" xfId="17347"/>
    <cellStyle name="_사전원가심의1_벤처오피스빌딩_충주연수MH0308_공내역서_울산천곡MH실행(재입찰) 2" xfId="17348"/>
    <cellStyle name="_사전원가심의1_벤처오피스빌딩_충주연수MH0308_공내역서_울산천곡MH실행(재입찰)_1220 두산인프라코어 통합 RD센터-작성" xfId="17349"/>
    <cellStyle name="_사전원가심의1_벤처오피스빌딩_충주연수MH0308_공내역서_울산천곡MH실행(재입찰)_공용부" xfId="17350"/>
    <cellStyle name="_사전원가심의1_벤처오피스빌딩_충주연수MH0308_공내역서_울산천곡MH실행(재입찰)_공용부_공용부" xfId="17351"/>
    <cellStyle name="_사전원가심의1_벤처오피스빌딩_충주연수MH0308_공내역서_울산천곡MH실행(재입찰)_공용부_공용부 2" xfId="17352"/>
    <cellStyle name="_사전원가심의1_벤처오피스빌딩_충주연수MH0308_공내역서_울산천곡MH실행(재입찰)_공용부_공용부_1220 두산인프라코어 통합 RD센터-작성" xfId="17353"/>
    <cellStyle name="_사전원가심의1_벤처오피스빌딩_충주연수MH0308_공내역서_울산천곡MH실행(재입찰)_공용부_공용부_공용부" xfId="17354"/>
    <cellStyle name="_사전원가심의1_벤처오피스빌딩_충주연수MH0308_공내역서_울산천곡MH실행(재입찰)_공용부_공용부_두산인프라코어 통합 R&amp;D센터" xfId="17355"/>
    <cellStyle name="_사전원가심의1_벤처오피스빌딩_충주연수MH0308_공내역서_울산천곡MH실행(재입찰)_두산인프라코어 통합 R&amp;D센터" xfId="17356"/>
    <cellStyle name="_사전원가심의1_벤처오피스빌딩_충주연수MH0308_공내역서_울산천곡MH실행(재입찰)_삼성동I'PARK스포츠센타 보수공사(제출)" xfId="17357"/>
    <cellStyle name="_사전원가심의1_벤처오피스빌딩_충주연수MH0308_공내역서_울산천곡MH실행(재입찰)_전기공사(추가)" xfId="17358"/>
    <cellStyle name="_사전원가심의1_벤처오피스빌딩_충주연수MH0308_공내역서_울산천곡MH실행(재입찰)_종로무악 MH공사(실행)" xfId="17359"/>
    <cellStyle name="_사전원가심의1_벤처오피스빌딩_충주연수MH0308_공내역서_울산천곡설계비" xfId="17360"/>
    <cellStyle name="_사전원가심의1_벤처오피스빌딩_충주연수MH0308_공내역서_울산천곡설계비 2" xfId="17361"/>
    <cellStyle name="_사전원가심의1_벤처오피스빌딩_충주연수MH0308_공내역서_울산천곡설계비_1220 두산인프라코어 통합 RD센터-작성" xfId="17362"/>
    <cellStyle name="_사전원가심의1_벤처오피스빌딩_충주연수MH0308_공내역서_울산천곡설계비_공용부" xfId="17363"/>
    <cellStyle name="_사전원가심의1_벤처오피스빌딩_충주연수MH0308_공내역서_울산천곡설계비_공용부_공용부" xfId="17364"/>
    <cellStyle name="_사전원가심의1_벤처오피스빌딩_충주연수MH0308_공내역서_울산천곡설계비_공용부_공용부 2" xfId="17365"/>
    <cellStyle name="_사전원가심의1_벤처오피스빌딩_충주연수MH0308_공내역서_울산천곡설계비_공용부_공용부_1220 두산인프라코어 통합 RD센터-작성" xfId="17366"/>
    <cellStyle name="_사전원가심의1_벤처오피스빌딩_충주연수MH0308_공내역서_울산천곡설계비_공용부_공용부_공용부" xfId="17367"/>
    <cellStyle name="_사전원가심의1_벤처오피스빌딩_충주연수MH0308_공내역서_울산천곡설계비_공용부_공용부_두산인프라코어 통합 R&amp;D센터" xfId="17368"/>
    <cellStyle name="_사전원가심의1_벤처오피스빌딩_충주연수MH0308_공내역서_울산천곡설계비_두산인프라코어 통합 R&amp;D센터" xfId="17369"/>
    <cellStyle name="_사전원가심의1_벤처오피스빌딩_충주연수MH0308_공내역서_울산천곡설계비_삼성동I'PARK스포츠센타 보수공사(제출)" xfId="17370"/>
    <cellStyle name="_사전원가심의1_벤처오피스빌딩_충주연수MH0308_공내역서_울산천곡설계비_전기공사(추가)" xfId="17371"/>
    <cellStyle name="_사전원가심의1_벤처오피스빌딩_충주연수MH0308_공내역서_울산천곡설계비_종로무악 MH공사(실행)" xfId="17372"/>
    <cellStyle name="_사전원가심의1_벤처오피스빌딩_충주연수MH0308_공내역서_전기공사(추가)" xfId="17373"/>
    <cellStyle name="_사전원가심의1_벤처오피스빌딩_충주연수MH0308_공내역서_종로무악 MH공사(실행)" xfId="17374"/>
    <cellStyle name="_사전원가심의1_벤처오피스빌딩_충주연수MH0308_공용부" xfId="17375"/>
    <cellStyle name="_사전원가심의1_벤처오피스빌딩_충주연수MH0308_공용부_공용부" xfId="17376"/>
    <cellStyle name="_사전원가심의1_벤처오피스빌딩_충주연수MH0308_공용부_공용부 2" xfId="17377"/>
    <cellStyle name="_사전원가심의1_벤처오피스빌딩_충주연수MH0308_공용부_공용부_1220 두산인프라코어 통합 RD센터-작성" xfId="17378"/>
    <cellStyle name="_사전원가심의1_벤처오피스빌딩_충주연수MH0308_공용부_공용부_공용부" xfId="17379"/>
    <cellStyle name="_사전원가심의1_벤처오피스빌딩_충주연수MH0308_공용부_공용부_두산인프라코어 통합 R&amp;D센터" xfId="17380"/>
    <cellStyle name="_사전원가심의1_벤처오피스빌딩_충주연수MH0308_두산인프라코어 통합 R&amp;D센터" xfId="17381"/>
    <cellStyle name="_사전원가심의1_벤처오피스빌딩_충주연수MH0308_삼성대구수성구(0727)최종제출메일용" xfId="21463"/>
    <cellStyle name="_사전원가심의1_벤처오피스빌딩_충주연수MH0308_삼성동I'PARK스포츠센타 보수공사(제출)" xfId="17382"/>
    <cellStyle name="_사전원가심의1_벤처오피스빌딩_충주연수MH0308_삼척건지지구" xfId="17383"/>
    <cellStyle name="_사전원가심의1_벤처오피스빌딩_충주연수MH0308_삼척건지지구 2" xfId="17384"/>
    <cellStyle name="_사전원가심의1_벤처오피스빌딩_충주연수MH0308_삼척건지지구_1220 두산인프라코어 통합 RD센터-작성" xfId="17385"/>
    <cellStyle name="_사전원가심의1_벤처오피스빌딩_충주연수MH0308_삼척건지지구_두산인프라코어 통합 R&amp;D센터" xfId="17386"/>
    <cellStyle name="_사전원가심의1_벤처오피스빌딩_충주연수MH0308_아산포스코-정산서류7.8" xfId="21464"/>
    <cellStyle name="_사전원가심의1_벤처오피스빌딩_충주연수MH0308_아산포스코-정산서류7.8_삼성대구수성구(0727)최종제출메일용" xfId="21465"/>
    <cellStyle name="_사전원가심의1_벤처오피스빌딩_충주연수MH0308_아산포스코-정산서류7.8_아산포스코-정산서류(040710)" xfId="21466"/>
    <cellStyle name="_사전원가심의1_벤처오피스빌딩_충주연수MH0308_아산포스코-정산서류7.8_아산포스코-정산서류(040710)_삼성대구수성구(0727)최종제출메일용" xfId="21467"/>
    <cellStyle name="_사전원가심의1_벤처오피스빌딩_충주연수MH0308_아산포스코-정산서류7.8_아산포스코-정산서류(040710)물량산출" xfId="21468"/>
    <cellStyle name="_사전원가심의1_벤처오피스빌딩_충주연수MH0308_아산포스코-정산서류7.8_아산포스코-정산서류(040710)물량산출_삼성대구수성구(0727)최종제출메일용" xfId="21469"/>
    <cellStyle name="_사전원가심의1_벤처오피스빌딩_충주연수MH0308_울산천곡MH실행(재입찰)" xfId="17387"/>
    <cellStyle name="_사전원가심의1_벤처오피스빌딩_충주연수MH0308_울산천곡MH실행(재입찰) 2" xfId="17388"/>
    <cellStyle name="_사전원가심의1_벤처오피스빌딩_충주연수MH0308_울산천곡MH실행(재입찰)_1220 두산인프라코어 통합 RD센터-작성" xfId="17389"/>
    <cellStyle name="_사전원가심의1_벤처오피스빌딩_충주연수MH0308_울산천곡MH실행(재입찰)_공용부" xfId="17390"/>
    <cellStyle name="_사전원가심의1_벤처오피스빌딩_충주연수MH0308_울산천곡MH실행(재입찰)_공용부_공용부" xfId="17391"/>
    <cellStyle name="_사전원가심의1_벤처오피스빌딩_충주연수MH0308_울산천곡MH실행(재입찰)_공용부_공용부 2" xfId="17392"/>
    <cellStyle name="_사전원가심의1_벤처오피스빌딩_충주연수MH0308_울산천곡MH실행(재입찰)_공용부_공용부_1220 두산인프라코어 통합 RD센터-작성" xfId="17393"/>
    <cellStyle name="_사전원가심의1_벤처오피스빌딩_충주연수MH0308_울산천곡MH실행(재입찰)_공용부_공용부_공용부" xfId="17394"/>
    <cellStyle name="_사전원가심의1_벤처오피스빌딩_충주연수MH0308_울산천곡MH실행(재입찰)_공용부_공용부_두산인프라코어 통합 R&amp;D센터" xfId="17395"/>
    <cellStyle name="_사전원가심의1_벤처오피스빌딩_충주연수MH0308_울산천곡MH실행(재입찰)_두산인프라코어 통합 R&amp;D센터" xfId="17396"/>
    <cellStyle name="_사전원가심의1_벤처오피스빌딩_충주연수MH0308_울산천곡MH실행(재입찰)_삼성동I'PARK스포츠센타 보수공사(제출)" xfId="17397"/>
    <cellStyle name="_사전원가심의1_벤처오피스빌딩_충주연수MH0308_울산천곡MH실행(재입찰)_전기공사(추가)" xfId="17398"/>
    <cellStyle name="_사전원가심의1_벤처오피스빌딩_충주연수MH0308_울산천곡MH실행(재입찰)_종로무악 MH공사(실행)" xfId="17399"/>
    <cellStyle name="_사전원가심의1_벤처오피스빌딩_충주연수MH0308_울산천곡설계비" xfId="17400"/>
    <cellStyle name="_사전원가심의1_벤처오피스빌딩_충주연수MH0308_울산천곡설계비 2" xfId="17401"/>
    <cellStyle name="_사전원가심의1_벤처오피스빌딩_충주연수MH0308_울산천곡설계비_1220 두산인프라코어 통합 RD센터-작성" xfId="17402"/>
    <cellStyle name="_사전원가심의1_벤처오피스빌딩_충주연수MH0308_울산천곡설계비_공용부" xfId="17403"/>
    <cellStyle name="_사전원가심의1_벤처오피스빌딩_충주연수MH0308_울산천곡설계비_공용부_공용부" xfId="17404"/>
    <cellStyle name="_사전원가심의1_벤처오피스빌딩_충주연수MH0308_울산천곡설계비_공용부_공용부 2" xfId="17405"/>
    <cellStyle name="_사전원가심의1_벤처오피스빌딩_충주연수MH0308_울산천곡설계비_공용부_공용부_1220 두산인프라코어 통합 RD센터-작성" xfId="17406"/>
    <cellStyle name="_사전원가심의1_벤처오피스빌딩_충주연수MH0308_울산천곡설계비_공용부_공용부_공용부" xfId="17407"/>
    <cellStyle name="_사전원가심의1_벤처오피스빌딩_충주연수MH0308_울산천곡설계비_공용부_공용부_두산인프라코어 통합 R&amp;D센터" xfId="17408"/>
    <cellStyle name="_사전원가심의1_벤처오피스빌딩_충주연수MH0308_울산천곡설계비_두산인프라코어 통합 R&amp;D센터" xfId="17409"/>
    <cellStyle name="_사전원가심의1_벤처오피스빌딩_충주연수MH0308_울산천곡설계비_삼성동I'PARK스포츠센타 보수공사(제출)" xfId="17410"/>
    <cellStyle name="_사전원가심의1_벤처오피스빌딩_충주연수MH0308_울산천곡설계비_전기공사(추가)" xfId="17411"/>
    <cellStyle name="_사전원가심의1_벤처오피스빌딩_충주연수MH0308_울산천곡설계비_종로무악 MH공사(실행)" xfId="17412"/>
    <cellStyle name="_사전원가심의1_벤처오피스빌딩_충주연수MH0308_전기공사(추가)" xfId="17413"/>
    <cellStyle name="_사전원가심의1_벤처오피스빌딩_충주연수MH0308_종로무악 MH공사(실행)" xfId="17414"/>
    <cellStyle name="_사전원가심의1_벤처오피스빌딩_충주연수MH0308_포스코수정0424" xfId="21470"/>
    <cellStyle name="_사전원가심의1_벤처오피스빌딩_충주연수MH0308_포스코수정0424_삼성대구수성구(0727)최종제출메일용" xfId="21471"/>
    <cellStyle name="_사전원가심의1_벤처오피스빌딩_충주연수MH0308_포스코수정0424_아산포스코-정산서류7.8" xfId="21472"/>
    <cellStyle name="_사전원가심의1_벤처오피스빌딩_충주연수MH0308_포스코수정0424_아산포스코-정산서류7.8_삼성대구수성구(0727)최종제출메일용" xfId="21473"/>
    <cellStyle name="_사전원가심의1_벤처오피스빌딩_충주연수MH0308_포스코수정0424_아산포스코-정산서류7.8_아산포스코-정산서류(040710)" xfId="21474"/>
    <cellStyle name="_사전원가심의1_벤처오피스빌딩_충주연수MH0308_포스코수정0424_아산포스코-정산서류7.8_아산포스코-정산서류(040710)_삼성대구수성구(0727)최종제출메일용" xfId="21475"/>
    <cellStyle name="_사전원가심의1_벤처오피스빌딩_충주연수MH0308_포스코수정0424_아산포스코-정산서류7.8_아산포스코-정산서류(040710)물량산출" xfId="21476"/>
    <cellStyle name="_사전원가심의1_벤처오피스빌딩_충주연수MH0308_포스코수정0424_아산포스코-정산서류7.8_아산포스코-정산서류(040710)물량산출_삼성대구수성구(0727)최종제출메일용" xfId="21477"/>
    <cellStyle name="_사전원가심의1_벤처오피스빌딩_충주연수MH0308_포스코수정0424_포스코수정0424" xfId="21478"/>
    <cellStyle name="_사전원가심의1_벤처오피스빌딩_충주연수MH0308_포스코수정0424_포스코수정0424_삼성대구수성구(0727)최종제출메일용" xfId="21479"/>
    <cellStyle name="_사전원가심의1_벤처오피스빌딩_충주연수MH0308_포스코수정0424_포스코수정0424_아산포스코-정산서류7.8" xfId="21480"/>
    <cellStyle name="_사전원가심의1_벤처오피스빌딩_충주연수MH0308_포스코수정0424_포스코수정0424_아산포스코-정산서류7.8_삼성대구수성구(0727)최종제출메일용" xfId="21481"/>
    <cellStyle name="_사전원가심의1_벤처오피스빌딩_충주연수MH0308_포스코수정0424_포스코수정0424_아산포스코-정산서류7.8_아산포스코-정산서류(040710)" xfId="21482"/>
    <cellStyle name="_사전원가심의1_벤처오피스빌딩_충주연수MH0308_포스코수정0424_포스코수정0424_아산포스코-정산서류7.8_아산포스코-정산서류(040710)_삼성대구수성구(0727)최종제출메일용" xfId="21483"/>
    <cellStyle name="_사전원가심의1_벤처오피스빌딩_충주연수MH0308_포스코수정0424_포스코수정0424_아산포스코-정산서류7.8_아산포스코-정산서류(040710)물량산출" xfId="21484"/>
    <cellStyle name="_사전원가심의1_벤처오피스빌딩_충주연수MH0308_포스코수정0424_포스코수정0424_아산포스코-정산서류7.8_아산포스코-정산서류(040710)물량산출_삼성대구수성구(0727)최종제출메일용" xfId="21485"/>
    <cellStyle name="_사전원가심의1_벤처오피스빌딩_포스코수정0424" xfId="21486"/>
    <cellStyle name="_사전원가심의1_벤처오피스빌딩_포스코수정0424_삼성대구수성구(0727)최종제출메일용" xfId="21487"/>
    <cellStyle name="_사전원가심의1_벤처오피스빌딩_포스코수정0424_아산포스코-정산서류7.8" xfId="21488"/>
    <cellStyle name="_사전원가심의1_벤처오피스빌딩_포스코수정0424_아산포스코-정산서류7.8_삼성대구수성구(0727)최종제출메일용" xfId="21489"/>
    <cellStyle name="_사전원가심의1_벤처오피스빌딩_포스코수정0424_아산포스코-정산서류7.8_아산포스코-정산서류(040710)" xfId="21490"/>
    <cellStyle name="_사전원가심의1_벤처오피스빌딩_포스코수정0424_아산포스코-정산서류7.8_아산포스코-정산서류(040710)_삼성대구수성구(0727)최종제출메일용" xfId="21491"/>
    <cellStyle name="_사전원가심의1_벤처오피스빌딩_포스코수정0424_아산포스코-정산서류7.8_아산포스코-정산서류(040710)물량산출" xfId="21492"/>
    <cellStyle name="_사전원가심의1_벤처오피스빌딩_포스코수정0424_아산포스코-정산서류7.8_아산포스코-정산서류(040710)물량산출_삼성대구수성구(0727)최종제출메일용" xfId="21493"/>
    <cellStyle name="_사전원가심의1_벤처오피스빌딩_포스코수정0424_포스코수정0424" xfId="21494"/>
    <cellStyle name="_사전원가심의1_벤처오피스빌딩_포스코수정0424_포스코수정0424_삼성대구수성구(0727)최종제출메일용" xfId="21495"/>
    <cellStyle name="_사전원가심의1_벤처오피스빌딩_포스코수정0424_포스코수정0424_아산포스코-정산서류7.8" xfId="21496"/>
    <cellStyle name="_사전원가심의1_벤처오피스빌딩_포스코수정0424_포스코수정0424_아산포스코-정산서류7.8_삼성대구수성구(0727)최종제출메일용" xfId="21497"/>
    <cellStyle name="_사전원가심의1_벤처오피스빌딩_포스코수정0424_포스코수정0424_아산포스코-정산서류7.8_아산포스코-정산서류(040710)" xfId="21498"/>
    <cellStyle name="_사전원가심의1_벤처오피스빌딩_포스코수정0424_포스코수정0424_아산포스코-정산서류7.8_아산포스코-정산서류(040710)_삼성대구수성구(0727)최종제출메일용" xfId="21499"/>
    <cellStyle name="_사전원가심의1_벤처오피스빌딩_포스코수정0424_포스코수정0424_아산포스코-정산서류7.8_아산포스코-정산서류(040710)물량산출" xfId="21500"/>
    <cellStyle name="_사전원가심의1_벤처오피스빌딩_포스코수정0424_포스코수정0424_아산포스코-정산서류7.8_아산포스코-정산서류(040710)물량산출_삼성대구수성구(0727)최종제출메일용" xfId="21501"/>
    <cellStyle name="_사전원가심의1_삼성대구수성구(0727)최종제출메일용" xfId="21502"/>
    <cellStyle name="_사전원가심의1_삼성동I'PARK스포츠센타 보수공사(제출)" xfId="17415"/>
    <cellStyle name="_사전원가심의1_삼척건지지구" xfId="17416"/>
    <cellStyle name="_사전원가심의1_삼척건지지구 2" xfId="17417"/>
    <cellStyle name="_사전원가심의1_삼척건지지구_1220 두산인프라코어 통합 RD센터-작성" xfId="17418"/>
    <cellStyle name="_사전원가심의1_삼척건지지구_두산인프라코어 통합 R&amp;D센터" xfId="17419"/>
    <cellStyle name="_사전원가심의1_실행" xfId="17420"/>
    <cellStyle name="_사전원가심의1_실행 2" xfId="17421"/>
    <cellStyle name="_사전원가심의1_실행_1220 두산인프라코어 통합 RD센터-작성" xfId="17422"/>
    <cellStyle name="_사전원가심의1_실행_경희대치과대학" xfId="17423"/>
    <cellStyle name="_사전원가심의1_실행_경희대치과대학 2" xfId="17424"/>
    <cellStyle name="_사전원가심의1_실행_경희대치과대학_1220 두산인프라코어 통합 RD센터-작성" xfId="17425"/>
    <cellStyle name="_사전원가심의1_실행_경희대치과대학_공용부" xfId="17426"/>
    <cellStyle name="_사전원가심의1_실행_경희대치과대학_공용부_공용부" xfId="17427"/>
    <cellStyle name="_사전원가심의1_실행_경희대치과대학_공용부_공용부 2" xfId="17428"/>
    <cellStyle name="_사전원가심의1_실행_경희대치과대학_공용부_공용부_1220 두산인프라코어 통합 RD센터-작성" xfId="17429"/>
    <cellStyle name="_사전원가심의1_실행_경희대치과대학_공용부_공용부_공용부" xfId="17430"/>
    <cellStyle name="_사전원가심의1_실행_경희대치과대학_공용부_공용부_두산인프라코어 통합 R&amp;D센터" xfId="17431"/>
    <cellStyle name="_사전원가심의1_실행_경희대치과대학_두산인프라코어 통합 R&amp;D센터" xfId="17432"/>
    <cellStyle name="_사전원가심의1_실행_경희대치과대학_삼성동I'PARK스포츠센타 보수공사(제출)" xfId="17433"/>
    <cellStyle name="_사전원가심의1_실행_경희대치과대학_전기공사(추가)" xfId="17434"/>
    <cellStyle name="_사전원가심의1_실행_경희대치과대학_종로무악 MH공사(실행)" xfId="17435"/>
    <cellStyle name="_사전원가심의1_실행_공용부" xfId="17436"/>
    <cellStyle name="_사전원가심의1_실행_공용부_공용부" xfId="17437"/>
    <cellStyle name="_사전원가심의1_실행_공용부_공용부 2" xfId="17438"/>
    <cellStyle name="_사전원가심의1_실행_공용부_공용부_1220 두산인프라코어 통합 RD센터-작성" xfId="17439"/>
    <cellStyle name="_사전원가심의1_실행_공용부_공용부_공용부" xfId="17440"/>
    <cellStyle name="_사전원가심의1_실행_공용부_공용부_두산인프라코어 통합 R&amp;D센터" xfId="17441"/>
    <cellStyle name="_사전원가심의1_실행_두산인프라코어 통합 R&amp;D센터" xfId="17442"/>
    <cellStyle name="_사전원가심의1_실행_삼성동I'PARK스포츠센타 보수공사(제출)" xfId="17443"/>
    <cellStyle name="_사전원가심의1_실행_삼척건지지구" xfId="17444"/>
    <cellStyle name="_사전원가심의1_실행_삼척건지지구 2" xfId="17445"/>
    <cellStyle name="_사전원가심의1_실행_삼척건지지구_1220 두산인프라코어 통합 RD센터-작성" xfId="17446"/>
    <cellStyle name="_사전원가심의1_실행_삼척건지지구_두산인프라코어 통합 R&amp;D센터" xfId="17447"/>
    <cellStyle name="_사전원가심의1_실행_울산천곡MH실행(재입찰)" xfId="17448"/>
    <cellStyle name="_사전원가심의1_실행_울산천곡MH실행(재입찰) 2" xfId="17449"/>
    <cellStyle name="_사전원가심의1_실행_울산천곡MH실행(재입찰)_1220 두산인프라코어 통합 RD센터-작성" xfId="17450"/>
    <cellStyle name="_사전원가심의1_실행_울산천곡MH실행(재입찰)_공용부" xfId="17451"/>
    <cellStyle name="_사전원가심의1_실행_울산천곡MH실행(재입찰)_공용부_공용부" xfId="17452"/>
    <cellStyle name="_사전원가심의1_실행_울산천곡MH실행(재입찰)_공용부_공용부 2" xfId="17453"/>
    <cellStyle name="_사전원가심의1_실행_울산천곡MH실행(재입찰)_공용부_공용부_1220 두산인프라코어 통합 RD센터-작성" xfId="17454"/>
    <cellStyle name="_사전원가심의1_실행_울산천곡MH실행(재입찰)_공용부_공용부_공용부" xfId="17455"/>
    <cellStyle name="_사전원가심의1_실행_울산천곡MH실행(재입찰)_공용부_공용부_두산인프라코어 통합 R&amp;D센터" xfId="17456"/>
    <cellStyle name="_사전원가심의1_실행_울산천곡MH실행(재입찰)_두산인프라코어 통합 R&amp;D센터" xfId="17457"/>
    <cellStyle name="_사전원가심의1_실행_울산천곡MH실행(재입찰)_삼성동I'PARK스포츠센타 보수공사(제출)" xfId="17458"/>
    <cellStyle name="_사전원가심의1_실행_울산천곡MH실행(재입찰)_전기공사(추가)" xfId="17459"/>
    <cellStyle name="_사전원가심의1_실행_울산천곡MH실행(재입찰)_종로무악 MH공사(실행)" xfId="17460"/>
    <cellStyle name="_사전원가심의1_실행_울산천곡설계비" xfId="17461"/>
    <cellStyle name="_사전원가심의1_실행_울산천곡설계비 2" xfId="17462"/>
    <cellStyle name="_사전원가심의1_실행_울산천곡설계비_1220 두산인프라코어 통합 RD센터-작성" xfId="17463"/>
    <cellStyle name="_사전원가심의1_실행_울산천곡설계비_공용부" xfId="17464"/>
    <cellStyle name="_사전원가심의1_실행_울산천곡설계비_공용부_공용부" xfId="17465"/>
    <cellStyle name="_사전원가심의1_실행_울산천곡설계비_공용부_공용부 2" xfId="17466"/>
    <cellStyle name="_사전원가심의1_실행_울산천곡설계비_공용부_공용부_1220 두산인프라코어 통합 RD센터-작성" xfId="17467"/>
    <cellStyle name="_사전원가심의1_실행_울산천곡설계비_공용부_공용부_공용부" xfId="17468"/>
    <cellStyle name="_사전원가심의1_실행_울산천곡설계비_공용부_공용부_두산인프라코어 통합 R&amp;D센터" xfId="17469"/>
    <cellStyle name="_사전원가심의1_실행_울산천곡설계비_두산인프라코어 통합 R&amp;D센터" xfId="17470"/>
    <cellStyle name="_사전원가심의1_실행_울산천곡설계비_삼성동I'PARK스포츠센타 보수공사(제출)" xfId="17471"/>
    <cellStyle name="_사전원가심의1_실행_울산천곡설계비_전기공사(추가)" xfId="17472"/>
    <cellStyle name="_사전원가심의1_실행_울산천곡설계비_종로무악 MH공사(실행)" xfId="17473"/>
    <cellStyle name="_사전원가심의1_실행_전기공사(추가)" xfId="17474"/>
    <cellStyle name="_사전원가심의1_실행_종로무악 MH공사(실행)" xfId="17475"/>
    <cellStyle name="_사전원가심의1_아산포스코-정산서류7.8" xfId="21503"/>
    <cellStyle name="_사전원가심의1_아산포스코-정산서류7.8_삼성대구수성구(0727)최종제출메일용" xfId="21504"/>
    <cellStyle name="_사전원가심의1_아산포스코-정산서류7.8_아산포스코-정산서류(040710)" xfId="21505"/>
    <cellStyle name="_사전원가심의1_아산포스코-정산서류7.8_아산포스코-정산서류(040710)_삼성대구수성구(0727)최종제출메일용" xfId="21506"/>
    <cellStyle name="_사전원가심의1_아산포스코-정산서류7.8_아산포스코-정산서류(040710)물량산출" xfId="21507"/>
    <cellStyle name="_사전원가심의1_아산포스코-정산서류7.8_아산포스코-정산서류(040710)물량산출_삼성대구수성구(0727)최종제출메일용" xfId="21508"/>
    <cellStyle name="_사전원가심의1_예가" xfId="17476"/>
    <cellStyle name="_사전원가심의1_예가 2" xfId="17477"/>
    <cellStyle name="_사전원가심의1_예가_1220 두산인프라코어 통합 RD센터-작성" xfId="17478"/>
    <cellStyle name="_사전원가심의1_예가_경희대치과대학" xfId="17479"/>
    <cellStyle name="_사전원가심의1_예가_경희대치과대학 2" xfId="17480"/>
    <cellStyle name="_사전원가심의1_예가_경희대치과대학_1220 두산인프라코어 통합 RD센터-작성" xfId="17481"/>
    <cellStyle name="_사전원가심의1_예가_경희대치과대학_공용부" xfId="17482"/>
    <cellStyle name="_사전원가심의1_예가_경희대치과대학_공용부_공용부" xfId="17483"/>
    <cellStyle name="_사전원가심의1_예가_경희대치과대학_공용부_공용부 2" xfId="17484"/>
    <cellStyle name="_사전원가심의1_예가_경희대치과대학_공용부_공용부_1220 두산인프라코어 통합 RD센터-작성" xfId="17485"/>
    <cellStyle name="_사전원가심의1_예가_경희대치과대학_공용부_공용부_공용부" xfId="17486"/>
    <cellStyle name="_사전원가심의1_예가_경희대치과대학_공용부_공용부_두산인프라코어 통합 R&amp;D센터" xfId="17487"/>
    <cellStyle name="_사전원가심의1_예가_경희대치과대학_두산인프라코어 통합 R&amp;D센터" xfId="17488"/>
    <cellStyle name="_사전원가심의1_예가_경희대치과대학_삼성동I'PARK스포츠센타 보수공사(제출)" xfId="17489"/>
    <cellStyle name="_사전원가심의1_예가_경희대치과대학_전기공사(추가)" xfId="17490"/>
    <cellStyle name="_사전원가심의1_예가_경희대치과대학_종로무악 MH공사(실행)" xfId="17491"/>
    <cellStyle name="_사전원가심의1_예가_공용부" xfId="17492"/>
    <cellStyle name="_사전원가심의1_예가_공용부_공용부" xfId="17493"/>
    <cellStyle name="_사전원가심의1_예가_공용부_공용부 2" xfId="17494"/>
    <cellStyle name="_사전원가심의1_예가_공용부_공용부_1220 두산인프라코어 통합 RD센터-작성" xfId="17495"/>
    <cellStyle name="_사전원가심의1_예가_공용부_공용부_공용부" xfId="17496"/>
    <cellStyle name="_사전원가심의1_예가_공용부_공용부_두산인프라코어 통합 R&amp;D센터" xfId="17497"/>
    <cellStyle name="_사전원가심의1_예가_두산인프라코어 통합 R&amp;D센터" xfId="17498"/>
    <cellStyle name="_사전원가심의1_예가_삼성동I'PARK스포츠센타 보수공사(제출)" xfId="17499"/>
    <cellStyle name="_사전원가심의1_예가_삼척건지지구" xfId="17500"/>
    <cellStyle name="_사전원가심의1_예가_삼척건지지구 2" xfId="17501"/>
    <cellStyle name="_사전원가심의1_예가_삼척건지지구_1220 두산인프라코어 통합 RD센터-작성" xfId="17502"/>
    <cellStyle name="_사전원가심의1_예가_삼척건지지구_두산인프라코어 통합 R&amp;D센터" xfId="17503"/>
    <cellStyle name="_사전원가심의1_예가_울산천곡MH실행(재입찰)" xfId="17504"/>
    <cellStyle name="_사전원가심의1_예가_울산천곡MH실행(재입찰) 2" xfId="17505"/>
    <cellStyle name="_사전원가심의1_예가_울산천곡MH실행(재입찰)_1220 두산인프라코어 통합 RD센터-작성" xfId="17506"/>
    <cellStyle name="_사전원가심의1_예가_울산천곡MH실행(재입찰)_공용부" xfId="17507"/>
    <cellStyle name="_사전원가심의1_예가_울산천곡MH실행(재입찰)_공용부_공용부" xfId="17508"/>
    <cellStyle name="_사전원가심의1_예가_울산천곡MH실행(재입찰)_공용부_공용부 2" xfId="17509"/>
    <cellStyle name="_사전원가심의1_예가_울산천곡MH실행(재입찰)_공용부_공용부_1220 두산인프라코어 통합 RD센터-작성" xfId="17510"/>
    <cellStyle name="_사전원가심의1_예가_울산천곡MH실행(재입찰)_공용부_공용부_공용부" xfId="17511"/>
    <cellStyle name="_사전원가심의1_예가_울산천곡MH실행(재입찰)_공용부_공용부_두산인프라코어 통합 R&amp;D센터" xfId="17512"/>
    <cellStyle name="_사전원가심의1_예가_울산천곡MH실행(재입찰)_두산인프라코어 통합 R&amp;D센터" xfId="17513"/>
    <cellStyle name="_사전원가심의1_예가_울산천곡MH실행(재입찰)_삼성동I'PARK스포츠센타 보수공사(제출)" xfId="17514"/>
    <cellStyle name="_사전원가심의1_예가_울산천곡MH실행(재입찰)_전기공사(추가)" xfId="17515"/>
    <cellStyle name="_사전원가심의1_예가_울산천곡MH실행(재입찰)_종로무악 MH공사(실행)" xfId="17516"/>
    <cellStyle name="_사전원가심의1_예가_울산천곡설계비" xfId="17517"/>
    <cellStyle name="_사전원가심의1_예가_울산천곡설계비 2" xfId="17518"/>
    <cellStyle name="_사전원가심의1_예가_울산천곡설계비_1220 두산인프라코어 통합 RD센터-작성" xfId="17519"/>
    <cellStyle name="_사전원가심의1_예가_울산천곡설계비_공용부" xfId="17520"/>
    <cellStyle name="_사전원가심의1_예가_울산천곡설계비_공용부_공용부" xfId="17521"/>
    <cellStyle name="_사전원가심의1_예가_울산천곡설계비_공용부_공용부 2" xfId="17522"/>
    <cellStyle name="_사전원가심의1_예가_울산천곡설계비_공용부_공용부_1220 두산인프라코어 통합 RD센터-작성" xfId="17523"/>
    <cellStyle name="_사전원가심의1_예가_울산천곡설계비_공용부_공용부_공용부" xfId="17524"/>
    <cellStyle name="_사전원가심의1_예가_울산천곡설계비_공용부_공용부_두산인프라코어 통합 R&amp;D센터" xfId="17525"/>
    <cellStyle name="_사전원가심의1_예가_울산천곡설계비_두산인프라코어 통합 R&amp;D센터" xfId="17526"/>
    <cellStyle name="_사전원가심의1_예가_울산천곡설계비_삼성동I'PARK스포츠센타 보수공사(제출)" xfId="17527"/>
    <cellStyle name="_사전원가심의1_예가_울산천곡설계비_전기공사(추가)" xfId="17528"/>
    <cellStyle name="_사전원가심의1_예가_울산천곡설계비_종로무악 MH공사(실행)" xfId="17529"/>
    <cellStyle name="_사전원가심의1_예가_전기공사(추가)" xfId="17530"/>
    <cellStyle name="_사전원가심의1_예가_종로무악 MH공사(실행)" xfId="17531"/>
    <cellStyle name="_사전원가심의1_울산천곡MH실행(재입찰)" xfId="17532"/>
    <cellStyle name="_사전원가심의1_울산천곡MH실행(재입찰) 2" xfId="17533"/>
    <cellStyle name="_사전원가심의1_울산천곡MH실행(재입찰)_1220 두산인프라코어 통합 RD센터-작성" xfId="17534"/>
    <cellStyle name="_사전원가심의1_울산천곡MH실행(재입찰)_공용부" xfId="17535"/>
    <cellStyle name="_사전원가심의1_울산천곡MH실행(재입찰)_공용부_공용부" xfId="17536"/>
    <cellStyle name="_사전원가심의1_울산천곡MH실행(재입찰)_공용부_공용부 2" xfId="17537"/>
    <cellStyle name="_사전원가심의1_울산천곡MH실행(재입찰)_공용부_공용부_1220 두산인프라코어 통합 RD센터-작성" xfId="17538"/>
    <cellStyle name="_사전원가심의1_울산천곡MH실행(재입찰)_공용부_공용부_공용부" xfId="17539"/>
    <cellStyle name="_사전원가심의1_울산천곡MH실행(재입찰)_공용부_공용부_두산인프라코어 통합 R&amp;D센터" xfId="17540"/>
    <cellStyle name="_사전원가심의1_울산천곡MH실행(재입찰)_두산인프라코어 통합 R&amp;D센터" xfId="17541"/>
    <cellStyle name="_사전원가심의1_울산천곡MH실행(재입찰)_삼성동I'PARK스포츠센타 보수공사(제출)" xfId="17542"/>
    <cellStyle name="_사전원가심의1_울산천곡MH실행(재입찰)_전기공사(추가)" xfId="17543"/>
    <cellStyle name="_사전원가심의1_울산천곡MH실행(재입찰)_종로무악 MH공사(실행)" xfId="17544"/>
    <cellStyle name="_사전원가심의1_울산천곡동" xfId="17545"/>
    <cellStyle name="_사전원가심의1_울산천곡동 2" xfId="17546"/>
    <cellStyle name="_사전원가심의1_울산천곡동(0920공내역서)" xfId="17547"/>
    <cellStyle name="_사전원가심의1_울산천곡동(0920공내역서) 2" xfId="17548"/>
    <cellStyle name="_사전원가심의1_울산천곡동(0920공내역서)_1220 두산인프라코어 통합 RD센터-작성" xfId="17549"/>
    <cellStyle name="_사전원가심의1_울산천곡동(0920공내역서)_경희대치과대학" xfId="17550"/>
    <cellStyle name="_사전원가심의1_울산천곡동(0920공내역서)_경희대치과대학 2" xfId="17551"/>
    <cellStyle name="_사전원가심의1_울산천곡동(0920공내역서)_경희대치과대학_1220 두산인프라코어 통합 RD센터-작성" xfId="17552"/>
    <cellStyle name="_사전원가심의1_울산천곡동(0920공내역서)_경희대치과대학_공용부" xfId="17553"/>
    <cellStyle name="_사전원가심의1_울산천곡동(0920공내역서)_경희대치과대학_공용부_공용부" xfId="17554"/>
    <cellStyle name="_사전원가심의1_울산천곡동(0920공내역서)_경희대치과대학_공용부_공용부 2" xfId="17555"/>
    <cellStyle name="_사전원가심의1_울산천곡동(0920공내역서)_경희대치과대학_공용부_공용부_1220 두산인프라코어 통합 RD센터-작성" xfId="17556"/>
    <cellStyle name="_사전원가심의1_울산천곡동(0920공내역서)_경희대치과대학_공용부_공용부_공용부" xfId="17557"/>
    <cellStyle name="_사전원가심의1_울산천곡동(0920공내역서)_경희대치과대학_공용부_공용부_두산인프라코어 통합 R&amp;D센터" xfId="17558"/>
    <cellStyle name="_사전원가심의1_울산천곡동(0920공내역서)_경희대치과대학_두산인프라코어 통합 R&amp;D센터" xfId="17559"/>
    <cellStyle name="_사전원가심의1_울산천곡동(0920공내역서)_경희대치과대학_삼성동I'PARK스포츠센타 보수공사(제출)" xfId="17560"/>
    <cellStyle name="_사전원가심의1_울산천곡동(0920공내역서)_경희대치과대학_전기공사(추가)" xfId="17561"/>
    <cellStyle name="_사전원가심의1_울산천곡동(0920공내역서)_경희대치과대학_종로무악 MH공사(실행)" xfId="17562"/>
    <cellStyle name="_사전원가심의1_울산천곡동(0920공내역서)_공내역서" xfId="17563"/>
    <cellStyle name="_사전원가심의1_울산천곡동(0920공내역서)_공내역서 2" xfId="17564"/>
    <cellStyle name="_사전원가심의1_울산천곡동(0920공내역서)_공내역서_1220 두산인프라코어 통합 RD센터-작성" xfId="17565"/>
    <cellStyle name="_사전원가심의1_울산천곡동(0920공내역서)_공내역서_경희대치과대학" xfId="17566"/>
    <cellStyle name="_사전원가심의1_울산천곡동(0920공내역서)_공내역서_경희대치과대학 2" xfId="17567"/>
    <cellStyle name="_사전원가심의1_울산천곡동(0920공내역서)_공내역서_경희대치과대학_1220 두산인프라코어 통합 RD센터-작성" xfId="17568"/>
    <cellStyle name="_사전원가심의1_울산천곡동(0920공내역서)_공내역서_경희대치과대학_공용부" xfId="17569"/>
    <cellStyle name="_사전원가심의1_울산천곡동(0920공내역서)_공내역서_경희대치과대학_공용부_공용부" xfId="17570"/>
    <cellStyle name="_사전원가심의1_울산천곡동(0920공내역서)_공내역서_경희대치과대학_공용부_공용부 2" xfId="17571"/>
    <cellStyle name="_사전원가심의1_울산천곡동(0920공내역서)_공내역서_경희대치과대학_공용부_공용부_1220 두산인프라코어 통합 RD센터-작성" xfId="17572"/>
    <cellStyle name="_사전원가심의1_울산천곡동(0920공내역서)_공내역서_경희대치과대학_공용부_공용부_공용부" xfId="17573"/>
    <cellStyle name="_사전원가심의1_울산천곡동(0920공내역서)_공내역서_경희대치과대학_공용부_공용부_두산인프라코어 통합 R&amp;D센터" xfId="17574"/>
    <cellStyle name="_사전원가심의1_울산천곡동(0920공내역서)_공내역서_경희대치과대학_두산인프라코어 통합 R&amp;D센터" xfId="17575"/>
    <cellStyle name="_사전원가심의1_울산천곡동(0920공내역서)_공내역서_경희대치과대학_삼성동I'PARK스포츠센타 보수공사(제출)" xfId="17576"/>
    <cellStyle name="_사전원가심의1_울산천곡동(0920공내역서)_공내역서_경희대치과대학_전기공사(추가)" xfId="17577"/>
    <cellStyle name="_사전원가심의1_울산천곡동(0920공내역서)_공내역서_경희대치과대학_종로무악 MH공사(실행)" xfId="17578"/>
    <cellStyle name="_사전원가심의1_울산천곡동(0920공내역서)_공내역서_공용부" xfId="17579"/>
    <cellStyle name="_사전원가심의1_울산천곡동(0920공내역서)_공내역서_공용부_공용부" xfId="17580"/>
    <cellStyle name="_사전원가심의1_울산천곡동(0920공내역서)_공내역서_공용부_공용부 2" xfId="17581"/>
    <cellStyle name="_사전원가심의1_울산천곡동(0920공내역서)_공내역서_공용부_공용부_1220 두산인프라코어 통합 RD센터-작성" xfId="17582"/>
    <cellStyle name="_사전원가심의1_울산천곡동(0920공내역서)_공내역서_공용부_공용부_공용부" xfId="17583"/>
    <cellStyle name="_사전원가심의1_울산천곡동(0920공내역서)_공내역서_공용부_공용부_두산인프라코어 통합 R&amp;D센터" xfId="17584"/>
    <cellStyle name="_사전원가심의1_울산천곡동(0920공내역서)_공내역서_두산인프라코어 통합 R&amp;D센터" xfId="17585"/>
    <cellStyle name="_사전원가심의1_울산천곡동(0920공내역서)_공내역서_삼성동I'PARK스포츠센타 보수공사(제출)" xfId="17586"/>
    <cellStyle name="_사전원가심의1_울산천곡동(0920공내역서)_공내역서_삼척건지지구" xfId="17587"/>
    <cellStyle name="_사전원가심의1_울산천곡동(0920공내역서)_공내역서_삼척건지지구 2" xfId="17588"/>
    <cellStyle name="_사전원가심의1_울산천곡동(0920공내역서)_공내역서_삼척건지지구_1220 두산인프라코어 통합 RD센터-작성" xfId="17589"/>
    <cellStyle name="_사전원가심의1_울산천곡동(0920공내역서)_공내역서_삼척건지지구_두산인프라코어 통합 R&amp;D센터" xfId="17590"/>
    <cellStyle name="_사전원가심의1_울산천곡동(0920공내역서)_공내역서_울산천곡MH실행(재입찰)" xfId="17591"/>
    <cellStyle name="_사전원가심의1_울산천곡동(0920공내역서)_공내역서_울산천곡MH실행(재입찰) 2" xfId="17592"/>
    <cellStyle name="_사전원가심의1_울산천곡동(0920공내역서)_공내역서_울산천곡MH실행(재입찰)_1220 두산인프라코어 통합 RD센터-작성" xfId="17593"/>
    <cellStyle name="_사전원가심의1_울산천곡동(0920공내역서)_공내역서_울산천곡MH실행(재입찰)_공용부" xfId="17594"/>
    <cellStyle name="_사전원가심의1_울산천곡동(0920공내역서)_공내역서_울산천곡MH실행(재입찰)_공용부_공용부" xfId="17595"/>
    <cellStyle name="_사전원가심의1_울산천곡동(0920공내역서)_공내역서_울산천곡MH실행(재입찰)_공용부_공용부 2" xfId="17596"/>
    <cellStyle name="_사전원가심의1_울산천곡동(0920공내역서)_공내역서_울산천곡MH실행(재입찰)_공용부_공용부_1220 두산인프라코어 통합 RD센터-작성" xfId="17597"/>
    <cellStyle name="_사전원가심의1_울산천곡동(0920공내역서)_공내역서_울산천곡MH실행(재입찰)_공용부_공용부_공용부" xfId="17598"/>
    <cellStyle name="_사전원가심의1_울산천곡동(0920공내역서)_공내역서_울산천곡MH실행(재입찰)_공용부_공용부_두산인프라코어 통합 R&amp;D센터" xfId="17599"/>
    <cellStyle name="_사전원가심의1_울산천곡동(0920공내역서)_공내역서_울산천곡MH실행(재입찰)_두산인프라코어 통합 R&amp;D센터" xfId="17600"/>
    <cellStyle name="_사전원가심의1_울산천곡동(0920공내역서)_공내역서_울산천곡MH실행(재입찰)_삼성동I'PARK스포츠센타 보수공사(제출)" xfId="17601"/>
    <cellStyle name="_사전원가심의1_울산천곡동(0920공내역서)_공내역서_울산천곡MH실행(재입찰)_전기공사(추가)" xfId="17602"/>
    <cellStyle name="_사전원가심의1_울산천곡동(0920공내역서)_공내역서_울산천곡MH실행(재입찰)_종로무악 MH공사(실행)" xfId="17603"/>
    <cellStyle name="_사전원가심의1_울산천곡동(0920공내역서)_공내역서_울산천곡설계비" xfId="17604"/>
    <cellStyle name="_사전원가심의1_울산천곡동(0920공내역서)_공내역서_울산천곡설계비 2" xfId="17605"/>
    <cellStyle name="_사전원가심의1_울산천곡동(0920공내역서)_공내역서_울산천곡설계비_1220 두산인프라코어 통합 RD센터-작성" xfId="17606"/>
    <cellStyle name="_사전원가심의1_울산천곡동(0920공내역서)_공내역서_울산천곡설계비_공용부" xfId="17607"/>
    <cellStyle name="_사전원가심의1_울산천곡동(0920공내역서)_공내역서_울산천곡설계비_공용부_공용부" xfId="17608"/>
    <cellStyle name="_사전원가심의1_울산천곡동(0920공내역서)_공내역서_울산천곡설계비_공용부_공용부 2" xfId="17609"/>
    <cellStyle name="_사전원가심의1_울산천곡동(0920공내역서)_공내역서_울산천곡설계비_공용부_공용부_1220 두산인프라코어 통합 RD센터-작성" xfId="17610"/>
    <cellStyle name="_사전원가심의1_울산천곡동(0920공내역서)_공내역서_울산천곡설계비_공용부_공용부_공용부" xfId="17611"/>
    <cellStyle name="_사전원가심의1_울산천곡동(0920공내역서)_공내역서_울산천곡설계비_공용부_공용부_두산인프라코어 통합 R&amp;D센터" xfId="17612"/>
    <cellStyle name="_사전원가심의1_울산천곡동(0920공내역서)_공내역서_울산천곡설계비_두산인프라코어 통합 R&amp;D센터" xfId="17613"/>
    <cellStyle name="_사전원가심의1_울산천곡동(0920공내역서)_공내역서_울산천곡설계비_삼성동I'PARK스포츠센타 보수공사(제출)" xfId="17614"/>
    <cellStyle name="_사전원가심의1_울산천곡동(0920공내역서)_공내역서_울산천곡설계비_전기공사(추가)" xfId="17615"/>
    <cellStyle name="_사전원가심의1_울산천곡동(0920공내역서)_공내역서_울산천곡설계비_종로무악 MH공사(실행)" xfId="17616"/>
    <cellStyle name="_사전원가심의1_울산천곡동(0920공내역서)_공내역서_전기공사(추가)" xfId="17617"/>
    <cellStyle name="_사전원가심의1_울산천곡동(0920공내역서)_공내역서_종로무악 MH공사(실행)" xfId="17618"/>
    <cellStyle name="_사전원가심의1_울산천곡동(0920공내역서)_공용부" xfId="17619"/>
    <cellStyle name="_사전원가심의1_울산천곡동(0920공내역서)_공용부_공용부" xfId="17620"/>
    <cellStyle name="_사전원가심의1_울산천곡동(0920공내역서)_공용부_공용부 2" xfId="17621"/>
    <cellStyle name="_사전원가심의1_울산천곡동(0920공내역서)_공용부_공용부_1220 두산인프라코어 통합 RD센터-작성" xfId="17622"/>
    <cellStyle name="_사전원가심의1_울산천곡동(0920공내역서)_공용부_공용부_공용부" xfId="17623"/>
    <cellStyle name="_사전원가심의1_울산천곡동(0920공내역서)_공용부_공용부_두산인프라코어 통합 R&amp;D센터" xfId="17624"/>
    <cellStyle name="_사전원가심의1_울산천곡동(0920공내역서)_두산인프라코어 통합 R&amp;D센터" xfId="17625"/>
    <cellStyle name="_사전원가심의1_울산천곡동(0920공내역서)_삼성동I'PARK스포츠센타 보수공사(제출)" xfId="17626"/>
    <cellStyle name="_사전원가심의1_울산천곡동(0920공내역서)_삼척건지지구" xfId="17627"/>
    <cellStyle name="_사전원가심의1_울산천곡동(0920공내역서)_삼척건지지구 2" xfId="17628"/>
    <cellStyle name="_사전원가심의1_울산천곡동(0920공내역서)_삼척건지지구_1220 두산인프라코어 통합 RD센터-작성" xfId="17629"/>
    <cellStyle name="_사전원가심의1_울산천곡동(0920공내역서)_삼척건지지구_두산인프라코어 통합 R&amp;D센터" xfId="17630"/>
    <cellStyle name="_사전원가심의1_울산천곡동(0920공내역서)_울산천곡MH실행(재입찰)" xfId="17631"/>
    <cellStyle name="_사전원가심의1_울산천곡동(0920공내역서)_울산천곡MH실행(재입찰) 2" xfId="17632"/>
    <cellStyle name="_사전원가심의1_울산천곡동(0920공내역서)_울산천곡MH실행(재입찰)_1220 두산인프라코어 통합 RD센터-작성" xfId="17633"/>
    <cellStyle name="_사전원가심의1_울산천곡동(0920공내역서)_울산천곡MH실행(재입찰)_공용부" xfId="17634"/>
    <cellStyle name="_사전원가심의1_울산천곡동(0920공내역서)_울산천곡MH실행(재입찰)_공용부_공용부" xfId="17635"/>
    <cellStyle name="_사전원가심의1_울산천곡동(0920공내역서)_울산천곡MH실행(재입찰)_공용부_공용부 2" xfId="17636"/>
    <cellStyle name="_사전원가심의1_울산천곡동(0920공내역서)_울산천곡MH실행(재입찰)_공용부_공용부_1220 두산인프라코어 통합 RD센터-작성" xfId="17637"/>
    <cellStyle name="_사전원가심의1_울산천곡동(0920공내역서)_울산천곡MH실행(재입찰)_공용부_공용부_공용부" xfId="17638"/>
    <cellStyle name="_사전원가심의1_울산천곡동(0920공내역서)_울산천곡MH실행(재입찰)_공용부_공용부_두산인프라코어 통합 R&amp;D센터" xfId="17639"/>
    <cellStyle name="_사전원가심의1_울산천곡동(0920공내역서)_울산천곡MH실행(재입찰)_두산인프라코어 통합 R&amp;D센터" xfId="17640"/>
    <cellStyle name="_사전원가심의1_울산천곡동(0920공내역서)_울산천곡MH실행(재입찰)_삼성동I'PARK스포츠센타 보수공사(제출)" xfId="17641"/>
    <cellStyle name="_사전원가심의1_울산천곡동(0920공내역서)_울산천곡MH실행(재입찰)_전기공사(추가)" xfId="17642"/>
    <cellStyle name="_사전원가심의1_울산천곡동(0920공내역서)_울산천곡MH실행(재입찰)_종로무악 MH공사(실행)" xfId="17643"/>
    <cellStyle name="_사전원가심의1_울산천곡동(0920공내역서)_울산천곡설계비" xfId="17644"/>
    <cellStyle name="_사전원가심의1_울산천곡동(0920공내역서)_울산천곡설계비 2" xfId="17645"/>
    <cellStyle name="_사전원가심의1_울산천곡동(0920공내역서)_울산천곡설계비_1220 두산인프라코어 통합 RD센터-작성" xfId="17646"/>
    <cellStyle name="_사전원가심의1_울산천곡동(0920공내역서)_울산천곡설계비_공용부" xfId="17647"/>
    <cellStyle name="_사전원가심의1_울산천곡동(0920공내역서)_울산천곡설계비_공용부_공용부" xfId="17648"/>
    <cellStyle name="_사전원가심의1_울산천곡동(0920공내역서)_울산천곡설계비_공용부_공용부 2" xfId="17649"/>
    <cellStyle name="_사전원가심의1_울산천곡동(0920공내역서)_울산천곡설계비_공용부_공용부_1220 두산인프라코어 통합 RD센터-작성" xfId="17650"/>
    <cellStyle name="_사전원가심의1_울산천곡동(0920공내역서)_울산천곡설계비_공용부_공용부_공용부" xfId="17651"/>
    <cellStyle name="_사전원가심의1_울산천곡동(0920공내역서)_울산천곡설계비_공용부_공용부_두산인프라코어 통합 R&amp;D센터" xfId="17652"/>
    <cellStyle name="_사전원가심의1_울산천곡동(0920공내역서)_울산천곡설계비_두산인프라코어 통합 R&amp;D센터" xfId="17653"/>
    <cellStyle name="_사전원가심의1_울산천곡동(0920공내역서)_울산천곡설계비_삼성동I'PARK스포츠센타 보수공사(제출)" xfId="17654"/>
    <cellStyle name="_사전원가심의1_울산천곡동(0920공내역서)_울산천곡설계비_전기공사(추가)" xfId="17655"/>
    <cellStyle name="_사전원가심의1_울산천곡동(0920공내역서)_울산천곡설계비_종로무악 MH공사(실행)" xfId="17656"/>
    <cellStyle name="_사전원가심의1_울산천곡동(0920공내역서)_전기공사(추가)" xfId="17657"/>
    <cellStyle name="_사전원가심의1_울산천곡동(0920공내역서)_종로무악 MH공사(실행)" xfId="17658"/>
    <cellStyle name="_사전원가심의1_울산천곡동(도면변경0916)예가송부" xfId="17659"/>
    <cellStyle name="_사전원가심의1_울산천곡동(도면변경0916)예가송부 2" xfId="17660"/>
    <cellStyle name="_사전원가심의1_울산천곡동(도면변경0916)예가송부_1220 두산인프라코어 통합 RD센터-작성" xfId="17661"/>
    <cellStyle name="_사전원가심의1_울산천곡동(도면변경0916)예가송부_경희대치과대학" xfId="17662"/>
    <cellStyle name="_사전원가심의1_울산천곡동(도면변경0916)예가송부_경희대치과대학 2" xfId="17663"/>
    <cellStyle name="_사전원가심의1_울산천곡동(도면변경0916)예가송부_경희대치과대학_1220 두산인프라코어 통합 RD센터-작성" xfId="17664"/>
    <cellStyle name="_사전원가심의1_울산천곡동(도면변경0916)예가송부_경희대치과대학_공용부" xfId="17665"/>
    <cellStyle name="_사전원가심의1_울산천곡동(도면변경0916)예가송부_경희대치과대학_공용부_공용부" xfId="17666"/>
    <cellStyle name="_사전원가심의1_울산천곡동(도면변경0916)예가송부_경희대치과대학_공용부_공용부 2" xfId="17667"/>
    <cellStyle name="_사전원가심의1_울산천곡동(도면변경0916)예가송부_경희대치과대학_공용부_공용부_1220 두산인프라코어 통합 RD센터-작성" xfId="17668"/>
    <cellStyle name="_사전원가심의1_울산천곡동(도면변경0916)예가송부_경희대치과대학_공용부_공용부_공용부" xfId="17669"/>
    <cellStyle name="_사전원가심의1_울산천곡동(도면변경0916)예가송부_경희대치과대학_공용부_공용부_두산인프라코어 통합 R&amp;D센터" xfId="17670"/>
    <cellStyle name="_사전원가심의1_울산천곡동(도면변경0916)예가송부_경희대치과대학_두산인프라코어 통합 R&amp;D센터" xfId="17671"/>
    <cellStyle name="_사전원가심의1_울산천곡동(도면변경0916)예가송부_경희대치과대학_삼성동I'PARK스포츠센타 보수공사(제출)" xfId="17672"/>
    <cellStyle name="_사전원가심의1_울산천곡동(도면변경0916)예가송부_경희대치과대학_전기공사(추가)" xfId="17673"/>
    <cellStyle name="_사전원가심의1_울산천곡동(도면변경0916)예가송부_경희대치과대학_종로무악 MH공사(실행)" xfId="17674"/>
    <cellStyle name="_사전원가심의1_울산천곡동(도면변경0916)예가송부_공내역서" xfId="17675"/>
    <cellStyle name="_사전원가심의1_울산천곡동(도면변경0916)예가송부_공내역서 2" xfId="17676"/>
    <cellStyle name="_사전원가심의1_울산천곡동(도면변경0916)예가송부_공내역서_1220 두산인프라코어 통합 RD센터-작성" xfId="17677"/>
    <cellStyle name="_사전원가심의1_울산천곡동(도면변경0916)예가송부_공내역서_경희대치과대학" xfId="17678"/>
    <cellStyle name="_사전원가심의1_울산천곡동(도면변경0916)예가송부_공내역서_경희대치과대학 2" xfId="17679"/>
    <cellStyle name="_사전원가심의1_울산천곡동(도면변경0916)예가송부_공내역서_경희대치과대학_1220 두산인프라코어 통합 RD센터-작성" xfId="17680"/>
    <cellStyle name="_사전원가심의1_울산천곡동(도면변경0916)예가송부_공내역서_경희대치과대학_공용부" xfId="17681"/>
    <cellStyle name="_사전원가심의1_울산천곡동(도면변경0916)예가송부_공내역서_경희대치과대학_공용부_공용부" xfId="17682"/>
    <cellStyle name="_사전원가심의1_울산천곡동(도면변경0916)예가송부_공내역서_경희대치과대학_공용부_공용부 2" xfId="17683"/>
    <cellStyle name="_사전원가심의1_울산천곡동(도면변경0916)예가송부_공내역서_경희대치과대학_공용부_공용부_1220 두산인프라코어 통합 RD센터-작성" xfId="17684"/>
    <cellStyle name="_사전원가심의1_울산천곡동(도면변경0916)예가송부_공내역서_경희대치과대학_공용부_공용부_공용부" xfId="17685"/>
    <cellStyle name="_사전원가심의1_울산천곡동(도면변경0916)예가송부_공내역서_경희대치과대학_공용부_공용부_두산인프라코어 통합 R&amp;D센터" xfId="17686"/>
    <cellStyle name="_사전원가심의1_울산천곡동(도면변경0916)예가송부_공내역서_경희대치과대학_두산인프라코어 통합 R&amp;D센터" xfId="17687"/>
    <cellStyle name="_사전원가심의1_울산천곡동(도면변경0916)예가송부_공내역서_경희대치과대학_삼성동I'PARK스포츠센타 보수공사(제출)" xfId="17688"/>
    <cellStyle name="_사전원가심의1_울산천곡동(도면변경0916)예가송부_공내역서_경희대치과대학_전기공사(추가)" xfId="17689"/>
    <cellStyle name="_사전원가심의1_울산천곡동(도면변경0916)예가송부_공내역서_경희대치과대학_종로무악 MH공사(실행)" xfId="17690"/>
    <cellStyle name="_사전원가심의1_울산천곡동(도면변경0916)예가송부_공내역서_공용부" xfId="17691"/>
    <cellStyle name="_사전원가심의1_울산천곡동(도면변경0916)예가송부_공내역서_공용부_공용부" xfId="17692"/>
    <cellStyle name="_사전원가심의1_울산천곡동(도면변경0916)예가송부_공내역서_공용부_공용부 2" xfId="17693"/>
    <cellStyle name="_사전원가심의1_울산천곡동(도면변경0916)예가송부_공내역서_공용부_공용부_1220 두산인프라코어 통합 RD센터-작성" xfId="17694"/>
    <cellStyle name="_사전원가심의1_울산천곡동(도면변경0916)예가송부_공내역서_공용부_공용부_공용부" xfId="17695"/>
    <cellStyle name="_사전원가심의1_울산천곡동(도면변경0916)예가송부_공내역서_공용부_공용부_두산인프라코어 통합 R&amp;D센터" xfId="17696"/>
    <cellStyle name="_사전원가심의1_울산천곡동(도면변경0916)예가송부_공내역서_두산인프라코어 통합 R&amp;D센터" xfId="17697"/>
    <cellStyle name="_사전원가심의1_울산천곡동(도면변경0916)예가송부_공내역서_삼성동I'PARK스포츠센타 보수공사(제출)" xfId="17698"/>
    <cellStyle name="_사전원가심의1_울산천곡동(도면변경0916)예가송부_공내역서_삼척건지지구" xfId="17699"/>
    <cellStyle name="_사전원가심의1_울산천곡동(도면변경0916)예가송부_공내역서_삼척건지지구 2" xfId="17700"/>
    <cellStyle name="_사전원가심의1_울산천곡동(도면변경0916)예가송부_공내역서_삼척건지지구_1220 두산인프라코어 통합 RD센터-작성" xfId="17701"/>
    <cellStyle name="_사전원가심의1_울산천곡동(도면변경0916)예가송부_공내역서_삼척건지지구_두산인프라코어 통합 R&amp;D센터" xfId="17702"/>
    <cellStyle name="_사전원가심의1_울산천곡동(도면변경0916)예가송부_공내역서_울산천곡MH실행(재입찰)" xfId="17703"/>
    <cellStyle name="_사전원가심의1_울산천곡동(도면변경0916)예가송부_공내역서_울산천곡MH실행(재입찰) 2" xfId="17704"/>
    <cellStyle name="_사전원가심의1_울산천곡동(도면변경0916)예가송부_공내역서_울산천곡MH실행(재입찰)_1220 두산인프라코어 통합 RD센터-작성" xfId="17705"/>
    <cellStyle name="_사전원가심의1_울산천곡동(도면변경0916)예가송부_공내역서_울산천곡MH실행(재입찰)_공용부" xfId="17706"/>
    <cellStyle name="_사전원가심의1_울산천곡동(도면변경0916)예가송부_공내역서_울산천곡MH실행(재입찰)_공용부_공용부" xfId="17707"/>
    <cellStyle name="_사전원가심의1_울산천곡동(도면변경0916)예가송부_공내역서_울산천곡MH실행(재입찰)_공용부_공용부 2" xfId="17708"/>
    <cellStyle name="_사전원가심의1_울산천곡동(도면변경0916)예가송부_공내역서_울산천곡MH실행(재입찰)_공용부_공용부_1220 두산인프라코어 통합 RD센터-작성" xfId="17709"/>
    <cellStyle name="_사전원가심의1_울산천곡동(도면변경0916)예가송부_공내역서_울산천곡MH실행(재입찰)_공용부_공용부_공용부" xfId="17710"/>
    <cellStyle name="_사전원가심의1_울산천곡동(도면변경0916)예가송부_공내역서_울산천곡MH실행(재입찰)_공용부_공용부_두산인프라코어 통합 R&amp;D센터" xfId="17711"/>
    <cellStyle name="_사전원가심의1_울산천곡동(도면변경0916)예가송부_공내역서_울산천곡MH실행(재입찰)_두산인프라코어 통합 R&amp;D센터" xfId="17712"/>
    <cellStyle name="_사전원가심의1_울산천곡동(도면변경0916)예가송부_공내역서_울산천곡MH실행(재입찰)_삼성동I'PARK스포츠센타 보수공사(제출)" xfId="17713"/>
    <cellStyle name="_사전원가심의1_울산천곡동(도면변경0916)예가송부_공내역서_울산천곡MH실행(재입찰)_전기공사(추가)" xfId="17714"/>
    <cellStyle name="_사전원가심의1_울산천곡동(도면변경0916)예가송부_공내역서_울산천곡MH실행(재입찰)_종로무악 MH공사(실행)" xfId="17715"/>
    <cellStyle name="_사전원가심의1_울산천곡동(도면변경0916)예가송부_공내역서_울산천곡설계비" xfId="17716"/>
    <cellStyle name="_사전원가심의1_울산천곡동(도면변경0916)예가송부_공내역서_울산천곡설계비 2" xfId="17717"/>
    <cellStyle name="_사전원가심의1_울산천곡동(도면변경0916)예가송부_공내역서_울산천곡설계비_1220 두산인프라코어 통합 RD센터-작성" xfId="17718"/>
    <cellStyle name="_사전원가심의1_울산천곡동(도면변경0916)예가송부_공내역서_울산천곡설계비_공용부" xfId="17719"/>
    <cellStyle name="_사전원가심의1_울산천곡동(도면변경0916)예가송부_공내역서_울산천곡설계비_공용부_공용부" xfId="17720"/>
    <cellStyle name="_사전원가심의1_울산천곡동(도면변경0916)예가송부_공내역서_울산천곡설계비_공용부_공용부 2" xfId="17721"/>
    <cellStyle name="_사전원가심의1_울산천곡동(도면변경0916)예가송부_공내역서_울산천곡설계비_공용부_공용부_1220 두산인프라코어 통합 RD센터-작성" xfId="17722"/>
    <cellStyle name="_사전원가심의1_울산천곡동(도면변경0916)예가송부_공내역서_울산천곡설계비_공용부_공용부_공용부" xfId="17723"/>
    <cellStyle name="_사전원가심의1_울산천곡동(도면변경0916)예가송부_공내역서_울산천곡설계비_공용부_공용부_두산인프라코어 통합 R&amp;D센터" xfId="17724"/>
    <cellStyle name="_사전원가심의1_울산천곡동(도면변경0916)예가송부_공내역서_울산천곡설계비_두산인프라코어 통합 R&amp;D센터" xfId="17725"/>
    <cellStyle name="_사전원가심의1_울산천곡동(도면변경0916)예가송부_공내역서_울산천곡설계비_삼성동I'PARK스포츠센타 보수공사(제출)" xfId="17726"/>
    <cellStyle name="_사전원가심의1_울산천곡동(도면변경0916)예가송부_공내역서_울산천곡설계비_전기공사(추가)" xfId="17727"/>
    <cellStyle name="_사전원가심의1_울산천곡동(도면변경0916)예가송부_공내역서_울산천곡설계비_종로무악 MH공사(실행)" xfId="17728"/>
    <cellStyle name="_사전원가심의1_울산천곡동(도면변경0916)예가송부_공내역서_전기공사(추가)" xfId="17729"/>
    <cellStyle name="_사전원가심의1_울산천곡동(도면변경0916)예가송부_공내역서_종로무악 MH공사(실행)" xfId="17730"/>
    <cellStyle name="_사전원가심의1_울산천곡동(도면변경0916)예가송부_공용부" xfId="17731"/>
    <cellStyle name="_사전원가심의1_울산천곡동(도면변경0916)예가송부_공용부_공용부" xfId="17732"/>
    <cellStyle name="_사전원가심의1_울산천곡동(도면변경0916)예가송부_공용부_공용부 2" xfId="17733"/>
    <cellStyle name="_사전원가심의1_울산천곡동(도면변경0916)예가송부_공용부_공용부_1220 두산인프라코어 통합 RD센터-작성" xfId="17734"/>
    <cellStyle name="_사전원가심의1_울산천곡동(도면변경0916)예가송부_공용부_공용부_공용부" xfId="17735"/>
    <cellStyle name="_사전원가심의1_울산천곡동(도면변경0916)예가송부_공용부_공용부_두산인프라코어 통합 R&amp;D센터" xfId="17736"/>
    <cellStyle name="_사전원가심의1_울산천곡동(도면변경0916)예가송부_두산인프라코어 통합 R&amp;D센터" xfId="17737"/>
    <cellStyle name="_사전원가심의1_울산천곡동(도면변경0916)예가송부_삼성동I'PARK스포츠센타 보수공사(제출)" xfId="17738"/>
    <cellStyle name="_사전원가심의1_울산천곡동(도면변경0916)예가송부_삼척건지지구" xfId="17739"/>
    <cellStyle name="_사전원가심의1_울산천곡동(도면변경0916)예가송부_삼척건지지구 2" xfId="17740"/>
    <cellStyle name="_사전원가심의1_울산천곡동(도면변경0916)예가송부_삼척건지지구_1220 두산인프라코어 통합 RD센터-작성" xfId="17741"/>
    <cellStyle name="_사전원가심의1_울산천곡동(도면변경0916)예가송부_삼척건지지구_두산인프라코어 통합 R&amp;D센터" xfId="17742"/>
    <cellStyle name="_사전원가심의1_울산천곡동(도면변경0916)예가송부_울산천곡MH실행(재입찰)" xfId="17743"/>
    <cellStyle name="_사전원가심의1_울산천곡동(도면변경0916)예가송부_울산천곡MH실행(재입찰) 2" xfId="17744"/>
    <cellStyle name="_사전원가심의1_울산천곡동(도면변경0916)예가송부_울산천곡MH실행(재입찰)_1220 두산인프라코어 통합 RD센터-작성" xfId="17745"/>
    <cellStyle name="_사전원가심의1_울산천곡동(도면변경0916)예가송부_울산천곡MH실행(재입찰)_공용부" xfId="17746"/>
    <cellStyle name="_사전원가심의1_울산천곡동(도면변경0916)예가송부_울산천곡MH실행(재입찰)_공용부_공용부" xfId="17747"/>
    <cellStyle name="_사전원가심의1_울산천곡동(도면변경0916)예가송부_울산천곡MH실행(재입찰)_공용부_공용부 2" xfId="17748"/>
    <cellStyle name="_사전원가심의1_울산천곡동(도면변경0916)예가송부_울산천곡MH실행(재입찰)_공용부_공용부_1220 두산인프라코어 통합 RD센터-작성" xfId="17749"/>
    <cellStyle name="_사전원가심의1_울산천곡동(도면변경0916)예가송부_울산천곡MH실행(재입찰)_공용부_공용부_공용부" xfId="17750"/>
    <cellStyle name="_사전원가심의1_울산천곡동(도면변경0916)예가송부_울산천곡MH실행(재입찰)_공용부_공용부_두산인프라코어 통합 R&amp;D센터" xfId="17751"/>
    <cellStyle name="_사전원가심의1_울산천곡동(도면변경0916)예가송부_울산천곡MH실행(재입찰)_두산인프라코어 통합 R&amp;D센터" xfId="17752"/>
    <cellStyle name="_사전원가심의1_울산천곡동(도면변경0916)예가송부_울산천곡MH실행(재입찰)_삼성동I'PARK스포츠센타 보수공사(제출)" xfId="17753"/>
    <cellStyle name="_사전원가심의1_울산천곡동(도면변경0916)예가송부_울산천곡MH실행(재입찰)_전기공사(추가)" xfId="17754"/>
    <cellStyle name="_사전원가심의1_울산천곡동(도면변경0916)예가송부_울산천곡MH실행(재입찰)_종로무악 MH공사(실행)" xfId="17755"/>
    <cellStyle name="_사전원가심의1_울산천곡동(도면변경0916)예가송부_울산천곡설계비" xfId="17756"/>
    <cellStyle name="_사전원가심의1_울산천곡동(도면변경0916)예가송부_울산천곡설계비 2" xfId="17757"/>
    <cellStyle name="_사전원가심의1_울산천곡동(도면변경0916)예가송부_울산천곡설계비_1220 두산인프라코어 통합 RD센터-작성" xfId="17758"/>
    <cellStyle name="_사전원가심의1_울산천곡동(도면변경0916)예가송부_울산천곡설계비_공용부" xfId="17759"/>
    <cellStyle name="_사전원가심의1_울산천곡동(도면변경0916)예가송부_울산천곡설계비_공용부_공용부" xfId="17760"/>
    <cellStyle name="_사전원가심의1_울산천곡동(도면변경0916)예가송부_울산천곡설계비_공용부_공용부 2" xfId="17761"/>
    <cellStyle name="_사전원가심의1_울산천곡동(도면변경0916)예가송부_울산천곡설계비_공용부_공용부_1220 두산인프라코어 통합 RD센터-작성" xfId="17762"/>
    <cellStyle name="_사전원가심의1_울산천곡동(도면변경0916)예가송부_울산천곡설계비_공용부_공용부_공용부" xfId="17763"/>
    <cellStyle name="_사전원가심의1_울산천곡동(도면변경0916)예가송부_울산천곡설계비_공용부_공용부_두산인프라코어 통합 R&amp;D센터" xfId="17764"/>
    <cellStyle name="_사전원가심의1_울산천곡동(도면변경0916)예가송부_울산천곡설계비_두산인프라코어 통합 R&amp;D센터" xfId="17765"/>
    <cellStyle name="_사전원가심의1_울산천곡동(도면변경0916)예가송부_울산천곡설계비_삼성동I'PARK스포츠센타 보수공사(제출)" xfId="17766"/>
    <cellStyle name="_사전원가심의1_울산천곡동(도면변경0916)예가송부_울산천곡설계비_전기공사(추가)" xfId="17767"/>
    <cellStyle name="_사전원가심의1_울산천곡동(도면변경0916)예가송부_울산천곡설계비_종로무악 MH공사(실행)" xfId="17768"/>
    <cellStyle name="_사전원가심의1_울산천곡동(도면변경0916)예가송부_전기공사(추가)" xfId="17769"/>
    <cellStyle name="_사전원가심의1_울산천곡동(도면변경0916)예가송부_종로무악 MH공사(실행)" xfId="17770"/>
    <cellStyle name="_사전원가심의1_울산천곡동_1220 두산인프라코어 통합 RD센터-작성" xfId="17771"/>
    <cellStyle name="_사전원가심의1_울산천곡동_경희대치과대학" xfId="17772"/>
    <cellStyle name="_사전원가심의1_울산천곡동_경희대치과대학 2" xfId="17773"/>
    <cellStyle name="_사전원가심의1_울산천곡동_경희대치과대학_1220 두산인프라코어 통합 RD센터-작성" xfId="17774"/>
    <cellStyle name="_사전원가심의1_울산천곡동_경희대치과대학_공용부" xfId="17775"/>
    <cellStyle name="_사전원가심의1_울산천곡동_경희대치과대학_공용부_공용부" xfId="17776"/>
    <cellStyle name="_사전원가심의1_울산천곡동_경희대치과대학_공용부_공용부 2" xfId="17777"/>
    <cellStyle name="_사전원가심의1_울산천곡동_경희대치과대학_공용부_공용부_1220 두산인프라코어 통합 RD센터-작성" xfId="17778"/>
    <cellStyle name="_사전원가심의1_울산천곡동_경희대치과대학_공용부_공용부_공용부" xfId="17779"/>
    <cellStyle name="_사전원가심의1_울산천곡동_경희대치과대학_공용부_공용부_두산인프라코어 통합 R&amp;D센터" xfId="17780"/>
    <cellStyle name="_사전원가심의1_울산천곡동_경희대치과대학_두산인프라코어 통합 R&amp;D센터" xfId="17781"/>
    <cellStyle name="_사전원가심의1_울산천곡동_경희대치과대학_삼성동I'PARK스포츠센타 보수공사(제출)" xfId="17782"/>
    <cellStyle name="_사전원가심의1_울산천곡동_경희대치과대학_전기공사(추가)" xfId="17783"/>
    <cellStyle name="_사전원가심의1_울산천곡동_경희대치과대학_종로무악 MH공사(실행)" xfId="17784"/>
    <cellStyle name="_사전원가심의1_울산천곡동_공내역서" xfId="17785"/>
    <cellStyle name="_사전원가심의1_울산천곡동_공내역서 2" xfId="17786"/>
    <cellStyle name="_사전원가심의1_울산천곡동_공내역서_1220 두산인프라코어 통합 RD센터-작성" xfId="17787"/>
    <cellStyle name="_사전원가심의1_울산천곡동_공내역서_경희대치과대학" xfId="17788"/>
    <cellStyle name="_사전원가심의1_울산천곡동_공내역서_경희대치과대학 2" xfId="17789"/>
    <cellStyle name="_사전원가심의1_울산천곡동_공내역서_경희대치과대학_1220 두산인프라코어 통합 RD센터-작성" xfId="17790"/>
    <cellStyle name="_사전원가심의1_울산천곡동_공내역서_경희대치과대학_공용부" xfId="17791"/>
    <cellStyle name="_사전원가심의1_울산천곡동_공내역서_경희대치과대학_공용부_공용부" xfId="17792"/>
    <cellStyle name="_사전원가심의1_울산천곡동_공내역서_경희대치과대학_공용부_공용부 2" xfId="17793"/>
    <cellStyle name="_사전원가심의1_울산천곡동_공내역서_경희대치과대학_공용부_공용부_1220 두산인프라코어 통합 RD센터-작성" xfId="17794"/>
    <cellStyle name="_사전원가심의1_울산천곡동_공내역서_경희대치과대학_공용부_공용부_공용부" xfId="17795"/>
    <cellStyle name="_사전원가심의1_울산천곡동_공내역서_경희대치과대학_공용부_공용부_두산인프라코어 통합 R&amp;D센터" xfId="17796"/>
    <cellStyle name="_사전원가심의1_울산천곡동_공내역서_경희대치과대학_두산인프라코어 통합 R&amp;D센터" xfId="17797"/>
    <cellStyle name="_사전원가심의1_울산천곡동_공내역서_경희대치과대학_삼성동I'PARK스포츠센타 보수공사(제출)" xfId="17798"/>
    <cellStyle name="_사전원가심의1_울산천곡동_공내역서_경희대치과대학_전기공사(추가)" xfId="17799"/>
    <cellStyle name="_사전원가심의1_울산천곡동_공내역서_경희대치과대학_종로무악 MH공사(실행)" xfId="17800"/>
    <cellStyle name="_사전원가심의1_울산천곡동_공내역서_공용부" xfId="17801"/>
    <cellStyle name="_사전원가심의1_울산천곡동_공내역서_공용부_공용부" xfId="17802"/>
    <cellStyle name="_사전원가심의1_울산천곡동_공내역서_공용부_공용부 2" xfId="17803"/>
    <cellStyle name="_사전원가심의1_울산천곡동_공내역서_공용부_공용부_1220 두산인프라코어 통합 RD센터-작성" xfId="17804"/>
    <cellStyle name="_사전원가심의1_울산천곡동_공내역서_공용부_공용부_공용부" xfId="17805"/>
    <cellStyle name="_사전원가심의1_울산천곡동_공내역서_공용부_공용부_두산인프라코어 통합 R&amp;D센터" xfId="17806"/>
    <cellStyle name="_사전원가심의1_울산천곡동_공내역서_두산인프라코어 통합 R&amp;D센터" xfId="17807"/>
    <cellStyle name="_사전원가심의1_울산천곡동_공내역서_삼성동I'PARK스포츠센타 보수공사(제출)" xfId="17808"/>
    <cellStyle name="_사전원가심의1_울산천곡동_공내역서_삼척건지지구" xfId="17809"/>
    <cellStyle name="_사전원가심의1_울산천곡동_공내역서_삼척건지지구 2" xfId="17810"/>
    <cellStyle name="_사전원가심의1_울산천곡동_공내역서_삼척건지지구_1220 두산인프라코어 통합 RD센터-작성" xfId="17811"/>
    <cellStyle name="_사전원가심의1_울산천곡동_공내역서_삼척건지지구_두산인프라코어 통합 R&amp;D센터" xfId="17812"/>
    <cellStyle name="_사전원가심의1_울산천곡동_공내역서_울산천곡MH실행(재입찰)" xfId="17813"/>
    <cellStyle name="_사전원가심의1_울산천곡동_공내역서_울산천곡MH실행(재입찰) 2" xfId="17814"/>
    <cellStyle name="_사전원가심의1_울산천곡동_공내역서_울산천곡MH실행(재입찰)_1220 두산인프라코어 통합 RD센터-작성" xfId="17815"/>
    <cellStyle name="_사전원가심의1_울산천곡동_공내역서_울산천곡MH실행(재입찰)_공용부" xfId="17816"/>
    <cellStyle name="_사전원가심의1_울산천곡동_공내역서_울산천곡MH실행(재입찰)_공용부_공용부" xfId="17817"/>
    <cellStyle name="_사전원가심의1_울산천곡동_공내역서_울산천곡MH실행(재입찰)_공용부_공용부 2" xfId="17818"/>
    <cellStyle name="_사전원가심의1_울산천곡동_공내역서_울산천곡MH실행(재입찰)_공용부_공용부_1220 두산인프라코어 통합 RD센터-작성" xfId="17819"/>
    <cellStyle name="_사전원가심의1_울산천곡동_공내역서_울산천곡MH실행(재입찰)_공용부_공용부_공용부" xfId="17820"/>
    <cellStyle name="_사전원가심의1_울산천곡동_공내역서_울산천곡MH실행(재입찰)_공용부_공용부_두산인프라코어 통합 R&amp;D센터" xfId="17821"/>
    <cellStyle name="_사전원가심의1_울산천곡동_공내역서_울산천곡MH실행(재입찰)_두산인프라코어 통합 R&amp;D센터" xfId="17822"/>
    <cellStyle name="_사전원가심의1_울산천곡동_공내역서_울산천곡MH실행(재입찰)_삼성동I'PARK스포츠센타 보수공사(제출)" xfId="17823"/>
    <cellStyle name="_사전원가심의1_울산천곡동_공내역서_울산천곡MH실행(재입찰)_전기공사(추가)" xfId="17824"/>
    <cellStyle name="_사전원가심의1_울산천곡동_공내역서_울산천곡MH실행(재입찰)_종로무악 MH공사(실행)" xfId="17825"/>
    <cellStyle name="_사전원가심의1_울산천곡동_공내역서_울산천곡설계비" xfId="17826"/>
    <cellStyle name="_사전원가심의1_울산천곡동_공내역서_울산천곡설계비 2" xfId="17827"/>
    <cellStyle name="_사전원가심의1_울산천곡동_공내역서_울산천곡설계비_1220 두산인프라코어 통합 RD센터-작성" xfId="17828"/>
    <cellStyle name="_사전원가심의1_울산천곡동_공내역서_울산천곡설계비_공용부" xfId="17829"/>
    <cellStyle name="_사전원가심의1_울산천곡동_공내역서_울산천곡설계비_공용부_공용부" xfId="17830"/>
    <cellStyle name="_사전원가심의1_울산천곡동_공내역서_울산천곡설계비_공용부_공용부 2" xfId="17831"/>
    <cellStyle name="_사전원가심의1_울산천곡동_공내역서_울산천곡설계비_공용부_공용부_1220 두산인프라코어 통합 RD센터-작성" xfId="17832"/>
    <cellStyle name="_사전원가심의1_울산천곡동_공내역서_울산천곡설계비_공용부_공용부_공용부" xfId="17833"/>
    <cellStyle name="_사전원가심의1_울산천곡동_공내역서_울산천곡설계비_공용부_공용부_두산인프라코어 통합 R&amp;D센터" xfId="17834"/>
    <cellStyle name="_사전원가심의1_울산천곡동_공내역서_울산천곡설계비_두산인프라코어 통합 R&amp;D센터" xfId="17835"/>
    <cellStyle name="_사전원가심의1_울산천곡동_공내역서_울산천곡설계비_삼성동I'PARK스포츠센타 보수공사(제출)" xfId="17836"/>
    <cellStyle name="_사전원가심의1_울산천곡동_공내역서_울산천곡설계비_전기공사(추가)" xfId="17837"/>
    <cellStyle name="_사전원가심의1_울산천곡동_공내역서_울산천곡설계비_종로무악 MH공사(실행)" xfId="17838"/>
    <cellStyle name="_사전원가심의1_울산천곡동_공내역서_전기공사(추가)" xfId="17839"/>
    <cellStyle name="_사전원가심의1_울산천곡동_공내역서_종로무악 MH공사(실행)" xfId="17840"/>
    <cellStyle name="_사전원가심의1_울산천곡동_공용부" xfId="17841"/>
    <cellStyle name="_사전원가심의1_울산천곡동_공용부_공용부" xfId="17842"/>
    <cellStyle name="_사전원가심의1_울산천곡동_공용부_공용부 2" xfId="17843"/>
    <cellStyle name="_사전원가심의1_울산천곡동_공용부_공용부_1220 두산인프라코어 통합 RD센터-작성" xfId="17844"/>
    <cellStyle name="_사전원가심의1_울산천곡동_공용부_공용부_공용부" xfId="17845"/>
    <cellStyle name="_사전원가심의1_울산천곡동_공용부_공용부_두산인프라코어 통합 R&amp;D센터" xfId="17846"/>
    <cellStyle name="_사전원가심의1_울산천곡동_두산인프라코어 통합 R&amp;D센터" xfId="17847"/>
    <cellStyle name="_사전원가심의1_울산천곡동_삼성동I'PARK스포츠센타 보수공사(제출)" xfId="17848"/>
    <cellStyle name="_사전원가심의1_울산천곡동_삼척건지지구" xfId="17849"/>
    <cellStyle name="_사전원가심의1_울산천곡동_삼척건지지구 2" xfId="17850"/>
    <cellStyle name="_사전원가심의1_울산천곡동_삼척건지지구_1220 두산인프라코어 통합 RD센터-작성" xfId="17851"/>
    <cellStyle name="_사전원가심의1_울산천곡동_삼척건지지구_두산인프라코어 통합 R&amp;D센터" xfId="17852"/>
    <cellStyle name="_사전원가심의1_울산천곡동_울산천곡MH실행(재입찰)" xfId="17853"/>
    <cellStyle name="_사전원가심의1_울산천곡동_울산천곡MH실행(재입찰) 2" xfId="17854"/>
    <cellStyle name="_사전원가심의1_울산천곡동_울산천곡MH실행(재입찰)_1220 두산인프라코어 통합 RD센터-작성" xfId="17855"/>
    <cellStyle name="_사전원가심의1_울산천곡동_울산천곡MH실행(재입찰)_공용부" xfId="17856"/>
    <cellStyle name="_사전원가심의1_울산천곡동_울산천곡MH실행(재입찰)_공용부_공용부" xfId="17857"/>
    <cellStyle name="_사전원가심의1_울산천곡동_울산천곡MH실행(재입찰)_공용부_공용부 2" xfId="17858"/>
    <cellStyle name="_사전원가심의1_울산천곡동_울산천곡MH실행(재입찰)_공용부_공용부_1220 두산인프라코어 통합 RD센터-작성" xfId="17859"/>
    <cellStyle name="_사전원가심의1_울산천곡동_울산천곡MH실행(재입찰)_공용부_공용부_공용부" xfId="17860"/>
    <cellStyle name="_사전원가심의1_울산천곡동_울산천곡MH실행(재입찰)_공용부_공용부_두산인프라코어 통합 R&amp;D센터" xfId="17861"/>
    <cellStyle name="_사전원가심의1_울산천곡동_울산천곡MH실행(재입찰)_두산인프라코어 통합 R&amp;D센터" xfId="17862"/>
    <cellStyle name="_사전원가심의1_울산천곡동_울산천곡MH실행(재입찰)_삼성동I'PARK스포츠센타 보수공사(제출)" xfId="17863"/>
    <cellStyle name="_사전원가심의1_울산천곡동_울산천곡MH실행(재입찰)_전기공사(추가)" xfId="17864"/>
    <cellStyle name="_사전원가심의1_울산천곡동_울산천곡MH실행(재입찰)_종로무악 MH공사(실행)" xfId="17865"/>
    <cellStyle name="_사전원가심의1_울산천곡동_울산천곡설계비" xfId="17866"/>
    <cellStyle name="_사전원가심의1_울산천곡동_울산천곡설계비 2" xfId="17867"/>
    <cellStyle name="_사전원가심의1_울산천곡동_울산천곡설계비_1220 두산인프라코어 통합 RD센터-작성" xfId="17868"/>
    <cellStyle name="_사전원가심의1_울산천곡동_울산천곡설계비_공용부" xfId="17869"/>
    <cellStyle name="_사전원가심의1_울산천곡동_울산천곡설계비_공용부_공용부" xfId="17870"/>
    <cellStyle name="_사전원가심의1_울산천곡동_울산천곡설계비_공용부_공용부 2" xfId="17871"/>
    <cellStyle name="_사전원가심의1_울산천곡동_울산천곡설계비_공용부_공용부_1220 두산인프라코어 통합 RD센터-작성" xfId="17872"/>
    <cellStyle name="_사전원가심의1_울산천곡동_울산천곡설계비_공용부_공용부_공용부" xfId="17873"/>
    <cellStyle name="_사전원가심의1_울산천곡동_울산천곡설계비_공용부_공용부_두산인프라코어 통합 R&amp;D센터" xfId="17874"/>
    <cellStyle name="_사전원가심의1_울산천곡동_울산천곡설계비_두산인프라코어 통합 R&amp;D센터" xfId="17875"/>
    <cellStyle name="_사전원가심의1_울산천곡동_울산천곡설계비_삼성동I'PARK스포츠센타 보수공사(제출)" xfId="17876"/>
    <cellStyle name="_사전원가심의1_울산천곡동_울산천곡설계비_전기공사(추가)" xfId="17877"/>
    <cellStyle name="_사전원가심의1_울산천곡동_울산천곡설계비_종로무악 MH공사(실행)" xfId="17878"/>
    <cellStyle name="_사전원가심의1_울산천곡동_전기공사(추가)" xfId="17879"/>
    <cellStyle name="_사전원가심의1_울산천곡동_종로무악 MH공사(실행)" xfId="17880"/>
    <cellStyle name="_사전원가심의1_울산천곡설계비" xfId="17881"/>
    <cellStyle name="_사전원가심의1_울산천곡설계비 2" xfId="17882"/>
    <cellStyle name="_사전원가심의1_울산천곡설계비_1220 두산인프라코어 통합 RD센터-작성" xfId="17883"/>
    <cellStyle name="_사전원가심의1_울산천곡설계비_공용부" xfId="17884"/>
    <cellStyle name="_사전원가심의1_울산천곡설계비_공용부_공용부" xfId="17885"/>
    <cellStyle name="_사전원가심의1_울산천곡설계비_공용부_공용부 2" xfId="17886"/>
    <cellStyle name="_사전원가심의1_울산천곡설계비_공용부_공용부_1220 두산인프라코어 통합 RD센터-작성" xfId="17887"/>
    <cellStyle name="_사전원가심의1_울산천곡설계비_공용부_공용부_공용부" xfId="17888"/>
    <cellStyle name="_사전원가심의1_울산천곡설계비_공용부_공용부_두산인프라코어 통합 R&amp;D센터" xfId="17889"/>
    <cellStyle name="_사전원가심의1_울산천곡설계비_두산인프라코어 통합 R&amp;D센터" xfId="17890"/>
    <cellStyle name="_사전원가심의1_울산천곡설계비_삼성동I'PARK스포츠센타 보수공사(제출)" xfId="17891"/>
    <cellStyle name="_사전원가심의1_울산천곡설계비_전기공사(추가)" xfId="17892"/>
    <cellStyle name="_사전원가심의1_울산천곡설계비_종로무악 MH공사(실행)" xfId="17893"/>
    <cellStyle name="_사전원가심의1_전기공사(추가)" xfId="17894"/>
    <cellStyle name="_사전원가심의1_종로무악 MH공사(실행)" xfId="17895"/>
    <cellStyle name="_사전원가심의1_창동현대홈시티" xfId="17896"/>
    <cellStyle name="_사전원가심의1_창동현대홈시티 2" xfId="17897"/>
    <cellStyle name="_사전원가심의1_창동현대홈시티_1220 두산인프라코어 통합 RD센터-작성" xfId="17898"/>
    <cellStyle name="_사전원가심의1_창동현대홈시티_경희대치과대학" xfId="17899"/>
    <cellStyle name="_사전원가심의1_창동현대홈시티_경희대치과대학 2" xfId="17900"/>
    <cellStyle name="_사전원가심의1_창동현대홈시티_경희대치과대학_1220 두산인프라코어 통합 RD센터-작성" xfId="17901"/>
    <cellStyle name="_사전원가심의1_창동현대홈시티_경희대치과대학_공용부" xfId="17902"/>
    <cellStyle name="_사전원가심의1_창동현대홈시티_경희대치과대학_공용부_공용부" xfId="17903"/>
    <cellStyle name="_사전원가심의1_창동현대홈시티_경희대치과대학_공용부_공용부 2" xfId="17904"/>
    <cellStyle name="_사전원가심의1_창동현대홈시티_경희대치과대학_공용부_공용부_1220 두산인프라코어 통합 RD센터-작성" xfId="17905"/>
    <cellStyle name="_사전원가심의1_창동현대홈시티_경희대치과대학_공용부_공용부_공용부" xfId="17906"/>
    <cellStyle name="_사전원가심의1_창동현대홈시티_경희대치과대학_공용부_공용부_두산인프라코어 통합 R&amp;D센터" xfId="17907"/>
    <cellStyle name="_사전원가심의1_창동현대홈시티_경희대치과대학_두산인프라코어 통합 R&amp;D센터" xfId="17908"/>
    <cellStyle name="_사전원가심의1_창동현대홈시티_경희대치과대학_삼성동I'PARK스포츠센타 보수공사(제출)" xfId="17909"/>
    <cellStyle name="_사전원가심의1_창동현대홈시티_경희대치과대학_전기공사(추가)" xfId="17910"/>
    <cellStyle name="_사전원가심의1_창동현대홈시티_경희대치과대학_종로무악 MH공사(실행)" xfId="17911"/>
    <cellStyle name="_사전원가심의1_창동현대홈시티_공용부" xfId="17912"/>
    <cellStyle name="_사전원가심의1_창동현대홈시티_공용부_공용부" xfId="17913"/>
    <cellStyle name="_사전원가심의1_창동현대홈시티_공용부_공용부 2" xfId="17914"/>
    <cellStyle name="_사전원가심의1_창동현대홈시티_공용부_공용부_1220 두산인프라코어 통합 RD센터-작성" xfId="17915"/>
    <cellStyle name="_사전원가심의1_창동현대홈시티_공용부_공용부_공용부" xfId="17916"/>
    <cellStyle name="_사전원가심의1_창동현대홈시티_공용부_공용부_두산인프라코어 통합 R&amp;D센터" xfId="17917"/>
    <cellStyle name="_사전원가심의1_창동현대홈시티_두산인프라코어 통합 R&amp;D센터" xfId="17918"/>
    <cellStyle name="_사전원가심의1_창동현대홈시티_삼성동I'PARK스포츠센타 보수공사(제출)" xfId="17919"/>
    <cellStyle name="_사전원가심의1_창동현대홈시티_삼척건지지구" xfId="17920"/>
    <cellStyle name="_사전원가심의1_창동현대홈시티_삼척건지지구 2" xfId="17921"/>
    <cellStyle name="_사전원가심의1_창동현대홈시티_삼척건지지구_1220 두산인프라코어 통합 RD센터-작성" xfId="17922"/>
    <cellStyle name="_사전원가심의1_창동현대홈시티_삼척건지지구_두산인프라코어 통합 R&amp;D센터" xfId="17923"/>
    <cellStyle name="_사전원가심의1_창동현대홈시티_울산천곡MH실행(재입찰)" xfId="17924"/>
    <cellStyle name="_사전원가심의1_창동현대홈시티_울산천곡MH실행(재입찰) 2" xfId="17925"/>
    <cellStyle name="_사전원가심의1_창동현대홈시티_울산천곡MH실행(재입찰)_1220 두산인프라코어 통합 RD센터-작성" xfId="17926"/>
    <cellStyle name="_사전원가심의1_창동현대홈시티_울산천곡MH실행(재입찰)_공용부" xfId="17927"/>
    <cellStyle name="_사전원가심의1_창동현대홈시티_울산천곡MH실행(재입찰)_공용부_공용부" xfId="17928"/>
    <cellStyle name="_사전원가심의1_창동현대홈시티_울산천곡MH실행(재입찰)_공용부_공용부 2" xfId="17929"/>
    <cellStyle name="_사전원가심의1_창동현대홈시티_울산천곡MH실행(재입찰)_공용부_공용부_1220 두산인프라코어 통합 RD센터-작성" xfId="17930"/>
    <cellStyle name="_사전원가심의1_창동현대홈시티_울산천곡MH실행(재입찰)_공용부_공용부_공용부" xfId="17931"/>
    <cellStyle name="_사전원가심의1_창동현대홈시티_울산천곡MH실행(재입찰)_공용부_공용부_두산인프라코어 통합 R&amp;D센터" xfId="17932"/>
    <cellStyle name="_사전원가심의1_창동현대홈시티_울산천곡MH실행(재입찰)_두산인프라코어 통합 R&amp;D센터" xfId="17933"/>
    <cellStyle name="_사전원가심의1_창동현대홈시티_울산천곡MH실행(재입찰)_삼성동I'PARK스포츠센타 보수공사(제출)" xfId="17934"/>
    <cellStyle name="_사전원가심의1_창동현대홈시티_울산천곡MH실행(재입찰)_전기공사(추가)" xfId="17935"/>
    <cellStyle name="_사전원가심의1_창동현대홈시티_울산천곡MH실행(재입찰)_종로무악 MH공사(실행)" xfId="17936"/>
    <cellStyle name="_사전원가심의1_창동현대홈시티_울산천곡설계비" xfId="17937"/>
    <cellStyle name="_사전원가심의1_창동현대홈시티_울산천곡설계비 2" xfId="17938"/>
    <cellStyle name="_사전원가심의1_창동현대홈시티_울산천곡설계비_1220 두산인프라코어 통합 RD센터-작성" xfId="17939"/>
    <cellStyle name="_사전원가심의1_창동현대홈시티_울산천곡설계비_공용부" xfId="17940"/>
    <cellStyle name="_사전원가심의1_창동현대홈시티_울산천곡설계비_공용부_공용부" xfId="17941"/>
    <cellStyle name="_사전원가심의1_창동현대홈시티_울산천곡설계비_공용부_공용부 2" xfId="17942"/>
    <cellStyle name="_사전원가심의1_창동현대홈시티_울산천곡설계비_공용부_공용부_1220 두산인프라코어 통합 RD센터-작성" xfId="17943"/>
    <cellStyle name="_사전원가심의1_창동현대홈시티_울산천곡설계비_공용부_공용부_공용부" xfId="17944"/>
    <cellStyle name="_사전원가심의1_창동현대홈시티_울산천곡설계비_공용부_공용부_두산인프라코어 통합 R&amp;D센터" xfId="17945"/>
    <cellStyle name="_사전원가심의1_창동현대홈시티_울산천곡설계비_두산인프라코어 통합 R&amp;D센터" xfId="17946"/>
    <cellStyle name="_사전원가심의1_창동현대홈시티_울산천곡설계비_삼성동I'PARK스포츠센타 보수공사(제출)" xfId="17947"/>
    <cellStyle name="_사전원가심의1_창동현대홈시티_울산천곡설계비_전기공사(추가)" xfId="17948"/>
    <cellStyle name="_사전원가심의1_창동현대홈시티_울산천곡설계비_종로무악 MH공사(실행)" xfId="17949"/>
    <cellStyle name="_사전원가심의1_창동현대홈시티_전기공사(추가)" xfId="17950"/>
    <cellStyle name="_사전원가심의1_창동현대홈시티_종로무악 MH공사(실행)" xfId="17951"/>
    <cellStyle name="_사전원가심의1_천안용곡1" xfId="17952"/>
    <cellStyle name="_사전원가심의1_천안용곡1 2" xfId="17953"/>
    <cellStyle name="_사전원가심의1_천안용곡1_1220 두산인프라코어 통합 RD센터-작성" xfId="17954"/>
    <cellStyle name="_사전원가심의1_천안용곡1_경희대치과대학" xfId="17955"/>
    <cellStyle name="_사전원가심의1_천안용곡1_경희대치과대학 2" xfId="17956"/>
    <cellStyle name="_사전원가심의1_천안용곡1_경희대치과대학_1220 두산인프라코어 통합 RD센터-작성" xfId="17957"/>
    <cellStyle name="_사전원가심의1_천안용곡1_경희대치과대학_공용부" xfId="17958"/>
    <cellStyle name="_사전원가심의1_천안용곡1_경희대치과대학_공용부_공용부" xfId="17959"/>
    <cellStyle name="_사전원가심의1_천안용곡1_경희대치과대학_공용부_공용부 2" xfId="17960"/>
    <cellStyle name="_사전원가심의1_천안용곡1_경희대치과대학_공용부_공용부_1220 두산인프라코어 통합 RD센터-작성" xfId="17961"/>
    <cellStyle name="_사전원가심의1_천안용곡1_경희대치과대학_공용부_공용부_공용부" xfId="17962"/>
    <cellStyle name="_사전원가심의1_천안용곡1_경희대치과대학_공용부_공용부_두산인프라코어 통합 R&amp;D센터" xfId="17963"/>
    <cellStyle name="_사전원가심의1_천안용곡1_경희대치과대학_두산인프라코어 통합 R&amp;D센터" xfId="17964"/>
    <cellStyle name="_사전원가심의1_천안용곡1_경희대치과대학_삼성동I'PARK스포츠센타 보수공사(제출)" xfId="17965"/>
    <cellStyle name="_사전원가심의1_천안용곡1_경희대치과대학_전기공사(추가)" xfId="17966"/>
    <cellStyle name="_사전원가심의1_천안용곡1_경희대치과대학_종로무악 MH공사(실행)" xfId="17967"/>
    <cellStyle name="_사전원가심의1_천안용곡1_공내역서" xfId="17968"/>
    <cellStyle name="_사전원가심의1_천안용곡1_공내역서 2" xfId="17969"/>
    <cellStyle name="_사전원가심의1_천안용곡1_공내역서_1220 두산인프라코어 통합 RD센터-작성" xfId="17970"/>
    <cellStyle name="_사전원가심의1_천안용곡1_공내역서_경희대치과대학" xfId="17971"/>
    <cellStyle name="_사전원가심의1_천안용곡1_공내역서_경희대치과대학 2" xfId="17972"/>
    <cellStyle name="_사전원가심의1_천안용곡1_공내역서_경희대치과대학_1220 두산인프라코어 통합 RD센터-작성" xfId="17973"/>
    <cellStyle name="_사전원가심의1_천안용곡1_공내역서_경희대치과대학_공용부" xfId="17974"/>
    <cellStyle name="_사전원가심의1_천안용곡1_공내역서_경희대치과대학_공용부_공용부" xfId="17975"/>
    <cellStyle name="_사전원가심의1_천안용곡1_공내역서_경희대치과대학_공용부_공용부 2" xfId="17976"/>
    <cellStyle name="_사전원가심의1_천안용곡1_공내역서_경희대치과대학_공용부_공용부_1220 두산인프라코어 통합 RD센터-작성" xfId="17977"/>
    <cellStyle name="_사전원가심의1_천안용곡1_공내역서_경희대치과대학_공용부_공용부_공용부" xfId="17978"/>
    <cellStyle name="_사전원가심의1_천안용곡1_공내역서_경희대치과대학_공용부_공용부_두산인프라코어 통합 R&amp;D센터" xfId="17979"/>
    <cellStyle name="_사전원가심의1_천안용곡1_공내역서_경희대치과대학_두산인프라코어 통합 R&amp;D센터" xfId="17980"/>
    <cellStyle name="_사전원가심의1_천안용곡1_공내역서_경희대치과대학_삼성동I'PARK스포츠센타 보수공사(제출)" xfId="17981"/>
    <cellStyle name="_사전원가심의1_천안용곡1_공내역서_경희대치과대학_전기공사(추가)" xfId="17982"/>
    <cellStyle name="_사전원가심의1_천안용곡1_공내역서_경희대치과대학_종로무악 MH공사(실행)" xfId="17983"/>
    <cellStyle name="_사전원가심의1_천안용곡1_공내역서_공용부" xfId="17984"/>
    <cellStyle name="_사전원가심의1_천안용곡1_공내역서_공용부_공용부" xfId="17985"/>
    <cellStyle name="_사전원가심의1_천안용곡1_공내역서_공용부_공용부 2" xfId="17986"/>
    <cellStyle name="_사전원가심의1_천안용곡1_공내역서_공용부_공용부_1220 두산인프라코어 통합 RD센터-작성" xfId="17987"/>
    <cellStyle name="_사전원가심의1_천안용곡1_공내역서_공용부_공용부_공용부" xfId="17988"/>
    <cellStyle name="_사전원가심의1_천안용곡1_공내역서_공용부_공용부_두산인프라코어 통합 R&amp;D센터" xfId="17989"/>
    <cellStyle name="_사전원가심의1_천안용곡1_공내역서_두산인프라코어 통합 R&amp;D센터" xfId="17990"/>
    <cellStyle name="_사전원가심의1_천안용곡1_공내역서_삼성동I'PARK스포츠센타 보수공사(제출)" xfId="17991"/>
    <cellStyle name="_사전원가심의1_천안용곡1_공내역서_삼척건지지구" xfId="17992"/>
    <cellStyle name="_사전원가심의1_천안용곡1_공내역서_삼척건지지구 2" xfId="17993"/>
    <cellStyle name="_사전원가심의1_천안용곡1_공내역서_삼척건지지구_1220 두산인프라코어 통합 RD센터-작성" xfId="17994"/>
    <cellStyle name="_사전원가심의1_천안용곡1_공내역서_삼척건지지구_두산인프라코어 통합 R&amp;D센터" xfId="17995"/>
    <cellStyle name="_사전원가심의1_천안용곡1_공내역서_울산천곡MH실행(재입찰)" xfId="17996"/>
    <cellStyle name="_사전원가심의1_천안용곡1_공내역서_울산천곡MH실행(재입찰) 2" xfId="17997"/>
    <cellStyle name="_사전원가심의1_천안용곡1_공내역서_울산천곡MH실행(재입찰)_1220 두산인프라코어 통합 RD센터-작성" xfId="17998"/>
    <cellStyle name="_사전원가심의1_천안용곡1_공내역서_울산천곡MH실행(재입찰)_공용부" xfId="17999"/>
    <cellStyle name="_사전원가심의1_천안용곡1_공내역서_울산천곡MH실행(재입찰)_공용부_공용부" xfId="18000"/>
    <cellStyle name="_사전원가심의1_천안용곡1_공내역서_울산천곡MH실행(재입찰)_공용부_공용부 2" xfId="18001"/>
    <cellStyle name="_사전원가심의1_천안용곡1_공내역서_울산천곡MH실행(재입찰)_공용부_공용부_1220 두산인프라코어 통합 RD센터-작성" xfId="18002"/>
    <cellStyle name="_사전원가심의1_천안용곡1_공내역서_울산천곡MH실행(재입찰)_공용부_공용부_공용부" xfId="18003"/>
    <cellStyle name="_사전원가심의1_천안용곡1_공내역서_울산천곡MH실행(재입찰)_공용부_공용부_두산인프라코어 통합 R&amp;D센터" xfId="18004"/>
    <cellStyle name="_사전원가심의1_천안용곡1_공내역서_울산천곡MH실행(재입찰)_두산인프라코어 통합 R&amp;D센터" xfId="18005"/>
    <cellStyle name="_사전원가심의1_천안용곡1_공내역서_울산천곡MH실행(재입찰)_삼성동I'PARK스포츠센타 보수공사(제출)" xfId="18006"/>
    <cellStyle name="_사전원가심의1_천안용곡1_공내역서_울산천곡MH실행(재입찰)_전기공사(추가)" xfId="18007"/>
    <cellStyle name="_사전원가심의1_천안용곡1_공내역서_울산천곡MH실행(재입찰)_종로무악 MH공사(실행)" xfId="18008"/>
    <cellStyle name="_사전원가심의1_천안용곡1_공내역서_울산천곡설계비" xfId="18009"/>
    <cellStyle name="_사전원가심의1_천안용곡1_공내역서_울산천곡설계비 2" xfId="18010"/>
    <cellStyle name="_사전원가심의1_천안용곡1_공내역서_울산천곡설계비_1220 두산인프라코어 통합 RD센터-작성" xfId="18011"/>
    <cellStyle name="_사전원가심의1_천안용곡1_공내역서_울산천곡설계비_공용부" xfId="18012"/>
    <cellStyle name="_사전원가심의1_천안용곡1_공내역서_울산천곡설계비_공용부_공용부" xfId="18013"/>
    <cellStyle name="_사전원가심의1_천안용곡1_공내역서_울산천곡설계비_공용부_공용부 2" xfId="18014"/>
    <cellStyle name="_사전원가심의1_천안용곡1_공내역서_울산천곡설계비_공용부_공용부_1220 두산인프라코어 통합 RD센터-작성" xfId="18015"/>
    <cellStyle name="_사전원가심의1_천안용곡1_공내역서_울산천곡설계비_공용부_공용부_공용부" xfId="18016"/>
    <cellStyle name="_사전원가심의1_천안용곡1_공내역서_울산천곡설계비_공용부_공용부_두산인프라코어 통합 R&amp;D센터" xfId="18017"/>
    <cellStyle name="_사전원가심의1_천안용곡1_공내역서_울산천곡설계비_두산인프라코어 통합 R&amp;D센터" xfId="18018"/>
    <cellStyle name="_사전원가심의1_천안용곡1_공내역서_울산천곡설계비_삼성동I'PARK스포츠센타 보수공사(제출)" xfId="18019"/>
    <cellStyle name="_사전원가심의1_천안용곡1_공내역서_울산천곡설계비_전기공사(추가)" xfId="18020"/>
    <cellStyle name="_사전원가심의1_천안용곡1_공내역서_울산천곡설계비_종로무악 MH공사(실행)" xfId="18021"/>
    <cellStyle name="_사전원가심의1_천안용곡1_공내역서_전기공사(추가)" xfId="18022"/>
    <cellStyle name="_사전원가심의1_천안용곡1_공내역서_종로무악 MH공사(실행)" xfId="18023"/>
    <cellStyle name="_사전원가심의1_천안용곡1_공용부" xfId="18024"/>
    <cellStyle name="_사전원가심의1_천안용곡1_공용부_공용부" xfId="18025"/>
    <cellStyle name="_사전원가심의1_천안용곡1_공용부_공용부 2" xfId="18026"/>
    <cellStyle name="_사전원가심의1_천안용곡1_공용부_공용부_1220 두산인프라코어 통합 RD센터-작성" xfId="18027"/>
    <cellStyle name="_사전원가심의1_천안용곡1_공용부_공용부_공용부" xfId="18028"/>
    <cellStyle name="_사전원가심의1_천안용곡1_공용부_공용부_두산인프라코어 통합 R&amp;D센터" xfId="18029"/>
    <cellStyle name="_사전원가심의1_천안용곡1_두산인프라코어 통합 R&amp;D센터" xfId="18030"/>
    <cellStyle name="_사전원가심의1_천안용곡1_삼성대구수성구(0727)최종제출메일용" xfId="21509"/>
    <cellStyle name="_사전원가심의1_천안용곡1_삼성동I'PARK스포츠센타 보수공사(제출)" xfId="18031"/>
    <cellStyle name="_사전원가심의1_천안용곡1_삼척건지지구" xfId="18032"/>
    <cellStyle name="_사전원가심의1_천안용곡1_삼척건지지구 2" xfId="18033"/>
    <cellStyle name="_사전원가심의1_천안용곡1_삼척건지지구_1220 두산인프라코어 통합 RD센터-작성" xfId="18034"/>
    <cellStyle name="_사전원가심의1_천안용곡1_삼척건지지구_두산인프라코어 통합 R&amp;D센터" xfId="18035"/>
    <cellStyle name="_사전원가심의1_천안용곡1_아산포스코-정산서류7.8" xfId="21510"/>
    <cellStyle name="_사전원가심의1_천안용곡1_아산포스코-정산서류7.8_삼성대구수성구(0727)최종제출메일용" xfId="21511"/>
    <cellStyle name="_사전원가심의1_천안용곡1_아산포스코-정산서류7.8_아산포스코-정산서류(040710)" xfId="21512"/>
    <cellStyle name="_사전원가심의1_천안용곡1_아산포스코-정산서류7.8_아산포스코-정산서류(040710)_삼성대구수성구(0727)최종제출메일용" xfId="21513"/>
    <cellStyle name="_사전원가심의1_천안용곡1_아산포스코-정산서류7.8_아산포스코-정산서류(040710)물량산출" xfId="21514"/>
    <cellStyle name="_사전원가심의1_천안용곡1_아산포스코-정산서류7.8_아산포스코-정산서류(040710)물량산출_삼성대구수성구(0727)최종제출메일용" xfId="21515"/>
    <cellStyle name="_사전원가심의1_천안용곡1_울산천곡MH실행(재입찰)" xfId="18036"/>
    <cellStyle name="_사전원가심의1_천안용곡1_울산천곡MH실행(재입찰) 2" xfId="18037"/>
    <cellStyle name="_사전원가심의1_천안용곡1_울산천곡MH실행(재입찰)_1220 두산인프라코어 통합 RD센터-작성" xfId="18038"/>
    <cellStyle name="_사전원가심의1_천안용곡1_울산천곡MH실행(재입찰)_공용부" xfId="18039"/>
    <cellStyle name="_사전원가심의1_천안용곡1_울산천곡MH실행(재입찰)_공용부_공용부" xfId="18040"/>
    <cellStyle name="_사전원가심의1_천안용곡1_울산천곡MH실행(재입찰)_공용부_공용부 2" xfId="18041"/>
    <cellStyle name="_사전원가심의1_천안용곡1_울산천곡MH실행(재입찰)_공용부_공용부_1220 두산인프라코어 통합 RD센터-작성" xfId="18042"/>
    <cellStyle name="_사전원가심의1_천안용곡1_울산천곡MH실행(재입찰)_공용부_공용부_공용부" xfId="18043"/>
    <cellStyle name="_사전원가심의1_천안용곡1_울산천곡MH실행(재입찰)_공용부_공용부_두산인프라코어 통합 R&amp;D센터" xfId="18044"/>
    <cellStyle name="_사전원가심의1_천안용곡1_울산천곡MH실행(재입찰)_두산인프라코어 통합 R&amp;D센터" xfId="18045"/>
    <cellStyle name="_사전원가심의1_천안용곡1_울산천곡MH실행(재입찰)_삼성동I'PARK스포츠센타 보수공사(제출)" xfId="18046"/>
    <cellStyle name="_사전원가심의1_천안용곡1_울산천곡MH실행(재입찰)_전기공사(추가)" xfId="18047"/>
    <cellStyle name="_사전원가심의1_천안용곡1_울산천곡MH실행(재입찰)_종로무악 MH공사(실행)" xfId="18048"/>
    <cellStyle name="_사전원가심의1_천안용곡1_울산천곡설계비" xfId="18049"/>
    <cellStyle name="_사전원가심의1_천안용곡1_울산천곡설계비 2" xfId="18050"/>
    <cellStyle name="_사전원가심의1_천안용곡1_울산천곡설계비_1220 두산인프라코어 통합 RD센터-작성" xfId="18051"/>
    <cellStyle name="_사전원가심의1_천안용곡1_울산천곡설계비_공용부" xfId="18052"/>
    <cellStyle name="_사전원가심의1_천안용곡1_울산천곡설계비_공용부_공용부" xfId="18053"/>
    <cellStyle name="_사전원가심의1_천안용곡1_울산천곡설계비_공용부_공용부 2" xfId="18054"/>
    <cellStyle name="_사전원가심의1_천안용곡1_울산천곡설계비_공용부_공용부_1220 두산인프라코어 통합 RD센터-작성" xfId="18055"/>
    <cellStyle name="_사전원가심의1_천안용곡1_울산천곡설계비_공용부_공용부_공용부" xfId="18056"/>
    <cellStyle name="_사전원가심의1_천안용곡1_울산천곡설계비_공용부_공용부_두산인프라코어 통합 R&amp;D센터" xfId="18057"/>
    <cellStyle name="_사전원가심의1_천안용곡1_울산천곡설계비_두산인프라코어 통합 R&amp;D센터" xfId="18058"/>
    <cellStyle name="_사전원가심의1_천안용곡1_울산천곡설계비_삼성동I'PARK스포츠센타 보수공사(제출)" xfId="18059"/>
    <cellStyle name="_사전원가심의1_천안용곡1_울산천곡설계비_전기공사(추가)" xfId="18060"/>
    <cellStyle name="_사전원가심의1_천안용곡1_울산천곡설계비_종로무악 MH공사(실행)" xfId="18061"/>
    <cellStyle name="_사전원가심의1_천안용곡1_전기공사(추가)" xfId="18062"/>
    <cellStyle name="_사전원가심의1_천안용곡1_종로무악 MH공사(실행)" xfId="18063"/>
    <cellStyle name="_사전원가심의1_천안용곡1_포스코수정0424" xfId="21516"/>
    <cellStyle name="_사전원가심의1_천안용곡1_포스코수정0424_삼성대구수성구(0727)최종제출메일용" xfId="21517"/>
    <cellStyle name="_사전원가심의1_천안용곡1_포스코수정0424_아산포스코-정산서류7.8" xfId="21518"/>
    <cellStyle name="_사전원가심의1_천안용곡1_포스코수정0424_아산포스코-정산서류7.8_삼성대구수성구(0727)최종제출메일용" xfId="21519"/>
    <cellStyle name="_사전원가심의1_천안용곡1_포스코수정0424_아산포스코-정산서류7.8_아산포스코-정산서류(040710)" xfId="21520"/>
    <cellStyle name="_사전원가심의1_천안용곡1_포스코수정0424_아산포스코-정산서류7.8_아산포스코-정산서류(040710)_삼성대구수성구(0727)최종제출메일용" xfId="21521"/>
    <cellStyle name="_사전원가심의1_천안용곡1_포스코수정0424_아산포스코-정산서류7.8_아산포스코-정산서류(040710)물량산출" xfId="21522"/>
    <cellStyle name="_사전원가심의1_천안용곡1_포스코수정0424_아산포스코-정산서류7.8_아산포스코-정산서류(040710)물량산출_삼성대구수성구(0727)최종제출메일용" xfId="21523"/>
    <cellStyle name="_사전원가심의1_천안용곡1_포스코수정0424_포스코수정0424" xfId="21524"/>
    <cellStyle name="_사전원가심의1_천안용곡1_포스코수정0424_포스코수정0424_삼성대구수성구(0727)최종제출메일용" xfId="21525"/>
    <cellStyle name="_사전원가심의1_천안용곡1_포스코수정0424_포스코수정0424_아산포스코-정산서류7.8" xfId="21526"/>
    <cellStyle name="_사전원가심의1_천안용곡1_포스코수정0424_포스코수정0424_아산포스코-정산서류7.8_삼성대구수성구(0727)최종제출메일용" xfId="21527"/>
    <cellStyle name="_사전원가심의1_천안용곡1_포스코수정0424_포스코수정0424_아산포스코-정산서류7.8_아산포스코-정산서류(040710)" xfId="21528"/>
    <cellStyle name="_사전원가심의1_천안용곡1_포스코수정0424_포스코수정0424_아산포스코-정산서류7.8_아산포스코-정산서류(040710)_삼성대구수성구(0727)최종제출메일용" xfId="21529"/>
    <cellStyle name="_사전원가심의1_천안용곡1_포스코수정0424_포스코수정0424_아산포스코-정산서류7.8_아산포스코-정산서류(040710)물량산출" xfId="21530"/>
    <cellStyle name="_사전원가심의1_천안용곡1_포스코수정0424_포스코수정0424_아산포스코-정산서류7.8_아산포스코-정산서류(040710)물량산출_삼성대구수성구(0727)최종제출메일용" xfId="21531"/>
    <cellStyle name="_사전원가심의1_충주연수MH0308" xfId="18064"/>
    <cellStyle name="_사전원가심의1_충주연수MH0308 2" xfId="18065"/>
    <cellStyle name="_사전원가심의1_충주연수MH0308_1220 두산인프라코어 통합 RD센터-작성" xfId="18066"/>
    <cellStyle name="_사전원가심의1_충주연수MH0308_경희대치과대학" xfId="18067"/>
    <cellStyle name="_사전원가심의1_충주연수MH0308_경희대치과대학 2" xfId="18068"/>
    <cellStyle name="_사전원가심의1_충주연수MH0308_경희대치과대학_1220 두산인프라코어 통합 RD센터-작성" xfId="18069"/>
    <cellStyle name="_사전원가심의1_충주연수MH0308_경희대치과대학_공용부" xfId="18070"/>
    <cellStyle name="_사전원가심의1_충주연수MH0308_경희대치과대학_공용부_공용부" xfId="18071"/>
    <cellStyle name="_사전원가심의1_충주연수MH0308_경희대치과대학_공용부_공용부 2" xfId="18072"/>
    <cellStyle name="_사전원가심의1_충주연수MH0308_경희대치과대학_공용부_공용부_1220 두산인프라코어 통합 RD센터-작성" xfId="18073"/>
    <cellStyle name="_사전원가심의1_충주연수MH0308_경희대치과대학_공용부_공용부_공용부" xfId="18074"/>
    <cellStyle name="_사전원가심의1_충주연수MH0308_경희대치과대학_공용부_공용부_두산인프라코어 통합 R&amp;D센터" xfId="18075"/>
    <cellStyle name="_사전원가심의1_충주연수MH0308_경희대치과대학_두산인프라코어 통합 R&amp;D센터" xfId="18076"/>
    <cellStyle name="_사전원가심의1_충주연수MH0308_경희대치과대학_삼성동I'PARK스포츠센타 보수공사(제출)" xfId="18077"/>
    <cellStyle name="_사전원가심의1_충주연수MH0308_경희대치과대학_전기공사(추가)" xfId="18078"/>
    <cellStyle name="_사전원가심의1_충주연수MH0308_경희대치과대학_종로무악 MH공사(실행)" xfId="18079"/>
    <cellStyle name="_사전원가심의1_충주연수MH0308_공내역서" xfId="18080"/>
    <cellStyle name="_사전원가심의1_충주연수MH0308_공내역서 2" xfId="18081"/>
    <cellStyle name="_사전원가심의1_충주연수MH0308_공내역서_1220 두산인프라코어 통합 RD센터-작성" xfId="18082"/>
    <cellStyle name="_사전원가심의1_충주연수MH0308_공내역서_경희대치과대학" xfId="18083"/>
    <cellStyle name="_사전원가심의1_충주연수MH0308_공내역서_경희대치과대학 2" xfId="18084"/>
    <cellStyle name="_사전원가심의1_충주연수MH0308_공내역서_경희대치과대학_1220 두산인프라코어 통합 RD센터-작성" xfId="18085"/>
    <cellStyle name="_사전원가심의1_충주연수MH0308_공내역서_경희대치과대학_공용부" xfId="18086"/>
    <cellStyle name="_사전원가심의1_충주연수MH0308_공내역서_경희대치과대학_공용부_공용부" xfId="18087"/>
    <cellStyle name="_사전원가심의1_충주연수MH0308_공내역서_경희대치과대학_공용부_공용부 2" xfId="18088"/>
    <cellStyle name="_사전원가심의1_충주연수MH0308_공내역서_경희대치과대학_공용부_공용부_1220 두산인프라코어 통합 RD센터-작성" xfId="18089"/>
    <cellStyle name="_사전원가심의1_충주연수MH0308_공내역서_경희대치과대학_공용부_공용부_공용부" xfId="18090"/>
    <cellStyle name="_사전원가심의1_충주연수MH0308_공내역서_경희대치과대학_공용부_공용부_두산인프라코어 통합 R&amp;D센터" xfId="18091"/>
    <cellStyle name="_사전원가심의1_충주연수MH0308_공내역서_경희대치과대학_두산인프라코어 통합 R&amp;D센터" xfId="18092"/>
    <cellStyle name="_사전원가심의1_충주연수MH0308_공내역서_경희대치과대학_삼성동I'PARK스포츠센타 보수공사(제출)" xfId="18093"/>
    <cellStyle name="_사전원가심의1_충주연수MH0308_공내역서_경희대치과대학_전기공사(추가)" xfId="18094"/>
    <cellStyle name="_사전원가심의1_충주연수MH0308_공내역서_경희대치과대학_종로무악 MH공사(실행)" xfId="18095"/>
    <cellStyle name="_사전원가심의1_충주연수MH0308_공내역서_공용부" xfId="18096"/>
    <cellStyle name="_사전원가심의1_충주연수MH0308_공내역서_공용부_공용부" xfId="18097"/>
    <cellStyle name="_사전원가심의1_충주연수MH0308_공내역서_공용부_공용부 2" xfId="18098"/>
    <cellStyle name="_사전원가심의1_충주연수MH0308_공내역서_공용부_공용부_1220 두산인프라코어 통합 RD센터-작성" xfId="18099"/>
    <cellStyle name="_사전원가심의1_충주연수MH0308_공내역서_공용부_공용부_공용부" xfId="18100"/>
    <cellStyle name="_사전원가심의1_충주연수MH0308_공내역서_공용부_공용부_두산인프라코어 통합 R&amp;D센터" xfId="18101"/>
    <cellStyle name="_사전원가심의1_충주연수MH0308_공내역서_두산인프라코어 통합 R&amp;D센터" xfId="18102"/>
    <cellStyle name="_사전원가심의1_충주연수MH0308_공내역서_삼성동I'PARK스포츠센타 보수공사(제출)" xfId="18103"/>
    <cellStyle name="_사전원가심의1_충주연수MH0308_공내역서_삼척건지지구" xfId="18104"/>
    <cellStyle name="_사전원가심의1_충주연수MH0308_공내역서_삼척건지지구 2" xfId="18105"/>
    <cellStyle name="_사전원가심의1_충주연수MH0308_공내역서_삼척건지지구_1220 두산인프라코어 통합 RD센터-작성" xfId="18106"/>
    <cellStyle name="_사전원가심의1_충주연수MH0308_공내역서_삼척건지지구_두산인프라코어 통합 R&amp;D센터" xfId="18107"/>
    <cellStyle name="_사전원가심의1_충주연수MH0308_공내역서_울산천곡MH실행(재입찰)" xfId="18108"/>
    <cellStyle name="_사전원가심의1_충주연수MH0308_공내역서_울산천곡MH실행(재입찰) 2" xfId="18109"/>
    <cellStyle name="_사전원가심의1_충주연수MH0308_공내역서_울산천곡MH실행(재입찰)_1220 두산인프라코어 통합 RD센터-작성" xfId="18110"/>
    <cellStyle name="_사전원가심의1_충주연수MH0308_공내역서_울산천곡MH실행(재입찰)_공용부" xfId="18111"/>
    <cellStyle name="_사전원가심의1_충주연수MH0308_공내역서_울산천곡MH실행(재입찰)_공용부_공용부" xfId="18112"/>
    <cellStyle name="_사전원가심의1_충주연수MH0308_공내역서_울산천곡MH실행(재입찰)_공용부_공용부 2" xfId="18113"/>
    <cellStyle name="_사전원가심의1_충주연수MH0308_공내역서_울산천곡MH실행(재입찰)_공용부_공용부_1220 두산인프라코어 통합 RD센터-작성" xfId="18114"/>
    <cellStyle name="_사전원가심의1_충주연수MH0308_공내역서_울산천곡MH실행(재입찰)_공용부_공용부_공용부" xfId="18115"/>
    <cellStyle name="_사전원가심의1_충주연수MH0308_공내역서_울산천곡MH실행(재입찰)_공용부_공용부_두산인프라코어 통합 R&amp;D센터" xfId="18116"/>
    <cellStyle name="_사전원가심의1_충주연수MH0308_공내역서_울산천곡MH실행(재입찰)_두산인프라코어 통합 R&amp;D센터" xfId="18117"/>
    <cellStyle name="_사전원가심의1_충주연수MH0308_공내역서_울산천곡MH실행(재입찰)_삼성동I'PARK스포츠센타 보수공사(제출)" xfId="18118"/>
    <cellStyle name="_사전원가심의1_충주연수MH0308_공내역서_울산천곡MH실행(재입찰)_전기공사(추가)" xfId="18119"/>
    <cellStyle name="_사전원가심의1_충주연수MH0308_공내역서_울산천곡MH실행(재입찰)_종로무악 MH공사(실행)" xfId="18120"/>
    <cellStyle name="_사전원가심의1_충주연수MH0308_공내역서_울산천곡설계비" xfId="18121"/>
    <cellStyle name="_사전원가심의1_충주연수MH0308_공내역서_울산천곡설계비 2" xfId="18122"/>
    <cellStyle name="_사전원가심의1_충주연수MH0308_공내역서_울산천곡설계비_1220 두산인프라코어 통합 RD센터-작성" xfId="18123"/>
    <cellStyle name="_사전원가심의1_충주연수MH0308_공내역서_울산천곡설계비_공용부" xfId="18124"/>
    <cellStyle name="_사전원가심의1_충주연수MH0308_공내역서_울산천곡설계비_공용부_공용부" xfId="18125"/>
    <cellStyle name="_사전원가심의1_충주연수MH0308_공내역서_울산천곡설계비_공용부_공용부 2" xfId="18126"/>
    <cellStyle name="_사전원가심의1_충주연수MH0308_공내역서_울산천곡설계비_공용부_공용부_1220 두산인프라코어 통합 RD센터-작성" xfId="18127"/>
    <cellStyle name="_사전원가심의1_충주연수MH0308_공내역서_울산천곡설계비_공용부_공용부_공용부" xfId="18128"/>
    <cellStyle name="_사전원가심의1_충주연수MH0308_공내역서_울산천곡설계비_공용부_공용부_두산인프라코어 통합 R&amp;D센터" xfId="18129"/>
    <cellStyle name="_사전원가심의1_충주연수MH0308_공내역서_울산천곡설계비_두산인프라코어 통합 R&amp;D센터" xfId="18130"/>
    <cellStyle name="_사전원가심의1_충주연수MH0308_공내역서_울산천곡설계비_삼성동I'PARK스포츠센타 보수공사(제출)" xfId="18131"/>
    <cellStyle name="_사전원가심의1_충주연수MH0308_공내역서_울산천곡설계비_전기공사(추가)" xfId="18132"/>
    <cellStyle name="_사전원가심의1_충주연수MH0308_공내역서_울산천곡설계비_종로무악 MH공사(실행)" xfId="18133"/>
    <cellStyle name="_사전원가심의1_충주연수MH0308_공내역서_전기공사(추가)" xfId="18134"/>
    <cellStyle name="_사전원가심의1_충주연수MH0308_공내역서_종로무악 MH공사(실행)" xfId="18135"/>
    <cellStyle name="_사전원가심의1_충주연수MH0308_공용부" xfId="18136"/>
    <cellStyle name="_사전원가심의1_충주연수MH0308_공용부_공용부" xfId="18137"/>
    <cellStyle name="_사전원가심의1_충주연수MH0308_공용부_공용부 2" xfId="18138"/>
    <cellStyle name="_사전원가심의1_충주연수MH0308_공용부_공용부_1220 두산인프라코어 통합 RD센터-작성" xfId="18139"/>
    <cellStyle name="_사전원가심의1_충주연수MH0308_공용부_공용부_공용부" xfId="18140"/>
    <cellStyle name="_사전원가심의1_충주연수MH0308_공용부_공용부_두산인프라코어 통합 R&amp;D센터" xfId="18141"/>
    <cellStyle name="_사전원가심의1_충주연수MH0308_두산인프라코어 통합 R&amp;D센터" xfId="18142"/>
    <cellStyle name="_사전원가심의1_충주연수MH0308_삼성대구수성구(0727)최종제출메일용" xfId="21532"/>
    <cellStyle name="_사전원가심의1_충주연수MH0308_삼성동I'PARK스포츠센타 보수공사(제출)" xfId="18143"/>
    <cellStyle name="_사전원가심의1_충주연수MH0308_삼척건지지구" xfId="18144"/>
    <cellStyle name="_사전원가심의1_충주연수MH0308_삼척건지지구 2" xfId="18145"/>
    <cellStyle name="_사전원가심의1_충주연수MH0308_삼척건지지구_1220 두산인프라코어 통합 RD센터-작성" xfId="18146"/>
    <cellStyle name="_사전원가심의1_충주연수MH0308_삼척건지지구_두산인프라코어 통합 R&amp;D센터" xfId="18147"/>
    <cellStyle name="_사전원가심의1_충주연수MH0308_아산포스코-정산서류7.8" xfId="21533"/>
    <cellStyle name="_사전원가심의1_충주연수MH0308_아산포스코-정산서류7.8_삼성대구수성구(0727)최종제출메일용" xfId="21534"/>
    <cellStyle name="_사전원가심의1_충주연수MH0308_아산포스코-정산서류7.8_아산포스코-정산서류(040710)" xfId="21535"/>
    <cellStyle name="_사전원가심의1_충주연수MH0308_아산포스코-정산서류7.8_아산포스코-정산서류(040710)_삼성대구수성구(0727)최종제출메일용" xfId="21536"/>
    <cellStyle name="_사전원가심의1_충주연수MH0308_아산포스코-정산서류7.8_아산포스코-정산서류(040710)물량산출" xfId="21537"/>
    <cellStyle name="_사전원가심의1_충주연수MH0308_아산포스코-정산서류7.8_아산포스코-정산서류(040710)물량산출_삼성대구수성구(0727)최종제출메일용" xfId="21538"/>
    <cellStyle name="_사전원가심의1_충주연수MH0308_울산천곡MH실행(재입찰)" xfId="18148"/>
    <cellStyle name="_사전원가심의1_충주연수MH0308_울산천곡MH실행(재입찰) 2" xfId="18149"/>
    <cellStyle name="_사전원가심의1_충주연수MH0308_울산천곡MH실행(재입찰)_1220 두산인프라코어 통합 RD센터-작성" xfId="18150"/>
    <cellStyle name="_사전원가심의1_충주연수MH0308_울산천곡MH실행(재입찰)_공용부" xfId="18151"/>
    <cellStyle name="_사전원가심의1_충주연수MH0308_울산천곡MH실행(재입찰)_공용부_공용부" xfId="18152"/>
    <cellStyle name="_사전원가심의1_충주연수MH0308_울산천곡MH실행(재입찰)_공용부_공용부 2" xfId="18153"/>
    <cellStyle name="_사전원가심의1_충주연수MH0308_울산천곡MH실행(재입찰)_공용부_공용부_1220 두산인프라코어 통합 RD센터-작성" xfId="18154"/>
    <cellStyle name="_사전원가심의1_충주연수MH0308_울산천곡MH실행(재입찰)_공용부_공용부_공용부" xfId="18155"/>
    <cellStyle name="_사전원가심의1_충주연수MH0308_울산천곡MH실행(재입찰)_공용부_공용부_두산인프라코어 통합 R&amp;D센터" xfId="18156"/>
    <cellStyle name="_사전원가심의1_충주연수MH0308_울산천곡MH실행(재입찰)_두산인프라코어 통합 R&amp;D센터" xfId="18157"/>
    <cellStyle name="_사전원가심의1_충주연수MH0308_울산천곡MH실행(재입찰)_삼성동I'PARK스포츠센타 보수공사(제출)" xfId="18158"/>
    <cellStyle name="_사전원가심의1_충주연수MH0308_울산천곡MH실행(재입찰)_전기공사(추가)" xfId="18159"/>
    <cellStyle name="_사전원가심의1_충주연수MH0308_울산천곡MH실행(재입찰)_종로무악 MH공사(실행)" xfId="18160"/>
    <cellStyle name="_사전원가심의1_충주연수MH0308_울산천곡설계비" xfId="18161"/>
    <cellStyle name="_사전원가심의1_충주연수MH0308_울산천곡설계비 2" xfId="18162"/>
    <cellStyle name="_사전원가심의1_충주연수MH0308_울산천곡설계비_1220 두산인프라코어 통합 RD센터-작성" xfId="18163"/>
    <cellStyle name="_사전원가심의1_충주연수MH0308_울산천곡설계비_공용부" xfId="18164"/>
    <cellStyle name="_사전원가심의1_충주연수MH0308_울산천곡설계비_공용부_공용부" xfId="18165"/>
    <cellStyle name="_사전원가심의1_충주연수MH0308_울산천곡설계비_공용부_공용부 2" xfId="18166"/>
    <cellStyle name="_사전원가심의1_충주연수MH0308_울산천곡설계비_공용부_공용부_1220 두산인프라코어 통합 RD센터-작성" xfId="18167"/>
    <cellStyle name="_사전원가심의1_충주연수MH0308_울산천곡설계비_공용부_공용부_공용부" xfId="18168"/>
    <cellStyle name="_사전원가심의1_충주연수MH0308_울산천곡설계비_공용부_공용부_두산인프라코어 통합 R&amp;D센터" xfId="18169"/>
    <cellStyle name="_사전원가심의1_충주연수MH0308_울산천곡설계비_두산인프라코어 통합 R&amp;D센터" xfId="18170"/>
    <cellStyle name="_사전원가심의1_충주연수MH0308_울산천곡설계비_삼성동I'PARK스포츠센타 보수공사(제출)" xfId="18171"/>
    <cellStyle name="_사전원가심의1_충주연수MH0308_울산천곡설계비_전기공사(추가)" xfId="18172"/>
    <cellStyle name="_사전원가심의1_충주연수MH0308_울산천곡설계비_종로무악 MH공사(실행)" xfId="18173"/>
    <cellStyle name="_사전원가심의1_충주연수MH0308_전기공사(추가)" xfId="18174"/>
    <cellStyle name="_사전원가심의1_충주연수MH0308_종로무악 MH공사(실행)" xfId="18175"/>
    <cellStyle name="_사전원가심의1_충주연수MH0308_포스코수정0424" xfId="21539"/>
    <cellStyle name="_사전원가심의1_충주연수MH0308_포스코수정0424_삼성대구수성구(0727)최종제출메일용" xfId="21540"/>
    <cellStyle name="_사전원가심의1_충주연수MH0308_포스코수정0424_아산포스코-정산서류7.8" xfId="21541"/>
    <cellStyle name="_사전원가심의1_충주연수MH0308_포스코수정0424_아산포스코-정산서류7.8_삼성대구수성구(0727)최종제출메일용" xfId="21542"/>
    <cellStyle name="_사전원가심의1_충주연수MH0308_포스코수정0424_아산포스코-정산서류7.8_아산포스코-정산서류(040710)" xfId="21543"/>
    <cellStyle name="_사전원가심의1_충주연수MH0308_포스코수정0424_아산포스코-정산서류7.8_아산포스코-정산서류(040710)_삼성대구수성구(0727)최종제출메일용" xfId="21544"/>
    <cellStyle name="_사전원가심의1_충주연수MH0308_포스코수정0424_아산포스코-정산서류7.8_아산포스코-정산서류(040710)물량산출" xfId="21545"/>
    <cellStyle name="_사전원가심의1_충주연수MH0308_포스코수정0424_아산포스코-정산서류7.8_아산포스코-정산서류(040710)물량산출_삼성대구수성구(0727)최종제출메일용" xfId="21546"/>
    <cellStyle name="_사전원가심의1_충주연수MH0308_포스코수정0424_포스코수정0424" xfId="21547"/>
    <cellStyle name="_사전원가심의1_충주연수MH0308_포스코수정0424_포스코수정0424_삼성대구수성구(0727)최종제출메일용" xfId="21548"/>
    <cellStyle name="_사전원가심의1_충주연수MH0308_포스코수정0424_포스코수정0424_아산포스코-정산서류7.8" xfId="21549"/>
    <cellStyle name="_사전원가심의1_충주연수MH0308_포스코수정0424_포스코수정0424_아산포스코-정산서류7.8_삼성대구수성구(0727)최종제출메일용" xfId="21550"/>
    <cellStyle name="_사전원가심의1_충주연수MH0308_포스코수정0424_포스코수정0424_아산포스코-정산서류7.8_아산포스코-정산서류(040710)" xfId="21551"/>
    <cellStyle name="_사전원가심의1_충주연수MH0308_포스코수정0424_포스코수정0424_아산포스코-정산서류7.8_아산포스코-정산서류(040710)_삼성대구수성구(0727)최종제출메일용" xfId="21552"/>
    <cellStyle name="_사전원가심의1_충주연수MH0308_포스코수정0424_포스코수정0424_아산포스코-정산서류7.8_아산포스코-정산서류(040710)물량산출" xfId="21553"/>
    <cellStyle name="_사전원가심의1_충주연수MH0308_포스코수정0424_포스코수정0424_아산포스코-정산서류7.8_아산포스코-정산서류(040710)물량산출_삼성대구수성구(0727)최종제출메일용" xfId="21554"/>
    <cellStyle name="_사전원가심의1_포스코수정0424" xfId="21555"/>
    <cellStyle name="_사전원가심의1_포스코수정0424_삼성대구수성구(0727)최종제출메일용" xfId="21556"/>
    <cellStyle name="_사전원가심의1_포스코수정0424_아산포스코-정산서류7.8" xfId="21557"/>
    <cellStyle name="_사전원가심의1_포스코수정0424_아산포스코-정산서류7.8_삼성대구수성구(0727)최종제출메일용" xfId="21558"/>
    <cellStyle name="_사전원가심의1_포스코수정0424_아산포스코-정산서류7.8_아산포스코-정산서류(040710)" xfId="21559"/>
    <cellStyle name="_사전원가심의1_포스코수정0424_아산포스코-정산서류7.8_아산포스코-정산서류(040710)_삼성대구수성구(0727)최종제출메일용" xfId="21560"/>
    <cellStyle name="_사전원가심의1_포스코수정0424_아산포스코-정산서류7.8_아산포스코-정산서류(040710)물량산출" xfId="21561"/>
    <cellStyle name="_사전원가심의1_포스코수정0424_아산포스코-정산서류7.8_아산포스코-정산서류(040710)물량산출_삼성대구수성구(0727)최종제출메일용" xfId="21562"/>
    <cellStyle name="_사전원가심의1_포스코수정0424_포스코수정0424" xfId="21563"/>
    <cellStyle name="_사전원가심의1_포스코수정0424_포스코수정0424_삼성대구수성구(0727)최종제출메일용" xfId="21564"/>
    <cellStyle name="_사전원가심의1_포스코수정0424_포스코수정0424_아산포스코-정산서류7.8" xfId="21565"/>
    <cellStyle name="_사전원가심의1_포스코수정0424_포스코수정0424_아산포스코-정산서류7.8_삼성대구수성구(0727)최종제출메일용" xfId="21566"/>
    <cellStyle name="_사전원가심의1_포스코수정0424_포스코수정0424_아산포스코-정산서류7.8_아산포스코-정산서류(040710)" xfId="21567"/>
    <cellStyle name="_사전원가심의1_포스코수정0424_포스코수정0424_아산포스코-정산서류7.8_아산포스코-정산서류(040710)_삼성대구수성구(0727)최종제출메일용" xfId="21568"/>
    <cellStyle name="_사전원가심의1_포스코수정0424_포스코수정0424_아산포스코-정산서류7.8_아산포스코-정산서류(040710)물량산출" xfId="21569"/>
    <cellStyle name="_사전원가심의1_포스코수정0424_포스코수정0424_아산포스코-정산서류7.8_아산포스코-정산서류(040710)물량산출_삼성대구수성구(0727)최종제출메일용" xfId="21570"/>
    <cellStyle name="_사진대지" xfId="1670"/>
    <cellStyle name="_산출001-공동구공사" xfId="13187"/>
    <cellStyle name="_산출근거(광양)" xfId="1671"/>
    <cellStyle name="_산출근거(광양)_Book2" xfId="1732"/>
    <cellStyle name="_산출근거(광양)_x주요자재집계표" xfId="1733"/>
    <cellStyle name="_산출근거(광양)_교량별총괄집계(신리5교)" xfId="1672"/>
    <cellStyle name="_산출근거(광양)_구조물주요자재(3공구)" xfId="1673"/>
    <cellStyle name="_산출근거(광양)_구조물주요자재(3공구)_Book2" xfId="1676"/>
    <cellStyle name="_산출근거(광양)_구조물주요자재(3공구)_x주요자재집계표" xfId="1677"/>
    <cellStyle name="_산출근거(광양)_구조물주요자재(3공구)_주요자재집계표" xfId="1674"/>
    <cellStyle name="_산출근거(광양)_구조물주요자재(3공구)_주요자재집계표(5-2)-0604" xfId="1675"/>
    <cellStyle name="_산출근거(광양)_신리5교 상부" xfId="1678"/>
    <cellStyle name="_산출근거(광양)_신리6교 상부" xfId="1679"/>
    <cellStyle name="_산출근거(광양)_주요자재집계표" xfId="1680"/>
    <cellStyle name="_산출근거(광양)_주요자재집계표(5-2)-0604" xfId="1681"/>
    <cellStyle name="_산출근거(광양)_죽림1교-상부" xfId="1682"/>
    <cellStyle name="_산출근거(광양)_죽림1교-상부_Book2" xfId="1690"/>
    <cellStyle name="_산출근거(광양)_죽림1교-상부_x주요자재집계표" xfId="1691"/>
    <cellStyle name="_산출근거(광양)_죽림1교-상부_구조물주요자재(3공구)" xfId="1683"/>
    <cellStyle name="_산출근거(광양)_죽림1교-상부_구조물주요자재(3공구)_Book2" xfId="1686"/>
    <cellStyle name="_산출근거(광양)_죽림1교-상부_구조물주요자재(3공구)_x주요자재집계표" xfId="1687"/>
    <cellStyle name="_산출근거(광양)_죽림1교-상부_구조물주요자재(3공구)_주요자재집계표" xfId="1684"/>
    <cellStyle name="_산출근거(광양)_죽림1교-상부_구조물주요자재(3공구)_주요자재집계표(5-2)-0604" xfId="1685"/>
    <cellStyle name="_산출근거(광양)_죽림1교-상부_주요자재집계표" xfId="1688"/>
    <cellStyle name="_산출근거(광양)_죽림1교-상부_주요자재집계표(5-2)-0604" xfId="1689"/>
    <cellStyle name="_산출근거(광양)_죽림2교-상부" xfId="1692"/>
    <cellStyle name="_산출근거(광양)_죽림2교-상부_Book2" xfId="1710"/>
    <cellStyle name="_산출근거(광양)_죽림2교-상부_x주요자재집계표" xfId="1711"/>
    <cellStyle name="_산출근거(광양)_죽림2교-상부_구조물주요자재(3공구)" xfId="1693"/>
    <cellStyle name="_산출근거(광양)_죽림2교-상부_구조물주요자재(3공구)_Book2" xfId="1696"/>
    <cellStyle name="_산출근거(광양)_죽림2교-상부_구조물주요자재(3공구)_x주요자재집계표" xfId="1697"/>
    <cellStyle name="_산출근거(광양)_죽림2교-상부_구조물주요자재(3공구)_주요자재집계표" xfId="1694"/>
    <cellStyle name="_산출근거(광양)_죽림2교-상부_구조물주요자재(3공구)_주요자재집계표(5-2)-0604" xfId="1695"/>
    <cellStyle name="_산출근거(광양)_죽림2교-상부_주요자재집계표" xfId="1698"/>
    <cellStyle name="_산출근거(광양)_죽림2교-상부_주요자재집계표(5-2)-0604" xfId="1699"/>
    <cellStyle name="_산출근거(광양)_죽림2교-상부_죽림1교-상부" xfId="1700"/>
    <cellStyle name="_산출근거(광양)_죽림2교-상부_죽림1교-상부_Book2" xfId="1708"/>
    <cellStyle name="_산출근거(광양)_죽림2교-상부_죽림1교-상부_x주요자재집계표" xfId="1709"/>
    <cellStyle name="_산출근거(광양)_죽림2교-상부_죽림1교-상부_구조물주요자재(3공구)" xfId="1701"/>
    <cellStyle name="_산출근거(광양)_죽림2교-상부_죽림1교-상부_구조물주요자재(3공구)_Book2" xfId="1704"/>
    <cellStyle name="_산출근거(광양)_죽림2교-상부_죽림1교-상부_구조물주요자재(3공구)_x주요자재집계표" xfId="1705"/>
    <cellStyle name="_산출근거(광양)_죽림2교-상부_죽림1교-상부_구조물주요자재(3공구)_주요자재집계표" xfId="1702"/>
    <cellStyle name="_산출근거(광양)_죽림2교-상부_죽림1교-상부_구조물주요자재(3공구)_주요자재집계표(5-2)-0604" xfId="1703"/>
    <cellStyle name="_산출근거(광양)_죽림2교-상부_죽림1교-상부_주요자재집계표" xfId="1706"/>
    <cellStyle name="_산출근거(광양)_죽림2교-상부_죽림1교-상부_주요자재집계표(5-2)-0604" xfId="1707"/>
    <cellStyle name="_산출근거(광양)_죽림2교-상부-1" xfId="1712"/>
    <cellStyle name="_산출근거(광양)_죽림2교-상부-1_Book2" xfId="1730"/>
    <cellStyle name="_산출근거(광양)_죽림2교-상부-1_x주요자재집계표" xfId="1731"/>
    <cellStyle name="_산출근거(광양)_죽림2교-상부-1_구조물주요자재(3공구)" xfId="1713"/>
    <cellStyle name="_산출근거(광양)_죽림2교-상부-1_구조물주요자재(3공구)_Book2" xfId="1716"/>
    <cellStyle name="_산출근거(광양)_죽림2교-상부-1_구조물주요자재(3공구)_x주요자재집계표" xfId="1717"/>
    <cellStyle name="_산출근거(광양)_죽림2교-상부-1_구조물주요자재(3공구)_주요자재집계표" xfId="1714"/>
    <cellStyle name="_산출근거(광양)_죽림2교-상부-1_구조물주요자재(3공구)_주요자재집계표(5-2)-0604" xfId="1715"/>
    <cellStyle name="_산출근거(광양)_죽림2교-상부-1_주요자재집계표" xfId="1718"/>
    <cellStyle name="_산출근거(광양)_죽림2교-상부-1_주요자재집계표(5-2)-0604" xfId="1719"/>
    <cellStyle name="_산출근거(광양)_죽림2교-상부-1_죽림1교-상부" xfId="1720"/>
    <cellStyle name="_산출근거(광양)_죽림2교-상부-1_죽림1교-상부_Book2" xfId="1728"/>
    <cellStyle name="_산출근거(광양)_죽림2교-상부-1_죽림1교-상부_x주요자재집계표" xfId="1729"/>
    <cellStyle name="_산출근거(광양)_죽림2교-상부-1_죽림1교-상부_구조물주요자재(3공구)" xfId="1721"/>
    <cellStyle name="_산출근거(광양)_죽림2교-상부-1_죽림1교-상부_구조물주요자재(3공구)_Book2" xfId="1724"/>
    <cellStyle name="_산출근거(광양)_죽림2교-상부-1_죽림1교-상부_구조물주요자재(3공구)_x주요자재집계표" xfId="1725"/>
    <cellStyle name="_산출근거(광양)_죽림2교-상부-1_죽림1교-상부_구조물주요자재(3공구)_주요자재집계표" xfId="1722"/>
    <cellStyle name="_산출근거(광양)_죽림2교-상부-1_죽림1교-상부_구조물주요자재(3공구)_주요자재집계표(5-2)-0604" xfId="1723"/>
    <cellStyle name="_산출근거(광양)_죽림2교-상부-1_죽림1교-상부_주요자재집계표" xfId="1726"/>
    <cellStyle name="_산출근거(광양)_죽림2교-상부-1_죽림1교-상부_주요자재집계표(5-2)-0604" xfId="1727"/>
    <cellStyle name="_산출근거(목포)" xfId="1734"/>
    <cellStyle name="_산출근거(목포)_Book2" xfId="1795"/>
    <cellStyle name="_산출근거(목포)_x주요자재집계표" xfId="1796"/>
    <cellStyle name="_산출근거(목포)_교량별총괄집계(신리5교)" xfId="1735"/>
    <cellStyle name="_산출근거(목포)_구조물주요자재(3공구)" xfId="1736"/>
    <cellStyle name="_산출근거(목포)_구조물주요자재(3공구)_Book2" xfId="1739"/>
    <cellStyle name="_산출근거(목포)_구조물주요자재(3공구)_x주요자재집계표" xfId="1740"/>
    <cellStyle name="_산출근거(목포)_구조물주요자재(3공구)_주요자재집계표" xfId="1737"/>
    <cellStyle name="_산출근거(목포)_구조물주요자재(3공구)_주요자재집계표(5-2)-0604" xfId="1738"/>
    <cellStyle name="_산출근거(목포)_신리5교 상부" xfId="1741"/>
    <cellStyle name="_산출근거(목포)_신리6교 상부" xfId="1742"/>
    <cellStyle name="_산출근거(목포)_주요자재집계표" xfId="1743"/>
    <cellStyle name="_산출근거(목포)_주요자재집계표(5-2)-0604" xfId="1744"/>
    <cellStyle name="_산출근거(목포)_죽림1교-상부" xfId="1745"/>
    <cellStyle name="_산출근거(목포)_죽림1교-상부_Book2" xfId="1753"/>
    <cellStyle name="_산출근거(목포)_죽림1교-상부_x주요자재집계표" xfId="1754"/>
    <cellStyle name="_산출근거(목포)_죽림1교-상부_구조물주요자재(3공구)" xfId="1746"/>
    <cellStyle name="_산출근거(목포)_죽림1교-상부_구조물주요자재(3공구)_Book2" xfId="1749"/>
    <cellStyle name="_산출근거(목포)_죽림1교-상부_구조물주요자재(3공구)_x주요자재집계표" xfId="1750"/>
    <cellStyle name="_산출근거(목포)_죽림1교-상부_구조물주요자재(3공구)_주요자재집계표" xfId="1747"/>
    <cellStyle name="_산출근거(목포)_죽림1교-상부_구조물주요자재(3공구)_주요자재집계표(5-2)-0604" xfId="1748"/>
    <cellStyle name="_산출근거(목포)_죽림1교-상부_주요자재집계표" xfId="1751"/>
    <cellStyle name="_산출근거(목포)_죽림1교-상부_주요자재집계표(5-2)-0604" xfId="1752"/>
    <cellStyle name="_산출근거(목포)_죽림2교-상부" xfId="1755"/>
    <cellStyle name="_산출근거(목포)_죽림2교-상부_Book2" xfId="1773"/>
    <cellStyle name="_산출근거(목포)_죽림2교-상부_x주요자재집계표" xfId="1774"/>
    <cellStyle name="_산출근거(목포)_죽림2교-상부_구조물주요자재(3공구)" xfId="1756"/>
    <cellStyle name="_산출근거(목포)_죽림2교-상부_구조물주요자재(3공구)_Book2" xfId="1759"/>
    <cellStyle name="_산출근거(목포)_죽림2교-상부_구조물주요자재(3공구)_x주요자재집계표" xfId="1760"/>
    <cellStyle name="_산출근거(목포)_죽림2교-상부_구조물주요자재(3공구)_주요자재집계표" xfId="1757"/>
    <cellStyle name="_산출근거(목포)_죽림2교-상부_구조물주요자재(3공구)_주요자재집계표(5-2)-0604" xfId="1758"/>
    <cellStyle name="_산출근거(목포)_죽림2교-상부_주요자재집계표" xfId="1761"/>
    <cellStyle name="_산출근거(목포)_죽림2교-상부_주요자재집계표(5-2)-0604" xfId="1762"/>
    <cellStyle name="_산출근거(목포)_죽림2교-상부_죽림1교-상부" xfId="1763"/>
    <cellStyle name="_산출근거(목포)_죽림2교-상부_죽림1교-상부_Book2" xfId="1771"/>
    <cellStyle name="_산출근거(목포)_죽림2교-상부_죽림1교-상부_x주요자재집계표" xfId="1772"/>
    <cellStyle name="_산출근거(목포)_죽림2교-상부_죽림1교-상부_구조물주요자재(3공구)" xfId="1764"/>
    <cellStyle name="_산출근거(목포)_죽림2교-상부_죽림1교-상부_구조물주요자재(3공구)_Book2" xfId="1767"/>
    <cellStyle name="_산출근거(목포)_죽림2교-상부_죽림1교-상부_구조물주요자재(3공구)_x주요자재집계표" xfId="1768"/>
    <cellStyle name="_산출근거(목포)_죽림2교-상부_죽림1교-상부_구조물주요자재(3공구)_주요자재집계표" xfId="1765"/>
    <cellStyle name="_산출근거(목포)_죽림2교-상부_죽림1교-상부_구조물주요자재(3공구)_주요자재집계표(5-2)-0604" xfId="1766"/>
    <cellStyle name="_산출근거(목포)_죽림2교-상부_죽림1교-상부_주요자재집계표" xfId="1769"/>
    <cellStyle name="_산출근거(목포)_죽림2교-상부_죽림1교-상부_주요자재집계표(5-2)-0604" xfId="1770"/>
    <cellStyle name="_산출근거(목포)_죽림2교-상부-1" xfId="1775"/>
    <cellStyle name="_산출근거(목포)_죽림2교-상부-1_Book2" xfId="1793"/>
    <cellStyle name="_산출근거(목포)_죽림2교-상부-1_x주요자재집계표" xfId="1794"/>
    <cellStyle name="_산출근거(목포)_죽림2교-상부-1_구조물주요자재(3공구)" xfId="1776"/>
    <cellStyle name="_산출근거(목포)_죽림2교-상부-1_구조물주요자재(3공구)_Book2" xfId="1779"/>
    <cellStyle name="_산출근거(목포)_죽림2교-상부-1_구조물주요자재(3공구)_x주요자재집계표" xfId="1780"/>
    <cellStyle name="_산출근거(목포)_죽림2교-상부-1_구조물주요자재(3공구)_주요자재집계표" xfId="1777"/>
    <cellStyle name="_산출근거(목포)_죽림2교-상부-1_구조물주요자재(3공구)_주요자재집계표(5-2)-0604" xfId="1778"/>
    <cellStyle name="_산출근거(목포)_죽림2교-상부-1_주요자재집계표" xfId="1781"/>
    <cellStyle name="_산출근거(목포)_죽림2교-상부-1_주요자재집계표(5-2)-0604" xfId="1782"/>
    <cellStyle name="_산출근거(목포)_죽림2교-상부-1_죽림1교-상부" xfId="1783"/>
    <cellStyle name="_산출근거(목포)_죽림2교-상부-1_죽림1교-상부_Book2" xfId="1791"/>
    <cellStyle name="_산출근거(목포)_죽림2교-상부-1_죽림1교-상부_x주요자재집계표" xfId="1792"/>
    <cellStyle name="_산출근거(목포)_죽림2교-상부-1_죽림1교-상부_구조물주요자재(3공구)" xfId="1784"/>
    <cellStyle name="_산출근거(목포)_죽림2교-상부-1_죽림1교-상부_구조물주요자재(3공구)_Book2" xfId="1787"/>
    <cellStyle name="_산출근거(목포)_죽림2교-상부-1_죽림1교-상부_구조물주요자재(3공구)_x주요자재집계표" xfId="1788"/>
    <cellStyle name="_산출근거(목포)_죽림2교-상부-1_죽림1교-상부_구조물주요자재(3공구)_주요자재집계표" xfId="1785"/>
    <cellStyle name="_산출근거(목포)_죽림2교-상부-1_죽림1교-상부_구조물주요자재(3공구)_주요자재집계표(5-2)-0604" xfId="1786"/>
    <cellStyle name="_산출근거(목포)_죽림2교-상부-1_죽림1교-상부_주요자재집계표" xfId="1789"/>
    <cellStyle name="_산출근거(목포)_죽림2교-상부-1_죽림1교-상부_주요자재집계표(5-2)-0604" xfId="1790"/>
    <cellStyle name="_산출근거(헬리포트, 옥상 조형물)" xfId="13581"/>
    <cellStyle name="_삼각지 시공계획서" xfId="1797"/>
    <cellStyle name="_삼각지 시공계획서_ys dw 은평 생태교량" xfId="1798"/>
    <cellStyle name="_삼선1구역경비(2005년기준)" xfId="1799"/>
    <cellStyle name="_삼선1구역실행예산(FINAL)-3" xfId="1801"/>
    <cellStyle name="_삼선1구역실행예산(FINAL)-3_PJ진행현황-수원천천" xfId="1802"/>
    <cellStyle name="_삼선1구역실행예산(FINAL)-4" xfId="1803"/>
    <cellStyle name="_삼선1구역실행예산(FINAL)-4(수정)" xfId="1804"/>
    <cellStyle name="_삼선1구역실행예산(FINAL)-4(수정)_PJ진행현황-수원천천" xfId="1805"/>
    <cellStyle name="_삼선1구역실행예산(FINAL)-4_PJ진행현황-수원천천" xfId="1806"/>
    <cellStyle name="_삼선1구역실행예산(FINAL-예산팀검토접수)-7" xfId="1807"/>
    <cellStyle name="_삼선1구역실행예산(예산관리팀감사대비용,20070526)" xfId="1800"/>
    <cellStyle name="_삼성 개나리1차,해청 실행내역서" xfId="21571"/>
    <cellStyle name="_삼성 개나리-해청(기준내역서)" xfId="21572"/>
    <cellStyle name="_삼성 실행 내역 수정" xfId="13186"/>
    <cellStyle name="_삼성공덕3지구 경비(1).실행내역서" xfId="13582"/>
    <cellStyle name="_삼성공덕3지구실행예상내역서" xfId="13583"/>
    <cellStyle name="_삼성동 전기내역서" xfId="1808"/>
    <cellStyle name="_삼성동MH" xfId="14683"/>
    <cellStyle name="_삼성정산서류제출(A3)0501(3차수정)" xfId="21573"/>
    <cellStyle name="_삼척건지지구" xfId="18176"/>
    <cellStyle name="_삼풍아파트임시" xfId="1809"/>
    <cellStyle name="_삼호임시" xfId="1810"/>
    <cellStyle name="_새만금" xfId="20084"/>
    <cellStyle name="_새세대육영회외주견적" xfId="1811"/>
    <cellStyle name="_서강대 경비내역작성 (version 1)" xfId="1812"/>
    <cellStyle name="_서문_BOX수량" xfId="1813"/>
    <cellStyle name="_서부대로(투찰내역-1.12%)" xfId="1814"/>
    <cellStyle name="_서부대로(투찰내역-1.12%)_춘천-동홍천(3)대비표" xfId="1815"/>
    <cellStyle name="_서울 중앙우체국 인테리어공사(03.10.08)" xfId="14684"/>
    <cellStyle name="_서울 중앙우체국 인테리어공사(04.03.29)철희실행(0417)" xfId="14685"/>
    <cellStyle name="_서울빌딩(공내역)" xfId="1816"/>
    <cellStyle name="_서초3차 e-편한세상" xfId="13584"/>
    <cellStyle name="_서초6월분기성대장" xfId="13585"/>
    <cellStyle name="_서초삼익아파트도어,창 견적" xfId="13586"/>
    <cellStyle name="_석공사(0)80724" xfId="1817"/>
    <cellStyle name="_석자재" xfId="1818"/>
    <cellStyle name="_선우건설" xfId="1819"/>
    <cellStyle name="_설계 변경 내역정리(전기)" xfId="13043"/>
    <cellStyle name="_설계변경- 노유동 트라팰리스 M(1).H 신축공사-제출8월7일" xfId="21574"/>
    <cellStyle name="_설계변경조서(ESC)" xfId="1820"/>
    <cellStyle name="_설계서원본" xfId="1821"/>
    <cellStyle name="_설계참고자료1" xfId="1822"/>
    <cellStyle name="_설계추정2(토목)대림" xfId="1823"/>
    <cellStyle name="_설비내역" xfId="12104"/>
    <cellStyle name="_설비내역서" xfId="12105"/>
    <cellStyle name="_성결대학생관인문교육관입찰-제출" xfId="21575"/>
    <cellStyle name="_성남투찰내역서(최종투찰안)" xfId="1824"/>
    <cellStyle name="_성내동주상복합개략" xfId="1825"/>
    <cellStyle name="_성약교회0525(계약)" xfId="13587"/>
    <cellStyle name="_성약교회0525(계약)(임)" xfId="13588"/>
    <cellStyle name="_성원오피스텔휘트니스센터" xfId="13589"/>
    <cellStyle name="_성지건설견적" xfId="1826"/>
    <cellStyle name="_세로양식(2005)" xfId="18177"/>
    <cellStyle name="_세부 일위대가 작성 관련-2" xfId="1827"/>
    <cellStyle name="_세종입찰실행(3.15)" xfId="18178"/>
    <cellStyle name="_센터블 스파신축공사(토목공사-정주공영)" xfId="13042"/>
    <cellStyle name="_센텀리더스마크복합시설(실행작업중-1)" xfId="1828"/>
    <cellStyle name="_소각시설용량증대_대경에스코_하동군청(제조)" xfId="13590"/>
    <cellStyle name="_소장배치현황" xfId="1829"/>
    <cellStyle name="_소화수(REV.1)" xfId="1830"/>
    <cellStyle name="_송도공사분석3" xfId="1831"/>
    <cellStyle name="_송도금융비" xfId="1832"/>
    <cellStyle name="_송도신도시" xfId="1833"/>
    <cellStyle name="_송학실행안" xfId="1834"/>
    <cellStyle name="_송학실행안_번암견적의뢰(협력)" xfId="1835"/>
    <cellStyle name="_송학하수투찰" xfId="1836"/>
    <cellStyle name="_송학하수투찰_번암견적의뢰(협력)" xfId="1837"/>
    <cellStyle name="_송학하수품의(설계넣고)" xfId="1838"/>
    <cellStyle name="_송학하수품의(설계넣고)_무안-광주2공구(협력)수정" xfId="1839"/>
    <cellStyle name="_송학하수품의(설계넣고)_번암견적의뢰(협력)" xfId="1840"/>
    <cellStyle name="_송학하수품의(설계넣고)_적상무주IC도로(1공구)" xfId="1841"/>
    <cellStyle name="_송현실행내역" xfId="1842"/>
    <cellStyle name="_수공(성남)설계" xfId="20085"/>
    <cellStyle name="_수공(성남)설계_견적서-110동 602호" xfId="20086"/>
    <cellStyle name="_수공(성남)설계_견적서-상가" xfId="20087"/>
    <cellStyle name="_수공(성남)설계_견적서-상가_견적서-세대" xfId="20088"/>
    <cellStyle name="_수공(성남)설계_견적서-샘플2세대" xfId="20089"/>
    <cellStyle name="_수공(성남)설계_견적서-샘플2세대(수정)" xfId="20090"/>
    <cellStyle name="_수공(성남)설계_견적서-샘플2세대(수정)_견적서-세대결로(115동 1101호 외)" xfId="20091"/>
    <cellStyle name="_수공(성남)설계_견적서-샘플2세대_견적서-세대" xfId="20092"/>
    <cellStyle name="_수공(성남)설계_견적서-세대결로(115동 1101호 외)" xfId="20093"/>
    <cellStyle name="_수공(성남)설계_견적서-지하주차장" xfId="20094"/>
    <cellStyle name="_수공(성남)설계_견적서-지하주차장 천정보 균열" xfId="20095"/>
    <cellStyle name="_수공(성남)설계_견적서-지하주차장 천정보 균열_견적서-301동 302호 수정(01.05)" xfId="20096"/>
    <cellStyle name="_수공(성남)설계_견적서-지하주차장 천정보 균열_새암건설-302동1601호 보수견적서" xfId="20097"/>
    <cellStyle name="_수공(성남)설계_견적서-지하주차장 천정보 균열_점검보고서-303동 1903호(01.08)" xfId="20098"/>
    <cellStyle name="_수공(성남)설계_복사본 견적서-202동 1101호NEW" xfId="20099"/>
    <cellStyle name="_수공(성남)설계_수량산출서(계단)" xfId="20100"/>
    <cellStyle name="_수공(성남)설계_업체선정요청(강릉경포외벽도색)" xfId="20101"/>
    <cellStyle name="_수공(성남)설계_업체선정요청(종결보수공사)" xfId="20102"/>
    <cellStyle name="_수공(성남)설계_인천계양 까치마을 태화,한진아파트 공사내역서(제출용1)" xfId="20103"/>
    <cellStyle name="_수공(성남)설계_인천계양 까치마을 태화,한진아파트 공사내역서(제출용1)_견적서-110동 602호" xfId="20104"/>
    <cellStyle name="_수공(성남)설계_인천계양 까치마을 태화,한진아파트 공사내역서(제출용1)_견적서-상가" xfId="20105"/>
    <cellStyle name="_수공(성남)설계_인천계양 까치마을 태화,한진아파트 공사내역서(제출용1)_견적서-상가_견적서-세대" xfId="20106"/>
    <cellStyle name="_수공(성남)설계_인천계양 까치마을 태화,한진아파트 공사내역서(제출용1)_견적서-샘플2세대" xfId="20107"/>
    <cellStyle name="_수공(성남)설계_인천계양 까치마을 태화,한진아파트 공사내역서(제출용1)_견적서-샘플2세대(수정)" xfId="20108"/>
    <cellStyle name="_수공(성남)설계_인천계양 까치마을 태화,한진아파트 공사내역서(제출용1)_견적서-샘플2세대(수정)_견적서-세대결로(115동 1101호 외)" xfId="20109"/>
    <cellStyle name="_수공(성남)설계_인천계양 까치마을 태화,한진아파트 공사내역서(제출용1)_견적서-샘플2세대_견적서-세대" xfId="20110"/>
    <cellStyle name="_수공(성남)설계_인천계양 까치마을 태화,한진아파트 공사내역서(제출용1)_견적서-세대결로(115동 1101호 외)" xfId="20111"/>
    <cellStyle name="_수공(성남)설계_인천계양 까치마을 태화,한진아파트 공사내역서(제출용1)_견적서-지하주차장" xfId="20112"/>
    <cellStyle name="_수공(성남)설계_인천계양 까치마을 태화,한진아파트 공사내역서(제출용1)_견적서-지하주차장 천정보 균열" xfId="20113"/>
    <cellStyle name="_수공(성남)설계_인천계양 까치마을 태화,한진아파트 공사내역서(제출용1)_견적서-지하주차장 천정보 균열_견적서-301동 302호 수정(01.05)" xfId="20114"/>
    <cellStyle name="_수공(성남)설계_인천계양 까치마을 태화,한진아파트 공사내역서(제출용1)_견적서-지하주차장 천정보 균열_새암건설-302동1601호 보수견적서" xfId="20115"/>
    <cellStyle name="_수공(성남)설계_인천계양 까치마을 태화,한진아파트 공사내역서(제출용1)_견적서-지하주차장 천정보 균열_점검보고서-303동 1903호(01.08)" xfId="20116"/>
    <cellStyle name="_수공(성남)설계_인천계양 까치마을 태화,한진아파트 공사내역서(제출용1)_계양구 도두리마을 동남 아파트 하자보수공사비산출서(자오)" xfId="20117"/>
    <cellStyle name="_수공(성남)설계_인천계양 까치마을 태화,한진아파트 공사내역서(제출용1)_계양구 도두리마을 동남 아파트 하자보수공사비산출서(자오)_견적서-110동 602호" xfId="20118"/>
    <cellStyle name="_수공(성남)설계_인천계양 까치마을 태화,한진아파트 공사내역서(제출용1)_계양구 도두리마을 동남 아파트 하자보수공사비산출서(자오)_견적서-상가" xfId="20119"/>
    <cellStyle name="_수공(성남)설계_인천계양 까치마을 태화,한진아파트 공사내역서(제출용1)_계양구 도두리마을 동남 아파트 하자보수공사비산출서(자오)_견적서-상가_견적서-세대" xfId="20120"/>
    <cellStyle name="_수공(성남)설계_인천계양 까치마을 태화,한진아파트 공사내역서(제출용1)_계양구 도두리마을 동남 아파트 하자보수공사비산출서(자오)_견적서-샘플2세대" xfId="20121"/>
    <cellStyle name="_수공(성남)설계_인천계양 까치마을 태화,한진아파트 공사내역서(제출용1)_계양구 도두리마을 동남 아파트 하자보수공사비산출서(자오)_견적서-샘플2세대(수정)" xfId="20122"/>
    <cellStyle name="_수공(성남)설계_인천계양 까치마을 태화,한진아파트 공사내역서(제출용1)_계양구 도두리마을 동남 아파트 하자보수공사비산출서(자오)_견적서-샘플2세대(수정)_견적서-세대결로(115동 1101호 외)" xfId="20123"/>
    <cellStyle name="_수공(성남)설계_인천계양 까치마을 태화,한진아파트 공사내역서(제출용1)_계양구 도두리마을 동남 아파트 하자보수공사비산출서(자오)_견적서-샘플2세대_견적서-세대" xfId="20124"/>
    <cellStyle name="_수공(성남)설계_인천계양 까치마을 태화,한진아파트 공사내역서(제출용1)_계양구 도두리마을 동남 아파트 하자보수공사비산출서(자오)_견적서-세대결로(115동 1101호 외)" xfId="20125"/>
    <cellStyle name="_수공(성남)설계_인천계양 까치마을 태화,한진아파트 공사내역서(제출용1)_계양구 도두리마을 동남 아파트 하자보수공사비산출서(자오)_견적서-지하주차장" xfId="20126"/>
    <cellStyle name="_수공(성남)설계_인천계양 까치마을 태화,한진아파트 공사내역서(제출용1)_계양구 도두리마을 동남 아파트 하자보수공사비산출서(자오)_견적서-지하주차장 천정보 균열" xfId="20127"/>
    <cellStyle name="_수공(성남)설계_인천계양 까치마을 태화,한진아파트 공사내역서(제출용1)_계양구 도두리마을 동남 아파트 하자보수공사비산출서(자오)_견적서-지하주차장 천정보 균열_견적서-301동 302호 수정(01.05)" xfId="20128"/>
    <cellStyle name="_수공(성남)설계_인천계양 까치마을 태화,한진아파트 공사내역서(제출용1)_계양구 도두리마을 동남 아파트 하자보수공사비산출서(자오)_견적서-지하주차장 천정보 균열_새암건설-302동1601호 보수견적서" xfId="20129"/>
    <cellStyle name="_수공(성남)설계_인천계양 까치마을 태화,한진아파트 공사내역서(제출용1)_계양구 도두리마을 동남 아파트 하자보수공사비산출서(자오)_견적서-지하주차장 천정보 균열_점검보고서-303동 1903호(01.08)" xfId="20130"/>
    <cellStyle name="_수공(성남)설계_인천계양 까치마을 태화,한진아파트 공사내역서(제출용1)_계양구 도두리마을 동남 아파트 하자보수공사비산출서(자오)_복사본 견적서-202동 1101호NEW" xfId="20131"/>
    <cellStyle name="_수공(성남)설계_인천계양 까치마을 태화,한진아파트 공사내역서(제출용1)_계양구 도두리마을 동남 아파트 하자보수공사비산출서(자오)_수량산출서(계단)" xfId="20132"/>
    <cellStyle name="_수공(성남)설계_인천계양 까치마을 태화,한진아파트 공사내역서(제출용1)_계양구 도두리마을 동남 아파트 하자보수공사비산출서(자오)_업체선정요청(강릉경포외벽도색)" xfId="20133"/>
    <cellStyle name="_수공(성남)설계_인천계양 까치마을 태화,한진아파트 공사내역서(제출용1)_계양구 도두리마을 동남 아파트 하자보수공사비산출서(자오)_업체선정요청(종결보수공사)" xfId="20134"/>
    <cellStyle name="_수공(성남)설계_인천계양 까치마을 태화,한진아파트 공사내역서(제출용1)_구로동구일우성아파트 하자보수공사비산출서(1)" xfId="20135"/>
    <cellStyle name="_수공(성남)설계_인천계양 까치마을 태화,한진아파트 공사내역서(제출용1)_구로동구일우성아파트 하자보수공사비산출서(1)_견적서-110동 602호" xfId="20136"/>
    <cellStyle name="_수공(성남)설계_인천계양 까치마을 태화,한진아파트 공사내역서(제출용1)_구로동구일우성아파트 하자보수공사비산출서(1)_견적서-상가" xfId="20137"/>
    <cellStyle name="_수공(성남)설계_인천계양 까치마을 태화,한진아파트 공사내역서(제출용1)_구로동구일우성아파트 하자보수공사비산출서(1)_견적서-상가_견적서-세대" xfId="20138"/>
    <cellStyle name="_수공(성남)설계_인천계양 까치마을 태화,한진아파트 공사내역서(제출용1)_구로동구일우성아파트 하자보수공사비산출서(1)_견적서-샘플2세대" xfId="20139"/>
    <cellStyle name="_수공(성남)설계_인천계양 까치마을 태화,한진아파트 공사내역서(제출용1)_구로동구일우성아파트 하자보수공사비산출서(1)_견적서-샘플2세대(수정)" xfId="20140"/>
    <cellStyle name="_수공(성남)설계_인천계양 까치마을 태화,한진아파트 공사내역서(제출용1)_구로동구일우성아파트 하자보수공사비산출서(1)_견적서-샘플2세대(수정)_견적서-세대결로(115동 1101호 외)" xfId="20141"/>
    <cellStyle name="_수공(성남)설계_인천계양 까치마을 태화,한진아파트 공사내역서(제출용1)_구로동구일우성아파트 하자보수공사비산출서(1)_견적서-샘플2세대_견적서-세대" xfId="20142"/>
    <cellStyle name="_수공(성남)설계_인천계양 까치마을 태화,한진아파트 공사내역서(제출용1)_구로동구일우성아파트 하자보수공사비산출서(1)_견적서-세대결로(115동 1101호 외)" xfId="20143"/>
    <cellStyle name="_수공(성남)설계_인천계양 까치마을 태화,한진아파트 공사내역서(제출용1)_구로동구일우성아파트 하자보수공사비산출서(1)_견적서-지하주차장" xfId="20144"/>
    <cellStyle name="_수공(성남)설계_인천계양 까치마을 태화,한진아파트 공사내역서(제출용1)_구로동구일우성아파트 하자보수공사비산출서(1)_견적서-지하주차장 천정보 균열" xfId="20145"/>
    <cellStyle name="_수공(성남)설계_인천계양 까치마을 태화,한진아파트 공사내역서(제출용1)_구로동구일우성아파트 하자보수공사비산출서(1)_견적서-지하주차장 천정보 균열_견적서-301동 302호 수정(01.05)" xfId="20146"/>
    <cellStyle name="_수공(성남)설계_인천계양 까치마을 태화,한진아파트 공사내역서(제출용1)_구로동구일우성아파트 하자보수공사비산출서(1)_견적서-지하주차장 천정보 균열_새암건설-302동1601호 보수견적서" xfId="20147"/>
    <cellStyle name="_수공(성남)설계_인천계양 까치마을 태화,한진아파트 공사내역서(제출용1)_구로동구일우성아파트 하자보수공사비산출서(1)_견적서-지하주차장 천정보 균열_점검보고서-303동 1903호(01.08)" xfId="20148"/>
    <cellStyle name="_수공(성남)설계_인천계양 까치마을 태화,한진아파트 공사내역서(제출용1)_구로동구일우성아파트 하자보수공사비산출서(1)_복사본 견적서-202동 1101호NEW" xfId="20149"/>
    <cellStyle name="_수공(성남)설계_인천계양 까치마을 태화,한진아파트 공사내역서(제출용1)_구로동구일우성아파트 하자보수공사비산출서(1)_수량산출서(계단)" xfId="20150"/>
    <cellStyle name="_수공(성남)설계_인천계양 까치마을 태화,한진아파트 공사내역서(제출용1)_구로동구일우성아파트 하자보수공사비산출서(1)_업체선정요청(강릉경포외벽도색)" xfId="20151"/>
    <cellStyle name="_수공(성남)설계_인천계양 까치마을 태화,한진아파트 공사내역서(제출용1)_구로동구일우성아파트 하자보수공사비산출서(1)_업체선정요청(종결보수공사)" xfId="20152"/>
    <cellStyle name="_수공(성남)설계_인천계양 까치마을 태화,한진아파트 공사내역서(제출용1)_복사본 견적서-202동 1101호NEW" xfId="20153"/>
    <cellStyle name="_수공(성남)설계_인천계양 까치마을 태화,한진아파트 공사내역서(제출용1)_수량산출서(계단)" xfId="20154"/>
    <cellStyle name="_수공(성남)설계_인천계양 까치마을 태화,한진아파트 공사내역서(제출용1)_업체선정요청(강릉경포외벽도색)" xfId="20155"/>
    <cellStyle name="_수공(성남)설계_인천계양 까치마을 태화,한진아파트 공사내역서(제출용1)_업체선정요청(종결보수공사)" xfId="20156"/>
    <cellStyle name="_수공(성남)설계_인천계양 까치마을 태화,한진아파트 공사내역서(제출용1)_인천계양 까치마을 태화,한진아파트 공사내역서9.12(제출용)" xfId="20157"/>
    <cellStyle name="_수공(성남)설계_인천계양 까치마을 태화,한진아파트 공사내역서(제출용1)_인천계양 까치마을 태화,한진아파트 공사내역서9.12(제출용)_견적서-110동 602호" xfId="20158"/>
    <cellStyle name="_수공(성남)설계_인천계양 까치마을 태화,한진아파트 공사내역서(제출용1)_인천계양 까치마을 태화,한진아파트 공사내역서9.12(제출용)_견적서-상가" xfId="20159"/>
    <cellStyle name="_수공(성남)설계_인천계양 까치마을 태화,한진아파트 공사내역서(제출용1)_인천계양 까치마을 태화,한진아파트 공사내역서9.12(제출용)_견적서-상가_견적서-세대" xfId="20160"/>
    <cellStyle name="_수공(성남)설계_인천계양 까치마을 태화,한진아파트 공사내역서(제출용1)_인천계양 까치마을 태화,한진아파트 공사내역서9.12(제출용)_견적서-샘플2세대" xfId="20161"/>
    <cellStyle name="_수공(성남)설계_인천계양 까치마을 태화,한진아파트 공사내역서(제출용1)_인천계양 까치마을 태화,한진아파트 공사내역서9.12(제출용)_견적서-샘플2세대(수정)" xfId="20162"/>
    <cellStyle name="_수공(성남)설계_인천계양 까치마을 태화,한진아파트 공사내역서(제출용1)_인천계양 까치마을 태화,한진아파트 공사내역서9.12(제출용)_견적서-샘플2세대(수정)_견적서-세대결로(115동 1101호 외)" xfId="20163"/>
    <cellStyle name="_수공(성남)설계_인천계양 까치마을 태화,한진아파트 공사내역서(제출용1)_인천계양 까치마을 태화,한진아파트 공사내역서9.12(제출용)_견적서-샘플2세대_견적서-세대" xfId="20164"/>
    <cellStyle name="_수공(성남)설계_인천계양 까치마을 태화,한진아파트 공사내역서(제출용1)_인천계양 까치마을 태화,한진아파트 공사내역서9.12(제출용)_견적서-세대결로(115동 1101호 외)" xfId="20165"/>
    <cellStyle name="_수공(성남)설계_인천계양 까치마을 태화,한진아파트 공사내역서(제출용1)_인천계양 까치마을 태화,한진아파트 공사내역서9.12(제출용)_견적서-지하주차장" xfId="20166"/>
    <cellStyle name="_수공(성남)설계_인천계양 까치마을 태화,한진아파트 공사내역서(제출용1)_인천계양 까치마을 태화,한진아파트 공사내역서9.12(제출용)_견적서-지하주차장 천정보 균열" xfId="20167"/>
    <cellStyle name="_수공(성남)설계_인천계양 까치마을 태화,한진아파트 공사내역서(제출용1)_인천계양 까치마을 태화,한진아파트 공사내역서9.12(제출용)_견적서-지하주차장 천정보 균열_견적서-301동 302호 수정(01.05)" xfId="20168"/>
    <cellStyle name="_수공(성남)설계_인천계양 까치마을 태화,한진아파트 공사내역서(제출용1)_인천계양 까치마을 태화,한진아파트 공사내역서9.12(제출용)_견적서-지하주차장 천정보 균열_새암건설-302동1601호 보수견적서" xfId="20169"/>
    <cellStyle name="_수공(성남)설계_인천계양 까치마을 태화,한진아파트 공사내역서(제출용1)_인천계양 까치마을 태화,한진아파트 공사내역서9.12(제출용)_견적서-지하주차장 천정보 균열_점검보고서-303동 1903호(01.08)" xfId="20170"/>
    <cellStyle name="_수공(성남)설계_인천계양 까치마을 태화,한진아파트 공사내역서(제출용1)_인천계양 까치마을 태화,한진아파트 공사내역서9.12(제출용)_복사본 견적서-202동 1101호NEW" xfId="20171"/>
    <cellStyle name="_수공(성남)설계_인천계양 까치마을 태화,한진아파트 공사내역서(제출용1)_인천계양 까치마을 태화,한진아파트 공사내역서9.12(제출용)_수량산출서(계단)" xfId="20172"/>
    <cellStyle name="_수공(성남)설계_인천계양 까치마을 태화,한진아파트 공사내역서(제출용1)_인천계양 까치마을 태화,한진아파트 공사내역서9.12(제출용)_업체선정요청(강릉경포외벽도색)" xfId="20173"/>
    <cellStyle name="_수공(성남)설계_인천계양 까치마을 태화,한진아파트 공사내역서(제출용1)_인천계양 까치마을 태화,한진아파트 공사내역서9.12(제출용)_업체선정요청(종결보수공사)" xfId="20174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" xfId="20175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견적서-110동 602호" xfId="20176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견적서-상가" xfId="20177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견적서-상가_견적서-세대" xfId="20178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견적서-샘플2세대" xfId="20179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견적서-샘플2세대(수정)" xfId="20180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견적서-샘플2세대(수정)_견적서-세대결로(115동 1101호 외)" xfId="20181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견적서-샘플2세대_견적서-세대" xfId="20182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견적서-세대결로(115동 1101호 외)" xfId="20183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견적서-지하주차장" xfId="20184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견적서-지하주차장 천정보 균열" xfId="20185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견적서-지하주차장 천정보 균열_견적서-301동 302호 수정(01.05)" xfId="20186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견적서-지하주차장 천정보 균열_새암건설-302동1601호 보수견적서" xfId="20187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견적서-지하주차장 천정보 균열_점검보고서-303동 1903호(01.08)" xfId="20188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" xfId="20189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견적서-110동 602호" xfId="20190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견적서-상가" xfId="20191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견적서-상가_견적서-세대" xfId="20192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견적서-샘플2세대" xfId="20193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견적서-샘플2세대(수정)" xfId="20194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견적서-샘플2세대(수정)_견적서-세대결로(115동 1101호 외)" xfId="20195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견적서-샘플2세대_견적서-세대" xfId="20196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견적서-세대결로(115동 1101호 외)" xfId="20197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견적서-지하주차장" xfId="20198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견적서-지하주차장 천정보 균열" xfId="20199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견적서-지하주차장 천정보 균열_견적서-301동 302호 수정(01.05)" xfId="20200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견적서-지하주차장 천정보 균열_새암건설-302동1601호 보수견적서" xfId="20201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견적서-지하주차장 천정보 균열_점검보고서-303동 1903호(01.08)" xfId="20202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복사본 견적서-202동 1101호NEW" xfId="20203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수량산출서(계단)" xfId="20204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업체선정요청(강릉경포외벽도색)" xfId="20205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업체선정요청(종결보수공사)" xfId="20206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" xfId="20207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견적서-110동 602호" xfId="20208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견적서-상가" xfId="20209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견적서-상가_견적서-세대" xfId="20210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견적서-샘플2세대" xfId="20211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견적서-샘플2세대(수정)" xfId="20212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견적서-샘플2세대(수정)_견적서-세대결로(115동 1101호 외)" xfId="20213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견적서-샘플2세대_견적서-세대" xfId="20214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견적서-세대결로(115동 1101호 외)" xfId="20215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견적서-지하주차장" xfId="20216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견적서-지하주차장 천정보 균열" xfId="20217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견적서-지하주차장 천정보 균열_견적서-301동 302호 수정(01.05)" xfId="20218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견적서-지하주차장 천정보 균열_새암건설-302동1601호 보수견적서" xfId="20219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견적서-지하주차장 천정보 균열_점검보고서-303동 1903호(01.08)" xfId="20220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복사본 견적서-202동 1101호NEW" xfId="20221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수량산출서(계단)" xfId="20222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업체선정요청(강릉경포외벽도색)" xfId="20223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업체선정요청(종결보수공사)" xfId="20224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복사본 견적서-202동 1101호NEW" xfId="20225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수량산출서(계단)" xfId="20226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업체선정요청(강릉경포외벽도색)" xfId="20227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업체선정요청(종결보수공사)" xfId="20228"/>
    <cellStyle name="_수공(성남)설계_인천계양 까치마을 태화,한진아파트 공사내역서9.12(제출용)" xfId="20229"/>
    <cellStyle name="_수공(성남)설계_인천계양 까치마을 태화,한진아파트 공사내역서9.12(제출용)_견적서-110동 602호" xfId="20230"/>
    <cellStyle name="_수공(성남)설계_인천계양 까치마을 태화,한진아파트 공사내역서9.12(제출용)_견적서-상가" xfId="20231"/>
    <cellStyle name="_수공(성남)설계_인천계양 까치마을 태화,한진아파트 공사내역서9.12(제출용)_견적서-상가_견적서-세대" xfId="20232"/>
    <cellStyle name="_수공(성남)설계_인천계양 까치마을 태화,한진아파트 공사내역서9.12(제출용)_견적서-샘플2세대" xfId="20233"/>
    <cellStyle name="_수공(성남)설계_인천계양 까치마을 태화,한진아파트 공사내역서9.12(제출용)_견적서-샘플2세대(수정)" xfId="20234"/>
    <cellStyle name="_수공(성남)설계_인천계양 까치마을 태화,한진아파트 공사내역서9.12(제출용)_견적서-샘플2세대(수정)_견적서-세대결로(115동 1101호 외)" xfId="20235"/>
    <cellStyle name="_수공(성남)설계_인천계양 까치마을 태화,한진아파트 공사내역서9.12(제출용)_견적서-샘플2세대_견적서-세대" xfId="20236"/>
    <cellStyle name="_수공(성남)설계_인천계양 까치마을 태화,한진아파트 공사내역서9.12(제출용)_견적서-세대결로(115동 1101호 외)" xfId="20237"/>
    <cellStyle name="_수공(성남)설계_인천계양 까치마을 태화,한진아파트 공사내역서9.12(제출용)_견적서-지하주차장" xfId="20238"/>
    <cellStyle name="_수공(성남)설계_인천계양 까치마을 태화,한진아파트 공사내역서9.12(제출용)_견적서-지하주차장 천정보 균열" xfId="20239"/>
    <cellStyle name="_수공(성남)설계_인천계양 까치마을 태화,한진아파트 공사내역서9.12(제출용)_견적서-지하주차장 천정보 균열_견적서-301동 302호 수정(01.05)" xfId="20240"/>
    <cellStyle name="_수공(성남)설계_인천계양 까치마을 태화,한진아파트 공사내역서9.12(제출용)_견적서-지하주차장 천정보 균열_새암건설-302동1601호 보수견적서" xfId="20241"/>
    <cellStyle name="_수공(성남)설계_인천계양 까치마을 태화,한진아파트 공사내역서9.12(제출용)_견적서-지하주차장 천정보 균열_점검보고서-303동 1903호(01.08)" xfId="20242"/>
    <cellStyle name="_수공(성남)설계_인천계양 까치마을 태화,한진아파트 공사내역서9.12(제출용)_계양구 도두리마을 동남 아파트 하자보수공사비산출서(자오)" xfId="20243"/>
    <cellStyle name="_수공(성남)설계_인천계양 까치마을 태화,한진아파트 공사내역서9.12(제출용)_계양구 도두리마을 동남 아파트 하자보수공사비산출서(자오)_견적서-110동 602호" xfId="20244"/>
    <cellStyle name="_수공(성남)설계_인천계양 까치마을 태화,한진아파트 공사내역서9.12(제출용)_계양구 도두리마을 동남 아파트 하자보수공사비산출서(자오)_견적서-상가" xfId="20245"/>
    <cellStyle name="_수공(성남)설계_인천계양 까치마을 태화,한진아파트 공사내역서9.12(제출용)_계양구 도두리마을 동남 아파트 하자보수공사비산출서(자오)_견적서-상가_견적서-세대" xfId="20246"/>
    <cellStyle name="_수공(성남)설계_인천계양 까치마을 태화,한진아파트 공사내역서9.12(제출용)_계양구 도두리마을 동남 아파트 하자보수공사비산출서(자오)_견적서-샘플2세대" xfId="20247"/>
    <cellStyle name="_수공(성남)설계_인천계양 까치마을 태화,한진아파트 공사내역서9.12(제출용)_계양구 도두리마을 동남 아파트 하자보수공사비산출서(자오)_견적서-샘플2세대(수정)" xfId="20248"/>
    <cellStyle name="_수공(성남)설계_인천계양 까치마을 태화,한진아파트 공사내역서9.12(제출용)_계양구 도두리마을 동남 아파트 하자보수공사비산출서(자오)_견적서-샘플2세대(수정)_견적서-세대결로(115동 1101호 외)" xfId="20249"/>
    <cellStyle name="_수공(성남)설계_인천계양 까치마을 태화,한진아파트 공사내역서9.12(제출용)_계양구 도두리마을 동남 아파트 하자보수공사비산출서(자오)_견적서-샘플2세대_견적서-세대" xfId="20250"/>
    <cellStyle name="_수공(성남)설계_인천계양 까치마을 태화,한진아파트 공사내역서9.12(제출용)_계양구 도두리마을 동남 아파트 하자보수공사비산출서(자오)_견적서-세대결로(115동 1101호 외)" xfId="20251"/>
    <cellStyle name="_수공(성남)설계_인천계양 까치마을 태화,한진아파트 공사내역서9.12(제출용)_계양구 도두리마을 동남 아파트 하자보수공사비산출서(자오)_견적서-지하주차장" xfId="20252"/>
    <cellStyle name="_수공(성남)설계_인천계양 까치마을 태화,한진아파트 공사내역서9.12(제출용)_계양구 도두리마을 동남 아파트 하자보수공사비산출서(자오)_견적서-지하주차장 천정보 균열" xfId="20253"/>
    <cellStyle name="_수공(성남)설계_인천계양 까치마을 태화,한진아파트 공사내역서9.12(제출용)_계양구 도두리마을 동남 아파트 하자보수공사비산출서(자오)_견적서-지하주차장 천정보 균열_견적서-301동 302호 수정(01.05)" xfId="20254"/>
    <cellStyle name="_수공(성남)설계_인천계양 까치마을 태화,한진아파트 공사내역서9.12(제출용)_계양구 도두리마을 동남 아파트 하자보수공사비산출서(자오)_견적서-지하주차장 천정보 균열_새암건설-302동1601호 보수견적서" xfId="20255"/>
    <cellStyle name="_수공(성남)설계_인천계양 까치마을 태화,한진아파트 공사내역서9.12(제출용)_계양구 도두리마을 동남 아파트 하자보수공사비산출서(자오)_견적서-지하주차장 천정보 균열_점검보고서-303동 1903호(01.08)" xfId="20256"/>
    <cellStyle name="_수공(성남)설계_인천계양 까치마을 태화,한진아파트 공사내역서9.12(제출용)_계양구 도두리마을 동남 아파트 하자보수공사비산출서(자오)_복사본 견적서-202동 1101호NEW" xfId="20257"/>
    <cellStyle name="_수공(성남)설계_인천계양 까치마을 태화,한진아파트 공사내역서9.12(제출용)_계양구 도두리마을 동남 아파트 하자보수공사비산출서(자오)_수량산출서(계단)" xfId="20258"/>
    <cellStyle name="_수공(성남)설계_인천계양 까치마을 태화,한진아파트 공사내역서9.12(제출용)_계양구 도두리마을 동남 아파트 하자보수공사비산출서(자오)_업체선정요청(강릉경포외벽도색)" xfId="20259"/>
    <cellStyle name="_수공(성남)설계_인천계양 까치마을 태화,한진아파트 공사내역서9.12(제출용)_계양구 도두리마을 동남 아파트 하자보수공사비산출서(자오)_업체선정요청(종결보수공사)" xfId="20260"/>
    <cellStyle name="_수공(성남)설계_인천계양 까치마을 태화,한진아파트 공사내역서9.12(제출용)_구로동구일우성아파트 하자보수공사비산출서(1)" xfId="20261"/>
    <cellStyle name="_수공(성남)설계_인천계양 까치마을 태화,한진아파트 공사내역서9.12(제출용)_구로동구일우성아파트 하자보수공사비산출서(1)_견적서-110동 602호" xfId="20262"/>
    <cellStyle name="_수공(성남)설계_인천계양 까치마을 태화,한진아파트 공사내역서9.12(제출용)_구로동구일우성아파트 하자보수공사비산출서(1)_견적서-상가" xfId="20263"/>
    <cellStyle name="_수공(성남)설계_인천계양 까치마을 태화,한진아파트 공사내역서9.12(제출용)_구로동구일우성아파트 하자보수공사비산출서(1)_견적서-상가_견적서-세대" xfId="20264"/>
    <cellStyle name="_수공(성남)설계_인천계양 까치마을 태화,한진아파트 공사내역서9.12(제출용)_구로동구일우성아파트 하자보수공사비산출서(1)_견적서-샘플2세대" xfId="20265"/>
    <cellStyle name="_수공(성남)설계_인천계양 까치마을 태화,한진아파트 공사내역서9.12(제출용)_구로동구일우성아파트 하자보수공사비산출서(1)_견적서-샘플2세대(수정)" xfId="20266"/>
    <cellStyle name="_수공(성남)설계_인천계양 까치마을 태화,한진아파트 공사내역서9.12(제출용)_구로동구일우성아파트 하자보수공사비산출서(1)_견적서-샘플2세대(수정)_견적서-세대결로(115동 1101호 외)" xfId="20267"/>
    <cellStyle name="_수공(성남)설계_인천계양 까치마을 태화,한진아파트 공사내역서9.12(제출용)_구로동구일우성아파트 하자보수공사비산출서(1)_견적서-샘플2세대_견적서-세대" xfId="20268"/>
    <cellStyle name="_수공(성남)설계_인천계양 까치마을 태화,한진아파트 공사내역서9.12(제출용)_구로동구일우성아파트 하자보수공사비산출서(1)_견적서-세대결로(115동 1101호 외)" xfId="20269"/>
    <cellStyle name="_수공(성남)설계_인천계양 까치마을 태화,한진아파트 공사내역서9.12(제출용)_구로동구일우성아파트 하자보수공사비산출서(1)_견적서-지하주차장" xfId="20270"/>
    <cellStyle name="_수공(성남)설계_인천계양 까치마을 태화,한진아파트 공사내역서9.12(제출용)_구로동구일우성아파트 하자보수공사비산출서(1)_견적서-지하주차장 천정보 균열" xfId="20271"/>
    <cellStyle name="_수공(성남)설계_인천계양 까치마을 태화,한진아파트 공사내역서9.12(제출용)_구로동구일우성아파트 하자보수공사비산출서(1)_견적서-지하주차장 천정보 균열_견적서-301동 302호 수정(01.05)" xfId="20272"/>
    <cellStyle name="_수공(성남)설계_인천계양 까치마을 태화,한진아파트 공사내역서9.12(제출용)_구로동구일우성아파트 하자보수공사비산출서(1)_견적서-지하주차장 천정보 균열_새암건설-302동1601호 보수견적서" xfId="20273"/>
    <cellStyle name="_수공(성남)설계_인천계양 까치마을 태화,한진아파트 공사내역서9.12(제출용)_구로동구일우성아파트 하자보수공사비산출서(1)_견적서-지하주차장 천정보 균열_점검보고서-303동 1903호(01.08)" xfId="20274"/>
    <cellStyle name="_수공(성남)설계_인천계양 까치마을 태화,한진아파트 공사내역서9.12(제출용)_구로동구일우성아파트 하자보수공사비산출서(1)_복사본 견적서-202동 1101호NEW" xfId="20275"/>
    <cellStyle name="_수공(성남)설계_인천계양 까치마을 태화,한진아파트 공사내역서9.12(제출용)_구로동구일우성아파트 하자보수공사비산출서(1)_수량산출서(계단)" xfId="20276"/>
    <cellStyle name="_수공(성남)설계_인천계양 까치마을 태화,한진아파트 공사내역서9.12(제출용)_구로동구일우성아파트 하자보수공사비산출서(1)_업체선정요청(강릉경포외벽도색)" xfId="20277"/>
    <cellStyle name="_수공(성남)설계_인천계양 까치마을 태화,한진아파트 공사내역서9.12(제출용)_구로동구일우성아파트 하자보수공사비산출서(1)_업체선정요청(종결보수공사)" xfId="20278"/>
    <cellStyle name="_수공(성남)설계_인천계양 까치마을 태화,한진아파트 공사내역서9.12(제출용)_복사본 견적서-202동 1101호NEW" xfId="20279"/>
    <cellStyle name="_수공(성남)설계_인천계양 까치마을 태화,한진아파트 공사내역서9.12(제출용)_수량산출서(계단)" xfId="20280"/>
    <cellStyle name="_수공(성남)설계_인천계양 까치마을 태화,한진아파트 공사내역서9.12(제출용)_업체선정요청(강릉경포외벽도색)" xfId="20281"/>
    <cellStyle name="_수공(성남)설계_인천계양 까치마을 태화,한진아파트 공사내역서9.12(제출용)_업체선정요청(종결보수공사)" xfId="20282"/>
    <cellStyle name="_수공(성남)설계_인천계양 까치마을 태화,한진아파트 공사내역서9.12(제출용)_인천계양 까치마을 태화,한진아파트 공사내역서9.12(제출용)" xfId="20283"/>
    <cellStyle name="_수공(성남)설계_인천계양 까치마을 태화,한진아파트 공사내역서9.12(제출용)_인천계양 까치마을 태화,한진아파트 공사내역서9.12(제출용)_견적서-110동 602호" xfId="20284"/>
    <cellStyle name="_수공(성남)설계_인천계양 까치마을 태화,한진아파트 공사내역서9.12(제출용)_인천계양 까치마을 태화,한진아파트 공사내역서9.12(제출용)_견적서-상가" xfId="20285"/>
    <cellStyle name="_수공(성남)설계_인천계양 까치마을 태화,한진아파트 공사내역서9.12(제출용)_인천계양 까치마을 태화,한진아파트 공사내역서9.12(제출용)_견적서-상가_견적서-세대" xfId="20286"/>
    <cellStyle name="_수공(성남)설계_인천계양 까치마을 태화,한진아파트 공사내역서9.12(제출용)_인천계양 까치마을 태화,한진아파트 공사내역서9.12(제출용)_견적서-샘플2세대" xfId="20287"/>
    <cellStyle name="_수공(성남)설계_인천계양 까치마을 태화,한진아파트 공사내역서9.12(제출용)_인천계양 까치마을 태화,한진아파트 공사내역서9.12(제출용)_견적서-샘플2세대(수정)" xfId="20288"/>
    <cellStyle name="_수공(성남)설계_인천계양 까치마을 태화,한진아파트 공사내역서9.12(제출용)_인천계양 까치마을 태화,한진아파트 공사내역서9.12(제출용)_견적서-샘플2세대(수정)_견적서-세대결로(115동 1101호 외)" xfId="20289"/>
    <cellStyle name="_수공(성남)설계_인천계양 까치마을 태화,한진아파트 공사내역서9.12(제출용)_인천계양 까치마을 태화,한진아파트 공사내역서9.12(제출용)_견적서-샘플2세대_견적서-세대" xfId="20290"/>
    <cellStyle name="_수공(성남)설계_인천계양 까치마을 태화,한진아파트 공사내역서9.12(제출용)_인천계양 까치마을 태화,한진아파트 공사내역서9.12(제출용)_견적서-세대결로(115동 1101호 외)" xfId="20291"/>
    <cellStyle name="_수공(성남)설계_인천계양 까치마을 태화,한진아파트 공사내역서9.12(제출용)_인천계양 까치마을 태화,한진아파트 공사내역서9.12(제출용)_견적서-지하주차장" xfId="20292"/>
    <cellStyle name="_수공(성남)설계_인천계양 까치마을 태화,한진아파트 공사내역서9.12(제출용)_인천계양 까치마을 태화,한진아파트 공사내역서9.12(제출용)_견적서-지하주차장 천정보 균열" xfId="20293"/>
    <cellStyle name="_수공(성남)설계_인천계양 까치마을 태화,한진아파트 공사내역서9.12(제출용)_인천계양 까치마을 태화,한진아파트 공사내역서9.12(제출용)_견적서-지하주차장 천정보 균열_견적서-301동 302호 수정(01.05)" xfId="20294"/>
    <cellStyle name="_수공(성남)설계_인천계양 까치마을 태화,한진아파트 공사내역서9.12(제출용)_인천계양 까치마을 태화,한진아파트 공사내역서9.12(제출용)_견적서-지하주차장 천정보 균열_새암건설-302동1601호 보수견적서" xfId="20295"/>
    <cellStyle name="_수공(성남)설계_인천계양 까치마을 태화,한진아파트 공사내역서9.12(제출용)_인천계양 까치마을 태화,한진아파트 공사내역서9.12(제출용)_견적서-지하주차장 천정보 균열_점검보고서-303동 1903호(01.08)" xfId="20296"/>
    <cellStyle name="_수공(성남)설계_인천계양 까치마을 태화,한진아파트 공사내역서9.12(제출용)_인천계양 까치마을 태화,한진아파트 공사내역서9.12(제출용)_복사본 견적서-202동 1101호NEW" xfId="20297"/>
    <cellStyle name="_수공(성남)설계_인천계양 까치마을 태화,한진아파트 공사내역서9.12(제출용)_인천계양 까치마을 태화,한진아파트 공사내역서9.12(제출용)_수량산출서(계단)" xfId="20298"/>
    <cellStyle name="_수공(성남)설계_인천계양 까치마을 태화,한진아파트 공사내역서9.12(제출용)_인천계양 까치마을 태화,한진아파트 공사내역서9.12(제출용)_업체선정요청(강릉경포외벽도색)" xfId="20299"/>
    <cellStyle name="_수공(성남)설계_인천계양 까치마을 태화,한진아파트 공사내역서9.12(제출용)_인천계양 까치마을 태화,한진아파트 공사내역서9.12(제출용)_업체선정요청(종결보수공사)" xfId="20300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" xfId="20301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견적서-110동 602호" xfId="20302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견적서-상가" xfId="20303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견적서-상가_견적서-세대" xfId="20304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견적서-샘플2세대" xfId="20305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견적서-샘플2세대(수정)" xfId="20306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견적서-샘플2세대(수정)_견적서-세대결로(115동 1101호 외)" xfId="20307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견적서-샘플2세대_견적서-세대" xfId="20308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견적서-세대결로(115동 1101호 외)" xfId="20309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견적서-지하주차장" xfId="20310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견적서-지하주차장 천정보 균열" xfId="20311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견적서-지하주차장 천정보 균열_견적서-301동 302호 수정(01.05)" xfId="20312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견적서-지하주차장 천정보 균열_새암건설-302동1601호 보수견적서" xfId="20313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견적서-지하주차장 천정보 균열_점검보고서-303동 1903호(01.08)" xfId="20314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" xfId="20315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견적서-110동 602호" xfId="20316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견적서-상가" xfId="20317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견적서-상가_견적서-세대" xfId="20318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견적서-샘플2세대" xfId="20319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견적서-샘플2세대(수정)" xfId="20320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견적서-샘플2세대(수정)_견적서-세대결로(115동 1101호 외)" xfId="20321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견적서-샘플2세대_견적서-세대" xfId="20322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견적서-세대결로(115동 1101호 외)" xfId="20323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견적서-지하주차장" xfId="20324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견적서-지하주차장 천정보 균열" xfId="20325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견적서-지하주차장 천정보 균열_견적서-301동 302호 수정(01.05)" xfId="20326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견적서-지하주차장 천정보 균열_새암건설-302동1601호 보수견적서" xfId="20327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견적서-지하주차장 천정보 균열_점검보고서-303동 1903호(01.08)" xfId="20328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복사본 견적서-202동 1101호NEW" xfId="20329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수량산출서(계단)" xfId="20330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업체선정요청(강릉경포외벽도색)" xfId="20331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업체선정요청(종결보수공사)" xfId="20332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" xfId="20333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견적서-110동 602호" xfId="20334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견적서-상가" xfId="20335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견적서-상가_견적서-세대" xfId="20336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견적서-샘플2세대" xfId="20337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견적서-샘플2세대(수정)" xfId="20338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견적서-샘플2세대(수정)_견적서-세대결로(115동 1101호 외)" xfId="20339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견적서-샘플2세대_견적서-세대" xfId="20340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견적서-세대결로(115동 1101호 외)" xfId="20341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견적서-지하주차장" xfId="20342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견적서-지하주차장 천정보 균열" xfId="20343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견적서-지하주차장 천정보 균열_견적서-301동 302호 수정(01.05)" xfId="20344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견적서-지하주차장 천정보 균열_새암건설-302동1601호 보수견적서" xfId="20345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견적서-지하주차장 천정보 균열_점검보고서-303동 1903호(01.08)" xfId="20346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복사본 견적서-202동 1101호NEW" xfId="20347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수량산출서(계단)" xfId="20348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업체선정요청(강릉경포외벽도색)" xfId="20349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업체선정요청(종결보수공사)" xfId="20350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복사본 견적서-202동 1101호NEW" xfId="20351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수량산출서(계단)" xfId="20352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업체선정요청(강릉경포외벽도색)" xfId="20353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업체선정요청(종결보수공사)" xfId="20354"/>
    <cellStyle name="_수량산출서" xfId="1843"/>
    <cellStyle name="_수량산출서(0722)" xfId="1844"/>
    <cellStyle name="_수원천천내역(ver07)" xfId="1846"/>
    <cellStyle name="_수원천천내역(현장검토후)" xfId="1845"/>
    <cellStyle name="_수원테크노(기안)" xfId="1847"/>
    <cellStyle name="_수정-공항운송도급내역(0917)" xfId="13041"/>
    <cellStyle name="_수정이여2003.05.19xls" xfId="13591"/>
    <cellStyle name="_순천역사(동경)" xfId="1848"/>
    <cellStyle name="_숭실대학교 걷고싶은 거리 녹화사업" xfId="1849"/>
    <cellStyle name="_스튜디오" xfId="1850"/>
    <cellStyle name="_스틸커튼월 사전공사 승인요청(평창콘도)" xfId="18179"/>
    <cellStyle name="_승희-타워팰리스 3차" xfId="14686"/>
    <cellStyle name="_시스템견적서" xfId="13592"/>
    <cellStyle name="_시운전" xfId="1851"/>
    <cellStyle name="_시행결의(가설,철콘)-실행팀" xfId="1852"/>
    <cellStyle name="_시행결의(을)" xfId="13593"/>
    <cellStyle name="_시행결의(을)100%" xfId="13594"/>
    <cellStyle name="_시화물류실행내역(설비)0628" xfId="1853"/>
    <cellStyle name="_신고리직원사택물량내역(오수처리)공사입찰용" xfId="1854"/>
    <cellStyle name="_신규(철골공사)집행예산 승인요청" xfId="18180"/>
    <cellStyle name="_신규단가(SIG)" xfId="13220"/>
    <cellStyle name="_신도림아파트임시" xfId="1855"/>
    <cellStyle name="_신동탄경비_0831_ver03_1019_예산관리팀송부" xfId="1856"/>
    <cellStyle name="_신리1교-상부" xfId="1857"/>
    <cellStyle name="_신리1교-상부_Book2" xfId="1865"/>
    <cellStyle name="_신리1교-상부_x주요자재집계표" xfId="1866"/>
    <cellStyle name="_신리1교-상부_구조물주요자재(3공구)" xfId="1858"/>
    <cellStyle name="_신리1교-상부_구조물주요자재(3공구)_Book2" xfId="1861"/>
    <cellStyle name="_신리1교-상부_구조물주요자재(3공구)_x주요자재집계표" xfId="1862"/>
    <cellStyle name="_신리1교-상부_구조물주요자재(3공구)_주요자재집계표" xfId="1859"/>
    <cellStyle name="_신리1교-상부_구조물주요자재(3공구)_주요자재집계표(5-2)-0604" xfId="1860"/>
    <cellStyle name="_신리1교-상부_주요자재집계표" xfId="1863"/>
    <cellStyle name="_신리1교-상부_주요자재집계표(5-2)-0604" xfId="1864"/>
    <cellStyle name="_신리5교 상부" xfId="1867"/>
    <cellStyle name="_신리5교교대" xfId="1868"/>
    <cellStyle name="_신리5교교대토공" xfId="1869"/>
    <cellStyle name="_신리6교 상부" xfId="1870"/>
    <cellStyle name="_신세계오수(2003년도)2003.07.24" xfId="1871"/>
    <cellStyle name="_신영건설변경계약내역" xfId="20355"/>
    <cellStyle name="_신일대구각산모델내역(실행92)051118" xfId="14687"/>
    <cellStyle name="_신중점현장20020810굴포천" xfId="1872"/>
    <cellStyle name="_신촌 트리플지점 내장공사" xfId="13595"/>
    <cellStyle name="_신촌(2차)트리플지점(원본)" xfId="13596"/>
    <cellStyle name="_신태백(가실행)" xfId="1873"/>
    <cellStyle name="_신태백(가실행)_1" xfId="1874"/>
    <cellStyle name="_신태백(가실행)_1_경찰서-터미널간도로(투찰)②" xfId="1875"/>
    <cellStyle name="_신태백(가실행)_1_경찰서-터미널간도로(투찰)②_마현생창(동양고속)" xfId="1876"/>
    <cellStyle name="_신태백(가실행)_1_경찰서-터미널간도로(투찰)②_마현생창(동양고속)_왜관-태평건설" xfId="1877"/>
    <cellStyle name="_신태백(가실행)_1_경찰서-터미널간도로(투찰)②_마현생창(동양고속)_왜관-태평건설_청주사직골조(최종확정)" xfId="1878"/>
    <cellStyle name="_신태백(가실행)_1_경찰서-터미널간도로(투찰)②_마현생창(동양고속)_청주사직골조(최종확정)" xfId="1879"/>
    <cellStyle name="_신태백(가실행)_1_경찰서-터미널간도로(투찰)②_왜관-태평건설" xfId="1880"/>
    <cellStyle name="_신태백(가실행)_1_경찰서-터미널간도로(투찰)②_왜관-태평건설_청주사직골조(최종확정)" xfId="1881"/>
    <cellStyle name="_신태백(가실행)_1_경찰서-터미널간도로(투찰)②_청주사직골조(최종확정)" xfId="1882"/>
    <cellStyle name="_신태백(가실행)_1_마현생창(동양고속)" xfId="1883"/>
    <cellStyle name="_신태백(가실행)_1_마현생창(동양고속)_왜관-태평건설" xfId="1884"/>
    <cellStyle name="_신태백(가실행)_1_마현생창(동양고속)_왜관-태평건설_청주사직골조(최종확정)" xfId="1885"/>
    <cellStyle name="_신태백(가실행)_1_마현생창(동양고속)_청주사직골조(최종확정)" xfId="1886"/>
    <cellStyle name="_신태백(가실행)_1_봉무지방산업단지도로(투찰)②" xfId="1887"/>
    <cellStyle name="_신태백(가실행)_1_봉무지방산업단지도로(투찰)②_마현생창(동양고속)" xfId="1888"/>
    <cellStyle name="_신태백(가실행)_1_봉무지방산업단지도로(투찰)②_마현생창(동양고속)_왜관-태평건설" xfId="1889"/>
    <cellStyle name="_신태백(가실행)_1_봉무지방산업단지도로(투찰)②_마현생창(동양고속)_왜관-태평건설_청주사직골조(최종확정)" xfId="1890"/>
    <cellStyle name="_신태백(가실행)_1_봉무지방산업단지도로(투찰)②_마현생창(동양고속)_청주사직골조(최종확정)" xfId="1891"/>
    <cellStyle name="_신태백(가실행)_1_봉무지방산업단지도로(투찰)②_왜관-태평건설" xfId="1892"/>
    <cellStyle name="_신태백(가실행)_1_봉무지방산업단지도로(투찰)②_왜관-태평건설_청주사직골조(최종확정)" xfId="1893"/>
    <cellStyle name="_신태백(가실행)_1_봉무지방산업단지도로(투찰)②_청주사직골조(최종확정)" xfId="1894"/>
    <cellStyle name="_신태백(가실행)_1_봉무지방산업단지도로(투찰)②+0.250%" xfId="1895"/>
    <cellStyle name="_신태백(가실행)_1_봉무지방산업단지도로(투찰)②+0.250%_마현생창(동양고속)" xfId="1896"/>
    <cellStyle name="_신태백(가실행)_1_봉무지방산업단지도로(투찰)②+0.250%_마현생창(동양고속)_왜관-태평건설" xfId="1897"/>
    <cellStyle name="_신태백(가실행)_1_봉무지방산업단지도로(투찰)②+0.250%_마현생창(동양고속)_왜관-태평건설_청주사직골조(최종확정)" xfId="1898"/>
    <cellStyle name="_신태백(가실행)_1_봉무지방산업단지도로(투찰)②+0.250%_마현생창(동양고속)_청주사직골조(최종확정)" xfId="1899"/>
    <cellStyle name="_신태백(가실행)_1_봉무지방산업단지도로(투찰)②+0.250%_왜관-태평건설" xfId="1900"/>
    <cellStyle name="_신태백(가실행)_1_봉무지방산업단지도로(투찰)②+0.250%_왜관-태평건설_청주사직골조(최종확정)" xfId="1901"/>
    <cellStyle name="_신태백(가실행)_1_봉무지방산업단지도로(투찰)②+0.250%_청주사직골조(최종확정)" xfId="1902"/>
    <cellStyle name="_신태백(가실행)_1_왜관-태평건설" xfId="1903"/>
    <cellStyle name="_신태백(가실행)_1_왜관-태평건설_청주사직골조(최종확정)" xfId="1904"/>
    <cellStyle name="_신태백(가실행)_1_청주사직골조(최종확정)" xfId="1905"/>
    <cellStyle name="_신태백(가실행)_1_합덕-신례원(2공구)투찰" xfId="1906"/>
    <cellStyle name="_신태백(가실행)_1_합덕-신례원(2공구)투찰_경찰서-터미널간도로(투찰)②" xfId="1907"/>
    <cellStyle name="_신태백(가실행)_1_합덕-신례원(2공구)투찰_경찰서-터미널간도로(투찰)②_마현생창(동양고속)" xfId="1908"/>
    <cellStyle name="_신태백(가실행)_1_합덕-신례원(2공구)투찰_경찰서-터미널간도로(투찰)②_마현생창(동양고속)_왜관-태평건설" xfId="1909"/>
    <cellStyle name="_신태백(가실행)_1_합덕-신례원(2공구)투찰_경찰서-터미널간도로(투찰)②_마현생창(동양고속)_왜관-태평건설_청주사직골조(최종확정)" xfId="1910"/>
    <cellStyle name="_신태백(가실행)_1_합덕-신례원(2공구)투찰_경찰서-터미널간도로(투찰)②_마현생창(동양고속)_청주사직골조(최종확정)" xfId="1911"/>
    <cellStyle name="_신태백(가실행)_1_합덕-신례원(2공구)투찰_경찰서-터미널간도로(투찰)②_왜관-태평건설" xfId="1912"/>
    <cellStyle name="_신태백(가실행)_1_합덕-신례원(2공구)투찰_경찰서-터미널간도로(투찰)②_왜관-태평건설_청주사직골조(최종확정)" xfId="1913"/>
    <cellStyle name="_신태백(가실행)_1_합덕-신례원(2공구)투찰_경찰서-터미널간도로(투찰)②_청주사직골조(최종확정)" xfId="1914"/>
    <cellStyle name="_신태백(가실행)_1_합덕-신례원(2공구)투찰_마현생창(동양고속)" xfId="1915"/>
    <cellStyle name="_신태백(가실행)_1_합덕-신례원(2공구)투찰_마현생창(동양고속)_왜관-태평건설" xfId="1916"/>
    <cellStyle name="_신태백(가실행)_1_합덕-신례원(2공구)투찰_마현생창(동양고속)_왜관-태평건설_청주사직골조(최종확정)" xfId="1917"/>
    <cellStyle name="_신태백(가실행)_1_합덕-신례원(2공구)투찰_마현생창(동양고속)_청주사직골조(최종확정)" xfId="1918"/>
    <cellStyle name="_신태백(가실행)_1_합덕-신례원(2공구)투찰_봉무지방산업단지도로(투찰)②" xfId="1919"/>
    <cellStyle name="_신태백(가실행)_1_합덕-신례원(2공구)투찰_봉무지방산업단지도로(투찰)②_마현생창(동양고속)" xfId="1920"/>
    <cellStyle name="_신태백(가실행)_1_합덕-신례원(2공구)투찰_봉무지방산업단지도로(투찰)②_마현생창(동양고속)_왜관-태평건설" xfId="1921"/>
    <cellStyle name="_신태백(가실행)_1_합덕-신례원(2공구)투찰_봉무지방산업단지도로(투찰)②_마현생창(동양고속)_왜관-태평건설_청주사직골조(최종확정)" xfId="1922"/>
    <cellStyle name="_신태백(가실행)_1_합덕-신례원(2공구)투찰_봉무지방산업단지도로(투찰)②_마현생창(동양고속)_청주사직골조(최종확정)" xfId="1923"/>
    <cellStyle name="_신태백(가실행)_1_합덕-신례원(2공구)투찰_봉무지방산업단지도로(투찰)②_왜관-태평건설" xfId="1924"/>
    <cellStyle name="_신태백(가실행)_1_합덕-신례원(2공구)투찰_봉무지방산업단지도로(투찰)②_왜관-태평건설_청주사직골조(최종확정)" xfId="1925"/>
    <cellStyle name="_신태백(가실행)_1_합덕-신례원(2공구)투찰_봉무지방산업단지도로(투찰)②_청주사직골조(최종확정)" xfId="1926"/>
    <cellStyle name="_신태백(가실행)_1_합덕-신례원(2공구)투찰_봉무지방산업단지도로(투찰)②+0.250%" xfId="1927"/>
    <cellStyle name="_신태백(가실행)_1_합덕-신례원(2공구)투찰_봉무지방산업단지도로(투찰)②+0.250%_마현생창(동양고속)" xfId="1928"/>
    <cellStyle name="_신태백(가실행)_1_합덕-신례원(2공구)투찰_봉무지방산업단지도로(투찰)②+0.250%_마현생창(동양고속)_왜관-태평건설" xfId="1929"/>
    <cellStyle name="_신태백(가실행)_1_합덕-신례원(2공구)투찰_봉무지방산업단지도로(투찰)②+0.250%_마현생창(동양고속)_왜관-태평건설_청주사직골조(최종확정)" xfId="1930"/>
    <cellStyle name="_신태백(가실행)_1_합덕-신례원(2공구)투찰_봉무지방산업단지도로(투찰)②+0.250%_마현생창(동양고속)_청주사직골조(최종확정)" xfId="1931"/>
    <cellStyle name="_신태백(가실행)_1_합덕-신례원(2공구)투찰_봉무지방산업단지도로(투찰)②+0.250%_왜관-태평건설" xfId="1932"/>
    <cellStyle name="_신태백(가실행)_1_합덕-신례원(2공구)투찰_봉무지방산업단지도로(투찰)②+0.250%_왜관-태평건설_청주사직골조(최종확정)" xfId="1933"/>
    <cellStyle name="_신태백(가실행)_1_합덕-신례원(2공구)투찰_봉무지방산업단지도로(투찰)②+0.250%_청주사직골조(최종확정)" xfId="1934"/>
    <cellStyle name="_신태백(가실행)_1_합덕-신례원(2공구)투찰_왜관-태평건설" xfId="1935"/>
    <cellStyle name="_신태백(가실행)_1_합덕-신례원(2공구)투찰_왜관-태평건설_청주사직골조(최종확정)" xfId="1936"/>
    <cellStyle name="_신태백(가실행)_1_합덕-신례원(2공구)투찰_청주사직골조(최종확정)" xfId="1937"/>
    <cellStyle name="_신태백(가실행)_1_합덕-신례원(2공구)투찰_합덕-신례원(2공구)투찰" xfId="1938"/>
    <cellStyle name="_신태백(가실행)_1_합덕-신례원(2공구)투찰_합덕-신례원(2공구)투찰_경찰서-터미널간도로(투찰)②" xfId="1939"/>
    <cellStyle name="_신태백(가실행)_1_합덕-신례원(2공구)투찰_합덕-신례원(2공구)투찰_경찰서-터미널간도로(투찰)②_마현생창(동양고속)" xfId="1940"/>
    <cellStyle name="_신태백(가실행)_1_합덕-신례원(2공구)투찰_합덕-신례원(2공구)투찰_경찰서-터미널간도로(투찰)②_마현생창(동양고속)_왜관-태평건설" xfId="1941"/>
    <cellStyle name="_신태백(가실행)_1_합덕-신례원(2공구)투찰_합덕-신례원(2공구)투찰_경찰서-터미널간도로(투찰)②_마현생창(동양고속)_왜관-태평건설_청주사직골조(최종확정)" xfId="1942"/>
    <cellStyle name="_신태백(가실행)_1_합덕-신례원(2공구)투찰_합덕-신례원(2공구)투찰_경찰서-터미널간도로(투찰)②_마현생창(동양고속)_청주사직골조(최종확정)" xfId="1943"/>
    <cellStyle name="_신태백(가실행)_1_합덕-신례원(2공구)투찰_합덕-신례원(2공구)투찰_경찰서-터미널간도로(투찰)②_왜관-태평건설" xfId="1944"/>
    <cellStyle name="_신태백(가실행)_1_합덕-신례원(2공구)투찰_합덕-신례원(2공구)투찰_경찰서-터미널간도로(투찰)②_왜관-태평건설_청주사직골조(최종확정)" xfId="1945"/>
    <cellStyle name="_신태백(가실행)_1_합덕-신례원(2공구)투찰_합덕-신례원(2공구)투찰_경찰서-터미널간도로(투찰)②_청주사직골조(최종확정)" xfId="1946"/>
    <cellStyle name="_신태백(가실행)_1_합덕-신례원(2공구)투찰_합덕-신례원(2공구)투찰_마현생창(동양고속)" xfId="1947"/>
    <cellStyle name="_신태백(가실행)_1_합덕-신례원(2공구)투찰_합덕-신례원(2공구)투찰_마현생창(동양고속)_왜관-태평건설" xfId="1948"/>
    <cellStyle name="_신태백(가실행)_1_합덕-신례원(2공구)투찰_합덕-신례원(2공구)투찰_마현생창(동양고속)_왜관-태평건설_청주사직골조(최종확정)" xfId="1949"/>
    <cellStyle name="_신태백(가실행)_1_합덕-신례원(2공구)투찰_합덕-신례원(2공구)투찰_마현생창(동양고속)_청주사직골조(최종확정)" xfId="1950"/>
    <cellStyle name="_신태백(가실행)_1_합덕-신례원(2공구)투찰_합덕-신례원(2공구)투찰_봉무지방산업단지도로(투찰)②" xfId="1951"/>
    <cellStyle name="_신태백(가실행)_1_합덕-신례원(2공구)투찰_합덕-신례원(2공구)투찰_봉무지방산업단지도로(투찰)②_마현생창(동양고속)" xfId="1952"/>
    <cellStyle name="_신태백(가실행)_1_합덕-신례원(2공구)투찰_합덕-신례원(2공구)투찰_봉무지방산업단지도로(투찰)②_마현생창(동양고속)_왜관-태평건설" xfId="1953"/>
    <cellStyle name="_신태백(가실행)_1_합덕-신례원(2공구)투찰_합덕-신례원(2공구)투찰_봉무지방산업단지도로(투찰)②_마현생창(동양고속)_왜관-태평건설_청주사직골조(최종확정)" xfId="1954"/>
    <cellStyle name="_신태백(가실행)_1_합덕-신례원(2공구)투찰_합덕-신례원(2공구)투찰_봉무지방산업단지도로(투찰)②_마현생창(동양고속)_청주사직골조(최종확정)" xfId="1955"/>
    <cellStyle name="_신태백(가실행)_1_합덕-신례원(2공구)투찰_합덕-신례원(2공구)투찰_봉무지방산업단지도로(투찰)②_왜관-태평건설" xfId="1956"/>
    <cellStyle name="_신태백(가실행)_1_합덕-신례원(2공구)투찰_합덕-신례원(2공구)투찰_봉무지방산업단지도로(투찰)②_왜관-태평건설_청주사직골조(최종확정)" xfId="1957"/>
    <cellStyle name="_신태백(가실행)_1_합덕-신례원(2공구)투찰_합덕-신례원(2공구)투찰_봉무지방산업단지도로(투찰)②_청주사직골조(최종확정)" xfId="1958"/>
    <cellStyle name="_신태백(가실행)_1_합덕-신례원(2공구)투찰_합덕-신례원(2공구)투찰_봉무지방산업단지도로(투찰)②+0.250%" xfId="1959"/>
    <cellStyle name="_신태백(가실행)_1_합덕-신례원(2공구)투찰_합덕-신례원(2공구)투찰_봉무지방산업단지도로(투찰)②+0.250%_마현생창(동양고속)" xfId="1960"/>
    <cellStyle name="_신태백(가실행)_1_합덕-신례원(2공구)투찰_합덕-신례원(2공구)투찰_봉무지방산업단지도로(투찰)②+0.250%_마현생창(동양고속)_왜관-태평건설" xfId="1961"/>
    <cellStyle name="_신태백(가실행)_1_합덕-신례원(2공구)투찰_합덕-신례원(2공구)투찰_봉무지방산업단지도로(투찰)②+0.250%_마현생창(동양고속)_왜관-태평건설_청주사직골조(최종확정)" xfId="1962"/>
    <cellStyle name="_신태백(가실행)_1_합덕-신례원(2공구)투찰_합덕-신례원(2공구)투찰_봉무지방산업단지도로(투찰)②+0.250%_마현생창(동양고속)_청주사직골조(최종확정)" xfId="1963"/>
    <cellStyle name="_신태백(가실행)_1_합덕-신례원(2공구)투찰_합덕-신례원(2공구)투찰_봉무지방산업단지도로(투찰)②+0.250%_왜관-태평건설" xfId="1964"/>
    <cellStyle name="_신태백(가실행)_1_합덕-신례원(2공구)투찰_합덕-신례원(2공구)투찰_봉무지방산업단지도로(투찰)②+0.250%_왜관-태평건설_청주사직골조(최종확정)" xfId="1965"/>
    <cellStyle name="_신태백(가실행)_1_합덕-신례원(2공구)투찰_합덕-신례원(2공구)투찰_봉무지방산업단지도로(투찰)②+0.250%_청주사직골조(최종확정)" xfId="1966"/>
    <cellStyle name="_신태백(가실행)_1_합덕-신례원(2공구)투찰_합덕-신례원(2공구)투찰_왜관-태평건설" xfId="1967"/>
    <cellStyle name="_신태백(가실행)_1_합덕-신례원(2공구)투찰_합덕-신례원(2공구)투찰_왜관-태평건설_청주사직골조(최종확정)" xfId="1968"/>
    <cellStyle name="_신태백(가실행)_1_합덕-신례원(2공구)투찰_합덕-신례원(2공구)투찰_청주사직골조(최종확정)" xfId="1969"/>
    <cellStyle name="_신태백(가실행)_경찰서-터미널간도로(투찰)②" xfId="1970"/>
    <cellStyle name="_신태백(가실행)_경찰서-터미널간도로(투찰)②_마현생창(동양고속)" xfId="1971"/>
    <cellStyle name="_신태백(가실행)_경찰서-터미널간도로(투찰)②_마현생창(동양고속)_왜관-태평건설" xfId="1972"/>
    <cellStyle name="_신태백(가실행)_경찰서-터미널간도로(투찰)②_마현생창(동양고속)_왜관-태평건설_청주사직골조(최종확정)" xfId="1973"/>
    <cellStyle name="_신태백(가실행)_경찰서-터미널간도로(투찰)②_마현생창(동양고속)_청주사직골조(최종확정)" xfId="1974"/>
    <cellStyle name="_신태백(가실행)_경찰서-터미널간도로(투찰)②_왜관-태평건설" xfId="1975"/>
    <cellStyle name="_신태백(가실행)_경찰서-터미널간도로(투찰)②_왜관-태평건설_청주사직골조(최종확정)" xfId="1976"/>
    <cellStyle name="_신태백(가실행)_경찰서-터미널간도로(투찰)②_청주사직골조(최종확정)" xfId="1977"/>
    <cellStyle name="_신태백(가실행)_도덕-고흥도로(투찰)" xfId="1978"/>
    <cellStyle name="_신태백(가실행)_도덕-고흥도로(투찰)_경찰서-터미널간도로(투찰)②" xfId="1979"/>
    <cellStyle name="_신태백(가실행)_도덕-고흥도로(투찰)_경찰서-터미널간도로(투찰)②_마현생창(동양고속)" xfId="1980"/>
    <cellStyle name="_신태백(가실행)_도덕-고흥도로(투찰)_경찰서-터미널간도로(투찰)②_마현생창(동양고속)_왜관-태평건설" xfId="1981"/>
    <cellStyle name="_신태백(가실행)_도덕-고흥도로(투찰)_경찰서-터미널간도로(투찰)②_마현생창(동양고속)_왜관-태평건설_청주사직골조(최종확정)" xfId="1982"/>
    <cellStyle name="_신태백(가실행)_도덕-고흥도로(투찰)_경찰서-터미널간도로(투찰)②_마현생창(동양고속)_청주사직골조(최종확정)" xfId="1983"/>
    <cellStyle name="_신태백(가실행)_도덕-고흥도로(투찰)_경찰서-터미널간도로(투찰)②_왜관-태평건설" xfId="1984"/>
    <cellStyle name="_신태백(가실행)_도덕-고흥도로(투찰)_경찰서-터미널간도로(투찰)②_왜관-태평건설_청주사직골조(최종확정)" xfId="1985"/>
    <cellStyle name="_신태백(가실행)_도덕-고흥도로(투찰)_경찰서-터미널간도로(투찰)②_청주사직골조(최종확정)" xfId="1986"/>
    <cellStyle name="_신태백(가실행)_도덕-고흥도로(투찰)_마현생창(동양고속)" xfId="1987"/>
    <cellStyle name="_신태백(가실행)_도덕-고흥도로(투찰)_마현생창(동양고속)_왜관-태평건설" xfId="1988"/>
    <cellStyle name="_신태백(가실행)_도덕-고흥도로(투찰)_마현생창(동양고속)_왜관-태평건설_청주사직골조(최종확정)" xfId="1989"/>
    <cellStyle name="_신태백(가실행)_도덕-고흥도로(투찰)_마현생창(동양고속)_청주사직골조(최종확정)" xfId="1990"/>
    <cellStyle name="_신태백(가실행)_도덕-고흥도로(투찰)_봉무지방산업단지도로(투찰)②" xfId="1991"/>
    <cellStyle name="_신태백(가실행)_도덕-고흥도로(투찰)_봉무지방산업단지도로(투찰)②_마현생창(동양고속)" xfId="1992"/>
    <cellStyle name="_신태백(가실행)_도덕-고흥도로(투찰)_봉무지방산업단지도로(투찰)②_마현생창(동양고속)_왜관-태평건설" xfId="1993"/>
    <cellStyle name="_신태백(가실행)_도덕-고흥도로(투찰)_봉무지방산업단지도로(투찰)②_마현생창(동양고속)_왜관-태평건설_청주사직골조(최종확정)" xfId="1994"/>
    <cellStyle name="_신태백(가실행)_도덕-고흥도로(투찰)_봉무지방산업단지도로(투찰)②_마현생창(동양고속)_청주사직골조(최종확정)" xfId="1995"/>
    <cellStyle name="_신태백(가실행)_도덕-고흥도로(투찰)_봉무지방산업단지도로(투찰)②_왜관-태평건설" xfId="1996"/>
    <cellStyle name="_신태백(가실행)_도덕-고흥도로(투찰)_봉무지방산업단지도로(투찰)②_왜관-태평건설_청주사직골조(최종확정)" xfId="1997"/>
    <cellStyle name="_신태백(가실행)_도덕-고흥도로(투찰)_봉무지방산업단지도로(투찰)②_청주사직골조(최종확정)" xfId="1998"/>
    <cellStyle name="_신태백(가실행)_도덕-고흥도로(투찰)_봉무지방산업단지도로(투찰)②+0.250%" xfId="1999"/>
    <cellStyle name="_신태백(가실행)_도덕-고흥도로(투찰)_봉무지방산업단지도로(투찰)②+0.250%_마현생창(동양고속)" xfId="2000"/>
    <cellStyle name="_신태백(가실행)_도덕-고흥도로(투찰)_봉무지방산업단지도로(투찰)②+0.250%_마현생창(동양고속)_왜관-태평건설" xfId="2001"/>
    <cellStyle name="_신태백(가실행)_도덕-고흥도로(투찰)_봉무지방산업단지도로(투찰)②+0.250%_마현생창(동양고속)_왜관-태평건설_청주사직골조(최종확정)" xfId="2002"/>
    <cellStyle name="_신태백(가실행)_도덕-고흥도로(투찰)_봉무지방산업단지도로(투찰)②+0.250%_마현생창(동양고속)_청주사직골조(최종확정)" xfId="2003"/>
    <cellStyle name="_신태백(가실행)_도덕-고흥도로(투찰)_봉무지방산업단지도로(투찰)②+0.250%_왜관-태평건설" xfId="2004"/>
    <cellStyle name="_신태백(가실행)_도덕-고흥도로(투찰)_봉무지방산업단지도로(투찰)②+0.250%_왜관-태평건설_청주사직골조(최종확정)" xfId="2005"/>
    <cellStyle name="_신태백(가실행)_도덕-고흥도로(투찰)_봉무지방산업단지도로(투찰)②+0.250%_청주사직골조(최종확정)" xfId="2006"/>
    <cellStyle name="_신태백(가실행)_도덕-고흥도로(투찰)_왜관-태평건설" xfId="2007"/>
    <cellStyle name="_신태백(가실행)_도덕-고흥도로(투찰)_왜관-태평건설_청주사직골조(최종확정)" xfId="2008"/>
    <cellStyle name="_신태백(가실행)_도덕-고흥도로(투찰)_청주사직골조(최종확정)" xfId="2009"/>
    <cellStyle name="_신태백(가실행)_도덕-고흥도로(투찰)_합덕-신례원(2공구)투찰" xfId="2010"/>
    <cellStyle name="_신태백(가실행)_도덕-고흥도로(투찰)_합덕-신례원(2공구)투찰_경찰서-터미널간도로(투찰)②" xfId="2011"/>
    <cellStyle name="_신태백(가실행)_도덕-고흥도로(투찰)_합덕-신례원(2공구)투찰_경찰서-터미널간도로(투찰)②_마현생창(동양고속)" xfId="2012"/>
    <cellStyle name="_신태백(가실행)_도덕-고흥도로(투찰)_합덕-신례원(2공구)투찰_경찰서-터미널간도로(투찰)②_마현생창(동양고속)_왜관-태평건설" xfId="2013"/>
    <cellStyle name="_신태백(가실행)_도덕-고흥도로(투찰)_합덕-신례원(2공구)투찰_경찰서-터미널간도로(투찰)②_마현생창(동양고속)_왜관-태평건설_청주사직골조(최종확정)" xfId="2014"/>
    <cellStyle name="_신태백(가실행)_도덕-고흥도로(투찰)_합덕-신례원(2공구)투찰_경찰서-터미널간도로(투찰)②_마현생창(동양고속)_청주사직골조(최종확정)" xfId="2015"/>
    <cellStyle name="_신태백(가실행)_도덕-고흥도로(투찰)_합덕-신례원(2공구)투찰_경찰서-터미널간도로(투찰)②_왜관-태평건설" xfId="2016"/>
    <cellStyle name="_신태백(가실행)_도덕-고흥도로(투찰)_합덕-신례원(2공구)투찰_경찰서-터미널간도로(투찰)②_왜관-태평건설_청주사직골조(최종확정)" xfId="2017"/>
    <cellStyle name="_신태백(가실행)_도덕-고흥도로(투찰)_합덕-신례원(2공구)투찰_경찰서-터미널간도로(투찰)②_청주사직골조(최종확정)" xfId="2018"/>
    <cellStyle name="_신태백(가실행)_도덕-고흥도로(투찰)_합덕-신례원(2공구)투찰_마현생창(동양고속)" xfId="2019"/>
    <cellStyle name="_신태백(가실행)_도덕-고흥도로(투찰)_합덕-신례원(2공구)투찰_마현생창(동양고속)_왜관-태평건설" xfId="2020"/>
    <cellStyle name="_신태백(가실행)_도덕-고흥도로(투찰)_합덕-신례원(2공구)투찰_마현생창(동양고속)_왜관-태평건설_청주사직골조(최종확정)" xfId="2021"/>
    <cellStyle name="_신태백(가실행)_도덕-고흥도로(투찰)_합덕-신례원(2공구)투찰_마현생창(동양고속)_청주사직골조(최종확정)" xfId="2022"/>
    <cellStyle name="_신태백(가실행)_도덕-고흥도로(투찰)_합덕-신례원(2공구)투찰_봉무지방산업단지도로(투찰)②" xfId="2023"/>
    <cellStyle name="_신태백(가실행)_도덕-고흥도로(투찰)_합덕-신례원(2공구)투찰_봉무지방산업단지도로(투찰)②_마현생창(동양고속)" xfId="2024"/>
    <cellStyle name="_신태백(가실행)_도덕-고흥도로(투찰)_합덕-신례원(2공구)투찰_봉무지방산업단지도로(투찰)②_마현생창(동양고속)_왜관-태평건설" xfId="2025"/>
    <cellStyle name="_신태백(가실행)_도덕-고흥도로(투찰)_합덕-신례원(2공구)투찰_봉무지방산업단지도로(투찰)②_마현생창(동양고속)_왜관-태평건설_청주사직골조(최종확정)" xfId="2026"/>
    <cellStyle name="_신태백(가실행)_도덕-고흥도로(투찰)_합덕-신례원(2공구)투찰_봉무지방산업단지도로(투찰)②_마현생창(동양고속)_청주사직골조(최종확정)" xfId="2027"/>
    <cellStyle name="_신태백(가실행)_도덕-고흥도로(투찰)_합덕-신례원(2공구)투찰_봉무지방산업단지도로(투찰)②_왜관-태평건설" xfId="2028"/>
    <cellStyle name="_신태백(가실행)_도덕-고흥도로(투찰)_합덕-신례원(2공구)투찰_봉무지방산업단지도로(투찰)②_왜관-태평건설_청주사직골조(최종확정)" xfId="2029"/>
    <cellStyle name="_신태백(가실행)_도덕-고흥도로(투찰)_합덕-신례원(2공구)투찰_봉무지방산업단지도로(투찰)②_청주사직골조(최종확정)" xfId="2030"/>
    <cellStyle name="_신태백(가실행)_도덕-고흥도로(투찰)_합덕-신례원(2공구)투찰_봉무지방산업단지도로(투찰)②+0.250%" xfId="2031"/>
    <cellStyle name="_신태백(가실행)_도덕-고흥도로(투찰)_합덕-신례원(2공구)투찰_봉무지방산업단지도로(투찰)②+0.250%_마현생창(동양고속)" xfId="2032"/>
    <cellStyle name="_신태백(가실행)_도덕-고흥도로(투찰)_합덕-신례원(2공구)투찰_봉무지방산업단지도로(투찰)②+0.250%_마현생창(동양고속)_왜관-태평건설" xfId="2033"/>
    <cellStyle name="_신태백(가실행)_도덕-고흥도로(투찰)_합덕-신례원(2공구)투찰_봉무지방산업단지도로(투찰)②+0.250%_마현생창(동양고속)_왜관-태평건설_청주사직골조(최종확정)" xfId="2034"/>
    <cellStyle name="_신태백(가실행)_도덕-고흥도로(투찰)_합덕-신례원(2공구)투찰_봉무지방산업단지도로(투찰)②+0.250%_마현생창(동양고속)_청주사직골조(최종확정)" xfId="2035"/>
    <cellStyle name="_신태백(가실행)_도덕-고흥도로(투찰)_합덕-신례원(2공구)투찰_봉무지방산업단지도로(투찰)②+0.250%_왜관-태평건설" xfId="2036"/>
    <cellStyle name="_신태백(가실행)_도덕-고흥도로(투찰)_합덕-신례원(2공구)투찰_봉무지방산업단지도로(투찰)②+0.250%_왜관-태평건설_청주사직골조(최종확정)" xfId="2037"/>
    <cellStyle name="_신태백(가실행)_도덕-고흥도로(투찰)_합덕-신례원(2공구)투찰_봉무지방산업단지도로(투찰)②+0.250%_청주사직골조(최종확정)" xfId="2038"/>
    <cellStyle name="_신태백(가실행)_도덕-고흥도로(투찰)_합덕-신례원(2공구)투찰_왜관-태평건설" xfId="2039"/>
    <cellStyle name="_신태백(가실행)_도덕-고흥도로(투찰)_합덕-신례원(2공구)투찰_왜관-태평건설_청주사직골조(최종확정)" xfId="2040"/>
    <cellStyle name="_신태백(가실행)_도덕-고흥도로(투찰)_합덕-신례원(2공구)투찰_청주사직골조(최종확정)" xfId="2041"/>
    <cellStyle name="_신태백(가실행)_도덕-고흥도로(투찰)_합덕-신례원(2공구)투찰_합덕-신례원(2공구)투찰" xfId="2042"/>
    <cellStyle name="_신태백(가실행)_도덕-고흥도로(투찰)_합덕-신례원(2공구)투찰_합덕-신례원(2공구)투찰_경찰서-터미널간도로(투찰)②" xfId="2043"/>
    <cellStyle name="_신태백(가실행)_도덕-고흥도로(투찰)_합덕-신례원(2공구)투찰_합덕-신례원(2공구)투찰_경찰서-터미널간도로(투찰)②_마현생창(동양고속)" xfId="2044"/>
    <cellStyle name="_신태백(가실행)_도덕-고흥도로(투찰)_합덕-신례원(2공구)투찰_합덕-신례원(2공구)투찰_경찰서-터미널간도로(투찰)②_마현생창(동양고속)_왜관-태평건설" xfId="2045"/>
    <cellStyle name="_신태백(가실행)_도덕-고흥도로(투찰)_합덕-신례원(2공구)투찰_합덕-신례원(2공구)투찰_경찰서-터미널간도로(투찰)②_마현생창(동양고속)_왜관-태평건설_청주사직골조(최종확정)" xfId="2046"/>
    <cellStyle name="_신태백(가실행)_도덕-고흥도로(투찰)_합덕-신례원(2공구)투찰_합덕-신례원(2공구)투찰_경찰서-터미널간도로(투찰)②_마현생창(동양고속)_청주사직골조(최종확정)" xfId="2047"/>
    <cellStyle name="_신태백(가실행)_도덕-고흥도로(투찰)_합덕-신례원(2공구)투찰_합덕-신례원(2공구)투찰_경찰서-터미널간도로(투찰)②_왜관-태평건설" xfId="2048"/>
    <cellStyle name="_신태백(가실행)_도덕-고흥도로(투찰)_합덕-신례원(2공구)투찰_합덕-신례원(2공구)투찰_경찰서-터미널간도로(투찰)②_왜관-태평건설_청주사직골조(최종확정)" xfId="2049"/>
    <cellStyle name="_신태백(가실행)_도덕-고흥도로(투찰)_합덕-신례원(2공구)투찰_합덕-신례원(2공구)투찰_경찰서-터미널간도로(투찰)②_청주사직골조(최종확정)" xfId="2050"/>
    <cellStyle name="_신태백(가실행)_도덕-고흥도로(투찰)_합덕-신례원(2공구)투찰_합덕-신례원(2공구)투찰_마현생창(동양고속)" xfId="2051"/>
    <cellStyle name="_신태백(가실행)_도덕-고흥도로(투찰)_합덕-신례원(2공구)투찰_합덕-신례원(2공구)투찰_마현생창(동양고속)_왜관-태평건설" xfId="2052"/>
    <cellStyle name="_신태백(가실행)_도덕-고흥도로(투찰)_합덕-신례원(2공구)투찰_합덕-신례원(2공구)투찰_마현생창(동양고속)_왜관-태평건설_청주사직골조(최종확정)" xfId="2053"/>
    <cellStyle name="_신태백(가실행)_도덕-고흥도로(투찰)_합덕-신례원(2공구)투찰_합덕-신례원(2공구)투찰_마현생창(동양고속)_청주사직골조(최종확정)" xfId="2054"/>
    <cellStyle name="_신태백(가실행)_도덕-고흥도로(투찰)_합덕-신례원(2공구)투찰_합덕-신례원(2공구)투찰_봉무지방산업단지도로(투찰)②" xfId="2055"/>
    <cellStyle name="_신태백(가실행)_도덕-고흥도로(투찰)_합덕-신례원(2공구)투찰_합덕-신례원(2공구)투찰_봉무지방산업단지도로(투찰)②_마현생창(동양고속)" xfId="2056"/>
    <cellStyle name="_신태백(가실행)_도덕-고흥도로(투찰)_합덕-신례원(2공구)투찰_합덕-신례원(2공구)투찰_봉무지방산업단지도로(투찰)②_마현생창(동양고속)_왜관-태평건설" xfId="2057"/>
    <cellStyle name="_신태백(가실행)_도덕-고흥도로(투찰)_합덕-신례원(2공구)투찰_합덕-신례원(2공구)투찰_봉무지방산업단지도로(투찰)②_마현생창(동양고속)_왜관-태평건설_청주사직골조(최종확정)" xfId="2058"/>
    <cellStyle name="_신태백(가실행)_도덕-고흥도로(투찰)_합덕-신례원(2공구)투찰_합덕-신례원(2공구)투찰_봉무지방산업단지도로(투찰)②_마현생창(동양고속)_청주사직골조(최종확정)" xfId="2059"/>
    <cellStyle name="_신태백(가실행)_도덕-고흥도로(투찰)_합덕-신례원(2공구)투찰_합덕-신례원(2공구)투찰_봉무지방산업단지도로(투찰)②_왜관-태평건설" xfId="2060"/>
    <cellStyle name="_신태백(가실행)_도덕-고흥도로(투찰)_합덕-신례원(2공구)투찰_합덕-신례원(2공구)투찰_봉무지방산업단지도로(투찰)②_왜관-태평건설_청주사직골조(최종확정)" xfId="2061"/>
    <cellStyle name="_신태백(가실행)_도덕-고흥도로(투찰)_합덕-신례원(2공구)투찰_합덕-신례원(2공구)투찰_봉무지방산업단지도로(투찰)②_청주사직골조(최종확정)" xfId="2062"/>
    <cellStyle name="_신태백(가실행)_도덕-고흥도로(투찰)_합덕-신례원(2공구)투찰_합덕-신례원(2공구)투찰_봉무지방산업단지도로(투찰)②+0.250%" xfId="2063"/>
    <cellStyle name="_신태백(가실행)_도덕-고흥도로(투찰)_합덕-신례원(2공구)투찰_합덕-신례원(2공구)투찰_봉무지방산업단지도로(투찰)②+0.250%_마현생창(동양고속)" xfId="2064"/>
    <cellStyle name="_신태백(가실행)_도덕-고흥도로(투찰)_합덕-신례원(2공구)투찰_합덕-신례원(2공구)투찰_봉무지방산업단지도로(투찰)②+0.250%_마현생창(동양고속)_왜관-태평건설" xfId="2065"/>
    <cellStyle name="_신태백(가실행)_도덕-고흥도로(투찰)_합덕-신례원(2공구)투찰_합덕-신례원(2공구)투찰_봉무지방산업단지도로(투찰)②+0.250%_마현생창(동양고속)_왜관-태평건설_청주사직골조(최종확정)" xfId="2066"/>
    <cellStyle name="_신태백(가실행)_도덕-고흥도로(투찰)_합덕-신례원(2공구)투찰_합덕-신례원(2공구)투찰_봉무지방산업단지도로(투찰)②+0.250%_마현생창(동양고속)_청주사직골조(최종확정)" xfId="2067"/>
    <cellStyle name="_신태백(가실행)_도덕-고흥도로(투찰)_합덕-신례원(2공구)투찰_합덕-신례원(2공구)투찰_봉무지방산업단지도로(투찰)②+0.250%_왜관-태평건설" xfId="2068"/>
    <cellStyle name="_신태백(가실행)_도덕-고흥도로(투찰)_합덕-신례원(2공구)투찰_합덕-신례원(2공구)투찰_봉무지방산업단지도로(투찰)②+0.250%_왜관-태평건설_청주사직골조(최종확정)" xfId="2069"/>
    <cellStyle name="_신태백(가실행)_도덕-고흥도로(투찰)_합덕-신례원(2공구)투찰_합덕-신례원(2공구)투찰_봉무지방산업단지도로(투찰)②+0.250%_청주사직골조(최종확정)" xfId="2070"/>
    <cellStyle name="_신태백(가실행)_도덕-고흥도로(투찰)_합덕-신례원(2공구)투찰_합덕-신례원(2공구)투찰_왜관-태평건설" xfId="2071"/>
    <cellStyle name="_신태백(가실행)_도덕-고흥도로(투찰)_합덕-신례원(2공구)투찰_합덕-신례원(2공구)투찰_왜관-태평건설_청주사직골조(최종확정)" xfId="2072"/>
    <cellStyle name="_신태백(가실행)_도덕-고흥도로(투찰)_합덕-신례원(2공구)투찰_합덕-신례원(2공구)투찰_청주사직골조(최종확정)" xfId="2073"/>
    <cellStyle name="_신태백(가실행)_마현생창(동양고속)" xfId="2074"/>
    <cellStyle name="_신태백(가실행)_마현생창(동양고속)_왜관-태평건설" xfId="2075"/>
    <cellStyle name="_신태백(가실행)_마현생창(동양고속)_왜관-태평건설_청주사직골조(최종확정)" xfId="2076"/>
    <cellStyle name="_신태백(가실행)_마현생창(동양고속)_청주사직골조(최종확정)" xfId="2077"/>
    <cellStyle name="_신태백(가실행)_봉무지방산업단지도로(투찰)②" xfId="2078"/>
    <cellStyle name="_신태백(가실행)_봉무지방산업단지도로(투찰)②_마현생창(동양고속)" xfId="2079"/>
    <cellStyle name="_신태백(가실행)_봉무지방산업단지도로(투찰)②_마현생창(동양고속)_왜관-태평건설" xfId="2080"/>
    <cellStyle name="_신태백(가실행)_봉무지방산업단지도로(투찰)②_마현생창(동양고속)_왜관-태평건설_청주사직골조(최종확정)" xfId="2081"/>
    <cellStyle name="_신태백(가실행)_봉무지방산업단지도로(투찰)②_마현생창(동양고속)_청주사직골조(최종확정)" xfId="2082"/>
    <cellStyle name="_신태백(가실행)_봉무지방산업단지도로(투찰)②_왜관-태평건설" xfId="2083"/>
    <cellStyle name="_신태백(가실행)_봉무지방산업단지도로(투찰)②_왜관-태평건설_청주사직골조(최종확정)" xfId="2084"/>
    <cellStyle name="_신태백(가실행)_봉무지방산업단지도로(투찰)②_청주사직골조(최종확정)" xfId="2085"/>
    <cellStyle name="_신태백(가실행)_봉무지방산업단지도로(투찰)②+0.250%" xfId="2086"/>
    <cellStyle name="_신태백(가실행)_봉무지방산업단지도로(투찰)②+0.250%_마현생창(동양고속)" xfId="2087"/>
    <cellStyle name="_신태백(가실행)_봉무지방산업단지도로(투찰)②+0.250%_마현생창(동양고속)_왜관-태평건설" xfId="2088"/>
    <cellStyle name="_신태백(가실행)_봉무지방산업단지도로(투찰)②+0.250%_마현생창(동양고속)_왜관-태평건설_청주사직골조(최종확정)" xfId="2089"/>
    <cellStyle name="_신태백(가실행)_봉무지방산업단지도로(투찰)②+0.250%_마현생창(동양고속)_청주사직골조(최종확정)" xfId="2090"/>
    <cellStyle name="_신태백(가실행)_봉무지방산업단지도로(투찰)②+0.250%_왜관-태평건설" xfId="2091"/>
    <cellStyle name="_신태백(가실행)_봉무지방산업단지도로(투찰)②+0.250%_왜관-태평건설_청주사직골조(최종확정)" xfId="2092"/>
    <cellStyle name="_신태백(가실행)_봉무지방산업단지도로(투찰)②+0.250%_청주사직골조(최종확정)" xfId="2093"/>
    <cellStyle name="_신태백(가실행)_안산부대(투찰)⑤" xfId="2094"/>
    <cellStyle name="_신태백(가실행)_안산부대(투찰)⑤_경찰서-터미널간도로(투찰)②" xfId="2095"/>
    <cellStyle name="_신태백(가실행)_안산부대(투찰)⑤_경찰서-터미널간도로(투찰)②_마현생창(동양고속)" xfId="2096"/>
    <cellStyle name="_신태백(가실행)_안산부대(투찰)⑤_경찰서-터미널간도로(투찰)②_마현생창(동양고속)_왜관-태평건설" xfId="2097"/>
    <cellStyle name="_신태백(가실행)_안산부대(투찰)⑤_경찰서-터미널간도로(투찰)②_마현생창(동양고속)_왜관-태평건설_청주사직골조(최종확정)" xfId="2098"/>
    <cellStyle name="_신태백(가실행)_안산부대(투찰)⑤_경찰서-터미널간도로(투찰)②_마현생창(동양고속)_청주사직골조(최종확정)" xfId="2099"/>
    <cellStyle name="_신태백(가실행)_안산부대(투찰)⑤_경찰서-터미널간도로(투찰)②_왜관-태평건설" xfId="2100"/>
    <cellStyle name="_신태백(가실행)_안산부대(투찰)⑤_경찰서-터미널간도로(투찰)②_왜관-태평건설_청주사직골조(최종확정)" xfId="2101"/>
    <cellStyle name="_신태백(가실행)_안산부대(투찰)⑤_경찰서-터미널간도로(투찰)②_청주사직골조(최종확정)" xfId="2102"/>
    <cellStyle name="_신태백(가실행)_안산부대(투찰)⑤_마현생창(동양고속)" xfId="2103"/>
    <cellStyle name="_신태백(가실행)_안산부대(투찰)⑤_마현생창(동양고속)_왜관-태평건설" xfId="2104"/>
    <cellStyle name="_신태백(가실행)_안산부대(투찰)⑤_마현생창(동양고속)_왜관-태평건설_청주사직골조(최종확정)" xfId="2105"/>
    <cellStyle name="_신태백(가실행)_안산부대(투찰)⑤_마현생창(동양고속)_청주사직골조(최종확정)" xfId="2106"/>
    <cellStyle name="_신태백(가실행)_안산부대(투찰)⑤_봉무지방산업단지도로(투찰)②" xfId="2107"/>
    <cellStyle name="_신태백(가실행)_안산부대(투찰)⑤_봉무지방산업단지도로(투찰)②_마현생창(동양고속)" xfId="2108"/>
    <cellStyle name="_신태백(가실행)_안산부대(투찰)⑤_봉무지방산업단지도로(투찰)②_마현생창(동양고속)_왜관-태평건설" xfId="2109"/>
    <cellStyle name="_신태백(가실행)_안산부대(투찰)⑤_봉무지방산업단지도로(투찰)②_마현생창(동양고속)_왜관-태평건설_청주사직골조(최종확정)" xfId="2110"/>
    <cellStyle name="_신태백(가실행)_안산부대(투찰)⑤_봉무지방산업단지도로(투찰)②_마현생창(동양고속)_청주사직골조(최종확정)" xfId="2111"/>
    <cellStyle name="_신태백(가실행)_안산부대(투찰)⑤_봉무지방산업단지도로(투찰)②_왜관-태평건설" xfId="2112"/>
    <cellStyle name="_신태백(가실행)_안산부대(투찰)⑤_봉무지방산업단지도로(투찰)②_왜관-태평건설_청주사직골조(최종확정)" xfId="2113"/>
    <cellStyle name="_신태백(가실행)_안산부대(투찰)⑤_봉무지방산업단지도로(투찰)②_청주사직골조(최종확정)" xfId="2114"/>
    <cellStyle name="_신태백(가실행)_안산부대(투찰)⑤_봉무지방산업단지도로(투찰)②+0.250%" xfId="2115"/>
    <cellStyle name="_신태백(가실행)_안산부대(투찰)⑤_봉무지방산업단지도로(투찰)②+0.250%_마현생창(동양고속)" xfId="2116"/>
    <cellStyle name="_신태백(가실행)_안산부대(투찰)⑤_봉무지방산업단지도로(투찰)②+0.250%_마현생창(동양고속)_왜관-태평건설" xfId="2117"/>
    <cellStyle name="_신태백(가실행)_안산부대(투찰)⑤_봉무지방산업단지도로(투찰)②+0.250%_마현생창(동양고속)_왜관-태평건설_청주사직골조(최종확정)" xfId="2118"/>
    <cellStyle name="_신태백(가실행)_안산부대(투찰)⑤_봉무지방산업단지도로(투찰)②+0.250%_마현생창(동양고속)_청주사직골조(최종확정)" xfId="2119"/>
    <cellStyle name="_신태백(가실행)_안산부대(투찰)⑤_봉무지방산업단지도로(투찰)②+0.250%_왜관-태평건설" xfId="2120"/>
    <cellStyle name="_신태백(가실행)_안산부대(투찰)⑤_봉무지방산업단지도로(투찰)②+0.250%_왜관-태평건설_청주사직골조(최종확정)" xfId="2121"/>
    <cellStyle name="_신태백(가실행)_안산부대(투찰)⑤_봉무지방산업단지도로(투찰)②+0.250%_청주사직골조(최종확정)" xfId="2122"/>
    <cellStyle name="_신태백(가실행)_안산부대(투찰)⑤_왜관-태평건설" xfId="2123"/>
    <cellStyle name="_신태백(가실행)_안산부대(투찰)⑤_왜관-태평건설_청주사직골조(최종확정)" xfId="2124"/>
    <cellStyle name="_신태백(가실행)_안산부대(투찰)⑤_청주사직골조(최종확정)" xfId="2125"/>
    <cellStyle name="_신태백(가실행)_안산부대(투찰)⑤_합덕-신례원(2공구)투찰" xfId="2126"/>
    <cellStyle name="_신태백(가실행)_안산부대(투찰)⑤_합덕-신례원(2공구)투찰_경찰서-터미널간도로(투찰)②" xfId="2127"/>
    <cellStyle name="_신태백(가실행)_안산부대(투찰)⑤_합덕-신례원(2공구)투찰_경찰서-터미널간도로(투찰)②_마현생창(동양고속)" xfId="2128"/>
    <cellStyle name="_신태백(가실행)_안산부대(투찰)⑤_합덕-신례원(2공구)투찰_경찰서-터미널간도로(투찰)②_마현생창(동양고속)_왜관-태평건설" xfId="2129"/>
    <cellStyle name="_신태백(가실행)_안산부대(투찰)⑤_합덕-신례원(2공구)투찰_경찰서-터미널간도로(투찰)②_마현생창(동양고속)_왜관-태평건설_청주사직골조(최종확정)" xfId="2130"/>
    <cellStyle name="_신태백(가실행)_안산부대(투찰)⑤_합덕-신례원(2공구)투찰_경찰서-터미널간도로(투찰)②_마현생창(동양고속)_청주사직골조(최종확정)" xfId="2131"/>
    <cellStyle name="_신태백(가실행)_안산부대(투찰)⑤_합덕-신례원(2공구)투찰_경찰서-터미널간도로(투찰)②_왜관-태평건설" xfId="2132"/>
    <cellStyle name="_신태백(가실행)_안산부대(투찰)⑤_합덕-신례원(2공구)투찰_경찰서-터미널간도로(투찰)②_왜관-태평건설_청주사직골조(최종확정)" xfId="2133"/>
    <cellStyle name="_신태백(가실행)_안산부대(투찰)⑤_합덕-신례원(2공구)투찰_경찰서-터미널간도로(투찰)②_청주사직골조(최종확정)" xfId="2134"/>
    <cellStyle name="_신태백(가실행)_안산부대(투찰)⑤_합덕-신례원(2공구)투찰_마현생창(동양고속)" xfId="2135"/>
    <cellStyle name="_신태백(가실행)_안산부대(투찰)⑤_합덕-신례원(2공구)투찰_마현생창(동양고속)_왜관-태평건설" xfId="2136"/>
    <cellStyle name="_신태백(가실행)_안산부대(투찰)⑤_합덕-신례원(2공구)투찰_마현생창(동양고속)_왜관-태평건설_청주사직골조(최종확정)" xfId="2137"/>
    <cellStyle name="_신태백(가실행)_안산부대(투찰)⑤_합덕-신례원(2공구)투찰_마현생창(동양고속)_청주사직골조(최종확정)" xfId="2138"/>
    <cellStyle name="_신태백(가실행)_안산부대(투찰)⑤_합덕-신례원(2공구)투찰_봉무지방산업단지도로(투찰)②" xfId="2139"/>
    <cellStyle name="_신태백(가실행)_안산부대(투찰)⑤_합덕-신례원(2공구)투찰_봉무지방산업단지도로(투찰)②_마현생창(동양고속)" xfId="2140"/>
    <cellStyle name="_신태백(가실행)_안산부대(투찰)⑤_합덕-신례원(2공구)투찰_봉무지방산업단지도로(투찰)②_마현생창(동양고속)_왜관-태평건설" xfId="2141"/>
    <cellStyle name="_신태백(가실행)_안산부대(투찰)⑤_합덕-신례원(2공구)투찰_봉무지방산업단지도로(투찰)②_마현생창(동양고속)_왜관-태평건설_청주사직골조(최종확정)" xfId="2142"/>
    <cellStyle name="_신태백(가실행)_안산부대(투찰)⑤_합덕-신례원(2공구)투찰_봉무지방산업단지도로(투찰)②_마현생창(동양고속)_청주사직골조(최종확정)" xfId="2143"/>
    <cellStyle name="_신태백(가실행)_안산부대(투찰)⑤_합덕-신례원(2공구)투찰_봉무지방산업단지도로(투찰)②_왜관-태평건설" xfId="2144"/>
    <cellStyle name="_신태백(가실행)_안산부대(투찰)⑤_합덕-신례원(2공구)투찰_봉무지방산업단지도로(투찰)②_왜관-태평건설_청주사직골조(최종확정)" xfId="2145"/>
    <cellStyle name="_신태백(가실행)_안산부대(투찰)⑤_합덕-신례원(2공구)투찰_봉무지방산업단지도로(투찰)②_청주사직골조(최종확정)" xfId="2146"/>
    <cellStyle name="_신태백(가실행)_안산부대(투찰)⑤_합덕-신례원(2공구)투찰_봉무지방산업단지도로(투찰)②+0.250%" xfId="2147"/>
    <cellStyle name="_신태백(가실행)_안산부대(투찰)⑤_합덕-신례원(2공구)투찰_봉무지방산업단지도로(투찰)②+0.250%_마현생창(동양고속)" xfId="2148"/>
    <cellStyle name="_신태백(가실행)_안산부대(투찰)⑤_합덕-신례원(2공구)투찰_봉무지방산업단지도로(투찰)②+0.250%_마현생창(동양고속)_왜관-태평건설" xfId="2149"/>
    <cellStyle name="_신태백(가실행)_안산부대(투찰)⑤_합덕-신례원(2공구)투찰_봉무지방산업단지도로(투찰)②+0.250%_마현생창(동양고속)_왜관-태평건설_청주사직골조(최종확정)" xfId="2150"/>
    <cellStyle name="_신태백(가실행)_안산부대(투찰)⑤_합덕-신례원(2공구)투찰_봉무지방산업단지도로(투찰)②+0.250%_마현생창(동양고속)_청주사직골조(최종확정)" xfId="2151"/>
    <cellStyle name="_신태백(가실행)_안산부대(투찰)⑤_합덕-신례원(2공구)투찰_봉무지방산업단지도로(투찰)②+0.250%_왜관-태평건설" xfId="2152"/>
    <cellStyle name="_신태백(가실행)_안산부대(투찰)⑤_합덕-신례원(2공구)투찰_봉무지방산업단지도로(투찰)②+0.250%_왜관-태평건설_청주사직골조(최종확정)" xfId="2153"/>
    <cellStyle name="_신태백(가실행)_안산부대(투찰)⑤_합덕-신례원(2공구)투찰_봉무지방산업단지도로(투찰)②+0.250%_청주사직골조(최종확정)" xfId="2154"/>
    <cellStyle name="_신태백(가실행)_안산부대(투찰)⑤_합덕-신례원(2공구)투찰_왜관-태평건설" xfId="2155"/>
    <cellStyle name="_신태백(가실행)_안산부대(투찰)⑤_합덕-신례원(2공구)투찰_왜관-태평건설_청주사직골조(최종확정)" xfId="2156"/>
    <cellStyle name="_신태백(가실행)_안산부대(투찰)⑤_합덕-신례원(2공구)투찰_청주사직골조(최종확정)" xfId="2157"/>
    <cellStyle name="_신태백(가실행)_안산부대(투찰)⑤_합덕-신례원(2공구)투찰_합덕-신례원(2공구)투찰" xfId="2158"/>
    <cellStyle name="_신태백(가실행)_안산부대(투찰)⑤_합덕-신례원(2공구)투찰_합덕-신례원(2공구)투찰_경찰서-터미널간도로(투찰)②" xfId="2159"/>
    <cellStyle name="_신태백(가실행)_안산부대(투찰)⑤_합덕-신례원(2공구)투찰_합덕-신례원(2공구)투찰_경찰서-터미널간도로(투찰)②_마현생창(동양고속)" xfId="2160"/>
    <cellStyle name="_신태백(가실행)_안산부대(투찰)⑤_합덕-신례원(2공구)투찰_합덕-신례원(2공구)투찰_경찰서-터미널간도로(투찰)②_마현생창(동양고속)_왜관-태평건설" xfId="2161"/>
    <cellStyle name="_신태백(가실행)_안산부대(투찰)⑤_합덕-신례원(2공구)투찰_합덕-신례원(2공구)투찰_경찰서-터미널간도로(투찰)②_마현생창(동양고속)_왜관-태평건설_청주사직골조(최종확정)" xfId="2162"/>
    <cellStyle name="_신태백(가실행)_안산부대(투찰)⑤_합덕-신례원(2공구)투찰_합덕-신례원(2공구)투찰_경찰서-터미널간도로(투찰)②_마현생창(동양고속)_청주사직골조(최종확정)" xfId="2163"/>
    <cellStyle name="_신태백(가실행)_안산부대(투찰)⑤_합덕-신례원(2공구)투찰_합덕-신례원(2공구)투찰_경찰서-터미널간도로(투찰)②_왜관-태평건설" xfId="2164"/>
    <cellStyle name="_신태백(가실행)_안산부대(투찰)⑤_합덕-신례원(2공구)투찰_합덕-신례원(2공구)투찰_경찰서-터미널간도로(투찰)②_왜관-태평건설_청주사직골조(최종확정)" xfId="2165"/>
    <cellStyle name="_신태백(가실행)_안산부대(투찰)⑤_합덕-신례원(2공구)투찰_합덕-신례원(2공구)투찰_경찰서-터미널간도로(투찰)②_청주사직골조(최종확정)" xfId="2166"/>
    <cellStyle name="_신태백(가실행)_안산부대(투찰)⑤_합덕-신례원(2공구)투찰_합덕-신례원(2공구)투찰_마현생창(동양고속)" xfId="2167"/>
    <cellStyle name="_신태백(가실행)_안산부대(투찰)⑤_합덕-신례원(2공구)투찰_합덕-신례원(2공구)투찰_마현생창(동양고속)_왜관-태평건설" xfId="2168"/>
    <cellStyle name="_신태백(가실행)_안산부대(투찰)⑤_합덕-신례원(2공구)투찰_합덕-신례원(2공구)투찰_마현생창(동양고속)_왜관-태평건설_청주사직골조(최종확정)" xfId="2169"/>
    <cellStyle name="_신태백(가실행)_안산부대(투찰)⑤_합덕-신례원(2공구)투찰_합덕-신례원(2공구)투찰_마현생창(동양고속)_청주사직골조(최종확정)" xfId="2170"/>
    <cellStyle name="_신태백(가실행)_안산부대(투찰)⑤_합덕-신례원(2공구)투찰_합덕-신례원(2공구)투찰_봉무지방산업단지도로(투찰)②" xfId="2171"/>
    <cellStyle name="_신태백(가실행)_안산부대(투찰)⑤_합덕-신례원(2공구)투찰_합덕-신례원(2공구)투찰_봉무지방산업단지도로(투찰)②_마현생창(동양고속)" xfId="2172"/>
    <cellStyle name="_신태백(가실행)_안산부대(투찰)⑤_합덕-신례원(2공구)투찰_합덕-신례원(2공구)투찰_봉무지방산업단지도로(투찰)②_마현생창(동양고속)_왜관-태평건설" xfId="2173"/>
    <cellStyle name="_신태백(가실행)_안산부대(투찰)⑤_합덕-신례원(2공구)투찰_합덕-신례원(2공구)투찰_봉무지방산업단지도로(투찰)②_마현생창(동양고속)_왜관-태평건설_청주사직골조(최종확정)" xfId="2174"/>
    <cellStyle name="_신태백(가실행)_안산부대(투찰)⑤_합덕-신례원(2공구)투찰_합덕-신례원(2공구)투찰_봉무지방산업단지도로(투찰)②_마현생창(동양고속)_청주사직골조(최종확정)" xfId="2175"/>
    <cellStyle name="_신태백(가실행)_안산부대(투찰)⑤_합덕-신례원(2공구)투찰_합덕-신례원(2공구)투찰_봉무지방산업단지도로(투찰)②_왜관-태평건설" xfId="2176"/>
    <cellStyle name="_신태백(가실행)_안산부대(투찰)⑤_합덕-신례원(2공구)투찰_합덕-신례원(2공구)투찰_봉무지방산업단지도로(투찰)②_왜관-태평건설_청주사직골조(최종확정)" xfId="2177"/>
    <cellStyle name="_신태백(가실행)_안산부대(투찰)⑤_합덕-신례원(2공구)투찰_합덕-신례원(2공구)투찰_봉무지방산업단지도로(투찰)②_청주사직골조(최종확정)" xfId="2178"/>
    <cellStyle name="_신태백(가실행)_안산부대(투찰)⑤_합덕-신례원(2공구)투찰_합덕-신례원(2공구)투찰_봉무지방산업단지도로(투찰)②+0.250%" xfId="2179"/>
    <cellStyle name="_신태백(가실행)_안산부대(투찰)⑤_합덕-신례원(2공구)투찰_합덕-신례원(2공구)투찰_봉무지방산업단지도로(투찰)②+0.250%_마현생창(동양고속)" xfId="2180"/>
    <cellStyle name="_신태백(가실행)_안산부대(투찰)⑤_합덕-신례원(2공구)투찰_합덕-신례원(2공구)투찰_봉무지방산업단지도로(투찰)②+0.250%_마현생창(동양고속)_왜관-태평건설" xfId="2181"/>
    <cellStyle name="_신태백(가실행)_안산부대(투찰)⑤_합덕-신례원(2공구)투찰_합덕-신례원(2공구)투찰_봉무지방산업단지도로(투찰)②+0.250%_마현생창(동양고속)_왜관-태평건설_청주사직골조(최종확정)" xfId="2182"/>
    <cellStyle name="_신태백(가실행)_안산부대(투찰)⑤_합덕-신례원(2공구)투찰_합덕-신례원(2공구)투찰_봉무지방산업단지도로(투찰)②+0.250%_마현생창(동양고속)_청주사직골조(최종확정)" xfId="2183"/>
    <cellStyle name="_신태백(가실행)_안산부대(투찰)⑤_합덕-신례원(2공구)투찰_합덕-신례원(2공구)투찰_봉무지방산업단지도로(투찰)②+0.250%_왜관-태평건설" xfId="2184"/>
    <cellStyle name="_신태백(가실행)_안산부대(투찰)⑤_합덕-신례원(2공구)투찰_합덕-신례원(2공구)투찰_봉무지방산업단지도로(투찰)②+0.250%_왜관-태평건설_청주사직골조(최종확정)" xfId="2185"/>
    <cellStyle name="_신태백(가실행)_안산부대(투찰)⑤_합덕-신례원(2공구)투찰_합덕-신례원(2공구)투찰_봉무지방산업단지도로(투찰)②+0.250%_청주사직골조(최종확정)" xfId="2186"/>
    <cellStyle name="_신태백(가실행)_안산부대(투찰)⑤_합덕-신례원(2공구)투찰_합덕-신례원(2공구)투찰_왜관-태평건설" xfId="2187"/>
    <cellStyle name="_신태백(가실행)_안산부대(투찰)⑤_합덕-신례원(2공구)투찰_합덕-신례원(2공구)투찰_왜관-태평건설_청주사직골조(최종확정)" xfId="2188"/>
    <cellStyle name="_신태백(가실행)_안산부대(투찰)⑤_합덕-신례원(2공구)투찰_합덕-신례원(2공구)투찰_청주사직골조(최종확정)" xfId="2189"/>
    <cellStyle name="_신태백(가실행)_양곡부두(투찰)-0.31%" xfId="2190"/>
    <cellStyle name="_신태백(가실행)_양곡부두(투찰)-0.31%_경찰서-터미널간도로(투찰)②" xfId="2191"/>
    <cellStyle name="_신태백(가실행)_양곡부두(투찰)-0.31%_경찰서-터미널간도로(투찰)②_마현생창(동양고속)" xfId="2192"/>
    <cellStyle name="_신태백(가실행)_양곡부두(투찰)-0.31%_경찰서-터미널간도로(투찰)②_마현생창(동양고속)_왜관-태평건설" xfId="2193"/>
    <cellStyle name="_신태백(가실행)_양곡부두(투찰)-0.31%_경찰서-터미널간도로(투찰)②_마현생창(동양고속)_왜관-태평건설_청주사직골조(최종확정)" xfId="2194"/>
    <cellStyle name="_신태백(가실행)_양곡부두(투찰)-0.31%_경찰서-터미널간도로(투찰)②_마현생창(동양고속)_청주사직골조(최종확정)" xfId="2195"/>
    <cellStyle name="_신태백(가실행)_양곡부두(투찰)-0.31%_경찰서-터미널간도로(투찰)②_왜관-태평건설" xfId="2196"/>
    <cellStyle name="_신태백(가실행)_양곡부두(투찰)-0.31%_경찰서-터미널간도로(투찰)②_왜관-태평건설_청주사직골조(최종확정)" xfId="2197"/>
    <cellStyle name="_신태백(가실행)_양곡부두(투찰)-0.31%_경찰서-터미널간도로(투찰)②_청주사직골조(최종확정)" xfId="2198"/>
    <cellStyle name="_신태백(가실행)_양곡부두(투찰)-0.31%_마현생창(동양고속)" xfId="2199"/>
    <cellStyle name="_신태백(가실행)_양곡부두(투찰)-0.31%_마현생창(동양고속)_왜관-태평건설" xfId="2200"/>
    <cellStyle name="_신태백(가실행)_양곡부두(투찰)-0.31%_마현생창(동양고속)_왜관-태평건설_청주사직골조(최종확정)" xfId="2201"/>
    <cellStyle name="_신태백(가실행)_양곡부두(투찰)-0.31%_마현생창(동양고속)_청주사직골조(최종확정)" xfId="2202"/>
    <cellStyle name="_신태백(가실행)_양곡부두(투찰)-0.31%_봉무지방산업단지도로(투찰)②" xfId="2203"/>
    <cellStyle name="_신태백(가실행)_양곡부두(투찰)-0.31%_봉무지방산업단지도로(투찰)②_마현생창(동양고속)" xfId="2204"/>
    <cellStyle name="_신태백(가실행)_양곡부두(투찰)-0.31%_봉무지방산업단지도로(투찰)②_마현생창(동양고속)_왜관-태평건설" xfId="2205"/>
    <cellStyle name="_신태백(가실행)_양곡부두(투찰)-0.31%_봉무지방산업단지도로(투찰)②_마현생창(동양고속)_왜관-태평건설_청주사직골조(최종확정)" xfId="2206"/>
    <cellStyle name="_신태백(가실행)_양곡부두(투찰)-0.31%_봉무지방산업단지도로(투찰)②_마현생창(동양고속)_청주사직골조(최종확정)" xfId="2207"/>
    <cellStyle name="_신태백(가실행)_양곡부두(투찰)-0.31%_봉무지방산업단지도로(투찰)②_왜관-태평건설" xfId="2208"/>
    <cellStyle name="_신태백(가실행)_양곡부두(투찰)-0.31%_봉무지방산업단지도로(투찰)②_왜관-태평건설_청주사직골조(최종확정)" xfId="2209"/>
    <cellStyle name="_신태백(가실행)_양곡부두(투찰)-0.31%_봉무지방산업단지도로(투찰)②_청주사직골조(최종확정)" xfId="2210"/>
    <cellStyle name="_신태백(가실행)_양곡부두(투찰)-0.31%_봉무지방산업단지도로(투찰)②+0.250%" xfId="2211"/>
    <cellStyle name="_신태백(가실행)_양곡부두(투찰)-0.31%_봉무지방산업단지도로(투찰)②+0.250%_마현생창(동양고속)" xfId="2212"/>
    <cellStyle name="_신태백(가실행)_양곡부두(투찰)-0.31%_봉무지방산업단지도로(투찰)②+0.250%_마현생창(동양고속)_왜관-태평건설" xfId="2213"/>
    <cellStyle name="_신태백(가실행)_양곡부두(투찰)-0.31%_봉무지방산업단지도로(투찰)②+0.250%_마현생창(동양고속)_왜관-태평건설_청주사직골조(최종확정)" xfId="2214"/>
    <cellStyle name="_신태백(가실행)_양곡부두(투찰)-0.31%_봉무지방산업단지도로(투찰)②+0.250%_마현생창(동양고속)_청주사직골조(최종확정)" xfId="2215"/>
    <cellStyle name="_신태백(가실행)_양곡부두(투찰)-0.31%_봉무지방산업단지도로(투찰)②+0.250%_왜관-태평건설" xfId="2216"/>
    <cellStyle name="_신태백(가실행)_양곡부두(투찰)-0.31%_봉무지방산업단지도로(투찰)②+0.250%_왜관-태평건설_청주사직골조(최종확정)" xfId="2217"/>
    <cellStyle name="_신태백(가실행)_양곡부두(투찰)-0.31%_봉무지방산업단지도로(투찰)②+0.250%_청주사직골조(최종확정)" xfId="2218"/>
    <cellStyle name="_신태백(가실행)_양곡부두(투찰)-0.31%_왜관-태평건설" xfId="2219"/>
    <cellStyle name="_신태백(가실행)_양곡부두(투찰)-0.31%_왜관-태평건설_청주사직골조(최종확정)" xfId="2220"/>
    <cellStyle name="_신태백(가실행)_양곡부두(투찰)-0.31%_청주사직골조(최종확정)" xfId="2221"/>
    <cellStyle name="_신태백(가실행)_양곡부두(투찰)-0.31%_합덕-신례원(2공구)투찰" xfId="2222"/>
    <cellStyle name="_신태백(가실행)_양곡부두(투찰)-0.31%_합덕-신례원(2공구)투찰_경찰서-터미널간도로(투찰)②" xfId="2223"/>
    <cellStyle name="_신태백(가실행)_양곡부두(투찰)-0.31%_합덕-신례원(2공구)투찰_경찰서-터미널간도로(투찰)②_마현생창(동양고속)" xfId="2224"/>
    <cellStyle name="_신태백(가실행)_양곡부두(투찰)-0.31%_합덕-신례원(2공구)투찰_경찰서-터미널간도로(투찰)②_마현생창(동양고속)_왜관-태평건설" xfId="2225"/>
    <cellStyle name="_신태백(가실행)_양곡부두(투찰)-0.31%_합덕-신례원(2공구)투찰_경찰서-터미널간도로(투찰)②_마현생창(동양고속)_왜관-태평건설_청주사직골조(최종확정)" xfId="2226"/>
    <cellStyle name="_신태백(가실행)_양곡부두(투찰)-0.31%_합덕-신례원(2공구)투찰_경찰서-터미널간도로(투찰)②_마현생창(동양고속)_청주사직골조(최종확정)" xfId="2227"/>
    <cellStyle name="_신태백(가실행)_양곡부두(투찰)-0.31%_합덕-신례원(2공구)투찰_경찰서-터미널간도로(투찰)②_왜관-태평건설" xfId="2228"/>
    <cellStyle name="_신태백(가실행)_양곡부두(투찰)-0.31%_합덕-신례원(2공구)투찰_경찰서-터미널간도로(투찰)②_왜관-태평건설_청주사직골조(최종확정)" xfId="2229"/>
    <cellStyle name="_신태백(가실행)_양곡부두(투찰)-0.31%_합덕-신례원(2공구)투찰_경찰서-터미널간도로(투찰)②_청주사직골조(최종확정)" xfId="2230"/>
    <cellStyle name="_신태백(가실행)_양곡부두(투찰)-0.31%_합덕-신례원(2공구)투찰_마현생창(동양고속)" xfId="2231"/>
    <cellStyle name="_신태백(가실행)_양곡부두(투찰)-0.31%_합덕-신례원(2공구)투찰_마현생창(동양고속)_왜관-태평건설" xfId="2232"/>
    <cellStyle name="_신태백(가실행)_양곡부두(투찰)-0.31%_합덕-신례원(2공구)투찰_마현생창(동양고속)_왜관-태평건설_청주사직골조(최종확정)" xfId="2233"/>
    <cellStyle name="_신태백(가실행)_양곡부두(투찰)-0.31%_합덕-신례원(2공구)투찰_마현생창(동양고속)_청주사직골조(최종확정)" xfId="2234"/>
    <cellStyle name="_신태백(가실행)_양곡부두(투찰)-0.31%_합덕-신례원(2공구)투찰_봉무지방산업단지도로(투찰)②" xfId="2235"/>
    <cellStyle name="_신태백(가실행)_양곡부두(투찰)-0.31%_합덕-신례원(2공구)투찰_봉무지방산업단지도로(투찰)②_마현생창(동양고속)" xfId="2236"/>
    <cellStyle name="_신태백(가실행)_양곡부두(투찰)-0.31%_합덕-신례원(2공구)투찰_봉무지방산업단지도로(투찰)②_마현생창(동양고속)_왜관-태평건설" xfId="2237"/>
    <cellStyle name="_신태백(가실행)_양곡부두(투찰)-0.31%_합덕-신례원(2공구)투찰_봉무지방산업단지도로(투찰)②_마현생창(동양고속)_왜관-태평건설_청주사직골조(최종확정)" xfId="2238"/>
    <cellStyle name="_신태백(가실행)_양곡부두(투찰)-0.31%_합덕-신례원(2공구)투찰_봉무지방산업단지도로(투찰)②_마현생창(동양고속)_청주사직골조(최종확정)" xfId="2239"/>
    <cellStyle name="_신태백(가실행)_양곡부두(투찰)-0.31%_합덕-신례원(2공구)투찰_봉무지방산업단지도로(투찰)②_왜관-태평건설" xfId="2240"/>
    <cellStyle name="_신태백(가실행)_양곡부두(투찰)-0.31%_합덕-신례원(2공구)투찰_봉무지방산업단지도로(투찰)②_왜관-태평건설_청주사직골조(최종확정)" xfId="2241"/>
    <cellStyle name="_신태백(가실행)_양곡부두(투찰)-0.31%_합덕-신례원(2공구)투찰_봉무지방산업단지도로(투찰)②_청주사직골조(최종확정)" xfId="2242"/>
    <cellStyle name="_신태백(가실행)_양곡부두(투찰)-0.31%_합덕-신례원(2공구)투찰_봉무지방산업단지도로(투찰)②+0.250%" xfId="2243"/>
    <cellStyle name="_신태백(가실행)_양곡부두(투찰)-0.31%_합덕-신례원(2공구)투찰_봉무지방산업단지도로(투찰)②+0.250%_마현생창(동양고속)" xfId="2244"/>
    <cellStyle name="_신태백(가실행)_양곡부두(투찰)-0.31%_합덕-신례원(2공구)투찰_봉무지방산업단지도로(투찰)②+0.250%_마현생창(동양고속)_왜관-태평건설" xfId="2245"/>
    <cellStyle name="_신태백(가실행)_양곡부두(투찰)-0.31%_합덕-신례원(2공구)투찰_봉무지방산업단지도로(투찰)②+0.250%_마현생창(동양고속)_왜관-태평건설_청주사직골조(최종확정)" xfId="2246"/>
    <cellStyle name="_신태백(가실행)_양곡부두(투찰)-0.31%_합덕-신례원(2공구)투찰_봉무지방산업단지도로(투찰)②+0.250%_마현생창(동양고속)_청주사직골조(최종확정)" xfId="2247"/>
    <cellStyle name="_신태백(가실행)_양곡부두(투찰)-0.31%_합덕-신례원(2공구)투찰_봉무지방산업단지도로(투찰)②+0.250%_왜관-태평건설" xfId="2248"/>
    <cellStyle name="_신태백(가실행)_양곡부두(투찰)-0.31%_합덕-신례원(2공구)투찰_봉무지방산업단지도로(투찰)②+0.250%_왜관-태평건설_청주사직골조(최종확정)" xfId="2249"/>
    <cellStyle name="_신태백(가실행)_양곡부두(투찰)-0.31%_합덕-신례원(2공구)투찰_봉무지방산업단지도로(투찰)②+0.250%_청주사직골조(최종확정)" xfId="2250"/>
    <cellStyle name="_신태백(가실행)_양곡부두(투찰)-0.31%_합덕-신례원(2공구)투찰_왜관-태평건설" xfId="2251"/>
    <cellStyle name="_신태백(가실행)_양곡부두(투찰)-0.31%_합덕-신례원(2공구)투찰_왜관-태평건설_청주사직골조(최종확정)" xfId="2252"/>
    <cellStyle name="_신태백(가실행)_양곡부두(투찰)-0.31%_합덕-신례원(2공구)투찰_청주사직골조(최종확정)" xfId="2253"/>
    <cellStyle name="_신태백(가실행)_양곡부두(투찰)-0.31%_합덕-신례원(2공구)투찰_합덕-신례원(2공구)투찰" xfId="2254"/>
    <cellStyle name="_신태백(가실행)_양곡부두(투찰)-0.31%_합덕-신례원(2공구)투찰_합덕-신례원(2공구)투찰_경찰서-터미널간도로(투찰)②" xfId="2255"/>
    <cellStyle name="_신태백(가실행)_양곡부두(투찰)-0.31%_합덕-신례원(2공구)투찰_합덕-신례원(2공구)투찰_경찰서-터미널간도로(투찰)②_마현생창(동양고속)" xfId="2256"/>
    <cellStyle name="_신태백(가실행)_양곡부두(투찰)-0.31%_합덕-신례원(2공구)투찰_합덕-신례원(2공구)투찰_경찰서-터미널간도로(투찰)②_마현생창(동양고속)_왜관-태평건설" xfId="2257"/>
    <cellStyle name="_신태백(가실행)_양곡부두(투찰)-0.31%_합덕-신례원(2공구)투찰_합덕-신례원(2공구)투찰_경찰서-터미널간도로(투찰)②_마현생창(동양고속)_왜관-태평건설_청주사직골조(최종확정)" xfId="2258"/>
    <cellStyle name="_신태백(가실행)_양곡부두(투찰)-0.31%_합덕-신례원(2공구)투찰_합덕-신례원(2공구)투찰_경찰서-터미널간도로(투찰)②_마현생창(동양고속)_청주사직골조(최종확정)" xfId="2259"/>
    <cellStyle name="_신태백(가실행)_양곡부두(투찰)-0.31%_합덕-신례원(2공구)투찰_합덕-신례원(2공구)투찰_경찰서-터미널간도로(투찰)②_왜관-태평건설" xfId="2260"/>
    <cellStyle name="_신태백(가실행)_양곡부두(투찰)-0.31%_합덕-신례원(2공구)투찰_합덕-신례원(2공구)투찰_경찰서-터미널간도로(투찰)②_왜관-태평건설_청주사직골조(최종확정)" xfId="2261"/>
    <cellStyle name="_신태백(가실행)_양곡부두(투찰)-0.31%_합덕-신례원(2공구)투찰_합덕-신례원(2공구)투찰_경찰서-터미널간도로(투찰)②_청주사직골조(최종확정)" xfId="2262"/>
    <cellStyle name="_신태백(가실행)_양곡부두(투찰)-0.31%_합덕-신례원(2공구)투찰_합덕-신례원(2공구)투찰_마현생창(동양고속)" xfId="2263"/>
    <cellStyle name="_신태백(가실행)_양곡부두(투찰)-0.31%_합덕-신례원(2공구)투찰_합덕-신례원(2공구)투찰_마현생창(동양고속)_왜관-태평건설" xfId="2264"/>
    <cellStyle name="_신태백(가실행)_양곡부두(투찰)-0.31%_합덕-신례원(2공구)투찰_합덕-신례원(2공구)투찰_마현생창(동양고속)_왜관-태평건설_청주사직골조(최종확정)" xfId="2265"/>
    <cellStyle name="_신태백(가실행)_양곡부두(투찰)-0.31%_합덕-신례원(2공구)투찰_합덕-신례원(2공구)투찰_마현생창(동양고속)_청주사직골조(최종확정)" xfId="2266"/>
    <cellStyle name="_신태백(가실행)_양곡부두(투찰)-0.31%_합덕-신례원(2공구)투찰_합덕-신례원(2공구)투찰_봉무지방산업단지도로(투찰)②" xfId="2267"/>
    <cellStyle name="_신태백(가실행)_양곡부두(투찰)-0.31%_합덕-신례원(2공구)투찰_합덕-신례원(2공구)투찰_봉무지방산업단지도로(투찰)②_마현생창(동양고속)" xfId="2268"/>
    <cellStyle name="_신태백(가실행)_양곡부두(투찰)-0.31%_합덕-신례원(2공구)투찰_합덕-신례원(2공구)투찰_봉무지방산업단지도로(투찰)②_마현생창(동양고속)_왜관-태평건설" xfId="2269"/>
    <cellStyle name="_신태백(가실행)_양곡부두(투찰)-0.31%_합덕-신례원(2공구)투찰_합덕-신례원(2공구)투찰_봉무지방산업단지도로(투찰)②_마현생창(동양고속)_왜관-태평건설_청주사직골조(최종확정)" xfId="2270"/>
    <cellStyle name="_신태백(가실행)_양곡부두(투찰)-0.31%_합덕-신례원(2공구)투찰_합덕-신례원(2공구)투찰_봉무지방산업단지도로(투찰)②_마현생창(동양고속)_청주사직골조(최종확정)" xfId="2271"/>
    <cellStyle name="_신태백(가실행)_양곡부두(투찰)-0.31%_합덕-신례원(2공구)투찰_합덕-신례원(2공구)투찰_봉무지방산업단지도로(투찰)②_왜관-태평건설" xfId="2272"/>
    <cellStyle name="_신태백(가실행)_양곡부두(투찰)-0.31%_합덕-신례원(2공구)투찰_합덕-신례원(2공구)투찰_봉무지방산업단지도로(투찰)②_왜관-태평건설_청주사직골조(최종확정)" xfId="2273"/>
    <cellStyle name="_신태백(가실행)_양곡부두(투찰)-0.31%_합덕-신례원(2공구)투찰_합덕-신례원(2공구)투찰_봉무지방산업단지도로(투찰)②_청주사직골조(최종확정)" xfId="2274"/>
    <cellStyle name="_신태백(가실행)_양곡부두(투찰)-0.31%_합덕-신례원(2공구)투찰_합덕-신례원(2공구)투찰_봉무지방산업단지도로(투찰)②+0.250%" xfId="2275"/>
    <cellStyle name="_신태백(가실행)_양곡부두(투찰)-0.31%_합덕-신례원(2공구)투찰_합덕-신례원(2공구)투찰_봉무지방산업단지도로(투찰)②+0.250%_마현생창(동양고속)" xfId="2276"/>
    <cellStyle name="_신태백(가실행)_양곡부두(투찰)-0.31%_합덕-신례원(2공구)투찰_합덕-신례원(2공구)투찰_봉무지방산업단지도로(투찰)②+0.250%_마현생창(동양고속)_왜관-태평건설" xfId="2277"/>
    <cellStyle name="_신태백(가실행)_양곡부두(투찰)-0.31%_합덕-신례원(2공구)투찰_합덕-신례원(2공구)투찰_봉무지방산업단지도로(투찰)②+0.250%_마현생창(동양고속)_왜관-태평건설_청주사직골조(최종확정)" xfId="2278"/>
    <cellStyle name="_신태백(가실행)_양곡부두(투찰)-0.31%_합덕-신례원(2공구)투찰_합덕-신례원(2공구)투찰_봉무지방산업단지도로(투찰)②+0.250%_마현생창(동양고속)_청주사직골조(최종확정)" xfId="2279"/>
    <cellStyle name="_신태백(가실행)_양곡부두(투찰)-0.31%_합덕-신례원(2공구)투찰_합덕-신례원(2공구)투찰_봉무지방산업단지도로(투찰)②+0.250%_왜관-태평건설" xfId="2280"/>
    <cellStyle name="_신태백(가실행)_양곡부두(투찰)-0.31%_합덕-신례원(2공구)투찰_합덕-신례원(2공구)투찰_봉무지방산업단지도로(투찰)②+0.250%_왜관-태평건설_청주사직골조(최종확정)" xfId="2281"/>
    <cellStyle name="_신태백(가실행)_양곡부두(투찰)-0.31%_합덕-신례원(2공구)투찰_합덕-신례원(2공구)투찰_봉무지방산업단지도로(투찰)②+0.250%_청주사직골조(최종확정)" xfId="2282"/>
    <cellStyle name="_신태백(가실행)_양곡부두(투찰)-0.31%_합덕-신례원(2공구)투찰_합덕-신례원(2공구)투찰_왜관-태평건설" xfId="2283"/>
    <cellStyle name="_신태백(가실행)_양곡부두(투찰)-0.31%_합덕-신례원(2공구)투찰_합덕-신례원(2공구)투찰_왜관-태평건설_청주사직골조(최종확정)" xfId="2284"/>
    <cellStyle name="_신태백(가실행)_양곡부두(투찰)-0.31%_합덕-신례원(2공구)투찰_합덕-신례원(2공구)투찰_청주사직골조(최종확정)" xfId="2285"/>
    <cellStyle name="_신태백(가실행)_왜관-태평건설" xfId="2286"/>
    <cellStyle name="_신태백(가실행)_왜관-태평건설_청주사직골조(최종확정)" xfId="2287"/>
    <cellStyle name="_신태백(가실행)_창원상수도(토목)투찰" xfId="2288"/>
    <cellStyle name="_신태백(가실행)_창원상수도(토목)투찰_경찰서-터미널간도로(투찰)②" xfId="2289"/>
    <cellStyle name="_신태백(가실행)_창원상수도(토목)투찰_경찰서-터미널간도로(투찰)②_마현생창(동양고속)" xfId="2290"/>
    <cellStyle name="_신태백(가실행)_창원상수도(토목)투찰_경찰서-터미널간도로(투찰)②_마현생창(동양고속)_왜관-태평건설" xfId="2291"/>
    <cellStyle name="_신태백(가실행)_창원상수도(토목)투찰_경찰서-터미널간도로(투찰)②_마현생창(동양고속)_왜관-태평건설_청주사직골조(최종확정)" xfId="2292"/>
    <cellStyle name="_신태백(가실행)_창원상수도(토목)투찰_경찰서-터미널간도로(투찰)②_마현생창(동양고속)_청주사직골조(최종확정)" xfId="2293"/>
    <cellStyle name="_신태백(가실행)_창원상수도(토목)투찰_경찰서-터미널간도로(투찰)②_왜관-태평건설" xfId="2294"/>
    <cellStyle name="_신태백(가실행)_창원상수도(토목)투찰_경찰서-터미널간도로(투찰)②_왜관-태평건설_청주사직골조(최종확정)" xfId="2295"/>
    <cellStyle name="_신태백(가실행)_창원상수도(토목)투찰_경찰서-터미널간도로(투찰)②_청주사직골조(최종확정)" xfId="2296"/>
    <cellStyle name="_신태백(가실행)_창원상수도(토목)투찰_마현생창(동양고속)" xfId="2297"/>
    <cellStyle name="_신태백(가실행)_창원상수도(토목)투찰_마현생창(동양고속)_왜관-태평건설" xfId="2298"/>
    <cellStyle name="_신태백(가실행)_창원상수도(토목)투찰_마현생창(동양고속)_왜관-태평건설_청주사직골조(최종확정)" xfId="2299"/>
    <cellStyle name="_신태백(가실행)_창원상수도(토목)투찰_마현생창(동양고속)_청주사직골조(최종확정)" xfId="2300"/>
    <cellStyle name="_신태백(가실행)_창원상수도(토목)투찰_봉무지방산업단지도로(투찰)②" xfId="2301"/>
    <cellStyle name="_신태백(가실행)_창원상수도(토목)투찰_봉무지방산업단지도로(투찰)②_마현생창(동양고속)" xfId="2302"/>
    <cellStyle name="_신태백(가실행)_창원상수도(토목)투찰_봉무지방산업단지도로(투찰)②_마현생창(동양고속)_왜관-태평건설" xfId="2303"/>
    <cellStyle name="_신태백(가실행)_창원상수도(토목)투찰_봉무지방산업단지도로(투찰)②_마현생창(동양고속)_왜관-태평건설_청주사직골조(최종확정)" xfId="2304"/>
    <cellStyle name="_신태백(가실행)_창원상수도(토목)투찰_봉무지방산업단지도로(투찰)②_마현생창(동양고속)_청주사직골조(최종확정)" xfId="2305"/>
    <cellStyle name="_신태백(가실행)_창원상수도(토목)투찰_봉무지방산업단지도로(투찰)②_왜관-태평건설" xfId="2306"/>
    <cellStyle name="_신태백(가실행)_창원상수도(토목)투찰_봉무지방산업단지도로(투찰)②_왜관-태평건설_청주사직골조(최종확정)" xfId="2307"/>
    <cellStyle name="_신태백(가실행)_창원상수도(토목)투찰_봉무지방산업단지도로(투찰)②_청주사직골조(최종확정)" xfId="2308"/>
    <cellStyle name="_신태백(가실행)_창원상수도(토목)투찰_봉무지방산업단지도로(투찰)②+0.250%" xfId="2309"/>
    <cellStyle name="_신태백(가실행)_창원상수도(토목)투찰_봉무지방산업단지도로(투찰)②+0.250%_마현생창(동양고속)" xfId="2310"/>
    <cellStyle name="_신태백(가실행)_창원상수도(토목)투찰_봉무지방산업단지도로(투찰)②+0.250%_마현생창(동양고속)_왜관-태평건설" xfId="2311"/>
    <cellStyle name="_신태백(가실행)_창원상수도(토목)투찰_봉무지방산업단지도로(투찰)②+0.250%_마현생창(동양고속)_왜관-태평건설_청주사직골조(최종확정)" xfId="2312"/>
    <cellStyle name="_신태백(가실행)_창원상수도(토목)투찰_봉무지방산업단지도로(투찰)②+0.250%_마현생창(동양고속)_청주사직골조(최종확정)" xfId="2313"/>
    <cellStyle name="_신태백(가실행)_창원상수도(토목)투찰_봉무지방산업단지도로(투찰)②+0.250%_왜관-태평건설" xfId="2314"/>
    <cellStyle name="_신태백(가실행)_창원상수도(토목)투찰_봉무지방산업단지도로(투찰)②+0.250%_왜관-태평건설_청주사직골조(최종확정)" xfId="2315"/>
    <cellStyle name="_신태백(가실행)_창원상수도(토목)투찰_봉무지방산업단지도로(투찰)②+0.250%_청주사직골조(최종확정)" xfId="2316"/>
    <cellStyle name="_신태백(가실행)_창원상수도(토목)투찰_왜관-태평건설" xfId="2317"/>
    <cellStyle name="_신태백(가실행)_창원상수도(토목)투찰_왜관-태평건설_청주사직골조(최종확정)" xfId="2318"/>
    <cellStyle name="_신태백(가실행)_창원상수도(토목)투찰_청주사직골조(최종확정)" xfId="2319"/>
    <cellStyle name="_신태백(가실행)_창원상수도(토목)투찰_합덕-신례원(2공구)투찰" xfId="2320"/>
    <cellStyle name="_신태백(가실행)_창원상수도(토목)투찰_합덕-신례원(2공구)투찰_경찰서-터미널간도로(투찰)②" xfId="2321"/>
    <cellStyle name="_신태백(가실행)_창원상수도(토목)투찰_합덕-신례원(2공구)투찰_경찰서-터미널간도로(투찰)②_마현생창(동양고속)" xfId="2322"/>
    <cellStyle name="_신태백(가실행)_창원상수도(토목)투찰_합덕-신례원(2공구)투찰_경찰서-터미널간도로(투찰)②_마현생창(동양고속)_왜관-태평건설" xfId="2323"/>
    <cellStyle name="_신태백(가실행)_창원상수도(토목)투찰_합덕-신례원(2공구)투찰_경찰서-터미널간도로(투찰)②_마현생창(동양고속)_왜관-태평건설_청주사직골조(최종확정)" xfId="2324"/>
    <cellStyle name="_신태백(가실행)_창원상수도(토목)투찰_합덕-신례원(2공구)투찰_경찰서-터미널간도로(투찰)②_마현생창(동양고속)_청주사직골조(최종확정)" xfId="2325"/>
    <cellStyle name="_신태백(가실행)_창원상수도(토목)투찰_합덕-신례원(2공구)투찰_경찰서-터미널간도로(투찰)②_왜관-태평건설" xfId="2326"/>
    <cellStyle name="_신태백(가실행)_창원상수도(토목)투찰_합덕-신례원(2공구)투찰_경찰서-터미널간도로(투찰)②_왜관-태평건설_청주사직골조(최종확정)" xfId="2327"/>
    <cellStyle name="_신태백(가실행)_창원상수도(토목)투찰_합덕-신례원(2공구)투찰_경찰서-터미널간도로(투찰)②_청주사직골조(최종확정)" xfId="2328"/>
    <cellStyle name="_신태백(가실행)_창원상수도(토목)투찰_합덕-신례원(2공구)투찰_마현생창(동양고속)" xfId="2329"/>
    <cellStyle name="_신태백(가실행)_창원상수도(토목)투찰_합덕-신례원(2공구)투찰_마현생창(동양고속)_왜관-태평건설" xfId="2330"/>
    <cellStyle name="_신태백(가실행)_창원상수도(토목)투찰_합덕-신례원(2공구)투찰_마현생창(동양고속)_왜관-태평건설_청주사직골조(최종확정)" xfId="2331"/>
    <cellStyle name="_신태백(가실행)_창원상수도(토목)투찰_합덕-신례원(2공구)투찰_마현생창(동양고속)_청주사직골조(최종확정)" xfId="2332"/>
    <cellStyle name="_신태백(가실행)_창원상수도(토목)투찰_합덕-신례원(2공구)투찰_봉무지방산업단지도로(투찰)②" xfId="2333"/>
    <cellStyle name="_신태백(가실행)_창원상수도(토목)투찰_합덕-신례원(2공구)투찰_봉무지방산업단지도로(투찰)②_마현생창(동양고속)" xfId="2334"/>
    <cellStyle name="_신태백(가실행)_창원상수도(토목)투찰_합덕-신례원(2공구)투찰_봉무지방산업단지도로(투찰)②_마현생창(동양고속)_왜관-태평건설" xfId="2335"/>
    <cellStyle name="_신태백(가실행)_창원상수도(토목)투찰_합덕-신례원(2공구)투찰_봉무지방산업단지도로(투찰)②_마현생창(동양고속)_왜관-태평건설_청주사직골조(최종확정)" xfId="2336"/>
    <cellStyle name="_신태백(가실행)_창원상수도(토목)투찰_합덕-신례원(2공구)투찰_봉무지방산업단지도로(투찰)②_마현생창(동양고속)_청주사직골조(최종확정)" xfId="2337"/>
    <cellStyle name="_신태백(가실행)_창원상수도(토목)투찰_합덕-신례원(2공구)투찰_봉무지방산업단지도로(투찰)②_왜관-태평건설" xfId="2338"/>
    <cellStyle name="_신태백(가실행)_창원상수도(토목)투찰_합덕-신례원(2공구)투찰_봉무지방산업단지도로(투찰)②_왜관-태평건설_청주사직골조(최종확정)" xfId="2339"/>
    <cellStyle name="_신태백(가실행)_창원상수도(토목)투찰_합덕-신례원(2공구)투찰_봉무지방산업단지도로(투찰)②_청주사직골조(최종확정)" xfId="2340"/>
    <cellStyle name="_신태백(가실행)_창원상수도(토목)투찰_합덕-신례원(2공구)투찰_봉무지방산업단지도로(투찰)②+0.250%" xfId="2341"/>
    <cellStyle name="_신태백(가실행)_창원상수도(토목)투찰_합덕-신례원(2공구)투찰_봉무지방산업단지도로(투찰)②+0.250%_마현생창(동양고속)" xfId="2342"/>
    <cellStyle name="_신태백(가실행)_창원상수도(토목)투찰_합덕-신례원(2공구)투찰_봉무지방산업단지도로(투찰)②+0.250%_마현생창(동양고속)_왜관-태평건설" xfId="2343"/>
    <cellStyle name="_신태백(가실행)_창원상수도(토목)투찰_합덕-신례원(2공구)투찰_봉무지방산업단지도로(투찰)②+0.250%_마현생창(동양고속)_왜관-태평건설_청주사직골조(최종확정)" xfId="2344"/>
    <cellStyle name="_신태백(가실행)_창원상수도(토목)투찰_합덕-신례원(2공구)투찰_봉무지방산업단지도로(투찰)②+0.250%_마현생창(동양고속)_청주사직골조(최종확정)" xfId="2345"/>
    <cellStyle name="_신태백(가실행)_창원상수도(토목)투찰_합덕-신례원(2공구)투찰_봉무지방산업단지도로(투찰)②+0.250%_왜관-태평건설" xfId="2346"/>
    <cellStyle name="_신태백(가실행)_창원상수도(토목)투찰_합덕-신례원(2공구)투찰_봉무지방산업단지도로(투찰)②+0.250%_왜관-태평건설_청주사직골조(최종확정)" xfId="2347"/>
    <cellStyle name="_신태백(가실행)_창원상수도(토목)투찰_합덕-신례원(2공구)투찰_봉무지방산업단지도로(투찰)②+0.250%_청주사직골조(최종확정)" xfId="2348"/>
    <cellStyle name="_신태백(가실행)_창원상수도(토목)투찰_합덕-신례원(2공구)투찰_왜관-태평건설" xfId="2349"/>
    <cellStyle name="_신태백(가실행)_창원상수도(토목)투찰_합덕-신례원(2공구)투찰_왜관-태평건설_청주사직골조(최종확정)" xfId="2350"/>
    <cellStyle name="_신태백(가실행)_창원상수도(토목)투찰_합덕-신례원(2공구)투찰_청주사직골조(최종확정)" xfId="2351"/>
    <cellStyle name="_신태백(가실행)_창원상수도(토목)투찰_합덕-신례원(2공구)투찰_합덕-신례원(2공구)투찰" xfId="2352"/>
    <cellStyle name="_신태백(가실행)_창원상수도(토목)투찰_합덕-신례원(2공구)투찰_합덕-신례원(2공구)투찰_경찰서-터미널간도로(투찰)②" xfId="2353"/>
    <cellStyle name="_신태백(가실행)_창원상수도(토목)투찰_합덕-신례원(2공구)투찰_합덕-신례원(2공구)투찰_경찰서-터미널간도로(투찰)②_마현생창(동양고속)" xfId="2354"/>
    <cellStyle name="_신태백(가실행)_창원상수도(토목)투찰_합덕-신례원(2공구)투찰_합덕-신례원(2공구)투찰_경찰서-터미널간도로(투찰)②_마현생창(동양고속)_왜관-태평건설" xfId="2355"/>
    <cellStyle name="_신태백(가실행)_창원상수도(토목)투찰_합덕-신례원(2공구)투찰_합덕-신례원(2공구)투찰_경찰서-터미널간도로(투찰)②_마현생창(동양고속)_왜관-태평건설_청주사직골조(최종확정)" xfId="2356"/>
    <cellStyle name="_신태백(가실행)_창원상수도(토목)투찰_합덕-신례원(2공구)투찰_합덕-신례원(2공구)투찰_경찰서-터미널간도로(투찰)②_마현생창(동양고속)_청주사직골조(최종확정)" xfId="2357"/>
    <cellStyle name="_신태백(가실행)_창원상수도(토목)투찰_합덕-신례원(2공구)투찰_합덕-신례원(2공구)투찰_경찰서-터미널간도로(투찰)②_왜관-태평건설" xfId="2358"/>
    <cellStyle name="_신태백(가실행)_창원상수도(토목)투찰_합덕-신례원(2공구)투찰_합덕-신례원(2공구)투찰_경찰서-터미널간도로(투찰)②_왜관-태평건설_청주사직골조(최종확정)" xfId="2359"/>
    <cellStyle name="_신태백(가실행)_창원상수도(토목)투찰_합덕-신례원(2공구)투찰_합덕-신례원(2공구)투찰_경찰서-터미널간도로(투찰)②_청주사직골조(최종확정)" xfId="2360"/>
    <cellStyle name="_신태백(가실행)_창원상수도(토목)투찰_합덕-신례원(2공구)투찰_합덕-신례원(2공구)투찰_마현생창(동양고속)" xfId="2361"/>
    <cellStyle name="_신태백(가실행)_창원상수도(토목)투찰_합덕-신례원(2공구)투찰_합덕-신례원(2공구)투찰_마현생창(동양고속)_왜관-태평건설" xfId="2362"/>
    <cellStyle name="_신태백(가실행)_창원상수도(토목)투찰_합덕-신례원(2공구)투찰_합덕-신례원(2공구)투찰_마현생창(동양고속)_왜관-태평건설_청주사직골조(최종확정)" xfId="2363"/>
    <cellStyle name="_신태백(가실행)_창원상수도(토목)투찰_합덕-신례원(2공구)투찰_합덕-신례원(2공구)투찰_마현생창(동양고속)_청주사직골조(최종확정)" xfId="2364"/>
    <cellStyle name="_신태백(가실행)_창원상수도(토목)투찰_합덕-신례원(2공구)투찰_합덕-신례원(2공구)투찰_봉무지방산업단지도로(투찰)②" xfId="2365"/>
    <cellStyle name="_신태백(가실행)_창원상수도(토목)투찰_합덕-신례원(2공구)투찰_합덕-신례원(2공구)투찰_봉무지방산업단지도로(투찰)②_마현생창(동양고속)" xfId="2366"/>
    <cellStyle name="_신태백(가실행)_창원상수도(토목)투찰_합덕-신례원(2공구)투찰_합덕-신례원(2공구)투찰_봉무지방산업단지도로(투찰)②_마현생창(동양고속)_왜관-태평건설" xfId="2367"/>
    <cellStyle name="_신태백(가실행)_창원상수도(토목)투찰_합덕-신례원(2공구)투찰_합덕-신례원(2공구)투찰_봉무지방산업단지도로(투찰)②_마현생창(동양고속)_왜관-태평건설_청주사직골조(최종확정)" xfId="2368"/>
    <cellStyle name="_신태백(가실행)_창원상수도(토목)투찰_합덕-신례원(2공구)투찰_합덕-신례원(2공구)투찰_봉무지방산업단지도로(투찰)②_마현생창(동양고속)_청주사직골조(최종확정)" xfId="2369"/>
    <cellStyle name="_신태백(가실행)_창원상수도(토목)투찰_합덕-신례원(2공구)투찰_합덕-신례원(2공구)투찰_봉무지방산업단지도로(투찰)②_왜관-태평건설" xfId="2370"/>
    <cellStyle name="_신태백(가실행)_창원상수도(토목)투찰_합덕-신례원(2공구)투찰_합덕-신례원(2공구)투찰_봉무지방산업단지도로(투찰)②_왜관-태평건설_청주사직골조(최종확정)" xfId="2371"/>
    <cellStyle name="_신태백(가실행)_창원상수도(토목)투찰_합덕-신례원(2공구)투찰_합덕-신례원(2공구)투찰_봉무지방산업단지도로(투찰)②_청주사직골조(최종확정)" xfId="2372"/>
    <cellStyle name="_신태백(가실행)_창원상수도(토목)투찰_합덕-신례원(2공구)투찰_합덕-신례원(2공구)투찰_봉무지방산업단지도로(투찰)②+0.250%" xfId="2373"/>
    <cellStyle name="_신태백(가실행)_창원상수도(토목)투찰_합덕-신례원(2공구)투찰_합덕-신례원(2공구)투찰_봉무지방산업단지도로(투찰)②+0.250%_마현생창(동양고속)" xfId="2374"/>
    <cellStyle name="_신태백(가실행)_창원상수도(토목)투찰_합덕-신례원(2공구)투찰_합덕-신례원(2공구)투찰_봉무지방산업단지도로(투찰)②+0.250%_마현생창(동양고속)_왜관-태평건설" xfId="2375"/>
    <cellStyle name="_신태백(가실행)_창원상수도(토목)투찰_합덕-신례원(2공구)투찰_합덕-신례원(2공구)투찰_봉무지방산업단지도로(투찰)②+0.250%_마현생창(동양고속)_왜관-태평건설_청주사직골조(최종확정)" xfId="2376"/>
    <cellStyle name="_신태백(가실행)_창원상수도(토목)투찰_합덕-신례원(2공구)투찰_합덕-신례원(2공구)투찰_봉무지방산업단지도로(투찰)②+0.250%_마현생창(동양고속)_청주사직골조(최종확정)" xfId="2377"/>
    <cellStyle name="_신태백(가실행)_창원상수도(토목)투찰_합덕-신례원(2공구)투찰_합덕-신례원(2공구)투찰_봉무지방산업단지도로(투찰)②+0.250%_왜관-태평건설" xfId="2378"/>
    <cellStyle name="_신태백(가실행)_창원상수도(토목)투찰_합덕-신례원(2공구)투찰_합덕-신례원(2공구)투찰_봉무지방산업단지도로(투찰)②+0.250%_왜관-태평건설_청주사직골조(최종확정)" xfId="2379"/>
    <cellStyle name="_신태백(가실행)_창원상수도(토목)투찰_합덕-신례원(2공구)투찰_합덕-신례원(2공구)투찰_봉무지방산업단지도로(투찰)②+0.250%_청주사직골조(최종확정)" xfId="2380"/>
    <cellStyle name="_신태백(가실행)_창원상수도(토목)투찰_합덕-신례원(2공구)투찰_합덕-신례원(2공구)투찰_왜관-태평건설" xfId="2381"/>
    <cellStyle name="_신태백(가실행)_창원상수도(토목)투찰_합덕-신례원(2공구)투찰_합덕-신례원(2공구)투찰_왜관-태평건설_청주사직골조(최종확정)" xfId="2382"/>
    <cellStyle name="_신태백(가실행)_창원상수도(토목)투찰_합덕-신례원(2공구)투찰_합덕-신례원(2공구)투찰_청주사직골조(최종확정)" xfId="2383"/>
    <cellStyle name="_신태백(가실행)_청주사직골조(최종확정)" xfId="2384"/>
    <cellStyle name="_신태백(가실행)_합덕-신례원(2공구)투찰" xfId="2385"/>
    <cellStyle name="_신태백(가실행)_합덕-신례원(2공구)투찰_경찰서-터미널간도로(투찰)②" xfId="2386"/>
    <cellStyle name="_신태백(가실행)_합덕-신례원(2공구)투찰_경찰서-터미널간도로(투찰)②_마현생창(동양고속)" xfId="2387"/>
    <cellStyle name="_신태백(가실행)_합덕-신례원(2공구)투찰_경찰서-터미널간도로(투찰)②_마현생창(동양고속)_왜관-태평건설" xfId="2388"/>
    <cellStyle name="_신태백(가실행)_합덕-신례원(2공구)투찰_경찰서-터미널간도로(투찰)②_마현생창(동양고속)_왜관-태평건설_청주사직골조(최종확정)" xfId="2389"/>
    <cellStyle name="_신태백(가실행)_합덕-신례원(2공구)투찰_경찰서-터미널간도로(투찰)②_마현생창(동양고속)_청주사직골조(최종확정)" xfId="2390"/>
    <cellStyle name="_신태백(가실행)_합덕-신례원(2공구)투찰_경찰서-터미널간도로(투찰)②_왜관-태평건설" xfId="2391"/>
    <cellStyle name="_신태백(가실행)_합덕-신례원(2공구)투찰_경찰서-터미널간도로(투찰)②_왜관-태평건설_청주사직골조(최종확정)" xfId="2392"/>
    <cellStyle name="_신태백(가실행)_합덕-신례원(2공구)투찰_경찰서-터미널간도로(투찰)②_청주사직골조(최종확정)" xfId="2393"/>
    <cellStyle name="_신태백(가실행)_합덕-신례원(2공구)투찰_마현생창(동양고속)" xfId="2394"/>
    <cellStyle name="_신태백(가실행)_합덕-신례원(2공구)투찰_마현생창(동양고속)_왜관-태평건설" xfId="2395"/>
    <cellStyle name="_신태백(가실행)_합덕-신례원(2공구)투찰_마현생창(동양고속)_왜관-태평건설_청주사직골조(최종확정)" xfId="2396"/>
    <cellStyle name="_신태백(가실행)_합덕-신례원(2공구)투찰_마현생창(동양고속)_청주사직골조(최종확정)" xfId="2397"/>
    <cellStyle name="_신태백(가실행)_합덕-신례원(2공구)투찰_봉무지방산업단지도로(투찰)②" xfId="2398"/>
    <cellStyle name="_신태백(가실행)_합덕-신례원(2공구)투찰_봉무지방산업단지도로(투찰)②_마현생창(동양고속)" xfId="2399"/>
    <cellStyle name="_신태백(가실행)_합덕-신례원(2공구)투찰_봉무지방산업단지도로(투찰)②_마현생창(동양고속)_왜관-태평건설" xfId="2400"/>
    <cellStyle name="_신태백(가실행)_합덕-신례원(2공구)투찰_봉무지방산업단지도로(투찰)②_마현생창(동양고속)_왜관-태평건설_청주사직골조(최종확정)" xfId="2401"/>
    <cellStyle name="_신태백(가실행)_합덕-신례원(2공구)투찰_봉무지방산업단지도로(투찰)②_마현생창(동양고속)_청주사직골조(최종확정)" xfId="2402"/>
    <cellStyle name="_신태백(가실행)_합덕-신례원(2공구)투찰_봉무지방산업단지도로(투찰)②_왜관-태평건설" xfId="2403"/>
    <cellStyle name="_신태백(가실행)_합덕-신례원(2공구)투찰_봉무지방산업단지도로(투찰)②_왜관-태평건설_청주사직골조(최종확정)" xfId="2404"/>
    <cellStyle name="_신태백(가실행)_합덕-신례원(2공구)투찰_봉무지방산업단지도로(투찰)②_청주사직골조(최종확정)" xfId="2405"/>
    <cellStyle name="_신태백(가실행)_합덕-신례원(2공구)투찰_봉무지방산업단지도로(투찰)②+0.250%" xfId="2406"/>
    <cellStyle name="_신태백(가실행)_합덕-신례원(2공구)투찰_봉무지방산업단지도로(투찰)②+0.250%_마현생창(동양고속)" xfId="2407"/>
    <cellStyle name="_신태백(가실행)_합덕-신례원(2공구)투찰_봉무지방산업단지도로(투찰)②+0.250%_마현생창(동양고속)_왜관-태평건설" xfId="2408"/>
    <cellStyle name="_신태백(가실행)_합덕-신례원(2공구)투찰_봉무지방산업단지도로(투찰)②+0.250%_마현생창(동양고속)_왜관-태평건설_청주사직골조(최종확정)" xfId="2409"/>
    <cellStyle name="_신태백(가실행)_합덕-신례원(2공구)투찰_봉무지방산업단지도로(투찰)②+0.250%_마현생창(동양고속)_청주사직골조(최종확정)" xfId="2410"/>
    <cellStyle name="_신태백(가실행)_합덕-신례원(2공구)투찰_봉무지방산업단지도로(투찰)②+0.250%_왜관-태평건설" xfId="2411"/>
    <cellStyle name="_신태백(가실행)_합덕-신례원(2공구)투찰_봉무지방산업단지도로(투찰)②+0.250%_왜관-태평건설_청주사직골조(최종확정)" xfId="2412"/>
    <cellStyle name="_신태백(가실행)_합덕-신례원(2공구)투찰_봉무지방산업단지도로(투찰)②+0.250%_청주사직골조(최종확정)" xfId="2413"/>
    <cellStyle name="_신태백(가실행)_합덕-신례원(2공구)투찰_왜관-태평건설" xfId="2414"/>
    <cellStyle name="_신태백(가실행)_합덕-신례원(2공구)투찰_왜관-태평건설_청주사직골조(최종확정)" xfId="2415"/>
    <cellStyle name="_신태백(가실행)_합덕-신례원(2공구)투찰_청주사직골조(최종확정)" xfId="2416"/>
    <cellStyle name="_신태백(가실행)_합덕-신례원(2공구)투찰_합덕-신례원(2공구)투찰" xfId="2417"/>
    <cellStyle name="_신태백(가실행)_합덕-신례원(2공구)투찰_합덕-신례원(2공구)투찰_경찰서-터미널간도로(투찰)②" xfId="2418"/>
    <cellStyle name="_신태백(가실행)_합덕-신례원(2공구)투찰_합덕-신례원(2공구)투찰_경찰서-터미널간도로(투찰)②_마현생창(동양고속)" xfId="2419"/>
    <cellStyle name="_신태백(가실행)_합덕-신례원(2공구)투찰_합덕-신례원(2공구)투찰_경찰서-터미널간도로(투찰)②_마현생창(동양고속)_왜관-태평건설" xfId="2420"/>
    <cellStyle name="_신태백(가실행)_합덕-신례원(2공구)투찰_합덕-신례원(2공구)투찰_경찰서-터미널간도로(투찰)②_마현생창(동양고속)_왜관-태평건설_청주사직골조(최종확정)" xfId="2421"/>
    <cellStyle name="_신태백(가실행)_합덕-신례원(2공구)투찰_합덕-신례원(2공구)투찰_경찰서-터미널간도로(투찰)②_마현생창(동양고속)_청주사직골조(최종확정)" xfId="2422"/>
    <cellStyle name="_신태백(가실행)_합덕-신례원(2공구)투찰_합덕-신례원(2공구)투찰_경찰서-터미널간도로(투찰)②_왜관-태평건설" xfId="2423"/>
    <cellStyle name="_신태백(가실행)_합덕-신례원(2공구)투찰_합덕-신례원(2공구)투찰_경찰서-터미널간도로(투찰)②_왜관-태평건설_청주사직골조(최종확정)" xfId="2424"/>
    <cellStyle name="_신태백(가실행)_합덕-신례원(2공구)투찰_합덕-신례원(2공구)투찰_경찰서-터미널간도로(투찰)②_청주사직골조(최종확정)" xfId="2425"/>
    <cellStyle name="_신태백(가실행)_합덕-신례원(2공구)투찰_합덕-신례원(2공구)투찰_마현생창(동양고속)" xfId="2426"/>
    <cellStyle name="_신태백(가실행)_합덕-신례원(2공구)투찰_합덕-신례원(2공구)투찰_마현생창(동양고속)_왜관-태평건설" xfId="2427"/>
    <cellStyle name="_신태백(가실행)_합덕-신례원(2공구)투찰_합덕-신례원(2공구)투찰_마현생창(동양고속)_왜관-태평건설_청주사직골조(최종확정)" xfId="2428"/>
    <cellStyle name="_신태백(가실행)_합덕-신례원(2공구)투찰_합덕-신례원(2공구)투찰_마현생창(동양고속)_청주사직골조(최종확정)" xfId="2429"/>
    <cellStyle name="_신태백(가실행)_합덕-신례원(2공구)투찰_합덕-신례원(2공구)투찰_봉무지방산업단지도로(투찰)②" xfId="2430"/>
    <cellStyle name="_신태백(가실행)_합덕-신례원(2공구)투찰_합덕-신례원(2공구)투찰_봉무지방산업단지도로(투찰)②_마현생창(동양고속)" xfId="2431"/>
    <cellStyle name="_신태백(가실행)_합덕-신례원(2공구)투찰_합덕-신례원(2공구)투찰_봉무지방산업단지도로(투찰)②_마현생창(동양고속)_왜관-태평건설" xfId="2432"/>
    <cellStyle name="_신태백(가실행)_합덕-신례원(2공구)투찰_합덕-신례원(2공구)투찰_봉무지방산업단지도로(투찰)②_마현생창(동양고속)_왜관-태평건설_청주사직골조(최종확정)" xfId="2433"/>
    <cellStyle name="_신태백(가실행)_합덕-신례원(2공구)투찰_합덕-신례원(2공구)투찰_봉무지방산업단지도로(투찰)②_마현생창(동양고속)_청주사직골조(최종확정)" xfId="2434"/>
    <cellStyle name="_신태백(가실행)_합덕-신례원(2공구)투찰_합덕-신례원(2공구)투찰_봉무지방산업단지도로(투찰)②_왜관-태평건설" xfId="2435"/>
    <cellStyle name="_신태백(가실행)_합덕-신례원(2공구)투찰_합덕-신례원(2공구)투찰_봉무지방산업단지도로(투찰)②_왜관-태평건설_청주사직골조(최종확정)" xfId="2436"/>
    <cellStyle name="_신태백(가실행)_합덕-신례원(2공구)투찰_합덕-신례원(2공구)투찰_봉무지방산업단지도로(투찰)②_청주사직골조(최종확정)" xfId="2437"/>
    <cellStyle name="_신태백(가실행)_합덕-신례원(2공구)투찰_합덕-신례원(2공구)투찰_봉무지방산업단지도로(투찰)②+0.250%" xfId="2438"/>
    <cellStyle name="_신태백(가실행)_합덕-신례원(2공구)투찰_합덕-신례원(2공구)투찰_봉무지방산업단지도로(투찰)②+0.250%_마현생창(동양고속)" xfId="2439"/>
    <cellStyle name="_신태백(가실행)_합덕-신례원(2공구)투찰_합덕-신례원(2공구)투찰_봉무지방산업단지도로(투찰)②+0.250%_마현생창(동양고속)_왜관-태평건설" xfId="2440"/>
    <cellStyle name="_신태백(가실행)_합덕-신례원(2공구)투찰_합덕-신례원(2공구)투찰_봉무지방산업단지도로(투찰)②+0.250%_마현생창(동양고속)_왜관-태평건설_청주사직골조(최종확정)" xfId="2441"/>
    <cellStyle name="_신태백(가실행)_합덕-신례원(2공구)투찰_합덕-신례원(2공구)투찰_봉무지방산업단지도로(투찰)②+0.250%_마현생창(동양고속)_청주사직골조(최종확정)" xfId="2442"/>
    <cellStyle name="_신태백(가실행)_합덕-신례원(2공구)투찰_합덕-신례원(2공구)투찰_봉무지방산업단지도로(투찰)②+0.250%_왜관-태평건설" xfId="2443"/>
    <cellStyle name="_신태백(가실행)_합덕-신례원(2공구)투찰_합덕-신례원(2공구)투찰_봉무지방산업단지도로(투찰)②+0.250%_왜관-태평건설_청주사직골조(최종확정)" xfId="2444"/>
    <cellStyle name="_신태백(가실행)_합덕-신례원(2공구)투찰_합덕-신례원(2공구)투찰_봉무지방산업단지도로(투찰)②+0.250%_청주사직골조(최종확정)" xfId="2445"/>
    <cellStyle name="_신태백(가실행)_합덕-신례원(2공구)투찰_합덕-신례원(2공구)투찰_왜관-태평건설" xfId="2446"/>
    <cellStyle name="_신태백(가실행)_합덕-신례원(2공구)투찰_합덕-신례원(2공구)투찰_왜관-태평건설_청주사직골조(최종확정)" xfId="2447"/>
    <cellStyle name="_신태백(가실행)_합덕-신례원(2공구)투찰_합덕-신례원(2공구)투찰_청주사직골조(최종확정)" xfId="2448"/>
    <cellStyle name="_신태백(투찰내역)2" xfId="2449"/>
    <cellStyle name="_실정보고(양중기)" xfId="13040"/>
    <cellStyle name="_실행" xfId="13597"/>
    <cellStyle name="_실행(갑지)" xfId="18181"/>
    <cellStyle name="_실행,원가현황(밀양삼문)0606" xfId="2450"/>
    <cellStyle name="_실행_집계표" xfId="13598"/>
    <cellStyle name="_실행01-총괄가실행(0828)" xfId="13039"/>
    <cellStyle name="_실행갑지" xfId="13038"/>
    <cellStyle name="_실행갑지(변경)" xfId="13037"/>
    <cellStyle name="_실행갑지양식" xfId="13036"/>
    <cellStyle name="_실행내역" xfId="13599"/>
    <cellStyle name="_실행내역(아+부)" xfId="13035"/>
    <cellStyle name="_實行內譯書(평내)" xfId="13600"/>
    <cellStyle name="_실행내역서_기계_20050927" xfId="2451"/>
    <cellStyle name="_실행내역서2003.07.02작성" xfId="2452"/>
    <cellStyle name="_실행내역수정(2차6.14)" xfId="18182"/>
    <cellStyle name="_실행내역작업(참조용)" xfId="21576"/>
    <cellStyle name="_실행대비시행결의현황" xfId="2453"/>
    <cellStyle name="_실행예산" xfId="2454"/>
    <cellStyle name="_실행예산(사장님)" xfId="12255"/>
    <cellStyle name="_실행예산(은평-원본)" xfId="2455"/>
    <cellStyle name="_실행예산(최종,전주실리콘1)" xfId="21577"/>
    <cellStyle name="_실행예산(최종사장님승인)" xfId="13034"/>
    <cellStyle name="_실행예산_01__본실행예산내역_대구상인_10.15 (예산관리팀)" xfId="2456"/>
    <cellStyle name="_실행예산_1. 준공정산 추가자료(청주산남)" xfId="2457"/>
    <cellStyle name="_실행예산_3입찰실행-마산역사(080526)최종" xfId="2458"/>
    <cellStyle name="_실행예산_PJ진행현황-수원천천" xfId="2485"/>
    <cellStyle name="_실행예산_uz" xfId="2486"/>
    <cellStyle name="_실행예산_경비" xfId="2459"/>
    <cellStyle name="_실행예산_경비양식" xfId="2460"/>
    <cellStyle name="_실행예산_고리본부사옥입찰실행(2007.05.22결재최종-2명현장계약직)" xfId="2461"/>
    <cellStyle name="_실행예산_고리본부사옥입찰실행(2007.05.22결재최종-2명현장계약직)_1" xfId="2462"/>
    <cellStyle name="_실행예산_고리본부사옥입찰실행(2007.05.22결재최종-2명현장계약직)_1_입찰품의서(00지역 확장공사)080607" xfId="2463"/>
    <cellStyle name="_실행예산_고리본부사옥입찰실행(2007.05.22결재최종-2명현장계약직)_입찰품의서(I-town)" xfId="2464"/>
    <cellStyle name="_실행예산_공사비 대비표" xfId="2465"/>
    <cellStyle name="_실행예산_단가DATA" xfId="2466"/>
    <cellStyle name="_실행예산_서초킴스타워B최초" xfId="2467"/>
    <cellStyle name="_실행예산_실행(예산관리팀 송부)" xfId="2468"/>
    <cellStyle name="_실행예산_실행내역-명동타워리모델링공사(20080327)-최종확정" xfId="2469"/>
    <cellStyle name="_실행예산_실행내역-명동타워리모델링공사(20080327)-최종확정_입찰품의서(00지역 확장공사)080607" xfId="2470"/>
    <cellStyle name="_실행예산_실행예산(고대경상관-확정)2008.09.09" xfId="2471"/>
    <cellStyle name="_실행예산_실행예산(삼성동복합시설)" xfId="2472"/>
    <cellStyle name="_실행예산_실행예산품의서(삼성동복합시설신축공사080201)결재용" xfId="2473"/>
    <cellStyle name="_실행예산_실행예산품의서(삼성동복합시설신축공사080201)결재용_1" xfId="2474"/>
    <cellStyle name="_실행예산_일산외1입찰실행(2007.06.01결재)" xfId="2475"/>
    <cellStyle name="_실행예산_입찰품의서(00지역 확장공사)080607" xfId="2476"/>
    <cellStyle name="_실행예산_입찰품의서(자동차)-080410" xfId="2477"/>
    <cellStyle name="_실행예산_입찰품의서(한국루터회관)080318결재(김동현상무님)" xfId="2478"/>
    <cellStyle name="_실행예산_정보입력1" xfId="2479"/>
    <cellStyle name="_실행예산_토목비교표" xfId="2480"/>
    <cellStyle name="_실행예산_투찰분석표" xfId="2481"/>
    <cellStyle name="_실행예산_투찰분석표(양평아신)" xfId="2482"/>
    <cellStyle name="_실행예산_투찰분석표(제주)" xfId="2483"/>
    <cellStyle name="_실행예산_투찰분석표_입찰품의서(00지역 확장공사)080607" xfId="2484"/>
    <cellStyle name="_실행예산내역(진주초전1차-ver02)" xfId="2487"/>
    <cellStyle name="_실행예산-조경,부대토목포함(부산거제동-검토)" xfId="2488"/>
    <cellStyle name="_실행작성(호계동)-0425" xfId="2489"/>
    <cellStyle name="_실행작업중_고려대학교 서창켐퍼스 호연학사제4_재작업3" xfId="2490"/>
    <cellStyle name="_실행작업중_기계(공내역서)-실행(051226)" xfId="2491"/>
    <cellStyle name="_실행작업중_기계내역(노인건강타운)_20060123" xfId="2492"/>
    <cellStyle name="_실행작업중_기계내역(노인건강타운)_20060202" xfId="2493"/>
    <cellStyle name="_실행최종(12.18)" xfId="18183"/>
    <cellStyle name="_실행확정심사자료(유천동,2004.03.10)" xfId="21578"/>
    <cellStyle name="_씨즐러대학로점2차" xfId="13601"/>
    <cellStyle name="_아미고터워 리모델링공사(계약,실행내역)9월.3일 " xfId="13185"/>
    <cellStyle name="_아산(통합배선)" xfId="13602"/>
    <cellStyle name="_아이코리아(문화체육시설)-실행예산내역서(060405)" xfId="2494"/>
    <cellStyle name="_아크로리버기준-개산견적기준(건축)" xfId="12254"/>
    <cellStyle name="_아트베이스" xfId="13603"/>
    <cellStyle name="_아트-정산최종" xfId="13604"/>
    <cellStyle name="_안동최종정산" xfId="2495"/>
    <cellStyle name="_안산부대(투찰)⑤" xfId="2496"/>
    <cellStyle name="_안산부대(투찰)⑤_경찰서-터미널간도로(투찰)②" xfId="2497"/>
    <cellStyle name="_안산부대(투찰)⑤_경찰서-터미널간도로(투찰)②_마현생창(동양고속)" xfId="2498"/>
    <cellStyle name="_안산부대(투찰)⑤_경찰서-터미널간도로(투찰)②_마현생창(동양고속)_왜관-태평건설" xfId="2499"/>
    <cellStyle name="_안산부대(투찰)⑤_경찰서-터미널간도로(투찰)②_마현생창(동양고속)_왜관-태평건설_청주사직골조(최종확정)" xfId="2500"/>
    <cellStyle name="_안산부대(투찰)⑤_경찰서-터미널간도로(투찰)②_마현생창(동양고속)_청주사직골조(최종확정)" xfId="2501"/>
    <cellStyle name="_안산부대(투찰)⑤_경찰서-터미널간도로(투찰)②_왜관-태평건설" xfId="2502"/>
    <cellStyle name="_안산부대(투찰)⑤_경찰서-터미널간도로(투찰)②_왜관-태평건설_청주사직골조(최종확정)" xfId="2503"/>
    <cellStyle name="_안산부대(투찰)⑤_경찰서-터미널간도로(투찰)②_청주사직골조(최종확정)" xfId="2504"/>
    <cellStyle name="_안산부대(투찰)⑤_마현생창(동양고속)" xfId="2505"/>
    <cellStyle name="_안산부대(투찰)⑤_마현생창(동양고속)_왜관-태평건설" xfId="2506"/>
    <cellStyle name="_안산부대(투찰)⑤_마현생창(동양고속)_왜관-태평건설_청주사직골조(최종확정)" xfId="2507"/>
    <cellStyle name="_안산부대(투찰)⑤_마현생창(동양고속)_청주사직골조(최종확정)" xfId="2508"/>
    <cellStyle name="_안산부대(투찰)⑤_봉무지방산업단지도로(투찰)②" xfId="2509"/>
    <cellStyle name="_안산부대(투찰)⑤_봉무지방산업단지도로(투찰)②_마현생창(동양고속)" xfId="2510"/>
    <cellStyle name="_안산부대(투찰)⑤_봉무지방산업단지도로(투찰)②_마현생창(동양고속)_왜관-태평건설" xfId="2511"/>
    <cellStyle name="_안산부대(투찰)⑤_봉무지방산업단지도로(투찰)②_마현생창(동양고속)_왜관-태평건설_청주사직골조(최종확정)" xfId="2512"/>
    <cellStyle name="_안산부대(투찰)⑤_봉무지방산업단지도로(투찰)②_마현생창(동양고속)_청주사직골조(최종확정)" xfId="2513"/>
    <cellStyle name="_안산부대(투찰)⑤_봉무지방산업단지도로(투찰)②_왜관-태평건설" xfId="2514"/>
    <cellStyle name="_안산부대(투찰)⑤_봉무지방산업단지도로(투찰)②_왜관-태평건설_청주사직골조(최종확정)" xfId="2515"/>
    <cellStyle name="_안산부대(투찰)⑤_봉무지방산업단지도로(투찰)②_청주사직골조(최종확정)" xfId="2516"/>
    <cellStyle name="_안산부대(투찰)⑤_봉무지방산업단지도로(투찰)②+0.250%" xfId="2517"/>
    <cellStyle name="_안산부대(투찰)⑤_봉무지방산업단지도로(투찰)②+0.250%_마현생창(동양고속)" xfId="2518"/>
    <cellStyle name="_안산부대(투찰)⑤_봉무지방산업단지도로(투찰)②+0.250%_마현생창(동양고속)_왜관-태평건설" xfId="2519"/>
    <cellStyle name="_안산부대(투찰)⑤_봉무지방산업단지도로(투찰)②+0.250%_마현생창(동양고속)_왜관-태평건설_청주사직골조(최종확정)" xfId="2520"/>
    <cellStyle name="_안산부대(투찰)⑤_봉무지방산업단지도로(투찰)②+0.250%_마현생창(동양고속)_청주사직골조(최종확정)" xfId="2521"/>
    <cellStyle name="_안산부대(투찰)⑤_봉무지방산업단지도로(투찰)②+0.250%_왜관-태평건설" xfId="2522"/>
    <cellStyle name="_안산부대(투찰)⑤_봉무지방산업단지도로(투찰)②+0.250%_왜관-태평건설_청주사직골조(최종확정)" xfId="2523"/>
    <cellStyle name="_안산부대(투찰)⑤_봉무지방산업단지도로(투찰)②+0.250%_청주사직골조(최종확정)" xfId="2524"/>
    <cellStyle name="_안산부대(투찰)⑤_왜관-태평건설" xfId="2525"/>
    <cellStyle name="_안산부대(투찰)⑤_왜관-태평건설_청주사직골조(최종확정)" xfId="2526"/>
    <cellStyle name="_안산부대(투찰)⑤_청주사직골조(최종확정)" xfId="2527"/>
    <cellStyle name="_안산부대(투찰)⑤_합덕-신례원(2공구)투찰" xfId="2528"/>
    <cellStyle name="_안산부대(투찰)⑤_합덕-신례원(2공구)투찰_경찰서-터미널간도로(투찰)②" xfId="2529"/>
    <cellStyle name="_안산부대(투찰)⑤_합덕-신례원(2공구)투찰_경찰서-터미널간도로(투찰)②_마현생창(동양고속)" xfId="2530"/>
    <cellStyle name="_안산부대(투찰)⑤_합덕-신례원(2공구)투찰_경찰서-터미널간도로(투찰)②_마현생창(동양고속)_왜관-태평건설" xfId="2531"/>
    <cellStyle name="_안산부대(투찰)⑤_합덕-신례원(2공구)투찰_경찰서-터미널간도로(투찰)②_마현생창(동양고속)_왜관-태평건설_청주사직골조(최종확정)" xfId="2532"/>
    <cellStyle name="_안산부대(투찰)⑤_합덕-신례원(2공구)투찰_경찰서-터미널간도로(투찰)②_마현생창(동양고속)_청주사직골조(최종확정)" xfId="2533"/>
    <cellStyle name="_안산부대(투찰)⑤_합덕-신례원(2공구)투찰_경찰서-터미널간도로(투찰)②_왜관-태평건설" xfId="2534"/>
    <cellStyle name="_안산부대(투찰)⑤_합덕-신례원(2공구)투찰_경찰서-터미널간도로(투찰)②_왜관-태평건설_청주사직골조(최종확정)" xfId="2535"/>
    <cellStyle name="_안산부대(투찰)⑤_합덕-신례원(2공구)투찰_경찰서-터미널간도로(투찰)②_청주사직골조(최종확정)" xfId="2536"/>
    <cellStyle name="_안산부대(투찰)⑤_합덕-신례원(2공구)투찰_마현생창(동양고속)" xfId="2537"/>
    <cellStyle name="_안산부대(투찰)⑤_합덕-신례원(2공구)투찰_마현생창(동양고속)_왜관-태평건설" xfId="2538"/>
    <cellStyle name="_안산부대(투찰)⑤_합덕-신례원(2공구)투찰_마현생창(동양고속)_왜관-태평건설_청주사직골조(최종확정)" xfId="2539"/>
    <cellStyle name="_안산부대(투찰)⑤_합덕-신례원(2공구)투찰_마현생창(동양고속)_청주사직골조(최종확정)" xfId="2540"/>
    <cellStyle name="_안산부대(투찰)⑤_합덕-신례원(2공구)투찰_봉무지방산업단지도로(투찰)②" xfId="2541"/>
    <cellStyle name="_안산부대(투찰)⑤_합덕-신례원(2공구)투찰_봉무지방산업단지도로(투찰)②_마현생창(동양고속)" xfId="2542"/>
    <cellStyle name="_안산부대(투찰)⑤_합덕-신례원(2공구)투찰_봉무지방산업단지도로(투찰)②_마현생창(동양고속)_왜관-태평건설" xfId="2543"/>
    <cellStyle name="_안산부대(투찰)⑤_합덕-신례원(2공구)투찰_봉무지방산업단지도로(투찰)②_마현생창(동양고속)_왜관-태평건설_청주사직골조(최종확정)" xfId="2544"/>
    <cellStyle name="_안산부대(투찰)⑤_합덕-신례원(2공구)투찰_봉무지방산업단지도로(투찰)②_마현생창(동양고속)_청주사직골조(최종확정)" xfId="2545"/>
    <cellStyle name="_안산부대(투찰)⑤_합덕-신례원(2공구)투찰_봉무지방산업단지도로(투찰)②_왜관-태평건설" xfId="2546"/>
    <cellStyle name="_안산부대(투찰)⑤_합덕-신례원(2공구)투찰_봉무지방산업단지도로(투찰)②_왜관-태평건설_청주사직골조(최종확정)" xfId="2547"/>
    <cellStyle name="_안산부대(투찰)⑤_합덕-신례원(2공구)투찰_봉무지방산업단지도로(투찰)②_청주사직골조(최종확정)" xfId="2548"/>
    <cellStyle name="_안산부대(투찰)⑤_합덕-신례원(2공구)투찰_봉무지방산업단지도로(투찰)②+0.250%" xfId="2549"/>
    <cellStyle name="_안산부대(투찰)⑤_합덕-신례원(2공구)투찰_봉무지방산업단지도로(투찰)②+0.250%_마현생창(동양고속)" xfId="2550"/>
    <cellStyle name="_안산부대(투찰)⑤_합덕-신례원(2공구)투찰_봉무지방산업단지도로(투찰)②+0.250%_마현생창(동양고속)_왜관-태평건설" xfId="2551"/>
    <cellStyle name="_안산부대(투찰)⑤_합덕-신례원(2공구)투찰_봉무지방산업단지도로(투찰)②+0.250%_마현생창(동양고속)_왜관-태평건설_청주사직골조(최종확정)" xfId="2552"/>
    <cellStyle name="_안산부대(투찰)⑤_합덕-신례원(2공구)투찰_봉무지방산업단지도로(투찰)②+0.250%_마현생창(동양고속)_청주사직골조(최종확정)" xfId="2553"/>
    <cellStyle name="_안산부대(투찰)⑤_합덕-신례원(2공구)투찰_봉무지방산업단지도로(투찰)②+0.250%_왜관-태평건설" xfId="2554"/>
    <cellStyle name="_안산부대(투찰)⑤_합덕-신례원(2공구)투찰_봉무지방산업단지도로(투찰)②+0.250%_왜관-태평건설_청주사직골조(최종확정)" xfId="2555"/>
    <cellStyle name="_안산부대(투찰)⑤_합덕-신례원(2공구)투찰_봉무지방산업단지도로(투찰)②+0.250%_청주사직골조(최종확정)" xfId="2556"/>
    <cellStyle name="_안산부대(투찰)⑤_합덕-신례원(2공구)투찰_왜관-태평건설" xfId="2557"/>
    <cellStyle name="_안산부대(투찰)⑤_합덕-신례원(2공구)투찰_왜관-태평건설_청주사직골조(최종확정)" xfId="2558"/>
    <cellStyle name="_안산부대(투찰)⑤_합덕-신례원(2공구)투찰_청주사직골조(최종확정)" xfId="2559"/>
    <cellStyle name="_안산부대(투찰)⑤_합덕-신례원(2공구)투찰_합덕-신례원(2공구)투찰" xfId="2560"/>
    <cellStyle name="_안산부대(투찰)⑤_합덕-신례원(2공구)투찰_합덕-신례원(2공구)투찰_경찰서-터미널간도로(투찰)②" xfId="2561"/>
    <cellStyle name="_안산부대(투찰)⑤_합덕-신례원(2공구)투찰_합덕-신례원(2공구)투찰_경찰서-터미널간도로(투찰)②_마현생창(동양고속)" xfId="2562"/>
    <cellStyle name="_안산부대(투찰)⑤_합덕-신례원(2공구)투찰_합덕-신례원(2공구)투찰_경찰서-터미널간도로(투찰)②_마현생창(동양고속)_왜관-태평건설" xfId="2563"/>
    <cellStyle name="_안산부대(투찰)⑤_합덕-신례원(2공구)투찰_합덕-신례원(2공구)투찰_경찰서-터미널간도로(투찰)②_마현생창(동양고속)_왜관-태평건설_청주사직골조(최종확정)" xfId="2564"/>
    <cellStyle name="_안산부대(투찰)⑤_합덕-신례원(2공구)투찰_합덕-신례원(2공구)투찰_경찰서-터미널간도로(투찰)②_마현생창(동양고속)_청주사직골조(최종확정)" xfId="2565"/>
    <cellStyle name="_안산부대(투찰)⑤_합덕-신례원(2공구)투찰_합덕-신례원(2공구)투찰_경찰서-터미널간도로(투찰)②_왜관-태평건설" xfId="2566"/>
    <cellStyle name="_안산부대(투찰)⑤_합덕-신례원(2공구)투찰_합덕-신례원(2공구)투찰_경찰서-터미널간도로(투찰)②_왜관-태평건설_청주사직골조(최종확정)" xfId="2567"/>
    <cellStyle name="_안산부대(투찰)⑤_합덕-신례원(2공구)투찰_합덕-신례원(2공구)투찰_경찰서-터미널간도로(투찰)②_청주사직골조(최종확정)" xfId="2568"/>
    <cellStyle name="_안산부대(투찰)⑤_합덕-신례원(2공구)투찰_합덕-신례원(2공구)투찰_마현생창(동양고속)" xfId="2569"/>
    <cellStyle name="_안산부대(투찰)⑤_합덕-신례원(2공구)투찰_합덕-신례원(2공구)투찰_마현생창(동양고속)_왜관-태평건설" xfId="2570"/>
    <cellStyle name="_안산부대(투찰)⑤_합덕-신례원(2공구)투찰_합덕-신례원(2공구)투찰_마현생창(동양고속)_왜관-태평건설_청주사직골조(최종확정)" xfId="2571"/>
    <cellStyle name="_안산부대(투찰)⑤_합덕-신례원(2공구)투찰_합덕-신례원(2공구)투찰_마현생창(동양고속)_청주사직골조(최종확정)" xfId="2572"/>
    <cellStyle name="_안산부대(투찰)⑤_합덕-신례원(2공구)투찰_합덕-신례원(2공구)투찰_봉무지방산업단지도로(투찰)②" xfId="2573"/>
    <cellStyle name="_안산부대(투찰)⑤_합덕-신례원(2공구)투찰_합덕-신례원(2공구)투찰_봉무지방산업단지도로(투찰)②_마현생창(동양고속)" xfId="2574"/>
    <cellStyle name="_안산부대(투찰)⑤_합덕-신례원(2공구)투찰_합덕-신례원(2공구)투찰_봉무지방산업단지도로(투찰)②_마현생창(동양고속)_왜관-태평건설" xfId="2575"/>
    <cellStyle name="_안산부대(투찰)⑤_합덕-신례원(2공구)투찰_합덕-신례원(2공구)투찰_봉무지방산업단지도로(투찰)②_마현생창(동양고속)_왜관-태평건설_청주사직골조(최종확정)" xfId="2576"/>
    <cellStyle name="_안산부대(투찰)⑤_합덕-신례원(2공구)투찰_합덕-신례원(2공구)투찰_봉무지방산업단지도로(투찰)②_마현생창(동양고속)_청주사직골조(최종확정)" xfId="2577"/>
    <cellStyle name="_안산부대(투찰)⑤_합덕-신례원(2공구)투찰_합덕-신례원(2공구)투찰_봉무지방산업단지도로(투찰)②_왜관-태평건설" xfId="2578"/>
    <cellStyle name="_안산부대(투찰)⑤_합덕-신례원(2공구)투찰_합덕-신례원(2공구)투찰_봉무지방산업단지도로(투찰)②_왜관-태평건설_청주사직골조(최종확정)" xfId="2579"/>
    <cellStyle name="_안산부대(투찰)⑤_합덕-신례원(2공구)투찰_합덕-신례원(2공구)투찰_봉무지방산업단지도로(투찰)②_청주사직골조(최종확정)" xfId="2580"/>
    <cellStyle name="_안산부대(투찰)⑤_합덕-신례원(2공구)투찰_합덕-신례원(2공구)투찰_봉무지방산업단지도로(투찰)②+0.250%" xfId="2581"/>
    <cellStyle name="_안산부대(투찰)⑤_합덕-신례원(2공구)투찰_합덕-신례원(2공구)투찰_봉무지방산업단지도로(투찰)②+0.250%_마현생창(동양고속)" xfId="2582"/>
    <cellStyle name="_안산부대(투찰)⑤_합덕-신례원(2공구)투찰_합덕-신례원(2공구)투찰_봉무지방산업단지도로(투찰)②+0.250%_마현생창(동양고속)_왜관-태평건설" xfId="2583"/>
    <cellStyle name="_안산부대(투찰)⑤_합덕-신례원(2공구)투찰_합덕-신례원(2공구)투찰_봉무지방산업단지도로(투찰)②+0.250%_마현생창(동양고속)_왜관-태평건설_청주사직골조(최종확정)" xfId="2584"/>
    <cellStyle name="_안산부대(투찰)⑤_합덕-신례원(2공구)투찰_합덕-신례원(2공구)투찰_봉무지방산업단지도로(투찰)②+0.250%_마현생창(동양고속)_청주사직골조(최종확정)" xfId="2585"/>
    <cellStyle name="_안산부대(투찰)⑤_합덕-신례원(2공구)투찰_합덕-신례원(2공구)투찰_봉무지방산업단지도로(투찰)②+0.250%_왜관-태평건설" xfId="2586"/>
    <cellStyle name="_안산부대(투찰)⑤_합덕-신례원(2공구)투찰_합덕-신례원(2공구)투찰_봉무지방산업단지도로(투찰)②+0.250%_왜관-태평건설_청주사직골조(최종확정)" xfId="2587"/>
    <cellStyle name="_안산부대(투찰)⑤_합덕-신례원(2공구)투찰_합덕-신례원(2공구)투찰_봉무지방산업단지도로(투찰)②+0.250%_청주사직골조(최종확정)" xfId="2588"/>
    <cellStyle name="_안산부대(투찰)⑤_합덕-신례원(2공구)투찰_합덕-신례원(2공구)투찰_왜관-태평건설" xfId="2589"/>
    <cellStyle name="_안산부대(투찰)⑤_합덕-신례원(2공구)투찰_합덕-신례원(2공구)투찰_왜관-태평건설_청주사직골조(최종확정)" xfId="2590"/>
    <cellStyle name="_안산부대(투찰)⑤_합덕-신례원(2공구)투찰_합덕-신례원(2공구)투찰_청주사직골조(최종확정)" xfId="2591"/>
    <cellStyle name="_안암학사 관리동 창호교체 및 음악실 설치공사(040519)" xfId="13605"/>
    <cellStyle name="_안양월마트전기" xfId="2592"/>
    <cellStyle name="_안양코지앙" xfId="13606"/>
    <cellStyle name="_암거공" xfId="2593"/>
    <cellStyle name="_암거공_암거일반수량" xfId="2594"/>
    <cellStyle name="_암거공_암거일반수량_암거일반수량" xfId="2595"/>
    <cellStyle name="_암거낙차부" xfId="2596"/>
    <cellStyle name="_암거표준구간의 백업" xfId="2597"/>
    <cellStyle name="_암거표준구간의 백업_암거일반수량" xfId="2598"/>
    <cellStyle name="_암거표준구간의 백업_암거일반수량_암거일반수량" xfId="2599"/>
    <cellStyle name="_양곡부두(투찰)+0.30%" xfId="2600"/>
    <cellStyle name="_양동2지구-실행(050315)" xfId="2601"/>
    <cellStyle name="_양식" xfId="12537"/>
    <cellStyle name="_양식_1" xfId="12534"/>
    <cellStyle name="_양식_2" xfId="12533"/>
    <cellStyle name="_양양 골프 클럽하우스 인테리어공사" xfId="13607"/>
    <cellStyle name="_양재 HUB PRIMO 발코니 확장공사" xfId="13608"/>
    <cellStyle name="_양재동 도매센타(수정1006)" xfId="13184"/>
    <cellStyle name="_양재동빌라" xfId="18184"/>
    <cellStyle name="_언주중-1" xfId="2602"/>
    <cellStyle name="_업무연락" xfId="2603"/>
    <cellStyle name="_업체견적내역" xfId="13609"/>
    <cellStyle name="_업체견적서" xfId="13610"/>
    <cellStyle name="_업체선정요청(301동방음림조성)" xfId="20356"/>
    <cellStyle name="_업체선정요청-무악1구역" xfId="20357"/>
    <cellStyle name="_업체현황(토철포)" xfId="2604"/>
    <cellStyle name="_여수우회" xfId="2605"/>
    <cellStyle name="_여의도 백조아파트(8.27-1)" xfId="13611"/>
    <cellStyle name="_여의도 백조아파트(비교8.28)" xfId="13612"/>
    <cellStyle name="_여의도(실행)" xfId="13183"/>
    <cellStyle name="_역삼 까르띠에 주차장 균열 보수" xfId="20358"/>
    <cellStyle name="_역삼성진" xfId="2606"/>
    <cellStyle name="_연돌#1,2 변경요청(4차-1)" xfId="2607"/>
    <cellStyle name="_연돌6월" xfId="2608"/>
    <cellStyle name="_연돌기성자료(C-276)" xfId="2609"/>
    <cellStyle name="_연세대첨단과학관(기계제출)" xfId="21579"/>
    <cellStyle name="_연세대첨단과학관제출내역(기계)" xfId="21580"/>
    <cellStyle name="_염리v95" xfId="14688"/>
    <cellStyle name="_염리실행" xfId="14689"/>
    <cellStyle name="_염창동 주상복합 APT" xfId="2610"/>
    <cellStyle name="_영동1차-실행예산내역서" xfId="13613"/>
    <cellStyle name="_영동추풍령1(투찰1안-1,2공종)" xfId="2611"/>
    <cellStyle name="_영동추풍령1(투찰최종)" xfId="2612"/>
    <cellStyle name="_영상S" xfId="14690"/>
    <cellStyle name="_영업송부" xfId="14691"/>
    <cellStyle name="_영진테마파크 사우나공사" xfId="14692"/>
    <cellStyle name="_영화관약전설비(수정)" xfId="14693"/>
    <cellStyle name="_예가분석-원본" xfId="21581"/>
    <cellStyle name="_예가분석-원본_고서1공구입찰가실행절감(안)" xfId="21582"/>
    <cellStyle name="_예가분석-원본_고서1공구입찰가실행절감(안)_팬택공사현황" xfId="21583"/>
    <cellStyle name="_예가분석-원본_고서1공구입찰가실행절감(안)_팬택공사현황_00팬택공사현황" xfId="21584"/>
    <cellStyle name="_예가분석-원본_팬택공사현황" xfId="21585"/>
    <cellStyle name="_예가분석-원본_팬택공사현황_00팬택공사현황" xfId="21586"/>
    <cellStyle name="_예산대비원가집행현황" xfId="2613"/>
    <cellStyle name="_오공본드" xfId="2614"/>
    <cellStyle name="_오산세교2(기안실행)" xfId="2615"/>
    <cellStyle name="_옥내기기ESC" xfId="2616"/>
    <cellStyle name="_옥내기성(2안)" xfId="2617"/>
    <cellStyle name="_올림픽홀 가실행내역서 변경(2003.12.04)" xfId="13033"/>
    <cellStyle name="_옹벽공" xfId="2618"/>
    <cellStyle name="_옹벽수량" xfId="2619"/>
    <cellStyle name="_옹벽수량(8-23)" xfId="2620"/>
    <cellStyle name="_외관물량산출서" xfId="13614"/>
    <cellStyle name="_외부석재공사분개(펜트하우스별도)" xfId="2621"/>
    <cellStyle name="_외주견적_신도림 주상복합빌딩_20060329(수)" xfId="2622"/>
    <cellStyle name="_외주견적서-연세" xfId="2623"/>
    <cellStyle name="_용두동M,H견적서(nego)" xfId="13615"/>
    <cellStyle name="_용두-정주공영" xfId="13616"/>
    <cellStyle name="_용비기성(12月)" xfId="2624"/>
    <cellStyle name="_용산시티파크공사분석2" xfId="2625"/>
    <cellStyle name="_용산시티파크공사분석3" xfId="2626"/>
    <cellStyle name="_용산시티파크공사분석3_01__본실행예산내역_대구상인_10.15 (예산관리팀)" xfId="2627"/>
    <cellStyle name="_용산시티파크공사분석3_1. 준공정산 추가자료(청주산남)" xfId="2628"/>
    <cellStyle name="_용산시티파크공사분석3_3입찰실행-마산역사(080526)최종" xfId="2629"/>
    <cellStyle name="_용산시티파크공사분석3_PJ진행현황-수원천천" xfId="2645"/>
    <cellStyle name="_용산시티파크공사분석3_uz" xfId="2646"/>
    <cellStyle name="_용산시티파크공사분석3_경의선-비교표" xfId="2630"/>
    <cellStyle name="_용산시티파크공사분석3_공사비 대비표" xfId="2631"/>
    <cellStyle name="_용산시티파크공사분석3_단가DATA" xfId="2632"/>
    <cellStyle name="_용산시티파크공사분석3_서초킴스타워B최초" xfId="2633"/>
    <cellStyle name="_용산시티파크공사분석3_실행(예산관리팀 송부)" xfId="2634"/>
    <cellStyle name="_용산시티파크공사분석3_실행예산(고대경상관-확정)2008.09.09" xfId="2635"/>
    <cellStyle name="_용산시티파크공사분석3_실행예산(삼성동복합시설)" xfId="2636"/>
    <cellStyle name="_용산시티파크공사분석3_실행예산품의서(삼성동복합시설신축공사080201)결재용" xfId="2637"/>
    <cellStyle name="_용산시티파크공사분석3_일산외1입찰실행(2007.06.01결재)" xfId="2638"/>
    <cellStyle name="_용산시티파크공사분석3_입찰품의서(00지역 확장공사)080607" xfId="2639"/>
    <cellStyle name="_용산시티파크공사분석3_입찰품의서(자동차)-080410" xfId="2640"/>
    <cellStyle name="_용산시티파크공사분석3_입찰품의서(한국루터회관)080318결재(김동현상무님)" xfId="2641"/>
    <cellStyle name="_용산시티파크공사분석3_정보입력1" xfId="2642"/>
    <cellStyle name="_용산시티파크공사분석3_토목비교표" xfId="2643"/>
    <cellStyle name="_용산시티파크공사분석3_투찰분석표(제주)" xfId="2644"/>
    <cellStyle name="_용수 및 환경관련건물 도급내역서" xfId="2647"/>
    <cellStyle name="_용수(3월 기성)" xfId="2648"/>
    <cellStyle name="_용수(3월 실적기성)" xfId="2649"/>
    <cellStyle name="_용인 죽전 1차-발주 요청" xfId="2650"/>
    <cellStyle name="_용인 죽전 38BL(보정리 조합)APT-실행" xfId="2651"/>
    <cellStyle name="_용인동백C2-3" xfId="12253"/>
    <cellStyle name="_용인죽전 주민공동시설-노이사님산출" xfId="13617"/>
    <cellStyle name="_용인죽전21변경1026" xfId="2652"/>
    <cellStyle name="_우" xfId="2653"/>
    <cellStyle name="_우_광주평동실행" xfId="2654"/>
    <cellStyle name="_우_광주평동실행_번암견적의뢰(협력)" xfId="2655"/>
    <cellStyle name="_우_광주평동품의1" xfId="2656"/>
    <cellStyle name="_우_광주평동품의1_무안-광주2공구(협력)수정" xfId="2657"/>
    <cellStyle name="_우_광주평동품의1_번암견적의뢰(협력)" xfId="2658"/>
    <cellStyle name="_우_광주평동품의1_적상무주IC도로(1공구)" xfId="2659"/>
    <cellStyle name="_우_기장하수실행1" xfId="2660"/>
    <cellStyle name="_우_기장하수실행1_번암견적의뢰(협력)" xfId="2661"/>
    <cellStyle name="_우_무안-광주2공구(협력)수정" xfId="2662"/>
    <cellStyle name="_우_번암견적의뢰(협력)" xfId="2663"/>
    <cellStyle name="_우_송학실행안" xfId="2664"/>
    <cellStyle name="_우_송학실행안_번암견적의뢰(협력)" xfId="2665"/>
    <cellStyle name="_우_송학하수투찰" xfId="2666"/>
    <cellStyle name="_우_송학하수투찰_번암견적의뢰(협력)" xfId="2667"/>
    <cellStyle name="_우_송학하수품의(설계넣고)" xfId="2668"/>
    <cellStyle name="_우_송학하수품의(설계넣고)_무안-광주2공구(협력)수정" xfId="2669"/>
    <cellStyle name="_우_송학하수품의(설계넣고)_번암견적의뢰(협력)" xfId="2670"/>
    <cellStyle name="_우_송학하수품의(설계넣고)_적상무주IC도로(1공구)" xfId="2671"/>
    <cellStyle name="_우_우주센터투찰" xfId="2672"/>
    <cellStyle name="_우_우주센터투찰_광주평동실행" xfId="2673"/>
    <cellStyle name="_우_우주센터투찰_광주평동실행_번암견적의뢰(협력)" xfId="2674"/>
    <cellStyle name="_우_우주센터투찰_광주평동품의1" xfId="2675"/>
    <cellStyle name="_우_우주센터투찰_광주평동품의1_무안-광주2공구(협력)수정" xfId="2676"/>
    <cellStyle name="_우_우주센터투찰_광주평동품의1_번암견적의뢰(협력)" xfId="2677"/>
    <cellStyle name="_우_우주센터투찰_광주평동품의1_적상무주IC도로(1공구)" xfId="2678"/>
    <cellStyle name="_우_우주센터투찰_기장하수실행1" xfId="2679"/>
    <cellStyle name="_우_우주센터투찰_기장하수실행1_번암견적의뢰(협력)" xfId="2680"/>
    <cellStyle name="_우_우주센터투찰_무안-광주2공구(협력)수정" xfId="2681"/>
    <cellStyle name="_우_우주센터투찰_번암견적의뢰(협력)" xfId="2682"/>
    <cellStyle name="_우_우주센터투찰_송학실행안" xfId="2683"/>
    <cellStyle name="_우_우주센터투찰_송학실행안_번암견적의뢰(협력)" xfId="2684"/>
    <cellStyle name="_우_우주센터투찰_송학하수투찰" xfId="2685"/>
    <cellStyle name="_우_우주센터투찰_송학하수투찰_번암견적의뢰(협력)" xfId="2686"/>
    <cellStyle name="_우_우주센터투찰_송학하수품의(설계넣고)" xfId="2687"/>
    <cellStyle name="_우_우주센터투찰_송학하수품의(설계넣고)_무안-광주2공구(협력)수정" xfId="2688"/>
    <cellStyle name="_우_우주센터투찰_송학하수품의(설계넣고)_번암견적의뢰(협력)" xfId="2689"/>
    <cellStyle name="_우_우주센터투찰_송학하수품의(설계넣고)_적상무주IC도로(1공구)" xfId="2690"/>
    <cellStyle name="_우_우주센터투찰_적상무주IC도로(1공구)" xfId="2691"/>
    <cellStyle name="_우_적상무주IC도로(1공구)" xfId="2692"/>
    <cellStyle name="_우노꼬레리모델링" xfId="2693"/>
    <cellStyle name="_우면동주택계약내역서초안(1110)" xfId="13618"/>
    <cellStyle name="_우수터파기산출" xfId="12532"/>
    <cellStyle name="_우주센" xfId="2694"/>
    <cellStyle name="_우주센_광주평동실행" xfId="2695"/>
    <cellStyle name="_우주센_광주평동실행_번암견적의뢰(협력)" xfId="2696"/>
    <cellStyle name="_우주센_광주평동품의1" xfId="2697"/>
    <cellStyle name="_우주센_광주평동품의1_무안-광주2공구(협력)수정" xfId="2698"/>
    <cellStyle name="_우주센_광주평동품의1_번암견적의뢰(협력)" xfId="2699"/>
    <cellStyle name="_우주센_광주평동품의1_적상무주IC도로(1공구)" xfId="2700"/>
    <cellStyle name="_우주센_기장하수실행1" xfId="2701"/>
    <cellStyle name="_우주센_기장하수실행1_번암견적의뢰(협력)" xfId="2702"/>
    <cellStyle name="_우주센_무안-광주2공구(협력)수정" xfId="2703"/>
    <cellStyle name="_우주센_번암견적의뢰(협력)" xfId="2704"/>
    <cellStyle name="_우주센_송학실행안" xfId="2705"/>
    <cellStyle name="_우주센_송학실행안_번암견적의뢰(협력)" xfId="2706"/>
    <cellStyle name="_우주센_송학하수투찰" xfId="2707"/>
    <cellStyle name="_우주센_송학하수투찰_번암견적의뢰(협력)" xfId="2708"/>
    <cellStyle name="_우주센_송학하수품의(설계넣고)" xfId="2709"/>
    <cellStyle name="_우주센_송학하수품의(설계넣고)_무안-광주2공구(협력)수정" xfId="2710"/>
    <cellStyle name="_우주센_송학하수품의(설계넣고)_번암견적의뢰(협력)" xfId="2711"/>
    <cellStyle name="_우주센_송학하수품의(설계넣고)_적상무주IC도로(1공구)" xfId="2712"/>
    <cellStyle name="_우주센_우주센터투찰" xfId="2713"/>
    <cellStyle name="_우주센_우주센터투찰_광주평동실행" xfId="2714"/>
    <cellStyle name="_우주센_우주센터투찰_광주평동실행_번암견적의뢰(협력)" xfId="2715"/>
    <cellStyle name="_우주센_우주센터투찰_광주평동품의1" xfId="2716"/>
    <cellStyle name="_우주센_우주센터투찰_광주평동품의1_무안-광주2공구(협력)수정" xfId="2717"/>
    <cellStyle name="_우주센_우주센터투찰_광주평동품의1_번암견적의뢰(협력)" xfId="2718"/>
    <cellStyle name="_우주센_우주센터투찰_광주평동품의1_적상무주IC도로(1공구)" xfId="2719"/>
    <cellStyle name="_우주센_우주센터투찰_기장하수실행1" xfId="2720"/>
    <cellStyle name="_우주센_우주센터투찰_기장하수실행1_번암견적의뢰(협력)" xfId="2721"/>
    <cellStyle name="_우주센_우주센터투찰_무안-광주2공구(협력)수정" xfId="2722"/>
    <cellStyle name="_우주센_우주센터투찰_번암견적의뢰(협력)" xfId="2723"/>
    <cellStyle name="_우주센_우주센터투찰_송학실행안" xfId="2724"/>
    <cellStyle name="_우주센_우주센터투찰_송학실행안_번암견적의뢰(협력)" xfId="2725"/>
    <cellStyle name="_우주센_우주센터투찰_송학하수투찰" xfId="2726"/>
    <cellStyle name="_우주센_우주센터투찰_송학하수투찰_번암견적의뢰(협력)" xfId="2727"/>
    <cellStyle name="_우주센_우주센터투찰_송학하수품의(설계넣고)" xfId="2728"/>
    <cellStyle name="_우주센_우주센터투찰_송학하수품의(설계넣고)_무안-광주2공구(협력)수정" xfId="2729"/>
    <cellStyle name="_우주센_우주센터투찰_송학하수품의(설계넣고)_번암견적의뢰(협력)" xfId="2730"/>
    <cellStyle name="_우주센_우주센터투찰_송학하수품의(설계넣고)_적상무주IC도로(1공구)" xfId="2731"/>
    <cellStyle name="_우주센_우주센터투찰_적상무주IC도로(1공구)" xfId="2732"/>
    <cellStyle name="_우주센_적상무주IC도로(1공구)" xfId="2733"/>
    <cellStyle name="_운현궁 실행예산 (09.17-발송) 90%최종xls" xfId="2734"/>
    <cellStyle name="_울산00아파트 오염방지용 C-B WALL공사(031223)개정0" xfId="2735"/>
    <cellStyle name="_울산강동터널계산서(수정본2)" xfId="2736"/>
    <cellStyle name="_울산롯데호텔소방전기견적서" xfId="12106"/>
    <cellStyle name="_울산백화점 발의내역(계약단가적용)" xfId="14694"/>
    <cellStyle name="_울산점소방전기공사(발주)" xfId="12107"/>
    <cellStyle name="_웅상경비_0816_ver04_예산관리팀송부" xfId="2737"/>
    <cellStyle name="_웅상경비_0915_ver07_예산관리팀송부" xfId="2738"/>
    <cellStyle name="_워커힐+뉴타워+가설식당공사(미동)" xfId="2739"/>
    <cellStyle name="_원가결과-기능,코드" xfId="2740"/>
    <cellStyle name="_원가집행_1단지_07,05,07" xfId="2741"/>
    <cellStyle name="_원당 1차 실행001(030329)" xfId="13032"/>
    <cellStyle name="_원당실행내역" xfId="13182"/>
    <cellStyle name="_원주어린이집" xfId="14695"/>
    <cellStyle name="_월드마크실행예산내역서(현장검토후-1)" xfId="2742"/>
    <cellStyle name="_유비넷 63빌딩리모델링 통합배선(최종)" xfId="14696"/>
    <cellStyle name="_유성약전발의내역1" xfId="14697"/>
    <cellStyle name="_유아 - 수정철골내역(실행)대림" xfId="14698"/>
    <cellStyle name="_유천 아파트본실행(건축2004.03.11.제일견적2차회신반영)" xfId="21587"/>
    <cellStyle name="_유첨3(서식)" xfId="12531"/>
    <cellStyle name="_유첨3(서식)_1" xfId="12530"/>
    <cellStyle name="_유치투찰" xfId="2743"/>
    <cellStyle name="_유치투찰_왜관-태평건설" xfId="2744"/>
    <cellStyle name="_유치투찰_왜관-태평건설_청주사직골조(최종확정)" xfId="2745"/>
    <cellStyle name="_유치투찰_청주사직골조(최종확정)" xfId="2746"/>
    <cellStyle name="_은평원가분석(최종)-0302박선하" xfId="2747"/>
    <cellStyle name="_을" xfId="21588"/>
    <cellStyle name="_음성현장(방수공사)" xfId="12529"/>
    <cellStyle name="_음양-성연(구내운반-최종)" xfId="2748"/>
    <cellStyle name="_이건창호-풍림 평창콘도 제안서(071228)" xfId="18185"/>
    <cellStyle name="_이행각서" xfId="18186"/>
    <cellStyle name="_이화삼계(공종기안)" xfId="2749"/>
    <cellStyle name="_이화삼계(공종기안)_춘천-동홍천(3)대비표" xfId="2750"/>
    <cellStyle name="_익산-포항6공구" xfId="21589"/>
    <cellStyle name="_익산-포항6공구_고서1공구입찰가실행절감(안)" xfId="21590"/>
    <cellStyle name="_익산-포항6공구_고서1공구입찰가실행절감(안)_팬택공사현황" xfId="21591"/>
    <cellStyle name="_익산-포항6공구_고서1공구입찰가실행절감(안)_팬택공사현황_00팬택공사현황" xfId="21592"/>
    <cellStyle name="_익산-포항6공구_팬택공사현황" xfId="21593"/>
    <cellStyle name="_익산-포항6공구_팬택공사현황_00팬택공사현황" xfId="21594"/>
    <cellStyle name="_인원계획표 " xfId="2751"/>
    <cellStyle name="_인원계획표 _(주)삼호" xfId="2752"/>
    <cellStyle name="_인원계획표 _(주)삼호_견적서-풍납석촌(060206-입찰)개정1-수식수정-1-제출" xfId="2753"/>
    <cellStyle name="_인원계획표 _(주)삼호_설계내역서(풍납~석촌)" xfId="2754"/>
    <cellStyle name="_인원계획표 _(주)삼호_설계내역서(풍납~석촌)_견적서-풍납석촌(060206-입찰)개정1-수식수정-1-제출" xfId="2755"/>
    <cellStyle name="_인원계획표 _(주)삼호_설계내역서(풍납~석촌)_실행예산(장지분기)(060228)개정1" xfId="2756"/>
    <cellStyle name="_인원계획표 _(주)삼호_실행예산(장지분기)(060228)개정1" xfId="2757"/>
    <cellStyle name="_인원계획표 _★이화-삼계도급실행(2003.04.11)" xfId="2758"/>
    <cellStyle name="_인원계획표 _★이화-삼계도급실행(2003.04.11)_춘천-동홍천(3)대비표" xfId="2759"/>
    <cellStyle name="_인원계획표 _020303-동묘역(대우)" xfId="2760"/>
    <cellStyle name="_인원계획표 _020303-동묘역(대우)_908공구실행(울트라)" xfId="2761"/>
    <cellStyle name="_인원계획표 _020303-동묘역(대우)_908공구실행(울트라)_견적서-풍납석촌(060206-입찰)개정1-수식수정-1-제출" xfId="2762"/>
    <cellStyle name="_인원계획표 _020303-동묘역(대우)_908공구실행(울트라)_설계내역서(풍납~석촌)" xfId="2763"/>
    <cellStyle name="_인원계획표 _020303-동묘역(대우)_908공구실행(울트라)_설계내역서(풍납~석촌)_견적서-풍납석촌(060206-입찰)개정1-수식수정-1-제출" xfId="2764"/>
    <cellStyle name="_인원계획표 _020303-동묘역(대우)_908공구실행(울트라)_설계내역서(풍납~석촌)_실행예산(장지분기)(060228)개정1" xfId="2765"/>
    <cellStyle name="_인원계획표 _020303-동묘역(대우)_908공구실행(울트라)_실행예산(장지분기)(060228)개정1" xfId="2766"/>
    <cellStyle name="_인원계획표 _020303-동묘역(대우)_견적서-풍납석촌(060206-입찰)개정1-수식수정-1-제출" xfId="2767"/>
    <cellStyle name="_인원계획표 _020303-동묘역(대우)_설계내역서(풍납~석촌)" xfId="2768"/>
    <cellStyle name="_인원계획표 _020303-동묘역(대우)_설계내역서(풍납~석촌)_견적서-풍납석촌(060206-입찰)개정1-수식수정-1-제출" xfId="2769"/>
    <cellStyle name="_인원계획표 _020303-동묘역(대우)_설계내역서(풍납~석촌)_실행예산(장지분기)(060228)개정1" xfId="2770"/>
    <cellStyle name="_인원계획표 _020303-동묘역(대우)_실행예산(장지분기)(060228)개정1" xfId="2771"/>
    <cellStyle name="_인원계획표 _020304-낙동강하구둑(울트라건설)" xfId="2772"/>
    <cellStyle name="_인원계획표 _020304-낙동강하구둑(울트라건설)_908공구실행(울트라)" xfId="2773"/>
    <cellStyle name="_인원계획표 _020304-낙동강하구둑(울트라건설)_908공구실행(울트라)_견적서-풍납석촌(060206-입찰)개정1-수식수정-1-제출" xfId="2774"/>
    <cellStyle name="_인원계획표 _020304-낙동강하구둑(울트라건설)_908공구실행(울트라)_설계내역서(풍납~석촌)" xfId="2775"/>
    <cellStyle name="_인원계획표 _020304-낙동강하구둑(울트라건설)_908공구실행(울트라)_설계내역서(풍납~석촌)_견적서-풍납석촌(060206-입찰)개정1-수식수정-1-제출" xfId="2776"/>
    <cellStyle name="_인원계획표 _020304-낙동강하구둑(울트라건설)_908공구실행(울트라)_설계내역서(풍납~석촌)_실행예산(장지분기)(060228)개정1" xfId="2777"/>
    <cellStyle name="_인원계획표 _020304-낙동강하구둑(울트라건설)_908공구실행(울트라)_실행예산(장지분기)(060228)개정1" xfId="2778"/>
    <cellStyle name="_인원계획표 _020304-낙동강하구둑(울트라건설)_견적서-풍납석촌(060206-입찰)개정1-수식수정-1-제출" xfId="2779"/>
    <cellStyle name="_인원계획표 _020304-낙동강하구둑(울트라건설)_설계내역서(풍납~석촌)" xfId="2780"/>
    <cellStyle name="_인원계획표 _020304-낙동강하구둑(울트라건설)_설계내역서(풍납~석촌)_견적서-풍납석촌(060206-입찰)개정1-수식수정-1-제출" xfId="2781"/>
    <cellStyle name="_인원계획표 _020304-낙동강하구둑(울트라건설)_설계내역서(풍납~석촌)_실행예산(장지분기)(060228)개정1" xfId="2782"/>
    <cellStyle name="_인원계획표 _020304-낙동강하구둑(울트라건설)_실행예산(장지분기)(060228)개정1" xfId="2783"/>
    <cellStyle name="_인원계획표 _020501-경춘선노반신설공사" xfId="2784"/>
    <cellStyle name="_인원계획표 _020501-경춘선노반신설공사(조정)" xfId="2785"/>
    <cellStyle name="_인원계획표 _020501-경춘선노반신설공사(조정)_견적서-풍납석촌(060206-입찰)개정1-수식수정-1-제출" xfId="2786"/>
    <cellStyle name="_인원계획표 _020501-경춘선노반신설공사(조정)_설계내역서(풍납~석촌)" xfId="2787"/>
    <cellStyle name="_인원계획표 _020501-경춘선노반신설공사(조정)_설계내역서(풍납~석촌)_견적서-풍납석촌(060206-입찰)개정1-수식수정-1-제출" xfId="2788"/>
    <cellStyle name="_인원계획표 _020501-경춘선노반신설공사(조정)_설계내역서(풍납~석촌)_실행예산(장지분기)(060228)개정1" xfId="2789"/>
    <cellStyle name="_인원계획표 _020501-경춘선노반신설공사(조정)_실행예산(장지분기)(060228)개정1" xfId="2790"/>
    <cellStyle name="_인원계획표 _020501-경춘선노반신설공사_견적서-풍납석촌(060206-입찰)개정1-수식수정-1-제출" xfId="2791"/>
    <cellStyle name="_인원계획표 _020501-경춘선노반신설공사_설계내역서(풍납~석촌)" xfId="2792"/>
    <cellStyle name="_인원계획표 _020501-경춘선노반신설공사_설계내역서(풍납~석촌)_견적서-풍납석촌(060206-입찰)개정1-수식수정-1-제출" xfId="2793"/>
    <cellStyle name="_인원계획표 _020501-경춘선노반신설공사_설계내역서(풍납~석촌)_실행예산(장지분기)(060228)개정1" xfId="2794"/>
    <cellStyle name="_인원계획표 _020501-경춘선노반신설공사_실행예산(장지분기)(060228)개정1" xfId="2795"/>
    <cellStyle name="_인원계획표 _04. 신도림주상복합_기계실행예산(안)20060412_배연담파스리브단가수정" xfId="2796"/>
    <cellStyle name="_인원계획표 _04028적산수량집계" xfId="13031"/>
    <cellStyle name="_인원계획표 _04-가실행(작업중)" xfId="13619"/>
    <cellStyle name="_인원계획표 _04-가실행(작업중1)" xfId="13620"/>
    <cellStyle name="_인원계획표 _1. 가실행예산(0629 도면기준)" xfId="14699"/>
    <cellStyle name="_인원계획표 _1. 가실행예산(0629 도면기준)_4.일신통신 가실행예산(재견적合)" xfId="14700"/>
    <cellStyle name="_인원계획표 _1. 가실행예산(0629 도면기준)_을" xfId="14701"/>
    <cellStyle name="_인원계획표 _1.본실행 - 조정(안)" xfId="14702"/>
    <cellStyle name="_인원계획표 _1.본실행 - 조정(안)_4.일신통신 가실행예산(재견적合)" xfId="14703"/>
    <cellStyle name="_인원계획표 _1.본실행 - 조정(안)_을" xfId="14704"/>
    <cellStyle name="_인원계획표 _1차 기성 내역서 0612023" xfId="18187"/>
    <cellStyle name="_인원계획표 _3차네고견적(061017-1)" xfId="18188"/>
    <cellStyle name="_인원계획표 _4.일신통신 가실행예산(재견적合)" xfId="14705"/>
    <cellStyle name="_인원계획표 _Book1" xfId="3808"/>
    <cellStyle name="_인원계획표 _Book1_ys dw 은평 생태교량" xfId="3811"/>
    <cellStyle name="_인원계획표 _Book1_삼각지 시공계획서" xfId="3809"/>
    <cellStyle name="_인원계획표 _Book1_삼각지 시공계획서_ys dw 은평 생태교량" xfId="3810"/>
    <cellStyle name="_인원계획표 _KT견적요청" xfId="13621"/>
    <cellStyle name="_인원계획표 _LGMART 남양주점견적2차(조정)" xfId="3812"/>
    <cellStyle name="_인원계획표 _LGMART 남양주점견적2차(조정)_LGMART 남양주점견적2차(조정)" xfId="3822"/>
    <cellStyle name="_인원계획표 _LGMART 남양주점견적2차(조정)_LGMART 남양주점견적2차(조정)_명동복합건물신축공사(입찰)(030832-1)개정4" xfId="3823"/>
    <cellStyle name="_인원계획표 _LGMART 남양주점견적2차(조정)_LGMART 남양주점견적2차(조정)_울산00아파트 오염방지용 C-B WALL공사(031223)개정0" xfId="3824"/>
    <cellStyle name="_인원계획표 _LGMART 남양주점견적2차(조정)_LGMART 남양주점견적2차(조정)_천호동 대우베네시티(030821)개정2" xfId="3825"/>
    <cellStyle name="_인원계획표 _LGMART 남양주점견적2차(조정)_LGMART 남양주점견적2차(조정)_한강로2가 복합건물(030924)개정0-PRD" xfId="3826"/>
    <cellStyle name="_인원계획표 _LGMART 남양주점견적2차(조정)_LG계약변경2차" xfId="3817"/>
    <cellStyle name="_인원계획표 _LGMART 남양주점견적2차(조정)_LG계약변경2차_명동복합건물신축공사(입찰)(030832-1)개정4" xfId="3818"/>
    <cellStyle name="_인원계획표 _LGMART 남양주점견적2차(조정)_LG계약변경2차_울산00아파트 오염방지용 C-B WALL공사(031223)개정0" xfId="3819"/>
    <cellStyle name="_인원계획표 _LGMART 남양주점견적2차(조정)_LG계약변경2차_천호동 대우베네시티(030821)개정2" xfId="3820"/>
    <cellStyle name="_인원계획표 _LGMART 남양주점견적2차(조정)_LG계약변경2차_한강로2가 복합건물(030924)개정0-PRD" xfId="3821"/>
    <cellStyle name="_인원계획표 _LGMART 남양주점견적2차(조정)_명동복합건물신축공사(입찰)(030832-1)개정4" xfId="3813"/>
    <cellStyle name="_인원계획표 _LGMART 남양주점견적2차(조정)_울산00아파트 오염방지용 C-B WALL공사(031223)개정0" xfId="3814"/>
    <cellStyle name="_인원계획표 _LGMART 남양주점견적2차(조정)_천호동 대우베네시티(030821)개정2" xfId="3815"/>
    <cellStyle name="_인원계획표 _LGMART 남양주점견적2차(조정)_한강로2가 복합건물(030924)개정0-PRD" xfId="3816"/>
    <cellStyle name="_인원계획표 _P-(현리-신팔)" xfId="3827"/>
    <cellStyle name="_인원계획표 _P-(현리-신팔)_ys dw 은평 생태교량" xfId="3830"/>
    <cellStyle name="_인원계획표 _P-(현리-신팔)_삼각지 시공계획서" xfId="3828"/>
    <cellStyle name="_인원계획표 _P-(현리-신팔)_삼각지 시공계획서_ys dw 은평 생태교량" xfId="3829"/>
    <cellStyle name="_인원계획표 _p-하남강일1" xfId="3831"/>
    <cellStyle name="_인원계획표 _p-하남강일1_ys dw 은평 생태교량" xfId="3834"/>
    <cellStyle name="_인원계획표 _p-하남강일1_삼각지 시공계획서" xfId="3832"/>
    <cellStyle name="_인원계획표 _p-하남강일1_삼각지 시공계획서_ys dw 은평 생태교량" xfId="3833"/>
    <cellStyle name="_인원계획표 _rhd(토양-토공)071212" xfId="3835"/>
    <cellStyle name="_인원계획표 _ys dw 은평 생태교량" xfId="3836"/>
    <cellStyle name="_인원계획표 _가실행" xfId="13622"/>
    <cellStyle name="_인원계획표 _강변로(4공)실행new" xfId="2797"/>
    <cellStyle name="_인원계획표 _강변로(4공)실행new_춘천-동홍천(3)대비표" xfId="2798"/>
    <cellStyle name="_인원계획표 _건축내역서(가경)" xfId="18189"/>
    <cellStyle name="_인원계획표 _검암2차사전공사(본사검토) " xfId="18190"/>
    <cellStyle name="_인원계획표 _검암2차사전공사(본사검토) _1차 기성 내역서 0612023" xfId="18191"/>
    <cellStyle name="_인원계획표 _검암2차사전공사(본사검토) _3차네고견적(061017-1)" xfId="18192"/>
    <cellStyle name="_인원계획표 _검암2차사전공사(본사검토) _문화센타" xfId="18193"/>
    <cellStyle name="_인원계획표 _검암2차사전공사(본사검토) _총괄내역표" xfId="18194"/>
    <cellStyle name="_인원계획표 _견적서-풍납석촌(060206-입찰)개정1-수식수정-1-제출" xfId="2799"/>
    <cellStyle name="_인원계획표 _고서1공구입찰가실행절감(안)" xfId="21595"/>
    <cellStyle name="_인원계획표 _고서1공구입찰가실행절감(안)_팬택공사현황" xfId="21596"/>
    <cellStyle name="_인원계획표 _고서1공구입찰가실행절감(안)_팬택공사현황_00팬택공사현황" xfId="21597"/>
    <cellStyle name="_인원계획표 _고서담양1공구(쌍용건설)" xfId="2800"/>
    <cellStyle name="_인원계획표 _고서담양1공구(쌍용건설)_LGMART 남양주점견적2차(조정)" xfId="2805"/>
    <cellStyle name="_인원계획표 _고서담양1공구(쌍용건설)_LGMART 남양주점견적2차(조정)_LGMART 남양주점견적2차(조정)" xfId="2815"/>
    <cellStyle name="_인원계획표 _고서담양1공구(쌍용건설)_LGMART 남양주점견적2차(조정)_LGMART 남양주점견적2차(조정)_명동복합건물신축공사(입찰)(030832-1)개정4" xfId="2816"/>
    <cellStyle name="_인원계획표 _고서담양1공구(쌍용건설)_LGMART 남양주점견적2차(조정)_LGMART 남양주점견적2차(조정)_울산00아파트 오염방지용 C-B WALL공사(031223)개정0" xfId="2817"/>
    <cellStyle name="_인원계획표 _고서담양1공구(쌍용건설)_LGMART 남양주점견적2차(조정)_LGMART 남양주점견적2차(조정)_천호동 대우베네시티(030821)개정2" xfId="2818"/>
    <cellStyle name="_인원계획표 _고서담양1공구(쌍용건설)_LGMART 남양주점견적2차(조정)_LGMART 남양주점견적2차(조정)_한강로2가 복합건물(030924)개정0-PRD" xfId="2819"/>
    <cellStyle name="_인원계획표 _고서담양1공구(쌍용건설)_LGMART 남양주점견적2차(조정)_LG계약변경2차" xfId="2810"/>
    <cellStyle name="_인원계획표 _고서담양1공구(쌍용건설)_LGMART 남양주점견적2차(조정)_LG계약변경2차_명동복합건물신축공사(입찰)(030832-1)개정4" xfId="2811"/>
    <cellStyle name="_인원계획표 _고서담양1공구(쌍용건설)_LGMART 남양주점견적2차(조정)_LG계약변경2차_울산00아파트 오염방지용 C-B WALL공사(031223)개정0" xfId="2812"/>
    <cellStyle name="_인원계획표 _고서담양1공구(쌍용건설)_LGMART 남양주점견적2차(조정)_LG계약변경2차_천호동 대우베네시티(030821)개정2" xfId="2813"/>
    <cellStyle name="_인원계획표 _고서담양1공구(쌍용건설)_LGMART 남양주점견적2차(조정)_LG계약변경2차_한강로2가 복합건물(030924)개정0-PRD" xfId="2814"/>
    <cellStyle name="_인원계획표 _고서담양1공구(쌍용건설)_LGMART 남양주점견적2차(조정)_명동복합건물신축공사(입찰)(030832-1)개정4" xfId="2806"/>
    <cellStyle name="_인원계획표 _고서담양1공구(쌍용건설)_LGMART 남양주점견적2차(조정)_울산00아파트 오염방지용 C-B WALL공사(031223)개정0" xfId="2807"/>
    <cellStyle name="_인원계획표 _고서담양1공구(쌍용건설)_LGMART 남양주점견적2차(조정)_천호동 대우베네시티(030821)개정2" xfId="2808"/>
    <cellStyle name="_인원계획표 _고서담양1공구(쌍용건설)_LGMART 남양주점견적2차(조정)_한강로2가 복합건물(030924)개정0-PRD" xfId="2809"/>
    <cellStyle name="_인원계획표 _고서담양1공구(쌍용건설)_명동복합건물신축공사(입찰)(030832-1)개정4" xfId="2801"/>
    <cellStyle name="_인원계획표 _고서담양1공구(쌍용건설)_울산00아파트 오염방지용 C-B WALL공사(031223)개정0" xfId="2802"/>
    <cellStyle name="_인원계획표 _고서담양1공구(쌍용건설)_천호동 대우베네시티(030821)개정2" xfId="2803"/>
    <cellStyle name="_인원계획표 _고서담양1공구(쌍용건설)_한강로2가 복합건물(030924)개정0-PRD" xfId="2804"/>
    <cellStyle name="_인원계획표 _공내역(사평로빗물)" xfId="2820"/>
    <cellStyle name="_인원계획표 _공내역(사평로빗물)_견적서-풍납석촌(060206-입찰)개정1-수식수정-1-제출" xfId="2821"/>
    <cellStyle name="_인원계획표 _공내역(사평로빗물)_설계내역서(풍납~석촌)" xfId="2822"/>
    <cellStyle name="_인원계획표 _공내역(사평로빗물)_설계내역서(풍납~석촌)_견적서-풍납석촌(060206-입찰)개정1-수식수정-1-제출" xfId="2823"/>
    <cellStyle name="_인원계획표 _공내역(사평로빗물)_설계내역서(풍납~석촌)_실행예산(장지분기)(060228)개정1" xfId="2824"/>
    <cellStyle name="_인원계획표 _공내역(사평로빗물)_실행예산(장지분기)(060228)개정1" xfId="2825"/>
    <cellStyle name="_인원계획표 _광장주차장" xfId="2826"/>
    <cellStyle name="_인원계획표 _광장주차장_04. 신도림주상복합_기계실행예산(안)20060412_배연담파스리브단가수정" xfId="2827"/>
    <cellStyle name="_인원계획표 _광장주차장_실행작업중_기계내역(노인건강타운)_20060201(동진)" xfId="2828"/>
    <cellStyle name="_인원계획표 _광장주차장_최종-실행내역(협성대신학관)060110" xfId="2829"/>
    <cellStyle name="_인원계획표 _광장주차장_통합단가-동진" xfId="2830"/>
    <cellStyle name="_인원계획표 _광주평동실행" xfId="2831"/>
    <cellStyle name="_인원계획표 _광주평동실행_번암견적의뢰(협력)" xfId="2832"/>
    <cellStyle name="_인원계획표 _광주평동품의1" xfId="2833"/>
    <cellStyle name="_인원계획표 _광주평동품의1_무안-광주2공구(협력)수정" xfId="2834"/>
    <cellStyle name="_인원계획표 _광주평동품의1_번암견적의뢰(협력)" xfId="2835"/>
    <cellStyle name="_인원계획표 _광주평동품의1_적상무주IC도로(1공구)" xfId="2836"/>
    <cellStyle name="_인원계획표 _괴산연풍2(설계공종)" xfId="2837"/>
    <cellStyle name="_인원계획표 _괴산연풍2(설계공종)_춘천-동홍천(3)대비표" xfId="2838"/>
    <cellStyle name="_인원계획표 _금호10구역재개발현장(대우)" xfId="2839"/>
    <cellStyle name="_인원계획표 _금호10구역재개발현장(대우)_908공구실행(울트라)" xfId="2840"/>
    <cellStyle name="_인원계획표 _금호10구역재개발현장(대우)_908공구실행(울트라)_견적서-풍납석촌(060206-입찰)개정1-수식수정-1-제출" xfId="2841"/>
    <cellStyle name="_인원계획표 _금호10구역재개발현장(대우)_908공구실행(울트라)_설계내역서(풍납~석촌)" xfId="2842"/>
    <cellStyle name="_인원계획표 _금호10구역재개발현장(대우)_908공구실행(울트라)_설계내역서(풍납~석촌)_견적서-풍납석촌(060206-입찰)개정1-수식수정-1-제출" xfId="2843"/>
    <cellStyle name="_인원계획표 _금호10구역재개발현장(대우)_908공구실행(울트라)_설계내역서(풍납~석촌)_실행예산(장지분기)(060228)개정1" xfId="2844"/>
    <cellStyle name="_인원계획표 _금호10구역재개발현장(대우)_908공구실행(울트라)_실행예산(장지분기)(060228)개정1" xfId="2845"/>
    <cellStyle name="_인원계획표 _금호10구역재개발현장(대우)_견적서-풍납석촌(060206-입찰)개정1-수식수정-1-제출" xfId="2846"/>
    <cellStyle name="_인원계획표 _금호10구역재개발현장(대우)_설계내역서(풍납~석촌)" xfId="2847"/>
    <cellStyle name="_인원계획표 _금호10구역재개발현장(대우)_설계내역서(풍납~석촌)_견적서-풍납석촌(060206-입찰)개정1-수식수정-1-제출" xfId="2848"/>
    <cellStyle name="_인원계획표 _금호10구역재개발현장(대우)_설계내역서(풍납~석촌)_실행예산(장지분기)(060228)개정1" xfId="2849"/>
    <cellStyle name="_인원계획표 _금호10구역재개발현장(대우)_실행예산(장지분기)(060228)개정1" xfId="2850"/>
    <cellStyle name="_인원계획표 _기본단가" xfId="2851"/>
    <cellStyle name="_인원계획표 _기본단가_춘천-동홍천(3)대비표" xfId="2852"/>
    <cellStyle name="_인원계획표 _기장하수실행1" xfId="2853"/>
    <cellStyle name="_인원계획표 _기장하수실행1_번암견적의뢰(협력)" xfId="2854"/>
    <cellStyle name="_인원계획표 _노원문화회관전기" xfId="2855"/>
    <cellStyle name="_인원계획표 _노원문화회관전기_04. 신도림주상복합_기계실행예산(안)20060412_배연담파스리브단가수정" xfId="2856"/>
    <cellStyle name="_인원계획표 _노원문화회관전기_신사동업무시설빌딩분리" xfId="2857"/>
    <cellStyle name="_인원계획표 _노원문화회관전기_신사동업무시설빌딩분리_04. 신도림주상복합_기계실행예산(안)20060412_배연담파스리브단가수정" xfId="2858"/>
    <cellStyle name="_인원계획표 _노원문화회관전기_신사동업무시설빌딩분리_실행작업중_기계내역(노인건강타운)_20060201(동진)" xfId="2859"/>
    <cellStyle name="_인원계획표 _노원문화회관전기_신사동업무시설빌딩분리_최종-실행내역(협성대신학관)060110" xfId="2860"/>
    <cellStyle name="_인원계획표 _노원문화회관전기_신사동업무시설빌딩분리_통합단가-동진" xfId="2861"/>
    <cellStyle name="_인원계획표 _노원문화회관전기_실행작업중_기계내역(노인건강타운)_20060201(동진)" xfId="2862"/>
    <cellStyle name="_인원계획표 _노원문화회관전기_입찰견적서(제출)" xfId="2863"/>
    <cellStyle name="_인원계획표 _노원문화회관전기_입찰견적서(제출)_04. 신도림주상복합_기계실행예산(안)20060412_배연담파스리브단가수정" xfId="2864"/>
    <cellStyle name="_인원계획표 _노원문화회관전기_입찰견적서(제출)_실행작업중_기계내역(노인건강타운)_20060201(동진)" xfId="2865"/>
    <cellStyle name="_인원계획표 _노원문화회관전기_입찰견적서(제출)_최종-실행내역(협성대신학관)060110" xfId="2866"/>
    <cellStyle name="_인원계획표 _노원문화회관전기_입찰견적서(제출)_통합단가-동진" xfId="2867"/>
    <cellStyle name="_인원계획표 _노원문화회관전기_입찰견적서(제출-세원NEGO)" xfId="2868"/>
    <cellStyle name="_인원계획표 _노원문화회관전기_입찰견적서(제출-세원NEGO)_04. 신도림주상복합_기계실행예산(안)20060412_배연담파스리브단가수정" xfId="2869"/>
    <cellStyle name="_인원계획표 _노원문화회관전기_입찰견적서(제출-세원NEGO)_실행작업중_기계내역(노인건강타운)_20060201(동진)" xfId="2870"/>
    <cellStyle name="_인원계획표 _노원문화회관전기_입찰견적서(제출-세원NEGO)_최종-실행내역(협성대신학관)060110" xfId="2871"/>
    <cellStyle name="_인원계획표 _노원문화회관전기_입찰견적서(제출-세원NEGO)_통합단가-동진" xfId="2872"/>
    <cellStyle name="_인원계획표 _노원문화회관전기_입찰견적서(제출-수정)" xfId="2873"/>
    <cellStyle name="_인원계획표 _노원문화회관전기_입찰견적서(제출-수정)_04. 신도림주상복합_기계실행예산(안)20060412_배연담파스리브단가수정" xfId="2874"/>
    <cellStyle name="_인원계획표 _노원문화회관전기_입찰견적서(제출-수정)_실행작업중_기계내역(노인건강타운)_20060201(동진)" xfId="2875"/>
    <cellStyle name="_인원계획표 _노원문화회관전기_입찰견적서(제출-수정)_최종-실행내역(협성대신학관)060110" xfId="2876"/>
    <cellStyle name="_인원계획표 _노원문화회관전기_입찰견적서(제출-수정)_통합단가-동진" xfId="2877"/>
    <cellStyle name="_인원계획표 _노원문화회관전기_최종-실행내역(협성대신학관)060110" xfId="2878"/>
    <cellStyle name="_인원계획표 _노원문화회관전기_통합단가-동진" xfId="2879"/>
    <cellStyle name="_인원계획표 _대안투찰내역(0221)" xfId="2880"/>
    <cellStyle name="_인원계획표 _대안투찰내역(0221)_★이화-삼계도급실행(2003.04.11)" xfId="2881"/>
    <cellStyle name="_인원계획표 _대안투찰내역(0221)_★이화-삼계도급실행(2003.04.11)_춘천-동홍천(3)대비표" xfId="2882"/>
    <cellStyle name="_인원계획표 _대안투찰내역(0221)_이화삼계(공종기안)" xfId="2883"/>
    <cellStyle name="_인원계획표 _대안투찰내역(0221)_이화삼계(공종기안)_춘천-동홍천(3)대비표" xfId="2884"/>
    <cellStyle name="_인원계획표 _대안투찰내역(0221)_춘천-동홍천(3)대비표" xfId="2885"/>
    <cellStyle name="_인원계획표 _대안투찰내역(0223)" xfId="2886"/>
    <cellStyle name="_인원계획표 _대안투찰내역(0223)_★이화-삼계도급실행(2003.04.11)" xfId="2887"/>
    <cellStyle name="_인원계획표 _대안투찰내역(0223)_★이화-삼계도급실행(2003.04.11)_춘천-동홍천(3)대비표" xfId="2888"/>
    <cellStyle name="_인원계획표 _대안투찰내역(0223)_이화삼계(공종기안)" xfId="2889"/>
    <cellStyle name="_인원계획표 _대안투찰내역(0223)_이화삼계(공종기안)_춘천-동홍천(3)대비표" xfId="2890"/>
    <cellStyle name="_인원계획표 _대안투찰내역(0223)_춘천-동홍천(3)대비표" xfId="2891"/>
    <cellStyle name="_인원계획표 _대안투찰내역(확정본0226)" xfId="2892"/>
    <cellStyle name="_인원계획표 _대안투찰내역(확정본0226)_★이화-삼계도급실행(2003.04.11)" xfId="2893"/>
    <cellStyle name="_인원계획표 _대안투찰내역(확정본0226)_★이화-삼계도급실행(2003.04.11)_춘천-동홍천(3)대비표" xfId="2894"/>
    <cellStyle name="_인원계획표 _대안투찰내역(확정본0226)_이화삼계(공종기안)" xfId="2895"/>
    <cellStyle name="_인원계획표 _대안투찰내역(확정본0226)_이화삼계(공종기안)_춘천-동홍천(3)대비표" xfId="2896"/>
    <cellStyle name="_인원계획표 _대안투찰내역(확정본0226)_춘천-동홍천(3)대비표" xfId="2897"/>
    <cellStyle name="_인원계획표 _대전저유소탱크전기계장공사" xfId="2898"/>
    <cellStyle name="_인원계획표 _대전저유소탱크전기계장공사_04. 신도림주상복합_기계실행예산(안)20060412_배연담파스리브단가수정" xfId="2899"/>
    <cellStyle name="_인원계획표 _대전저유소탱크전기계장공사_광장주차장" xfId="2900"/>
    <cellStyle name="_인원계획표 _대전저유소탱크전기계장공사_광장주차장_04. 신도림주상복합_기계실행예산(안)20060412_배연담파스리브단가수정" xfId="2901"/>
    <cellStyle name="_인원계획표 _대전저유소탱크전기계장공사_광장주차장_실행작업중_기계내역(노인건강타운)_20060201(동진)" xfId="2902"/>
    <cellStyle name="_인원계획표 _대전저유소탱크전기계장공사_광장주차장_최종-실행내역(협성대신학관)060110" xfId="2903"/>
    <cellStyle name="_인원계획표 _대전저유소탱크전기계장공사_광장주차장_통합단가-동진" xfId="2904"/>
    <cellStyle name="_인원계획표 _대전저유소탱크전기계장공사_신사동업무시설빌딩분리" xfId="2905"/>
    <cellStyle name="_인원계획표 _대전저유소탱크전기계장공사_신사동업무시설빌딩분리_04. 신도림주상복합_기계실행예산(안)20060412_배연담파스리브단가수정" xfId="2906"/>
    <cellStyle name="_인원계획표 _대전저유소탱크전기계장공사_신사동업무시설빌딩분리_실행작업중_기계내역(노인건강타운)_20060201(동진)" xfId="2907"/>
    <cellStyle name="_인원계획표 _대전저유소탱크전기계장공사_신사동업무시설빌딩분리_최종-실행내역(협성대신학관)060110" xfId="2908"/>
    <cellStyle name="_인원계획표 _대전저유소탱크전기계장공사_신사동업무시설빌딩분리_통합단가-동진" xfId="2909"/>
    <cellStyle name="_인원계획표 _대전저유소탱크전기계장공사_실행작업중_기계내역(노인건강타운)_20060201(동진)" xfId="2910"/>
    <cellStyle name="_인원계획표 _대전저유소탱크전기계장공사_입찰견적서(제출)" xfId="2911"/>
    <cellStyle name="_인원계획표 _대전저유소탱크전기계장공사_입찰견적서(제출)_04. 신도림주상복합_기계실행예산(안)20060412_배연담파스리브단가수정" xfId="2912"/>
    <cellStyle name="_인원계획표 _대전저유소탱크전기계장공사_입찰견적서(제출)_실행작업중_기계내역(노인건강타운)_20060201(동진)" xfId="2913"/>
    <cellStyle name="_인원계획표 _대전저유소탱크전기계장공사_입찰견적서(제출)_최종-실행내역(협성대신학관)060110" xfId="2914"/>
    <cellStyle name="_인원계획표 _대전저유소탱크전기계장공사_입찰견적서(제출)_통합단가-동진" xfId="2915"/>
    <cellStyle name="_인원계획표 _대전저유소탱크전기계장공사_입찰견적서(제출-세원NEGO)" xfId="2916"/>
    <cellStyle name="_인원계획표 _대전저유소탱크전기계장공사_입찰견적서(제출-세원NEGO)_04. 신도림주상복합_기계실행예산(안)20060412_배연담파스리브단가수정" xfId="2917"/>
    <cellStyle name="_인원계획표 _대전저유소탱크전기계장공사_입찰견적서(제출-세원NEGO)_실행작업중_기계내역(노인건강타운)_20060201(동진)" xfId="2918"/>
    <cellStyle name="_인원계획표 _대전저유소탱크전기계장공사_입찰견적서(제출-세원NEGO)_최종-실행내역(협성대신학관)060110" xfId="2919"/>
    <cellStyle name="_인원계획표 _대전저유소탱크전기계장공사_입찰견적서(제출-세원NEGO)_통합단가-동진" xfId="2920"/>
    <cellStyle name="_인원계획표 _대전저유소탱크전기계장공사_입찰견적서(제출-수정)" xfId="2921"/>
    <cellStyle name="_인원계획표 _대전저유소탱크전기계장공사_입찰견적서(제출-수정)_04. 신도림주상복합_기계실행예산(안)20060412_배연담파스리브단가수정" xfId="2922"/>
    <cellStyle name="_인원계획표 _대전저유소탱크전기계장공사_입찰견적서(제출-수정)_실행작업중_기계내역(노인건강타운)_20060201(동진)" xfId="2923"/>
    <cellStyle name="_인원계획표 _대전저유소탱크전기계장공사_입찰견적서(제출-수정)_최종-실행내역(협성대신학관)060110" xfId="2924"/>
    <cellStyle name="_인원계획표 _대전저유소탱크전기계장공사_입찰견적서(제출-수정)_통합단가-동진" xfId="2925"/>
    <cellStyle name="_인원계획표 _대전저유소탱크전기계장공사_최종-실행내역(협성대신학관)060110" xfId="2926"/>
    <cellStyle name="_인원계획표 _대전저유소탱크전기계장공사_통합단가-동진" xfId="2927"/>
    <cellStyle name="_인원계획표 _도곡동임시" xfId="2928"/>
    <cellStyle name="_인원계획표 _도곡동임시_04. 신도림주상복합_기계실행예산(안)20060412_배연담파스리브단가수정" xfId="2929"/>
    <cellStyle name="_인원계획표 _도곡동임시_신사동업무시설빌딩분리" xfId="2930"/>
    <cellStyle name="_인원계획표 _도곡동임시_신사동업무시설빌딩분리_04. 신도림주상복합_기계실행예산(안)20060412_배연담파스리브단가수정" xfId="2931"/>
    <cellStyle name="_인원계획표 _도곡동임시_신사동업무시설빌딩분리_실행작업중_기계내역(노인건강타운)_20060201(동진)" xfId="2932"/>
    <cellStyle name="_인원계획표 _도곡동임시_신사동업무시설빌딩분리_최종-실행내역(협성대신학관)060110" xfId="2933"/>
    <cellStyle name="_인원계획표 _도곡동임시_신사동업무시설빌딩분리_통합단가-동진" xfId="2934"/>
    <cellStyle name="_인원계획표 _도곡동임시_실행작업중_기계내역(노인건강타운)_20060201(동진)" xfId="2935"/>
    <cellStyle name="_인원계획표 _도곡동임시_입찰견적서(제출)" xfId="2936"/>
    <cellStyle name="_인원계획표 _도곡동임시_입찰견적서(제출)_04. 신도림주상복합_기계실행예산(안)20060412_배연담파스리브단가수정" xfId="2937"/>
    <cellStyle name="_인원계획표 _도곡동임시_입찰견적서(제출)_실행작업중_기계내역(노인건강타운)_20060201(동진)" xfId="2938"/>
    <cellStyle name="_인원계획표 _도곡동임시_입찰견적서(제출)_최종-실행내역(협성대신학관)060110" xfId="2939"/>
    <cellStyle name="_인원계획표 _도곡동임시_입찰견적서(제출)_통합단가-동진" xfId="2940"/>
    <cellStyle name="_인원계획표 _도곡동임시_입찰견적서(제출-세원NEGO)" xfId="2941"/>
    <cellStyle name="_인원계획표 _도곡동임시_입찰견적서(제출-세원NEGO)_04. 신도림주상복합_기계실행예산(안)20060412_배연담파스리브단가수정" xfId="2942"/>
    <cellStyle name="_인원계획표 _도곡동임시_입찰견적서(제출-세원NEGO)_실행작업중_기계내역(노인건강타운)_20060201(동진)" xfId="2943"/>
    <cellStyle name="_인원계획표 _도곡동임시_입찰견적서(제출-세원NEGO)_최종-실행내역(협성대신학관)060110" xfId="2944"/>
    <cellStyle name="_인원계획표 _도곡동임시_입찰견적서(제출-세원NEGO)_통합단가-동진" xfId="2945"/>
    <cellStyle name="_인원계획표 _도곡동임시_입찰견적서(제출-수정)" xfId="2946"/>
    <cellStyle name="_인원계획표 _도곡동임시_입찰견적서(제출-수정)_04. 신도림주상복합_기계실행예산(안)20060412_배연담파스리브단가수정" xfId="2947"/>
    <cellStyle name="_인원계획표 _도곡동임시_입찰견적서(제출-수정)_실행작업중_기계내역(노인건강타운)_20060201(동진)" xfId="2948"/>
    <cellStyle name="_인원계획표 _도곡동임시_입찰견적서(제출-수정)_최종-실행내역(협성대신학관)060110" xfId="2949"/>
    <cellStyle name="_인원계획표 _도곡동임시_입찰견적서(제출-수정)_통합단가-동진" xfId="2950"/>
    <cellStyle name="_인원계획표 _도곡동임시_최종-실행내역(협성대신학관)060110" xfId="2951"/>
    <cellStyle name="_인원계획표 _도곡동임시_통합단가-동진" xfId="2952"/>
    <cellStyle name="_인원계획표 _도급실행0211" xfId="2953"/>
    <cellStyle name="_인원계획표 _도급실행0211_★이화-삼계도급실행(2003.04.11)" xfId="2954"/>
    <cellStyle name="_인원계획표 _도급실행0211_★이화-삼계도급실행(2003.04.11)_춘천-동홍천(3)대비표" xfId="2955"/>
    <cellStyle name="_인원계획표 _도급실행0211_이화삼계(공종기안)" xfId="2956"/>
    <cellStyle name="_인원계획표 _도급실행0211_이화삼계(공종기안)_춘천-동홍천(3)대비표" xfId="2957"/>
    <cellStyle name="_인원계획표 _도급실행0211_춘천-동홍천(3)대비표" xfId="2958"/>
    <cellStyle name="_인원계획표 _동면장안1(조사기안)" xfId="2959"/>
    <cellStyle name="_인원계획표 _동면장안1(조사기안)_춘천-동홍천(3)대비표" xfId="2960"/>
    <cellStyle name="_인원계획표 _명동복합건물신축공사(입찰)(030832-1)개정4" xfId="2961"/>
    <cellStyle name="_인원계획표 _무안-광주2공구(협력)수정" xfId="2962"/>
    <cellStyle name="_인원계획표 _문화센타" xfId="18195"/>
    <cellStyle name="_인원계획표 _번암견적의뢰(협력)" xfId="2963"/>
    <cellStyle name="_인원계획표 _부대결과" xfId="2964"/>
    <cellStyle name="_인원계획표 _부대결과_Book1" xfId="2971"/>
    <cellStyle name="_인원계획표 _부대결과_Book1_ys dw 은평 생태교량" xfId="2974"/>
    <cellStyle name="_인원계획표 _부대결과_Book1_삼각지 시공계획서" xfId="2972"/>
    <cellStyle name="_인원계획표 _부대결과_Book1_삼각지 시공계획서_ys dw 은평 생태교량" xfId="2973"/>
    <cellStyle name="_인원계획표 _부대결과_P-(현리-신팔)" xfId="2975"/>
    <cellStyle name="_인원계획표 _부대결과_P-(현리-신팔)_ys dw 은평 생태교량" xfId="2978"/>
    <cellStyle name="_인원계획표 _부대결과_P-(현리-신팔)_삼각지 시공계획서" xfId="2976"/>
    <cellStyle name="_인원계획표 _부대결과_P-(현리-신팔)_삼각지 시공계획서_ys dw 은평 생태교량" xfId="2977"/>
    <cellStyle name="_인원계획표 _부대결과_ys dw 은평 생태교량" xfId="2979"/>
    <cellStyle name="_인원계획표 _부대결과_삼각지 시공계획서" xfId="2965"/>
    <cellStyle name="_인원계획표 _부대결과_삼각지 시공계획서_ys dw 은평 생태교량" xfId="2966"/>
    <cellStyle name="_인원계획표 _부대결과_현리-신팔도로설계" xfId="2967"/>
    <cellStyle name="_인원계획표 _부대결과_현리-신팔도로설계_ys dw 은평 생태교량" xfId="2970"/>
    <cellStyle name="_인원계획표 _부대결과_현리-신팔도로설계_삼각지 시공계획서" xfId="2968"/>
    <cellStyle name="_인원계획표 _부대결과_현리-신팔도로설계_삼각지 시공계획서_ys dw 은평 생태교량" xfId="2969"/>
    <cellStyle name="_인원계획표 _부대입찰특별조건및내역송부(최저가)" xfId="2980"/>
    <cellStyle name="_인원계획표 _부대입찰특별조건및내역송부(최저가)_Book1" xfId="3003"/>
    <cellStyle name="_인원계획표 _부대입찰특별조건및내역송부(최저가)_Book1_ys dw 은평 생태교량" xfId="3006"/>
    <cellStyle name="_인원계획표 _부대입찰특별조건및내역송부(최저가)_Book1_삼각지 시공계획서" xfId="3004"/>
    <cellStyle name="_인원계획표 _부대입찰특별조건및내역송부(최저가)_Book1_삼각지 시공계획서_ys dw 은평 생태교량" xfId="3005"/>
    <cellStyle name="_인원계획표 _부대입찰특별조건및내역송부(최저가)_P-(현리-신팔)" xfId="3007"/>
    <cellStyle name="_인원계획표 _부대입찰특별조건및내역송부(최저가)_P-(현리-신팔)_ys dw 은평 생태교량" xfId="3010"/>
    <cellStyle name="_인원계획표 _부대입찰특별조건및내역송부(최저가)_P-(현리-신팔)_삼각지 시공계획서" xfId="3008"/>
    <cellStyle name="_인원계획표 _부대입찰특별조건및내역송부(최저가)_P-(현리-신팔)_삼각지 시공계획서_ys dw 은평 생태교량" xfId="3009"/>
    <cellStyle name="_인원계획표 _부대입찰특별조건및내역송부(최저가)_ys dw 은평 생태교량" xfId="3011"/>
    <cellStyle name="_인원계획표 _부대입찰특별조건및내역송부(최저가)_부대결과" xfId="2981"/>
    <cellStyle name="_인원계획표 _부대입찰특별조건및내역송부(최저가)_부대결과_Book1" xfId="2988"/>
    <cellStyle name="_인원계획표 _부대입찰특별조건및내역송부(최저가)_부대결과_Book1_ys dw 은평 생태교량" xfId="2991"/>
    <cellStyle name="_인원계획표 _부대입찰특별조건및내역송부(최저가)_부대결과_Book1_삼각지 시공계획서" xfId="2989"/>
    <cellStyle name="_인원계획표 _부대입찰특별조건및내역송부(최저가)_부대결과_Book1_삼각지 시공계획서_ys dw 은평 생태교량" xfId="2990"/>
    <cellStyle name="_인원계획표 _부대입찰특별조건및내역송부(최저가)_부대결과_P-(현리-신팔)" xfId="2992"/>
    <cellStyle name="_인원계획표 _부대입찰특별조건및내역송부(최저가)_부대결과_P-(현리-신팔)_ys dw 은평 생태교량" xfId="2995"/>
    <cellStyle name="_인원계획표 _부대입찰특별조건및내역송부(최저가)_부대결과_P-(현리-신팔)_삼각지 시공계획서" xfId="2993"/>
    <cellStyle name="_인원계획표 _부대입찰특별조건및내역송부(최저가)_부대결과_P-(현리-신팔)_삼각지 시공계획서_ys dw 은평 생태교량" xfId="2994"/>
    <cellStyle name="_인원계획표 _부대입찰특별조건및내역송부(최저가)_부대결과_ys dw 은평 생태교량" xfId="2996"/>
    <cellStyle name="_인원계획표 _부대입찰특별조건및내역송부(최저가)_부대결과_삼각지 시공계획서" xfId="2982"/>
    <cellStyle name="_인원계획표 _부대입찰특별조건및내역송부(최저가)_부대결과_삼각지 시공계획서_ys dw 은평 생태교량" xfId="2983"/>
    <cellStyle name="_인원계획표 _부대입찰특별조건및내역송부(최저가)_부대결과_현리-신팔도로설계" xfId="2984"/>
    <cellStyle name="_인원계획표 _부대입찰특별조건및내역송부(최저가)_부대결과_현리-신팔도로설계_ys dw 은평 생태교량" xfId="2987"/>
    <cellStyle name="_인원계획표 _부대입찰특별조건및내역송부(최저가)_부대결과_현리-신팔도로설계_삼각지 시공계획서" xfId="2985"/>
    <cellStyle name="_인원계획표 _부대입찰특별조건및내역송부(최저가)_부대결과_현리-신팔도로설계_삼각지 시공계획서_ys dw 은평 생태교량" xfId="2986"/>
    <cellStyle name="_인원계획표 _부대입찰특별조건및내역송부(최저가)_삼각지 시공계획서" xfId="2997"/>
    <cellStyle name="_인원계획표 _부대입찰특별조건및내역송부(최저가)_삼각지 시공계획서_ys dw 은평 생태교량" xfId="2998"/>
    <cellStyle name="_인원계획표 _부대입찰특별조건및내역송부(최저가)_현리-신팔도로설계" xfId="2999"/>
    <cellStyle name="_인원계획표 _부대입찰특별조건및내역송부(최저가)_현리-신팔도로설계_ys dw 은평 생태교량" xfId="3002"/>
    <cellStyle name="_인원계획표 _부대입찰특별조건및내역송부(최저가)_현리-신팔도로설계_삼각지 시공계획서" xfId="3000"/>
    <cellStyle name="_인원계획표 _부대입찰특별조건및내역송부(최저가)_현리-신팔도로설계_삼각지 시공계획서_ys dw 은평 생태교량" xfId="3001"/>
    <cellStyle name="_인원계획표 _부천 소사" xfId="3012"/>
    <cellStyle name="_인원계획표 _부천 소사 2차" xfId="3013"/>
    <cellStyle name="_인원계획표 _부천 소사 2차_04. 신도림주상복합_기계실행예산(안)20060412_배연담파스리브단가수정" xfId="3014"/>
    <cellStyle name="_인원계획표 _부천 소사 2차_신사동업무시설빌딩분리" xfId="3015"/>
    <cellStyle name="_인원계획표 _부천 소사 2차_신사동업무시설빌딩분리_04. 신도림주상복합_기계실행예산(안)20060412_배연담파스리브단가수정" xfId="3016"/>
    <cellStyle name="_인원계획표 _부천 소사 2차_신사동업무시설빌딩분리_실행작업중_기계내역(노인건강타운)_20060201(동진)" xfId="3017"/>
    <cellStyle name="_인원계획표 _부천 소사 2차_신사동업무시설빌딩분리_최종-실행내역(협성대신학관)060110" xfId="3018"/>
    <cellStyle name="_인원계획표 _부천 소사 2차_신사동업무시설빌딩분리_통합단가-동진" xfId="3019"/>
    <cellStyle name="_인원계획표 _부천 소사 2차_실행작업중_기계내역(노인건강타운)_20060201(동진)" xfId="3020"/>
    <cellStyle name="_인원계획표 _부천 소사 2차_입찰견적서(제출)" xfId="3021"/>
    <cellStyle name="_인원계획표 _부천 소사 2차_입찰견적서(제출)_04. 신도림주상복합_기계실행예산(안)20060412_배연담파스리브단가수정" xfId="3022"/>
    <cellStyle name="_인원계획표 _부천 소사 2차_입찰견적서(제출)_실행작업중_기계내역(노인건강타운)_20060201(동진)" xfId="3023"/>
    <cellStyle name="_인원계획표 _부천 소사 2차_입찰견적서(제출)_최종-실행내역(협성대신학관)060110" xfId="3024"/>
    <cellStyle name="_인원계획표 _부천 소사 2차_입찰견적서(제출)_통합단가-동진" xfId="3025"/>
    <cellStyle name="_인원계획표 _부천 소사 2차_입찰견적서(제출-세원NEGO)" xfId="3026"/>
    <cellStyle name="_인원계획표 _부천 소사 2차_입찰견적서(제출-세원NEGO)_04. 신도림주상복합_기계실행예산(안)20060412_배연담파스리브단가수정" xfId="3027"/>
    <cellStyle name="_인원계획표 _부천 소사 2차_입찰견적서(제출-세원NEGO)_실행작업중_기계내역(노인건강타운)_20060201(동진)" xfId="3028"/>
    <cellStyle name="_인원계획표 _부천 소사 2차_입찰견적서(제출-세원NEGO)_최종-실행내역(협성대신학관)060110" xfId="3029"/>
    <cellStyle name="_인원계획표 _부천 소사 2차_입찰견적서(제출-세원NEGO)_통합단가-동진" xfId="3030"/>
    <cellStyle name="_인원계획표 _부천 소사 2차_입찰견적서(제출-수정)" xfId="3031"/>
    <cellStyle name="_인원계획표 _부천 소사 2차_입찰견적서(제출-수정)_04. 신도림주상복합_기계실행예산(안)20060412_배연담파스리브단가수정" xfId="3032"/>
    <cellStyle name="_인원계획표 _부천 소사 2차_입찰견적서(제출-수정)_실행작업중_기계내역(노인건강타운)_20060201(동진)" xfId="3033"/>
    <cellStyle name="_인원계획표 _부천 소사 2차_입찰견적서(제출-수정)_최종-실행내역(협성대신학관)060110" xfId="3034"/>
    <cellStyle name="_인원계획표 _부천 소사 2차_입찰견적서(제출-수정)_통합단가-동진" xfId="3035"/>
    <cellStyle name="_인원계획표 _부천 소사 2차_최종-실행내역(협성대신학관)060110" xfId="3036"/>
    <cellStyle name="_인원계획표 _부천 소사 2차_통합단가-동진" xfId="3037"/>
    <cellStyle name="_인원계획표 _부천 소사_04. 신도림주상복합_기계실행예산(안)20060412_배연담파스리브단가수정" xfId="3038"/>
    <cellStyle name="_인원계획표 _부천 소사_신사동업무시설빌딩분리" xfId="3039"/>
    <cellStyle name="_인원계획표 _부천 소사_신사동업무시설빌딩분리_04. 신도림주상복합_기계실행예산(안)20060412_배연담파스리브단가수정" xfId="3040"/>
    <cellStyle name="_인원계획표 _부천 소사_신사동업무시설빌딩분리_실행작업중_기계내역(노인건강타운)_20060201(동진)" xfId="3041"/>
    <cellStyle name="_인원계획표 _부천 소사_신사동업무시설빌딩분리_최종-실행내역(협성대신학관)060110" xfId="3042"/>
    <cellStyle name="_인원계획표 _부천 소사_신사동업무시설빌딩분리_통합단가-동진" xfId="3043"/>
    <cellStyle name="_인원계획표 _부천 소사_실행작업중_기계내역(노인건강타운)_20060201(동진)" xfId="3044"/>
    <cellStyle name="_인원계획표 _부천 소사_입찰견적서(제출)" xfId="3045"/>
    <cellStyle name="_인원계획표 _부천 소사_입찰견적서(제출)_04. 신도림주상복합_기계실행예산(안)20060412_배연담파스리브단가수정" xfId="3046"/>
    <cellStyle name="_인원계획표 _부천 소사_입찰견적서(제출)_실행작업중_기계내역(노인건강타운)_20060201(동진)" xfId="3047"/>
    <cellStyle name="_인원계획표 _부천 소사_입찰견적서(제출)_최종-실행내역(협성대신학관)060110" xfId="3048"/>
    <cellStyle name="_인원계획표 _부천 소사_입찰견적서(제출)_통합단가-동진" xfId="3049"/>
    <cellStyle name="_인원계획표 _부천 소사_입찰견적서(제출-세원NEGO)" xfId="3050"/>
    <cellStyle name="_인원계획표 _부천 소사_입찰견적서(제출-세원NEGO)_04. 신도림주상복합_기계실행예산(안)20060412_배연담파스리브단가수정" xfId="3051"/>
    <cellStyle name="_인원계획표 _부천 소사_입찰견적서(제출-세원NEGO)_실행작업중_기계내역(노인건강타운)_20060201(동진)" xfId="3052"/>
    <cellStyle name="_인원계획표 _부천 소사_입찰견적서(제출-세원NEGO)_최종-실행내역(협성대신학관)060110" xfId="3053"/>
    <cellStyle name="_인원계획표 _부천 소사_입찰견적서(제출-세원NEGO)_통합단가-동진" xfId="3054"/>
    <cellStyle name="_인원계획표 _부천 소사_입찰견적서(제출-수정)" xfId="3055"/>
    <cellStyle name="_인원계획표 _부천 소사_입찰견적서(제출-수정)_04. 신도림주상복합_기계실행예산(안)20060412_배연담파스리브단가수정" xfId="3056"/>
    <cellStyle name="_인원계획표 _부천 소사_입찰견적서(제출-수정)_실행작업중_기계내역(노인건강타운)_20060201(동진)" xfId="3057"/>
    <cellStyle name="_인원계획표 _부천 소사_입찰견적서(제출-수정)_최종-실행내역(협성대신학관)060110" xfId="3058"/>
    <cellStyle name="_인원계획표 _부천 소사_입찰견적서(제출-수정)_통합단가-동진" xfId="3059"/>
    <cellStyle name="_인원계획표 _부천 소사_최종-실행내역(협성대신학관)060110" xfId="3060"/>
    <cellStyle name="_인원계획표 _부천 소사_통합단가-동진" xfId="3061"/>
    <cellStyle name="_인원계획표 _부천소사점내역서" xfId="18196"/>
    <cellStyle name="_인원계획표 _부천중동오피스텔추정20030602" xfId="21598"/>
    <cellStyle name="_인원계획표 _부천중동오피스텔추정20030602_실행예산초안(105동)-시형-1" xfId="21599"/>
    <cellStyle name="_인원계획표 _부천중동오피스텔추정20030602_실행예산초안(105동)-시형-2" xfId="21600"/>
    <cellStyle name="_인원계획표 _부천중동오피스텔추정20030602_평택 지산동 아파트추정1-결재本" xfId="21601"/>
    <cellStyle name="_인원계획표 _부천중동오피스텔추정20030602_평택 지산동 아파트추정1-결재本_실행예산초안(105동)-시형-1" xfId="21602"/>
    <cellStyle name="_인원계획표 _부천중동오피스텔추정20030602_평택 지산동 아파트추정1-결재本_실행예산초안(105동)-시형-2" xfId="21603"/>
    <cellStyle name="_인원계획표 _비교표(시화,청주)" xfId="18197"/>
    <cellStyle name="_인원계획표 _비교표(청주가경점)" xfId="18198"/>
    <cellStyle name="_인원계획표 _사당동아주맨션추정공사비4(GL-0)" xfId="21604"/>
    <cellStyle name="_인원계획표 _사당동아주맨션추정공사비4(GL-0)_실행예산초안(105동)-시형-1" xfId="21605"/>
    <cellStyle name="_인원계획표 _사당동아주맨션추정공사비4(GL-0)_실행예산초안(105동)-시형-2" xfId="21606"/>
    <cellStyle name="_인원계획표 _사당동아주맨션추정공사비4(GL-0)_평택 지산동 아파트추정1-결재本" xfId="21607"/>
    <cellStyle name="_인원계획표 _사당동아주맨션추정공사비4(GL-0)_평택 지산동 아파트추정1-결재本_실행예산초안(105동)-시형-1" xfId="21608"/>
    <cellStyle name="_인원계획표 _사당동아주맨션추정공사비4(GL-0)_평택 지산동 아파트추정1-결재本_실행예산초안(105동)-시형-2" xfId="21609"/>
    <cellStyle name="_인원계획표 _사전공사(토목본사검토) " xfId="18199"/>
    <cellStyle name="_인원계획표 _사전공사(토목본사검토) _1차 기성 내역서 0612023" xfId="18200"/>
    <cellStyle name="_인원계획표 _사전공사(토목본사검토) _3차네고견적(061017-1)" xfId="18201"/>
    <cellStyle name="_인원계획표 _사전공사(토목본사검토) _문화센타" xfId="18202"/>
    <cellStyle name="_인원계획표 _사전공사(토목본사검토) _총괄내역표" xfId="18203"/>
    <cellStyle name="_인원계획표 _삼각지 시공계획서" xfId="3062"/>
    <cellStyle name="_인원계획표 _삼각지 시공계획서_ys dw 은평 생태교량" xfId="3063"/>
    <cellStyle name="_인원계획표 _서해안 임해관광도로 설계" xfId="3064"/>
    <cellStyle name="_인원계획표 _서해안 임해관광도로 설계_춘천-동홍천(3)대비표" xfId="3065"/>
    <cellStyle name="_인원계획표 _설계내역서(풍납~석촌)" xfId="3066"/>
    <cellStyle name="_인원계획표 _설계내역서(풍납~석촌)_견적서-풍납석촌(060206-입찰)개정1-수식수정-1-제출" xfId="3067"/>
    <cellStyle name="_인원계획표 _설계내역서(풍납~석촌)_실행예산(장지분기)(060228)개정1" xfId="3068"/>
    <cellStyle name="_인원계획표 _설화동월배전자입찰(계룡건설2)" xfId="3069"/>
    <cellStyle name="_인원계획표 _설화동월배전자입찰(계룡건설2)_서해안 임해관광도로 설계" xfId="3070"/>
    <cellStyle name="_인원계획표 _설화동월배전자입찰(계룡건설2)_서해안 임해관광도로 설계_춘천-동홍천(3)대비표" xfId="3071"/>
    <cellStyle name="_인원계획표 _설화동월배전자입찰(계룡건설2)_지경-사리투찰 (계룡건설1)" xfId="3072"/>
    <cellStyle name="_인원계획표 _설화동월배전자입찰(계룡건설2)_지경-사리투찰 (계룡건설1)_서해안 임해관광도로 설계" xfId="3073"/>
    <cellStyle name="_인원계획표 _설화동월배전자입찰(계룡건설2)_지경-사리투찰 (계룡건설1)_서해안 임해관광도로 설계_춘천-동홍천(3)대비표" xfId="3074"/>
    <cellStyle name="_인원계획표 _설화동월배전자입찰(계룡건설2)_지경-사리투찰 (계룡건설1)_춘천-동홍천(3)대비표" xfId="3075"/>
    <cellStyle name="_인원계획표 _설화동월배전자입찰(계룡건설2)_지경-사리투찰 (계룡건설1)_포항4 일반지방 1공구실행new" xfId="3076"/>
    <cellStyle name="_인원계획표 _설화동월배전자입찰(계룡건설2)_지경-사리투찰 (계룡건설1)_포항4 일반지방 1공구실행new_국지도49호선(본덕-임곡)1공구 실행new" xfId="3077"/>
    <cellStyle name="_인원계획표 _설화동월배전자입찰(계룡건설2)_지경-사리투찰 (계룡건설1)_포항4 일반지방 1공구실행new_국지도49호선(본덕-임곡)1공구 실행new_서해안 임해관광도로 설계" xfId="3078"/>
    <cellStyle name="_인원계획표 _설화동월배전자입찰(계룡건설2)_지경-사리투찰 (계룡건설1)_포항4 일반지방 1공구실행new_국지도49호선(본덕-임곡)1공구 실행new_서해안 임해관광도로 설계_춘천-동홍천(3)대비표" xfId="3079"/>
    <cellStyle name="_인원계획표 _설화동월배전자입찰(계룡건설2)_지경-사리투찰 (계룡건설1)_포항4 일반지방 1공구실행new_국지도49호선(본덕-임곡)1공구 실행new_춘천-동홍천(3)대비표" xfId="3080"/>
    <cellStyle name="_인원계획표 _설화동월배전자입찰(계룡건설2)_지경-사리투찰 (계룡건설1)_포항4 일반지방 1공구실행new_규암우회 투찰(대박)" xfId="3081"/>
    <cellStyle name="_인원계획표 _설화동월배전자입찰(계룡건설2)_지경-사리투찰 (계룡건설1)_포항4 일반지방 1공구실행new_규암우회 투찰(대박)_서해안 임해관광도로 설계" xfId="3082"/>
    <cellStyle name="_인원계획표 _설화동월배전자입찰(계룡건설2)_지경-사리투찰 (계룡건설1)_포항4 일반지방 1공구실행new_규암우회 투찰(대박)_서해안 임해관광도로 설계_춘천-동홍천(3)대비표" xfId="3083"/>
    <cellStyle name="_인원계획표 _설화동월배전자입찰(계룡건설2)_지경-사리투찰 (계룡건설1)_포항4 일반지방 1공구실행new_규암우회 투찰(대박)_춘천-동홍천(3)대비표" xfId="3084"/>
    <cellStyle name="_인원계획표 _설화동월배전자입찰(계룡건설2)_지경-사리투찰 (계룡건설1)_포항4 일반지방 1공구실행new_노귀재터널 실행new" xfId="3085"/>
    <cellStyle name="_인원계획표 _설화동월배전자입찰(계룡건설2)_지경-사리투찰 (계룡건설1)_포항4 일반지방 1공구실행new_노귀재터널 실행new_서해안 임해관광도로 설계" xfId="3086"/>
    <cellStyle name="_인원계획표 _설화동월배전자입찰(계룡건설2)_지경-사리투찰 (계룡건설1)_포항4 일반지방 1공구실행new_노귀재터널 실행new_서해안 임해관광도로 설계_춘천-동홍천(3)대비표" xfId="3087"/>
    <cellStyle name="_인원계획표 _설화동월배전자입찰(계룡건설2)_지경-사리투찰 (계룡건설1)_포항4 일반지방 1공구실행new_노귀재터널 실행new_춘천-동홍천(3)대비표" xfId="3088"/>
    <cellStyle name="_인원계획표 _설화동월배전자입찰(계룡건설2)_지경-사리투찰 (계룡건설1)_포항4 일반지방 1공구실행new_본덕-임곡 2공구 실행new" xfId="3089"/>
    <cellStyle name="_인원계획표 _설화동월배전자입찰(계룡건설2)_지경-사리투찰 (계룡건설1)_포항4 일반지방 1공구실행new_본덕-임곡 2공구 실행new_서해안 임해관광도로 설계" xfId="3090"/>
    <cellStyle name="_인원계획표 _설화동월배전자입찰(계룡건설2)_지경-사리투찰 (계룡건설1)_포항4 일반지방 1공구실행new_본덕-임곡 2공구 실행new_서해안 임해관광도로 설계_춘천-동홍천(3)대비표" xfId="3091"/>
    <cellStyle name="_인원계획표 _설화동월배전자입찰(계룡건설2)_지경-사리투찰 (계룡건설1)_포항4 일반지방 1공구실행new_본덕-임곡 2공구 실행new_춘천-동홍천(3)대비표" xfId="3092"/>
    <cellStyle name="_인원계획표 _설화동월배전자입찰(계룡건설2)_지경-사리투찰 (계룡건설1)_포항4 일반지방 1공구실행new_서해안 임해관광 실행new" xfId="3093"/>
    <cellStyle name="_인원계획표 _설화동월배전자입찰(계룡건설2)_지경-사리투찰 (계룡건설1)_포항4 일반지방 1공구실행new_서해안 임해관광 실행new_서해안 임해관광도로 설계" xfId="3094"/>
    <cellStyle name="_인원계획표 _설화동월배전자입찰(계룡건설2)_지경-사리투찰 (계룡건설1)_포항4 일반지방 1공구실행new_서해안 임해관광 실행new_서해안 임해관광도로 설계_춘천-동홍천(3)대비표" xfId="3095"/>
    <cellStyle name="_인원계획표 _설화동월배전자입찰(계룡건설2)_지경-사리투찰 (계룡건설1)_포항4 일반지방 1공구실행new_서해안 임해관광 실행new_춘천-동홍천(3)대비표" xfId="3096"/>
    <cellStyle name="_인원계획표 _설화동월배전자입찰(계룡건설2)_지경-사리투찰 (계룡건설1)_포항4 일반지방 1공구실행new_서해안 임해관광도로 설계" xfId="3097"/>
    <cellStyle name="_인원계획표 _설화동월배전자입찰(계룡건설2)_지경-사리투찰 (계룡건설1)_포항4 일반지방 1공구실행new_서해안 임해관광도로 설계_춘천-동홍천(3)대비표" xfId="3098"/>
    <cellStyle name="_인원계획표 _설화동월배전자입찰(계룡건설2)_지경-사리투찰 (계룡건설1)_포항4 일반지방 1공구실행new_진천ic -금왕 투찰new" xfId="3099"/>
    <cellStyle name="_인원계획표 _설화동월배전자입찰(계룡건설2)_지경-사리투찰 (계룡건설1)_포항4 일반지방 1공구실행new_진천ic -금왕 투찰new_서해안 임해관광도로 설계" xfId="3100"/>
    <cellStyle name="_인원계획표 _설화동월배전자입찰(계룡건설2)_지경-사리투찰 (계룡건설1)_포항4 일반지방 1공구실행new_진천ic -금왕 투찰new_서해안 임해관광도로 설계_춘천-동홍천(3)대비표" xfId="3101"/>
    <cellStyle name="_인원계획표 _설화동월배전자입찰(계룡건설2)_지경-사리투찰 (계룡건설1)_포항4 일반지방 1공구실행new_진천ic -금왕 투찰new_춘천-동홍천(3)대비표" xfId="3102"/>
    <cellStyle name="_인원계획표 _설화동월배전자입찰(계룡건설2)_지경-사리투찰 (계룡건설1)_포항4 일반지방 1공구실행new_춘천-동홍천(3)대비표" xfId="3103"/>
    <cellStyle name="_인원계획표 _설화동월배전자입찰(계룡건설2)_춘천-동홍천(3)대비표" xfId="3104"/>
    <cellStyle name="_인원계획표 _설화동월배전자입찰(계룡건설2)_포항4 일반지방 1공구실행new" xfId="3105"/>
    <cellStyle name="_인원계획표 _설화동월배전자입찰(계룡건설2)_포항4 일반지방 1공구실행new_국지도49호선(본덕-임곡)1공구 실행new" xfId="3106"/>
    <cellStyle name="_인원계획표 _설화동월배전자입찰(계룡건설2)_포항4 일반지방 1공구실행new_국지도49호선(본덕-임곡)1공구 실행new_서해안 임해관광도로 설계" xfId="3107"/>
    <cellStyle name="_인원계획표 _설화동월배전자입찰(계룡건설2)_포항4 일반지방 1공구실행new_국지도49호선(본덕-임곡)1공구 실행new_서해안 임해관광도로 설계_춘천-동홍천(3)대비표" xfId="3108"/>
    <cellStyle name="_인원계획표 _설화동월배전자입찰(계룡건설2)_포항4 일반지방 1공구실행new_국지도49호선(본덕-임곡)1공구 실행new_춘천-동홍천(3)대비표" xfId="3109"/>
    <cellStyle name="_인원계획표 _설화동월배전자입찰(계룡건설2)_포항4 일반지방 1공구실행new_규암우회 투찰(대박)" xfId="3110"/>
    <cellStyle name="_인원계획표 _설화동월배전자입찰(계룡건설2)_포항4 일반지방 1공구실행new_규암우회 투찰(대박)_서해안 임해관광도로 설계" xfId="3111"/>
    <cellStyle name="_인원계획표 _설화동월배전자입찰(계룡건설2)_포항4 일반지방 1공구실행new_규암우회 투찰(대박)_서해안 임해관광도로 설계_춘천-동홍천(3)대비표" xfId="3112"/>
    <cellStyle name="_인원계획표 _설화동월배전자입찰(계룡건설2)_포항4 일반지방 1공구실행new_규암우회 투찰(대박)_춘천-동홍천(3)대비표" xfId="3113"/>
    <cellStyle name="_인원계획표 _설화동월배전자입찰(계룡건설2)_포항4 일반지방 1공구실행new_노귀재터널 실행new" xfId="3114"/>
    <cellStyle name="_인원계획표 _설화동월배전자입찰(계룡건설2)_포항4 일반지방 1공구실행new_노귀재터널 실행new_서해안 임해관광도로 설계" xfId="3115"/>
    <cellStyle name="_인원계획표 _설화동월배전자입찰(계룡건설2)_포항4 일반지방 1공구실행new_노귀재터널 실행new_서해안 임해관광도로 설계_춘천-동홍천(3)대비표" xfId="3116"/>
    <cellStyle name="_인원계획표 _설화동월배전자입찰(계룡건설2)_포항4 일반지방 1공구실행new_노귀재터널 실행new_춘천-동홍천(3)대비표" xfId="3117"/>
    <cellStyle name="_인원계획표 _설화동월배전자입찰(계룡건설2)_포항4 일반지방 1공구실행new_본덕-임곡 2공구 실행new" xfId="3118"/>
    <cellStyle name="_인원계획표 _설화동월배전자입찰(계룡건설2)_포항4 일반지방 1공구실행new_본덕-임곡 2공구 실행new_서해안 임해관광도로 설계" xfId="3119"/>
    <cellStyle name="_인원계획표 _설화동월배전자입찰(계룡건설2)_포항4 일반지방 1공구실행new_본덕-임곡 2공구 실행new_서해안 임해관광도로 설계_춘천-동홍천(3)대비표" xfId="3120"/>
    <cellStyle name="_인원계획표 _설화동월배전자입찰(계룡건설2)_포항4 일반지방 1공구실행new_본덕-임곡 2공구 실행new_춘천-동홍천(3)대비표" xfId="3121"/>
    <cellStyle name="_인원계획표 _설화동월배전자입찰(계룡건설2)_포항4 일반지방 1공구실행new_서해안 임해관광 실행new" xfId="3122"/>
    <cellStyle name="_인원계획표 _설화동월배전자입찰(계룡건설2)_포항4 일반지방 1공구실행new_서해안 임해관광 실행new_서해안 임해관광도로 설계" xfId="3123"/>
    <cellStyle name="_인원계획표 _설화동월배전자입찰(계룡건설2)_포항4 일반지방 1공구실행new_서해안 임해관광 실행new_서해안 임해관광도로 설계_춘천-동홍천(3)대비표" xfId="3124"/>
    <cellStyle name="_인원계획표 _설화동월배전자입찰(계룡건설2)_포항4 일반지방 1공구실행new_서해안 임해관광 실행new_춘천-동홍천(3)대비표" xfId="3125"/>
    <cellStyle name="_인원계획표 _설화동월배전자입찰(계룡건설2)_포항4 일반지방 1공구실행new_서해안 임해관광도로 설계" xfId="3126"/>
    <cellStyle name="_인원계획표 _설화동월배전자입찰(계룡건설2)_포항4 일반지방 1공구실행new_서해안 임해관광도로 설계_춘천-동홍천(3)대비표" xfId="3127"/>
    <cellStyle name="_인원계획표 _설화동월배전자입찰(계룡건설2)_포항4 일반지방 1공구실행new_진천ic -금왕 투찰new" xfId="3128"/>
    <cellStyle name="_인원계획표 _설화동월배전자입찰(계룡건설2)_포항4 일반지방 1공구실행new_진천ic -금왕 투찰new_서해안 임해관광도로 설계" xfId="3129"/>
    <cellStyle name="_인원계획표 _설화동월배전자입찰(계룡건설2)_포항4 일반지방 1공구실행new_진천ic -금왕 투찰new_서해안 임해관광도로 설계_춘천-동홍천(3)대비표" xfId="3130"/>
    <cellStyle name="_인원계획표 _설화동월배전자입찰(계룡건설2)_포항4 일반지방 1공구실행new_진천ic -금왕 투찰new_춘천-동홍천(3)대비표" xfId="3131"/>
    <cellStyle name="_인원계획표 _설화동월배전자입찰(계룡건설2)_포항4 일반지방 1공구실행new_춘천-동홍천(3)대비표" xfId="3132"/>
    <cellStyle name="_인원계획표 _송학실행안" xfId="3133"/>
    <cellStyle name="_인원계획표 _송학실행안_번암견적의뢰(협력)" xfId="3134"/>
    <cellStyle name="_인원계획표 _송학하수투찰" xfId="3135"/>
    <cellStyle name="_인원계획표 _송학하수투찰_번암견적의뢰(협력)" xfId="3136"/>
    <cellStyle name="_인원계획표 _송학하수품의(설계넣고)" xfId="3137"/>
    <cellStyle name="_인원계획표 _송학하수품의(설계넣고)_무안-광주2공구(협력)수정" xfId="3138"/>
    <cellStyle name="_인원계획표 _송학하수품의(설계넣고)_번암견적의뢰(협력)" xfId="3139"/>
    <cellStyle name="_인원계획표 _송학하수품의(설계넣고)_적상무주IC도로(1공구)" xfId="3140"/>
    <cellStyle name="_인원계획표 _수원-가실행" xfId="13623"/>
    <cellStyle name="_인원계획표 _수원테크노(기안)" xfId="3141"/>
    <cellStyle name="_인원계획표 _수원테크노(기안)_춘천-동홍천(3)대비표" xfId="3142"/>
    <cellStyle name="_인원계획표 _수출입은행" xfId="3143"/>
    <cellStyle name="_인원계획표 _수출입은행_04. 신도림주상복합_기계실행예산(안)20060412_배연담파스리브단가수정" xfId="3144"/>
    <cellStyle name="_인원계획표 _수출입은행_신사동업무시설빌딩분리" xfId="3145"/>
    <cellStyle name="_인원계획표 _수출입은행_신사동업무시설빌딩분리_04. 신도림주상복합_기계실행예산(안)20060412_배연담파스리브단가수정" xfId="3146"/>
    <cellStyle name="_인원계획표 _수출입은행_신사동업무시설빌딩분리_실행작업중_기계내역(노인건강타운)_20060201(동진)" xfId="3147"/>
    <cellStyle name="_인원계획표 _수출입은행_신사동업무시설빌딩분리_최종-실행내역(협성대신학관)060110" xfId="3148"/>
    <cellStyle name="_인원계획표 _수출입은행_신사동업무시설빌딩분리_통합단가-동진" xfId="3149"/>
    <cellStyle name="_인원계획표 _수출입은행_실행작업중_기계내역(노인건강타운)_20060201(동진)" xfId="3150"/>
    <cellStyle name="_인원계획표 _수출입은행_입찰견적서(제출)" xfId="3151"/>
    <cellStyle name="_인원계획표 _수출입은행_입찰견적서(제출)_04. 신도림주상복합_기계실행예산(안)20060412_배연담파스리브단가수정" xfId="3152"/>
    <cellStyle name="_인원계획표 _수출입은행_입찰견적서(제출)_실행작업중_기계내역(노인건강타운)_20060201(동진)" xfId="3153"/>
    <cellStyle name="_인원계획표 _수출입은행_입찰견적서(제출)_최종-실행내역(협성대신학관)060110" xfId="3154"/>
    <cellStyle name="_인원계획표 _수출입은행_입찰견적서(제출)_통합단가-동진" xfId="3155"/>
    <cellStyle name="_인원계획표 _수출입은행_입찰견적서(제출-세원NEGO)" xfId="3156"/>
    <cellStyle name="_인원계획표 _수출입은행_입찰견적서(제출-세원NEGO)_04. 신도림주상복합_기계실행예산(안)20060412_배연담파스리브단가수정" xfId="3157"/>
    <cellStyle name="_인원계획표 _수출입은행_입찰견적서(제출-세원NEGO)_실행작업중_기계내역(노인건강타운)_20060201(동진)" xfId="3158"/>
    <cellStyle name="_인원계획표 _수출입은행_입찰견적서(제출-세원NEGO)_최종-실행내역(협성대신학관)060110" xfId="3159"/>
    <cellStyle name="_인원계획표 _수출입은행_입찰견적서(제출-세원NEGO)_통합단가-동진" xfId="3160"/>
    <cellStyle name="_인원계획표 _수출입은행_입찰견적서(제출-수정)" xfId="3161"/>
    <cellStyle name="_인원계획표 _수출입은행_입찰견적서(제출-수정)_04. 신도림주상복합_기계실행예산(안)20060412_배연담파스리브단가수정" xfId="3162"/>
    <cellStyle name="_인원계획표 _수출입은행_입찰견적서(제출-수정)_실행작업중_기계내역(노인건강타운)_20060201(동진)" xfId="3163"/>
    <cellStyle name="_인원계획표 _수출입은행_입찰견적서(제출-수정)_최종-실행내역(협성대신학관)060110" xfId="3164"/>
    <cellStyle name="_인원계획표 _수출입은행_입찰견적서(제출-수정)_통합단가-동진" xfId="3165"/>
    <cellStyle name="_인원계획표 _수출입은행_최종-실행내역(협성대신학관)060110" xfId="3166"/>
    <cellStyle name="_인원계획표 _수출입은행_통합단가-동진" xfId="3167"/>
    <cellStyle name="_인원계획표 _순천점내역서" xfId="18204"/>
    <cellStyle name="_인원계획표 _신령영천1_입찰" xfId="14706"/>
    <cellStyle name="_인원계획표 _신령영천1_입찰_1. 가실행예산(0629 도면기준)" xfId="14707"/>
    <cellStyle name="_인원계획표 _신령영천1_입찰_1. 가실행예산(0629 도면기준)_4.일신통신 가실행예산(재견적合)" xfId="14708"/>
    <cellStyle name="_인원계획표 _신령영천1_입찰_1. 가실행예산(0629 도면기준)_을" xfId="14709"/>
    <cellStyle name="_인원계획표 _신령영천1_입찰_1.본실행 - 조정(안)" xfId="14710"/>
    <cellStyle name="_인원계획표 _신령영천1_입찰_1.본실행 - 조정(안)_4.일신통신 가실행예산(재견적合)" xfId="14711"/>
    <cellStyle name="_인원계획표 _신령영천1_입찰_1.본실행 - 조정(안)_을" xfId="14712"/>
    <cellStyle name="_인원계획표 _신령영천1_입찰_4.일신통신 가실행예산(재견적合)" xfId="14713"/>
    <cellStyle name="_인원계획표 _신령영천1_입찰_을" xfId="14714"/>
    <cellStyle name="_인원계획표 _신령영천1_입찰_총괄 내역서" xfId="14715"/>
    <cellStyle name="_인원계획표 _신령영천1_입찰_총괄 내역서_4.일신통신 가실행예산(재견적合)" xfId="14716"/>
    <cellStyle name="_인원계획표 _신령영천1_입찰_총괄 내역서_을" xfId="14717"/>
    <cellStyle name="_인원계획표 _신사동업무시설빌딩분리" xfId="3168"/>
    <cellStyle name="_인원계획표 _신사동업무시설빌딩분리_04. 신도림주상복합_기계실행예산(안)20060412_배연담파스리브단가수정" xfId="3169"/>
    <cellStyle name="_인원계획표 _신사동업무시설빌딩분리_실행작업중_기계내역(노인건강타운)_20060201(동진)" xfId="3170"/>
    <cellStyle name="_인원계획표 _신사동업무시설빌딩분리_최종-실행내역(협성대신학관)060110" xfId="3171"/>
    <cellStyle name="_인원계획표 _신사동업무시설빌딩분리_통합단가-동진" xfId="3172"/>
    <cellStyle name="_인원계획표 _실행예산(장지분기)(060228)개정1" xfId="3173"/>
    <cellStyle name="_인원계획표 _실행예산초안(105동)-시형-1" xfId="21610"/>
    <cellStyle name="_인원계획표 _실행예산초안(105동)-시형-2" xfId="21611"/>
    <cellStyle name="_인원계획표 _실행작업중_기계내역(노인건강타운)_20060201(동진)" xfId="3174"/>
    <cellStyle name="_인원계획표 _울산00아파트 오염방지용 C-B WALL공사(031223)개정0" xfId="3175"/>
    <cellStyle name="_인원계획표 _을" xfId="14718"/>
    <cellStyle name="_인원계획표 _이행각서" xfId="18205"/>
    <cellStyle name="_인원계획표 _이화삼계(공종기안)" xfId="3176"/>
    <cellStyle name="_인원계획표 _이화삼계(공종기안)_춘천-동홍천(3)대비표" xfId="3177"/>
    <cellStyle name="_인원계획표 _입찰견적서(제출)" xfId="3178"/>
    <cellStyle name="_인원계획표 _입찰견적서(제출)_04. 신도림주상복합_기계실행예산(안)20060412_배연담파스리브단가수정" xfId="3179"/>
    <cellStyle name="_인원계획표 _입찰견적서(제출)_실행작업중_기계내역(노인건강타운)_20060201(동진)" xfId="3180"/>
    <cellStyle name="_인원계획표 _입찰견적서(제출)_최종-실행내역(협성대신학관)060110" xfId="3181"/>
    <cellStyle name="_인원계획표 _입찰견적서(제출)_통합단가-동진" xfId="3182"/>
    <cellStyle name="_인원계획표 _입찰견적서(제출-세원NEGO)" xfId="3183"/>
    <cellStyle name="_인원계획표 _입찰견적서(제출-세원NEGO)_04. 신도림주상복합_기계실행예산(안)20060412_배연담파스리브단가수정" xfId="3184"/>
    <cellStyle name="_인원계획표 _입찰견적서(제출-세원NEGO)_실행작업중_기계내역(노인건강타운)_20060201(동진)" xfId="3185"/>
    <cellStyle name="_인원계획표 _입찰견적서(제출-세원NEGO)_최종-실행내역(협성대신학관)060110" xfId="3186"/>
    <cellStyle name="_인원계획표 _입찰견적서(제출-세원NEGO)_통합단가-동진" xfId="3187"/>
    <cellStyle name="_인원계획표 _입찰견적서(제출-수정)" xfId="3188"/>
    <cellStyle name="_인원계획표 _입찰견적서(제출-수정)_04. 신도림주상복합_기계실행예산(안)20060412_배연담파스리브단가수정" xfId="3189"/>
    <cellStyle name="_인원계획표 _입찰견적서(제출-수정)_실행작업중_기계내역(노인건강타운)_20060201(동진)" xfId="3190"/>
    <cellStyle name="_인원계획표 _입찰견적서(제출-수정)_최종-실행내역(협성대신학관)060110" xfId="3191"/>
    <cellStyle name="_인원계획표 _입찰견적서(제출-수정)_통합단가-동진" xfId="3192"/>
    <cellStyle name="_인원계획표 _적격 " xfId="3193"/>
    <cellStyle name="_인원계획표 _적격 _★이화-삼계도급실행(2003.04.11)" xfId="3194"/>
    <cellStyle name="_인원계획표 _적격 _★이화-삼계도급실행(2003.04.11)_춘천-동홍천(3)대비표" xfId="3195"/>
    <cellStyle name="_인원계획표 _적격 _020303-동묘역(대우)" xfId="3196"/>
    <cellStyle name="_인원계획표 _적격 _020303-동묘역(대우)_908공구실행(울트라)" xfId="3197"/>
    <cellStyle name="_인원계획표 _적격 _020303-동묘역(대우)_908공구실행(울트라)_견적서-풍납석촌(060206-입찰)개정1-수식수정-1-제출" xfId="3198"/>
    <cellStyle name="_인원계획표 _적격 _020303-동묘역(대우)_908공구실행(울트라)_설계내역서(풍납~석촌)" xfId="3199"/>
    <cellStyle name="_인원계획표 _적격 _020303-동묘역(대우)_908공구실행(울트라)_설계내역서(풍납~석촌)_견적서-풍납석촌(060206-입찰)개정1-수식수정-1-제출" xfId="3200"/>
    <cellStyle name="_인원계획표 _적격 _020303-동묘역(대우)_908공구실행(울트라)_설계내역서(풍납~석촌)_실행예산(장지분기)(060228)개정1" xfId="3201"/>
    <cellStyle name="_인원계획표 _적격 _020303-동묘역(대우)_908공구실행(울트라)_실행예산(장지분기)(060228)개정1" xfId="3202"/>
    <cellStyle name="_인원계획표 _적격 _020303-동묘역(대우)_견적서-풍납석촌(060206-입찰)개정1-수식수정-1-제출" xfId="3203"/>
    <cellStyle name="_인원계획표 _적격 _020303-동묘역(대우)_설계내역서(풍납~석촌)" xfId="3204"/>
    <cellStyle name="_인원계획표 _적격 _020303-동묘역(대우)_설계내역서(풍납~석촌)_견적서-풍납석촌(060206-입찰)개정1-수식수정-1-제출" xfId="3205"/>
    <cellStyle name="_인원계획표 _적격 _020303-동묘역(대우)_설계내역서(풍납~석촌)_실행예산(장지분기)(060228)개정1" xfId="3206"/>
    <cellStyle name="_인원계획표 _적격 _020303-동묘역(대우)_실행예산(장지분기)(060228)개정1" xfId="3207"/>
    <cellStyle name="_인원계획표 _적격 _020304-낙동강하구둑(울트라건설)" xfId="3208"/>
    <cellStyle name="_인원계획표 _적격 _020304-낙동강하구둑(울트라건설)_908공구실행(울트라)" xfId="3209"/>
    <cellStyle name="_인원계획표 _적격 _020304-낙동강하구둑(울트라건설)_908공구실행(울트라)_견적서-풍납석촌(060206-입찰)개정1-수식수정-1-제출" xfId="3210"/>
    <cellStyle name="_인원계획표 _적격 _020304-낙동강하구둑(울트라건설)_908공구실행(울트라)_설계내역서(풍납~석촌)" xfId="3211"/>
    <cellStyle name="_인원계획표 _적격 _020304-낙동강하구둑(울트라건설)_908공구실행(울트라)_설계내역서(풍납~석촌)_견적서-풍납석촌(060206-입찰)개정1-수식수정-1-제출" xfId="3212"/>
    <cellStyle name="_인원계획표 _적격 _020304-낙동강하구둑(울트라건설)_908공구실행(울트라)_설계내역서(풍납~석촌)_실행예산(장지분기)(060228)개정1" xfId="3213"/>
    <cellStyle name="_인원계획표 _적격 _020304-낙동강하구둑(울트라건설)_908공구실행(울트라)_실행예산(장지분기)(060228)개정1" xfId="3214"/>
    <cellStyle name="_인원계획표 _적격 _020304-낙동강하구둑(울트라건설)_견적서-풍납석촌(060206-입찰)개정1-수식수정-1-제출" xfId="3215"/>
    <cellStyle name="_인원계획표 _적격 _020304-낙동강하구둑(울트라건설)_설계내역서(풍납~석촌)" xfId="3216"/>
    <cellStyle name="_인원계획표 _적격 _020304-낙동강하구둑(울트라건설)_설계내역서(풍납~석촌)_견적서-풍납석촌(060206-입찰)개정1-수식수정-1-제출" xfId="3217"/>
    <cellStyle name="_인원계획표 _적격 _020304-낙동강하구둑(울트라건설)_설계내역서(풍납~석촌)_실행예산(장지분기)(060228)개정1" xfId="3218"/>
    <cellStyle name="_인원계획표 _적격 _020304-낙동강하구둑(울트라건설)_실행예산(장지분기)(060228)개정1" xfId="3219"/>
    <cellStyle name="_인원계획표 _적격 _020501-경춘선노반신설공사" xfId="3220"/>
    <cellStyle name="_인원계획표 _적격 _020501-경춘선노반신설공사(조정)" xfId="3221"/>
    <cellStyle name="_인원계획표 _적격 _020501-경춘선노반신설공사(조정)_견적서-풍납석촌(060206-입찰)개정1-수식수정-1-제출" xfId="3222"/>
    <cellStyle name="_인원계획표 _적격 _020501-경춘선노반신설공사(조정)_설계내역서(풍납~석촌)" xfId="3223"/>
    <cellStyle name="_인원계획표 _적격 _020501-경춘선노반신설공사(조정)_설계내역서(풍납~석촌)_견적서-풍납석촌(060206-입찰)개정1-수식수정-1-제출" xfId="3224"/>
    <cellStyle name="_인원계획표 _적격 _020501-경춘선노반신설공사(조정)_설계내역서(풍납~석촌)_실행예산(장지분기)(060228)개정1" xfId="3225"/>
    <cellStyle name="_인원계획표 _적격 _020501-경춘선노반신설공사(조정)_실행예산(장지분기)(060228)개정1" xfId="3226"/>
    <cellStyle name="_인원계획표 _적격 _020501-경춘선노반신설공사_견적서-풍납석촌(060206-입찰)개정1-수식수정-1-제출" xfId="3227"/>
    <cellStyle name="_인원계획표 _적격 _020501-경춘선노반신설공사_설계내역서(풍납~석촌)" xfId="3228"/>
    <cellStyle name="_인원계획표 _적격 _020501-경춘선노반신설공사_설계내역서(풍납~석촌)_견적서-풍납석촌(060206-입찰)개정1-수식수정-1-제출" xfId="3229"/>
    <cellStyle name="_인원계획표 _적격 _020501-경춘선노반신설공사_설계내역서(풍납~석촌)_실행예산(장지분기)(060228)개정1" xfId="3230"/>
    <cellStyle name="_인원계획표 _적격 _020501-경춘선노반신설공사_실행예산(장지분기)(060228)개정1" xfId="3231"/>
    <cellStyle name="_인원계획표 _적격 _04. 신도림주상복합_기계실행예산(안)20060412_배연담파스리브단가수정" xfId="3232"/>
    <cellStyle name="_인원계획표 _적격 _04028적산수량집계" xfId="12252"/>
    <cellStyle name="_인원계획표 _적격 _04-가실행(작업중)" xfId="13624"/>
    <cellStyle name="_인원계획표 _적격 _04-가실행(작업중1)" xfId="13625"/>
    <cellStyle name="_인원계획표 _적격 _1차 기성 내역서 0612023" xfId="18206"/>
    <cellStyle name="_인원계획표 _적격 _3차네고견적(061017-1)" xfId="18207"/>
    <cellStyle name="_인원계획표 _적격 _Book1" xfId="3606"/>
    <cellStyle name="_인원계획표 _적격 _Book1_ys dw 은평 생태교량" xfId="3609"/>
    <cellStyle name="_인원계획표 _적격 _Book1_삼각지 시공계획서" xfId="3607"/>
    <cellStyle name="_인원계획표 _적격 _Book1_삼각지 시공계획서_ys dw 은평 생태교량" xfId="3608"/>
    <cellStyle name="_인원계획표 _적격 _KT견적요청" xfId="13626"/>
    <cellStyle name="_인원계획표 _적격 _LGMART 남양주점견적2차(조정)" xfId="3610"/>
    <cellStyle name="_인원계획표 _적격 _LGMART 남양주점견적2차(조정)_LGMART 남양주점견적2차(조정)" xfId="3620"/>
    <cellStyle name="_인원계획표 _적격 _LGMART 남양주점견적2차(조정)_LGMART 남양주점견적2차(조정)_명동복합건물신축공사(입찰)(030832-1)개정4" xfId="3621"/>
    <cellStyle name="_인원계획표 _적격 _LGMART 남양주점견적2차(조정)_LGMART 남양주점견적2차(조정)_울산00아파트 오염방지용 C-B WALL공사(031223)개정0" xfId="3622"/>
    <cellStyle name="_인원계획표 _적격 _LGMART 남양주점견적2차(조정)_LGMART 남양주점견적2차(조정)_천호동 대우베네시티(030821)개정2" xfId="3623"/>
    <cellStyle name="_인원계획표 _적격 _LGMART 남양주점견적2차(조정)_LGMART 남양주점견적2차(조정)_한강로2가 복합건물(030924)개정0-PRD" xfId="3624"/>
    <cellStyle name="_인원계획표 _적격 _LGMART 남양주점견적2차(조정)_LG계약변경2차" xfId="3615"/>
    <cellStyle name="_인원계획표 _적격 _LGMART 남양주점견적2차(조정)_LG계약변경2차_명동복합건물신축공사(입찰)(030832-1)개정4" xfId="3616"/>
    <cellStyle name="_인원계획표 _적격 _LGMART 남양주점견적2차(조정)_LG계약변경2차_울산00아파트 오염방지용 C-B WALL공사(031223)개정0" xfId="3617"/>
    <cellStyle name="_인원계획표 _적격 _LGMART 남양주점견적2차(조정)_LG계약변경2차_천호동 대우베네시티(030821)개정2" xfId="3618"/>
    <cellStyle name="_인원계획표 _적격 _LGMART 남양주점견적2차(조정)_LG계약변경2차_한강로2가 복합건물(030924)개정0-PRD" xfId="3619"/>
    <cellStyle name="_인원계획표 _적격 _LGMART 남양주점견적2차(조정)_명동복합건물신축공사(입찰)(030832-1)개정4" xfId="3611"/>
    <cellStyle name="_인원계획표 _적격 _LGMART 남양주점견적2차(조정)_울산00아파트 오염방지용 C-B WALL공사(031223)개정0" xfId="3612"/>
    <cellStyle name="_인원계획표 _적격 _LGMART 남양주점견적2차(조정)_천호동 대우베네시티(030821)개정2" xfId="3613"/>
    <cellStyle name="_인원계획표 _적격 _LGMART 남양주점견적2차(조정)_한강로2가 복합건물(030924)개정0-PRD" xfId="3614"/>
    <cellStyle name="_인원계획표 _적격 _P-(현리-신팔)" xfId="3625"/>
    <cellStyle name="_인원계획표 _적격 _P-(현리-신팔)_ys dw 은평 생태교량" xfId="3628"/>
    <cellStyle name="_인원계획표 _적격 _P-(현리-신팔)_삼각지 시공계획서" xfId="3626"/>
    <cellStyle name="_인원계획표 _적격 _P-(현리-신팔)_삼각지 시공계획서_ys dw 은평 생태교량" xfId="3627"/>
    <cellStyle name="_인원계획표 _적격 _p-하남강일1" xfId="3629"/>
    <cellStyle name="_인원계획표 _적격 _p-하남강일1_ys dw 은평 생태교량" xfId="3632"/>
    <cellStyle name="_인원계획표 _적격 _p-하남강일1_삼각지 시공계획서" xfId="3630"/>
    <cellStyle name="_인원계획표 _적격 _p-하남강일1_삼각지 시공계획서_ys dw 은평 생태교량" xfId="3631"/>
    <cellStyle name="_인원계획표 _적격 _rhd(토양-토공)071212" xfId="3633"/>
    <cellStyle name="_인원계획표 _적격 _ys dw 은평 생태교량" xfId="3634"/>
    <cellStyle name="_인원계획표 _적격 _가실행" xfId="13627"/>
    <cellStyle name="_인원계획표 _적격 _건축내역서(가경)" xfId="18208"/>
    <cellStyle name="_인원계획표 _적격 _견적서-풍납석촌(060206-입찰)개정1-수식수정-1-제출" xfId="3233"/>
    <cellStyle name="_인원계획표 _적격 _고서1공구입찰가실행절감(안)" xfId="21612"/>
    <cellStyle name="_인원계획표 _적격 _고서1공구입찰가실행절감(안)_팬택공사현황" xfId="21613"/>
    <cellStyle name="_인원계획표 _적격 _고서1공구입찰가실행절감(안)_팬택공사현황_00팬택공사현황" xfId="21614"/>
    <cellStyle name="_인원계획표 _적격 _고서담양1공구(쌍용건설)" xfId="3234"/>
    <cellStyle name="_인원계획표 _적격 _고서담양1공구(쌍용건설)_LGMART 남양주점견적2차(조정)" xfId="3239"/>
    <cellStyle name="_인원계획표 _적격 _고서담양1공구(쌍용건설)_LGMART 남양주점견적2차(조정)_LGMART 남양주점견적2차(조정)" xfId="3249"/>
    <cellStyle name="_인원계획표 _적격 _고서담양1공구(쌍용건설)_LGMART 남양주점견적2차(조정)_LGMART 남양주점견적2차(조정)_명동복합건물신축공사(입찰)(030832-1)개정4" xfId="3250"/>
    <cellStyle name="_인원계획표 _적격 _고서담양1공구(쌍용건설)_LGMART 남양주점견적2차(조정)_LGMART 남양주점견적2차(조정)_울산00아파트 오염방지용 C-B WALL공사(031223)개정0" xfId="3251"/>
    <cellStyle name="_인원계획표 _적격 _고서담양1공구(쌍용건설)_LGMART 남양주점견적2차(조정)_LGMART 남양주점견적2차(조정)_천호동 대우베네시티(030821)개정2" xfId="3252"/>
    <cellStyle name="_인원계획표 _적격 _고서담양1공구(쌍용건설)_LGMART 남양주점견적2차(조정)_LGMART 남양주점견적2차(조정)_한강로2가 복합건물(030924)개정0-PRD" xfId="3253"/>
    <cellStyle name="_인원계획표 _적격 _고서담양1공구(쌍용건설)_LGMART 남양주점견적2차(조정)_LG계약변경2차" xfId="3244"/>
    <cellStyle name="_인원계획표 _적격 _고서담양1공구(쌍용건설)_LGMART 남양주점견적2차(조정)_LG계약변경2차_명동복합건물신축공사(입찰)(030832-1)개정4" xfId="3245"/>
    <cellStyle name="_인원계획표 _적격 _고서담양1공구(쌍용건설)_LGMART 남양주점견적2차(조정)_LG계약변경2차_울산00아파트 오염방지용 C-B WALL공사(031223)개정0" xfId="3246"/>
    <cellStyle name="_인원계획표 _적격 _고서담양1공구(쌍용건설)_LGMART 남양주점견적2차(조정)_LG계약변경2차_천호동 대우베네시티(030821)개정2" xfId="3247"/>
    <cellStyle name="_인원계획표 _적격 _고서담양1공구(쌍용건설)_LGMART 남양주점견적2차(조정)_LG계약변경2차_한강로2가 복합건물(030924)개정0-PRD" xfId="3248"/>
    <cellStyle name="_인원계획표 _적격 _고서담양1공구(쌍용건설)_LGMART 남양주점견적2차(조정)_명동복합건물신축공사(입찰)(030832-1)개정4" xfId="3240"/>
    <cellStyle name="_인원계획표 _적격 _고서담양1공구(쌍용건설)_LGMART 남양주점견적2차(조정)_울산00아파트 오염방지용 C-B WALL공사(031223)개정0" xfId="3241"/>
    <cellStyle name="_인원계획표 _적격 _고서담양1공구(쌍용건설)_LGMART 남양주점견적2차(조정)_천호동 대우베네시티(030821)개정2" xfId="3242"/>
    <cellStyle name="_인원계획표 _적격 _고서담양1공구(쌍용건설)_LGMART 남양주점견적2차(조정)_한강로2가 복합건물(030924)개정0-PRD" xfId="3243"/>
    <cellStyle name="_인원계획표 _적격 _고서담양1공구(쌍용건설)_명동복합건물신축공사(입찰)(030832-1)개정4" xfId="3235"/>
    <cellStyle name="_인원계획표 _적격 _고서담양1공구(쌍용건설)_울산00아파트 오염방지용 C-B WALL공사(031223)개정0" xfId="3236"/>
    <cellStyle name="_인원계획표 _적격 _고서담양1공구(쌍용건설)_천호동 대우베네시티(030821)개정2" xfId="3237"/>
    <cellStyle name="_인원계획표 _적격 _고서담양1공구(쌍용건설)_한강로2가 복합건물(030924)개정0-PRD" xfId="3238"/>
    <cellStyle name="_인원계획표 _적격 _광장주차장" xfId="3254"/>
    <cellStyle name="_인원계획표 _적격 _광장주차장_04. 신도림주상복합_기계실행예산(안)20060412_배연담파스리브단가수정" xfId="3255"/>
    <cellStyle name="_인원계획표 _적격 _광장주차장_실행작업중_기계내역(노인건강타운)_20060201(동진)" xfId="3256"/>
    <cellStyle name="_인원계획표 _적격 _광장주차장_최종-실행내역(협성대신학관)060110" xfId="3257"/>
    <cellStyle name="_인원계획표 _적격 _광장주차장_통합단가-동진" xfId="3258"/>
    <cellStyle name="_인원계획표 _적격 _광주평동실행" xfId="3259"/>
    <cellStyle name="_인원계획표 _적격 _광주평동실행_번암견적의뢰(협력)" xfId="3260"/>
    <cellStyle name="_인원계획표 _적격 _광주평동품의1" xfId="3261"/>
    <cellStyle name="_인원계획표 _적격 _광주평동품의1_무안-광주2공구(협력)수정" xfId="3262"/>
    <cellStyle name="_인원계획표 _적격 _광주평동품의1_번암견적의뢰(협력)" xfId="3263"/>
    <cellStyle name="_인원계획표 _적격 _광주평동품의1_적상무주IC도로(1공구)" xfId="3264"/>
    <cellStyle name="_인원계획표 _적격 _괴산연풍2(설계공종)" xfId="3265"/>
    <cellStyle name="_인원계획표 _적격 _괴산연풍2(설계공종)_춘천-동홍천(3)대비표" xfId="3266"/>
    <cellStyle name="_인원계획표 _적격 _금호10구역재개발현장(대우)" xfId="3267"/>
    <cellStyle name="_인원계획표 _적격 _금호10구역재개발현장(대우)_908공구실행(울트라)" xfId="3268"/>
    <cellStyle name="_인원계획표 _적격 _금호10구역재개발현장(대우)_908공구실행(울트라)_견적서-풍납석촌(060206-입찰)개정1-수식수정-1-제출" xfId="3269"/>
    <cellStyle name="_인원계획표 _적격 _금호10구역재개발현장(대우)_908공구실행(울트라)_설계내역서(풍납~석촌)" xfId="3270"/>
    <cellStyle name="_인원계획표 _적격 _금호10구역재개발현장(대우)_908공구실행(울트라)_설계내역서(풍납~석촌)_견적서-풍납석촌(060206-입찰)개정1-수식수정-1-제출" xfId="3271"/>
    <cellStyle name="_인원계획표 _적격 _금호10구역재개발현장(대우)_908공구실행(울트라)_설계내역서(풍납~석촌)_실행예산(장지분기)(060228)개정1" xfId="3272"/>
    <cellStyle name="_인원계획표 _적격 _금호10구역재개발현장(대우)_908공구실행(울트라)_실행예산(장지분기)(060228)개정1" xfId="3273"/>
    <cellStyle name="_인원계획표 _적격 _금호10구역재개발현장(대우)_견적서-풍납석촌(060206-입찰)개정1-수식수정-1-제출" xfId="3274"/>
    <cellStyle name="_인원계획표 _적격 _금호10구역재개발현장(대우)_설계내역서(풍납~석촌)" xfId="3275"/>
    <cellStyle name="_인원계획표 _적격 _금호10구역재개발현장(대우)_설계내역서(풍납~석촌)_견적서-풍납석촌(060206-입찰)개정1-수식수정-1-제출" xfId="3276"/>
    <cellStyle name="_인원계획표 _적격 _금호10구역재개발현장(대우)_설계내역서(풍납~석촌)_실행예산(장지분기)(060228)개정1" xfId="3277"/>
    <cellStyle name="_인원계획표 _적격 _금호10구역재개발현장(대우)_실행예산(장지분기)(060228)개정1" xfId="3278"/>
    <cellStyle name="_인원계획표 _적격 _기본단가" xfId="3279"/>
    <cellStyle name="_인원계획표 _적격 _기본단가_춘천-동홍천(3)대비표" xfId="3280"/>
    <cellStyle name="_인원계획표 _적격 _기장하수실행1" xfId="3281"/>
    <cellStyle name="_인원계획표 _적격 _기장하수실행1_번암견적의뢰(협력)" xfId="3282"/>
    <cellStyle name="_인원계획표 _적격 _노원문화회관전기" xfId="3283"/>
    <cellStyle name="_인원계획표 _적격 _노원문화회관전기_04. 신도림주상복합_기계실행예산(안)20060412_배연담파스리브단가수정" xfId="3284"/>
    <cellStyle name="_인원계획표 _적격 _노원문화회관전기_신사동업무시설빌딩분리" xfId="3285"/>
    <cellStyle name="_인원계획표 _적격 _노원문화회관전기_신사동업무시설빌딩분리_04. 신도림주상복합_기계실행예산(안)20060412_배연담파스리브단가수정" xfId="3286"/>
    <cellStyle name="_인원계획표 _적격 _노원문화회관전기_신사동업무시설빌딩분리_실행작업중_기계내역(노인건강타운)_20060201(동진)" xfId="3287"/>
    <cellStyle name="_인원계획표 _적격 _노원문화회관전기_신사동업무시설빌딩분리_최종-실행내역(협성대신학관)060110" xfId="3288"/>
    <cellStyle name="_인원계획표 _적격 _노원문화회관전기_신사동업무시설빌딩분리_통합단가-동진" xfId="3289"/>
    <cellStyle name="_인원계획표 _적격 _노원문화회관전기_실행작업중_기계내역(노인건강타운)_20060201(동진)" xfId="3290"/>
    <cellStyle name="_인원계획표 _적격 _노원문화회관전기_입찰견적서(제출)" xfId="3291"/>
    <cellStyle name="_인원계획표 _적격 _노원문화회관전기_입찰견적서(제출)_04. 신도림주상복합_기계실행예산(안)20060412_배연담파스리브단가수정" xfId="3292"/>
    <cellStyle name="_인원계획표 _적격 _노원문화회관전기_입찰견적서(제출)_실행작업중_기계내역(노인건강타운)_20060201(동진)" xfId="3293"/>
    <cellStyle name="_인원계획표 _적격 _노원문화회관전기_입찰견적서(제출)_최종-실행내역(협성대신학관)060110" xfId="3294"/>
    <cellStyle name="_인원계획표 _적격 _노원문화회관전기_입찰견적서(제출)_통합단가-동진" xfId="3295"/>
    <cellStyle name="_인원계획표 _적격 _노원문화회관전기_입찰견적서(제출-세원NEGO)" xfId="3296"/>
    <cellStyle name="_인원계획표 _적격 _노원문화회관전기_입찰견적서(제출-세원NEGO)_04. 신도림주상복합_기계실행예산(안)20060412_배연담파스리브단가수정" xfId="3297"/>
    <cellStyle name="_인원계획표 _적격 _노원문화회관전기_입찰견적서(제출-세원NEGO)_실행작업중_기계내역(노인건강타운)_20060201(동진)" xfId="3298"/>
    <cellStyle name="_인원계획표 _적격 _노원문화회관전기_입찰견적서(제출-세원NEGO)_최종-실행내역(협성대신학관)060110" xfId="3299"/>
    <cellStyle name="_인원계획표 _적격 _노원문화회관전기_입찰견적서(제출-세원NEGO)_통합단가-동진" xfId="3300"/>
    <cellStyle name="_인원계획표 _적격 _노원문화회관전기_입찰견적서(제출-수정)" xfId="3301"/>
    <cellStyle name="_인원계획표 _적격 _노원문화회관전기_입찰견적서(제출-수정)_04. 신도림주상복합_기계실행예산(안)20060412_배연담파스리브단가수정" xfId="3302"/>
    <cellStyle name="_인원계획표 _적격 _노원문화회관전기_입찰견적서(제출-수정)_실행작업중_기계내역(노인건강타운)_20060201(동진)" xfId="3303"/>
    <cellStyle name="_인원계획표 _적격 _노원문화회관전기_입찰견적서(제출-수정)_최종-실행내역(협성대신학관)060110" xfId="3304"/>
    <cellStyle name="_인원계획표 _적격 _노원문화회관전기_입찰견적서(제출-수정)_통합단가-동진" xfId="3305"/>
    <cellStyle name="_인원계획표 _적격 _노원문화회관전기_최종-실행내역(협성대신학관)060110" xfId="3306"/>
    <cellStyle name="_인원계획표 _적격 _노원문화회관전기_통합단가-동진" xfId="3307"/>
    <cellStyle name="_인원계획표 _적격 _대전저유소탱크전기계장공사" xfId="3308"/>
    <cellStyle name="_인원계획표 _적격 _대전저유소탱크전기계장공사_04. 신도림주상복합_기계실행예산(안)20060412_배연담파스리브단가수정" xfId="3309"/>
    <cellStyle name="_인원계획표 _적격 _대전저유소탱크전기계장공사_광장주차장" xfId="3310"/>
    <cellStyle name="_인원계획표 _적격 _대전저유소탱크전기계장공사_광장주차장_04. 신도림주상복합_기계실행예산(안)20060412_배연담파스리브단가수정" xfId="3311"/>
    <cellStyle name="_인원계획표 _적격 _대전저유소탱크전기계장공사_광장주차장_실행작업중_기계내역(노인건강타운)_20060201(동진)" xfId="3312"/>
    <cellStyle name="_인원계획표 _적격 _대전저유소탱크전기계장공사_광장주차장_최종-실행내역(협성대신학관)060110" xfId="3313"/>
    <cellStyle name="_인원계획표 _적격 _대전저유소탱크전기계장공사_광장주차장_통합단가-동진" xfId="3314"/>
    <cellStyle name="_인원계획표 _적격 _대전저유소탱크전기계장공사_신사동업무시설빌딩분리" xfId="3315"/>
    <cellStyle name="_인원계획표 _적격 _대전저유소탱크전기계장공사_신사동업무시설빌딩분리_04. 신도림주상복합_기계실행예산(안)20060412_배연담파스리브단가수정" xfId="3316"/>
    <cellStyle name="_인원계획표 _적격 _대전저유소탱크전기계장공사_신사동업무시설빌딩분리_실행작업중_기계내역(노인건강타운)_20060201(동진)" xfId="3317"/>
    <cellStyle name="_인원계획표 _적격 _대전저유소탱크전기계장공사_신사동업무시설빌딩분리_최종-실행내역(협성대신학관)060110" xfId="3318"/>
    <cellStyle name="_인원계획표 _적격 _대전저유소탱크전기계장공사_신사동업무시설빌딩분리_통합단가-동진" xfId="3319"/>
    <cellStyle name="_인원계획표 _적격 _대전저유소탱크전기계장공사_실행작업중_기계내역(노인건강타운)_20060201(동진)" xfId="3320"/>
    <cellStyle name="_인원계획표 _적격 _대전저유소탱크전기계장공사_입찰견적서(제출)" xfId="3321"/>
    <cellStyle name="_인원계획표 _적격 _대전저유소탱크전기계장공사_입찰견적서(제출)_04. 신도림주상복합_기계실행예산(안)20060412_배연담파스리브단가수정" xfId="3322"/>
    <cellStyle name="_인원계획표 _적격 _대전저유소탱크전기계장공사_입찰견적서(제출)_실행작업중_기계내역(노인건강타운)_20060201(동진)" xfId="3323"/>
    <cellStyle name="_인원계획표 _적격 _대전저유소탱크전기계장공사_입찰견적서(제출)_최종-실행내역(협성대신학관)060110" xfId="3324"/>
    <cellStyle name="_인원계획표 _적격 _대전저유소탱크전기계장공사_입찰견적서(제출)_통합단가-동진" xfId="3325"/>
    <cellStyle name="_인원계획표 _적격 _대전저유소탱크전기계장공사_입찰견적서(제출-세원NEGO)" xfId="3326"/>
    <cellStyle name="_인원계획표 _적격 _대전저유소탱크전기계장공사_입찰견적서(제출-세원NEGO)_04. 신도림주상복합_기계실행예산(안)20060412_배연담파스리브단가수정" xfId="3327"/>
    <cellStyle name="_인원계획표 _적격 _대전저유소탱크전기계장공사_입찰견적서(제출-세원NEGO)_실행작업중_기계내역(노인건강타운)_20060201(동진)" xfId="3328"/>
    <cellStyle name="_인원계획표 _적격 _대전저유소탱크전기계장공사_입찰견적서(제출-세원NEGO)_최종-실행내역(협성대신학관)060110" xfId="3329"/>
    <cellStyle name="_인원계획표 _적격 _대전저유소탱크전기계장공사_입찰견적서(제출-세원NEGO)_통합단가-동진" xfId="3330"/>
    <cellStyle name="_인원계획표 _적격 _대전저유소탱크전기계장공사_입찰견적서(제출-수정)" xfId="3331"/>
    <cellStyle name="_인원계획표 _적격 _대전저유소탱크전기계장공사_입찰견적서(제출-수정)_04. 신도림주상복합_기계실행예산(안)20060412_배연담파스리브단가수정" xfId="3332"/>
    <cellStyle name="_인원계획표 _적격 _대전저유소탱크전기계장공사_입찰견적서(제출-수정)_실행작업중_기계내역(노인건강타운)_20060201(동진)" xfId="3333"/>
    <cellStyle name="_인원계획표 _적격 _대전저유소탱크전기계장공사_입찰견적서(제출-수정)_최종-실행내역(협성대신학관)060110" xfId="3334"/>
    <cellStyle name="_인원계획표 _적격 _대전저유소탱크전기계장공사_입찰견적서(제출-수정)_통합단가-동진" xfId="3335"/>
    <cellStyle name="_인원계획표 _적격 _대전저유소탱크전기계장공사_최종-실행내역(협성대신학관)060110" xfId="3336"/>
    <cellStyle name="_인원계획표 _적격 _대전저유소탱크전기계장공사_통합단가-동진" xfId="3337"/>
    <cellStyle name="_인원계획표 _적격 _도곡동임시" xfId="3338"/>
    <cellStyle name="_인원계획표 _적격 _도곡동임시_04. 신도림주상복합_기계실행예산(안)20060412_배연담파스리브단가수정" xfId="3339"/>
    <cellStyle name="_인원계획표 _적격 _도곡동임시_신사동업무시설빌딩분리" xfId="3340"/>
    <cellStyle name="_인원계획표 _적격 _도곡동임시_신사동업무시설빌딩분리_04. 신도림주상복합_기계실행예산(안)20060412_배연담파스리브단가수정" xfId="3341"/>
    <cellStyle name="_인원계획표 _적격 _도곡동임시_신사동업무시설빌딩분리_실행작업중_기계내역(노인건강타운)_20060201(동진)" xfId="3342"/>
    <cellStyle name="_인원계획표 _적격 _도곡동임시_신사동업무시설빌딩분리_최종-실행내역(협성대신학관)060110" xfId="3343"/>
    <cellStyle name="_인원계획표 _적격 _도곡동임시_신사동업무시설빌딩분리_통합단가-동진" xfId="3344"/>
    <cellStyle name="_인원계획표 _적격 _도곡동임시_실행작업중_기계내역(노인건강타운)_20060201(동진)" xfId="3345"/>
    <cellStyle name="_인원계획표 _적격 _도곡동임시_입찰견적서(제출)" xfId="3346"/>
    <cellStyle name="_인원계획표 _적격 _도곡동임시_입찰견적서(제출)_04. 신도림주상복합_기계실행예산(안)20060412_배연담파스리브단가수정" xfId="3347"/>
    <cellStyle name="_인원계획표 _적격 _도곡동임시_입찰견적서(제출)_실행작업중_기계내역(노인건강타운)_20060201(동진)" xfId="3348"/>
    <cellStyle name="_인원계획표 _적격 _도곡동임시_입찰견적서(제출)_최종-실행내역(협성대신학관)060110" xfId="3349"/>
    <cellStyle name="_인원계획표 _적격 _도곡동임시_입찰견적서(제출)_통합단가-동진" xfId="3350"/>
    <cellStyle name="_인원계획표 _적격 _도곡동임시_입찰견적서(제출-세원NEGO)" xfId="3351"/>
    <cellStyle name="_인원계획표 _적격 _도곡동임시_입찰견적서(제출-세원NEGO)_04. 신도림주상복합_기계실행예산(안)20060412_배연담파스리브단가수정" xfId="3352"/>
    <cellStyle name="_인원계획표 _적격 _도곡동임시_입찰견적서(제출-세원NEGO)_실행작업중_기계내역(노인건강타운)_20060201(동진)" xfId="3353"/>
    <cellStyle name="_인원계획표 _적격 _도곡동임시_입찰견적서(제출-세원NEGO)_최종-실행내역(협성대신학관)060110" xfId="3354"/>
    <cellStyle name="_인원계획표 _적격 _도곡동임시_입찰견적서(제출-세원NEGO)_통합단가-동진" xfId="3355"/>
    <cellStyle name="_인원계획표 _적격 _도곡동임시_입찰견적서(제출-수정)" xfId="3356"/>
    <cellStyle name="_인원계획표 _적격 _도곡동임시_입찰견적서(제출-수정)_04. 신도림주상복합_기계실행예산(안)20060412_배연담파스리브단가수정" xfId="3357"/>
    <cellStyle name="_인원계획표 _적격 _도곡동임시_입찰견적서(제출-수정)_실행작업중_기계내역(노인건강타운)_20060201(동진)" xfId="3358"/>
    <cellStyle name="_인원계획표 _적격 _도곡동임시_입찰견적서(제출-수정)_최종-실행내역(협성대신학관)060110" xfId="3359"/>
    <cellStyle name="_인원계획표 _적격 _도곡동임시_입찰견적서(제출-수정)_통합단가-동진" xfId="3360"/>
    <cellStyle name="_인원계획표 _적격 _도곡동임시_최종-실행내역(협성대신학관)060110" xfId="3361"/>
    <cellStyle name="_인원계획표 _적격 _도곡동임시_통합단가-동진" xfId="3362"/>
    <cellStyle name="_인원계획표 _적격 _동면장안1(조사기안)" xfId="3363"/>
    <cellStyle name="_인원계획표 _적격 _동면장안1(조사기안)_춘천-동홍천(3)대비표" xfId="3364"/>
    <cellStyle name="_인원계획표 _적격 _명동복합건물신축공사(입찰)(030832-1)개정4" xfId="3365"/>
    <cellStyle name="_인원계획표 _적격 _무안-광주2공구(협력)수정" xfId="3366"/>
    <cellStyle name="_인원계획표 _적격 _문화센타" xfId="18209"/>
    <cellStyle name="_인원계획표 _적격 _번암견적의뢰(협력)" xfId="3367"/>
    <cellStyle name="_인원계획표 _적격 _부대결과" xfId="3368"/>
    <cellStyle name="_인원계획표 _적격 _부대결과_Book1" xfId="3375"/>
    <cellStyle name="_인원계획표 _적격 _부대결과_Book1_ys dw 은평 생태교량" xfId="3378"/>
    <cellStyle name="_인원계획표 _적격 _부대결과_Book1_삼각지 시공계획서" xfId="3376"/>
    <cellStyle name="_인원계획표 _적격 _부대결과_Book1_삼각지 시공계획서_ys dw 은평 생태교량" xfId="3377"/>
    <cellStyle name="_인원계획표 _적격 _부대결과_P-(현리-신팔)" xfId="3379"/>
    <cellStyle name="_인원계획표 _적격 _부대결과_P-(현리-신팔)_ys dw 은평 생태교량" xfId="3382"/>
    <cellStyle name="_인원계획표 _적격 _부대결과_P-(현리-신팔)_삼각지 시공계획서" xfId="3380"/>
    <cellStyle name="_인원계획표 _적격 _부대결과_P-(현리-신팔)_삼각지 시공계획서_ys dw 은평 생태교량" xfId="3381"/>
    <cellStyle name="_인원계획표 _적격 _부대결과_ys dw 은평 생태교량" xfId="3383"/>
    <cellStyle name="_인원계획표 _적격 _부대결과_삼각지 시공계획서" xfId="3369"/>
    <cellStyle name="_인원계획표 _적격 _부대결과_삼각지 시공계획서_ys dw 은평 생태교량" xfId="3370"/>
    <cellStyle name="_인원계획표 _적격 _부대결과_현리-신팔도로설계" xfId="3371"/>
    <cellStyle name="_인원계획표 _적격 _부대결과_현리-신팔도로설계_ys dw 은평 생태교량" xfId="3374"/>
    <cellStyle name="_인원계획표 _적격 _부대결과_현리-신팔도로설계_삼각지 시공계획서" xfId="3372"/>
    <cellStyle name="_인원계획표 _적격 _부대결과_현리-신팔도로설계_삼각지 시공계획서_ys dw 은평 생태교량" xfId="3373"/>
    <cellStyle name="_인원계획표 _적격 _부대입찰특별조건및내역송부(최저가)" xfId="3384"/>
    <cellStyle name="_인원계획표 _적격 _부대입찰특별조건및내역송부(최저가)_Book1" xfId="3407"/>
    <cellStyle name="_인원계획표 _적격 _부대입찰특별조건및내역송부(최저가)_Book1_ys dw 은평 생태교량" xfId="3410"/>
    <cellStyle name="_인원계획표 _적격 _부대입찰특별조건및내역송부(최저가)_Book1_삼각지 시공계획서" xfId="3408"/>
    <cellStyle name="_인원계획표 _적격 _부대입찰특별조건및내역송부(최저가)_Book1_삼각지 시공계획서_ys dw 은평 생태교량" xfId="3409"/>
    <cellStyle name="_인원계획표 _적격 _부대입찰특별조건및내역송부(최저가)_P-(현리-신팔)" xfId="3411"/>
    <cellStyle name="_인원계획표 _적격 _부대입찰특별조건및내역송부(최저가)_P-(현리-신팔)_ys dw 은평 생태교량" xfId="3414"/>
    <cellStyle name="_인원계획표 _적격 _부대입찰특별조건및내역송부(최저가)_P-(현리-신팔)_삼각지 시공계획서" xfId="3412"/>
    <cellStyle name="_인원계획표 _적격 _부대입찰특별조건및내역송부(최저가)_P-(현리-신팔)_삼각지 시공계획서_ys dw 은평 생태교량" xfId="3413"/>
    <cellStyle name="_인원계획표 _적격 _부대입찰특별조건및내역송부(최저가)_ys dw 은평 생태교량" xfId="3415"/>
    <cellStyle name="_인원계획표 _적격 _부대입찰특별조건및내역송부(최저가)_부대결과" xfId="3385"/>
    <cellStyle name="_인원계획표 _적격 _부대입찰특별조건및내역송부(최저가)_부대결과_Book1" xfId="3392"/>
    <cellStyle name="_인원계획표 _적격 _부대입찰특별조건및내역송부(최저가)_부대결과_Book1_ys dw 은평 생태교량" xfId="3395"/>
    <cellStyle name="_인원계획표 _적격 _부대입찰특별조건및내역송부(최저가)_부대결과_Book1_삼각지 시공계획서" xfId="3393"/>
    <cellStyle name="_인원계획표 _적격 _부대입찰특별조건및내역송부(최저가)_부대결과_Book1_삼각지 시공계획서_ys dw 은평 생태교량" xfId="3394"/>
    <cellStyle name="_인원계획표 _적격 _부대입찰특별조건및내역송부(최저가)_부대결과_P-(현리-신팔)" xfId="3396"/>
    <cellStyle name="_인원계획표 _적격 _부대입찰특별조건및내역송부(최저가)_부대결과_P-(현리-신팔)_ys dw 은평 생태교량" xfId="3399"/>
    <cellStyle name="_인원계획표 _적격 _부대입찰특별조건및내역송부(최저가)_부대결과_P-(현리-신팔)_삼각지 시공계획서" xfId="3397"/>
    <cellStyle name="_인원계획표 _적격 _부대입찰특별조건및내역송부(최저가)_부대결과_P-(현리-신팔)_삼각지 시공계획서_ys dw 은평 생태교량" xfId="3398"/>
    <cellStyle name="_인원계획표 _적격 _부대입찰특별조건및내역송부(최저가)_부대결과_ys dw 은평 생태교량" xfId="3400"/>
    <cellStyle name="_인원계획표 _적격 _부대입찰특별조건및내역송부(최저가)_부대결과_삼각지 시공계획서" xfId="3386"/>
    <cellStyle name="_인원계획표 _적격 _부대입찰특별조건및내역송부(최저가)_부대결과_삼각지 시공계획서_ys dw 은평 생태교량" xfId="3387"/>
    <cellStyle name="_인원계획표 _적격 _부대입찰특별조건및내역송부(최저가)_부대결과_현리-신팔도로설계" xfId="3388"/>
    <cellStyle name="_인원계획표 _적격 _부대입찰특별조건및내역송부(최저가)_부대결과_현리-신팔도로설계_ys dw 은평 생태교량" xfId="3391"/>
    <cellStyle name="_인원계획표 _적격 _부대입찰특별조건및내역송부(최저가)_부대결과_현리-신팔도로설계_삼각지 시공계획서" xfId="3389"/>
    <cellStyle name="_인원계획표 _적격 _부대입찰특별조건및내역송부(최저가)_부대결과_현리-신팔도로설계_삼각지 시공계획서_ys dw 은평 생태교량" xfId="3390"/>
    <cellStyle name="_인원계획표 _적격 _부대입찰특별조건및내역송부(최저가)_삼각지 시공계획서" xfId="3401"/>
    <cellStyle name="_인원계획표 _적격 _부대입찰특별조건및내역송부(최저가)_삼각지 시공계획서_ys dw 은평 생태교량" xfId="3402"/>
    <cellStyle name="_인원계획표 _적격 _부대입찰특별조건및내역송부(최저가)_현리-신팔도로설계" xfId="3403"/>
    <cellStyle name="_인원계획표 _적격 _부대입찰특별조건및내역송부(최저가)_현리-신팔도로설계_ys dw 은평 생태교량" xfId="3406"/>
    <cellStyle name="_인원계획표 _적격 _부대입찰특별조건및내역송부(최저가)_현리-신팔도로설계_삼각지 시공계획서" xfId="3404"/>
    <cellStyle name="_인원계획표 _적격 _부대입찰특별조건및내역송부(최저가)_현리-신팔도로설계_삼각지 시공계획서_ys dw 은평 생태교량" xfId="3405"/>
    <cellStyle name="_인원계획표 _적격 _부천 소사" xfId="3416"/>
    <cellStyle name="_인원계획표 _적격 _부천 소사 2차" xfId="3417"/>
    <cellStyle name="_인원계획표 _적격 _부천 소사 2차_04. 신도림주상복합_기계실행예산(안)20060412_배연담파스리브단가수정" xfId="3418"/>
    <cellStyle name="_인원계획표 _적격 _부천 소사 2차_신사동업무시설빌딩분리" xfId="3419"/>
    <cellStyle name="_인원계획표 _적격 _부천 소사 2차_신사동업무시설빌딩분리_04. 신도림주상복합_기계실행예산(안)20060412_배연담파스리브단가수정" xfId="3420"/>
    <cellStyle name="_인원계획표 _적격 _부천 소사 2차_신사동업무시설빌딩분리_실행작업중_기계내역(노인건강타운)_20060201(동진)" xfId="3421"/>
    <cellStyle name="_인원계획표 _적격 _부천 소사 2차_신사동업무시설빌딩분리_최종-실행내역(협성대신학관)060110" xfId="3422"/>
    <cellStyle name="_인원계획표 _적격 _부천 소사 2차_신사동업무시설빌딩분리_통합단가-동진" xfId="3423"/>
    <cellStyle name="_인원계획표 _적격 _부천 소사 2차_실행작업중_기계내역(노인건강타운)_20060201(동진)" xfId="3424"/>
    <cellStyle name="_인원계획표 _적격 _부천 소사 2차_입찰견적서(제출)" xfId="3425"/>
    <cellStyle name="_인원계획표 _적격 _부천 소사 2차_입찰견적서(제출)_04. 신도림주상복합_기계실행예산(안)20060412_배연담파스리브단가수정" xfId="3426"/>
    <cellStyle name="_인원계획표 _적격 _부천 소사 2차_입찰견적서(제출)_실행작업중_기계내역(노인건강타운)_20060201(동진)" xfId="3427"/>
    <cellStyle name="_인원계획표 _적격 _부천 소사 2차_입찰견적서(제출)_최종-실행내역(협성대신학관)060110" xfId="3428"/>
    <cellStyle name="_인원계획표 _적격 _부천 소사 2차_입찰견적서(제출)_통합단가-동진" xfId="3429"/>
    <cellStyle name="_인원계획표 _적격 _부천 소사 2차_입찰견적서(제출-세원NEGO)" xfId="3430"/>
    <cellStyle name="_인원계획표 _적격 _부천 소사 2차_입찰견적서(제출-세원NEGO)_04. 신도림주상복합_기계실행예산(안)20060412_배연담파스리브단가수정" xfId="3431"/>
    <cellStyle name="_인원계획표 _적격 _부천 소사 2차_입찰견적서(제출-세원NEGO)_실행작업중_기계내역(노인건강타운)_20060201(동진)" xfId="3432"/>
    <cellStyle name="_인원계획표 _적격 _부천 소사 2차_입찰견적서(제출-세원NEGO)_최종-실행내역(협성대신학관)060110" xfId="3433"/>
    <cellStyle name="_인원계획표 _적격 _부천 소사 2차_입찰견적서(제출-세원NEGO)_통합단가-동진" xfId="3434"/>
    <cellStyle name="_인원계획표 _적격 _부천 소사 2차_입찰견적서(제출-수정)" xfId="3435"/>
    <cellStyle name="_인원계획표 _적격 _부천 소사 2차_입찰견적서(제출-수정)_04. 신도림주상복합_기계실행예산(안)20060412_배연담파스리브단가수정" xfId="3436"/>
    <cellStyle name="_인원계획표 _적격 _부천 소사 2차_입찰견적서(제출-수정)_실행작업중_기계내역(노인건강타운)_20060201(동진)" xfId="3437"/>
    <cellStyle name="_인원계획표 _적격 _부천 소사 2차_입찰견적서(제출-수정)_최종-실행내역(협성대신학관)060110" xfId="3438"/>
    <cellStyle name="_인원계획표 _적격 _부천 소사 2차_입찰견적서(제출-수정)_통합단가-동진" xfId="3439"/>
    <cellStyle name="_인원계획표 _적격 _부천 소사 2차_최종-실행내역(협성대신학관)060110" xfId="3440"/>
    <cellStyle name="_인원계획표 _적격 _부천 소사 2차_통합단가-동진" xfId="3441"/>
    <cellStyle name="_인원계획표 _적격 _부천 소사_04. 신도림주상복합_기계실행예산(안)20060412_배연담파스리브단가수정" xfId="3442"/>
    <cellStyle name="_인원계획표 _적격 _부천 소사_신사동업무시설빌딩분리" xfId="3443"/>
    <cellStyle name="_인원계획표 _적격 _부천 소사_신사동업무시설빌딩분리_04. 신도림주상복합_기계실행예산(안)20060412_배연담파스리브단가수정" xfId="3444"/>
    <cellStyle name="_인원계획표 _적격 _부천 소사_신사동업무시설빌딩분리_실행작업중_기계내역(노인건강타운)_20060201(동진)" xfId="3445"/>
    <cellStyle name="_인원계획표 _적격 _부천 소사_신사동업무시설빌딩분리_최종-실행내역(협성대신학관)060110" xfId="3446"/>
    <cellStyle name="_인원계획표 _적격 _부천 소사_신사동업무시설빌딩분리_통합단가-동진" xfId="3447"/>
    <cellStyle name="_인원계획표 _적격 _부천 소사_실행작업중_기계내역(노인건강타운)_20060201(동진)" xfId="3448"/>
    <cellStyle name="_인원계획표 _적격 _부천 소사_입찰견적서(제출)" xfId="3449"/>
    <cellStyle name="_인원계획표 _적격 _부천 소사_입찰견적서(제출)_04. 신도림주상복합_기계실행예산(안)20060412_배연담파스리브단가수정" xfId="3450"/>
    <cellStyle name="_인원계획표 _적격 _부천 소사_입찰견적서(제출)_실행작업중_기계내역(노인건강타운)_20060201(동진)" xfId="3451"/>
    <cellStyle name="_인원계획표 _적격 _부천 소사_입찰견적서(제출)_최종-실행내역(협성대신학관)060110" xfId="3452"/>
    <cellStyle name="_인원계획표 _적격 _부천 소사_입찰견적서(제출)_통합단가-동진" xfId="3453"/>
    <cellStyle name="_인원계획표 _적격 _부천 소사_입찰견적서(제출-세원NEGO)" xfId="3454"/>
    <cellStyle name="_인원계획표 _적격 _부천 소사_입찰견적서(제출-세원NEGO)_04. 신도림주상복합_기계실행예산(안)20060412_배연담파스리브단가수정" xfId="3455"/>
    <cellStyle name="_인원계획표 _적격 _부천 소사_입찰견적서(제출-세원NEGO)_실행작업중_기계내역(노인건강타운)_20060201(동진)" xfId="3456"/>
    <cellStyle name="_인원계획표 _적격 _부천 소사_입찰견적서(제출-세원NEGO)_최종-실행내역(협성대신학관)060110" xfId="3457"/>
    <cellStyle name="_인원계획표 _적격 _부천 소사_입찰견적서(제출-세원NEGO)_통합단가-동진" xfId="3458"/>
    <cellStyle name="_인원계획표 _적격 _부천 소사_입찰견적서(제출-수정)" xfId="3459"/>
    <cellStyle name="_인원계획표 _적격 _부천 소사_입찰견적서(제출-수정)_04. 신도림주상복합_기계실행예산(안)20060412_배연담파스리브단가수정" xfId="3460"/>
    <cellStyle name="_인원계획표 _적격 _부천 소사_입찰견적서(제출-수정)_실행작업중_기계내역(노인건강타운)_20060201(동진)" xfId="3461"/>
    <cellStyle name="_인원계획표 _적격 _부천 소사_입찰견적서(제출-수정)_최종-실행내역(협성대신학관)060110" xfId="3462"/>
    <cellStyle name="_인원계획표 _적격 _부천 소사_입찰견적서(제출-수정)_통합단가-동진" xfId="3463"/>
    <cellStyle name="_인원계획표 _적격 _부천 소사_최종-실행내역(협성대신학관)060110" xfId="3464"/>
    <cellStyle name="_인원계획표 _적격 _부천 소사_통합단가-동진" xfId="3465"/>
    <cellStyle name="_인원계획표 _적격 _부천소사점내역서" xfId="18210"/>
    <cellStyle name="_인원계획표 _적격 _비교표(시화,청주)" xfId="18211"/>
    <cellStyle name="_인원계획표 _적격 _비교표(청주가경점)" xfId="18212"/>
    <cellStyle name="_인원계획표 _적격 _삼각지 시공계획서" xfId="3466"/>
    <cellStyle name="_인원계획표 _적격 _삼각지 시공계획서_ys dw 은평 생태교량" xfId="3467"/>
    <cellStyle name="_인원계획표 _적격 _설계내역서(풍납~석촌)" xfId="3468"/>
    <cellStyle name="_인원계획표 _적격 _설계내역서(풍납~석촌)_견적서-풍납석촌(060206-입찰)개정1-수식수정-1-제출" xfId="3469"/>
    <cellStyle name="_인원계획표 _적격 _설계내역서(풍납~석촌)_실행예산(장지분기)(060228)개정1" xfId="3470"/>
    <cellStyle name="_인원계획표 _적격 _송학실행안" xfId="3471"/>
    <cellStyle name="_인원계획표 _적격 _송학실행안_번암견적의뢰(협력)" xfId="3472"/>
    <cellStyle name="_인원계획표 _적격 _송학하수투찰" xfId="3473"/>
    <cellStyle name="_인원계획표 _적격 _송학하수투찰_번암견적의뢰(협력)" xfId="3474"/>
    <cellStyle name="_인원계획표 _적격 _송학하수품의(설계넣고)" xfId="3475"/>
    <cellStyle name="_인원계획표 _적격 _송학하수품의(설계넣고)_무안-광주2공구(협력)수정" xfId="3476"/>
    <cellStyle name="_인원계획표 _적격 _송학하수품의(설계넣고)_번암견적의뢰(협력)" xfId="3477"/>
    <cellStyle name="_인원계획표 _적격 _송학하수품의(설계넣고)_적상무주IC도로(1공구)" xfId="3478"/>
    <cellStyle name="_인원계획표 _적격 _수원-가실행" xfId="13628"/>
    <cellStyle name="_인원계획표 _적격 _수원테크노(기안)" xfId="3479"/>
    <cellStyle name="_인원계획표 _적격 _수원테크노(기안)_춘천-동홍천(3)대비표" xfId="3480"/>
    <cellStyle name="_인원계획표 _적격 _수출입은행" xfId="3481"/>
    <cellStyle name="_인원계획표 _적격 _수출입은행_04. 신도림주상복합_기계실행예산(안)20060412_배연담파스리브단가수정" xfId="3482"/>
    <cellStyle name="_인원계획표 _적격 _수출입은행_신사동업무시설빌딩분리" xfId="3483"/>
    <cellStyle name="_인원계획표 _적격 _수출입은행_신사동업무시설빌딩분리_04. 신도림주상복합_기계실행예산(안)20060412_배연담파스리브단가수정" xfId="3484"/>
    <cellStyle name="_인원계획표 _적격 _수출입은행_신사동업무시설빌딩분리_실행작업중_기계내역(노인건강타운)_20060201(동진)" xfId="3485"/>
    <cellStyle name="_인원계획표 _적격 _수출입은행_신사동업무시설빌딩분리_최종-실행내역(협성대신학관)060110" xfId="3486"/>
    <cellStyle name="_인원계획표 _적격 _수출입은행_신사동업무시설빌딩분리_통합단가-동진" xfId="3487"/>
    <cellStyle name="_인원계획표 _적격 _수출입은행_실행작업중_기계내역(노인건강타운)_20060201(동진)" xfId="3488"/>
    <cellStyle name="_인원계획표 _적격 _수출입은행_입찰견적서(제출)" xfId="3489"/>
    <cellStyle name="_인원계획표 _적격 _수출입은행_입찰견적서(제출)_04. 신도림주상복합_기계실행예산(안)20060412_배연담파스리브단가수정" xfId="3490"/>
    <cellStyle name="_인원계획표 _적격 _수출입은행_입찰견적서(제출)_실행작업중_기계내역(노인건강타운)_20060201(동진)" xfId="3491"/>
    <cellStyle name="_인원계획표 _적격 _수출입은행_입찰견적서(제출)_최종-실행내역(협성대신학관)060110" xfId="3492"/>
    <cellStyle name="_인원계획표 _적격 _수출입은행_입찰견적서(제출)_통합단가-동진" xfId="3493"/>
    <cellStyle name="_인원계획표 _적격 _수출입은행_입찰견적서(제출-세원NEGO)" xfId="3494"/>
    <cellStyle name="_인원계획표 _적격 _수출입은행_입찰견적서(제출-세원NEGO)_04. 신도림주상복합_기계실행예산(안)20060412_배연담파스리브단가수정" xfId="3495"/>
    <cellStyle name="_인원계획표 _적격 _수출입은행_입찰견적서(제출-세원NEGO)_실행작업중_기계내역(노인건강타운)_20060201(동진)" xfId="3496"/>
    <cellStyle name="_인원계획표 _적격 _수출입은행_입찰견적서(제출-세원NEGO)_최종-실행내역(협성대신학관)060110" xfId="3497"/>
    <cellStyle name="_인원계획표 _적격 _수출입은행_입찰견적서(제출-세원NEGO)_통합단가-동진" xfId="3498"/>
    <cellStyle name="_인원계획표 _적격 _수출입은행_입찰견적서(제출-수정)" xfId="3499"/>
    <cellStyle name="_인원계획표 _적격 _수출입은행_입찰견적서(제출-수정)_04. 신도림주상복합_기계실행예산(안)20060412_배연담파스리브단가수정" xfId="3500"/>
    <cellStyle name="_인원계획표 _적격 _수출입은행_입찰견적서(제출-수정)_실행작업중_기계내역(노인건강타운)_20060201(동진)" xfId="3501"/>
    <cellStyle name="_인원계획표 _적격 _수출입은행_입찰견적서(제출-수정)_최종-실행내역(협성대신학관)060110" xfId="3502"/>
    <cellStyle name="_인원계획표 _적격 _수출입은행_입찰견적서(제출-수정)_통합단가-동진" xfId="3503"/>
    <cellStyle name="_인원계획표 _적격 _수출입은행_최종-실행내역(협성대신학관)060110" xfId="3504"/>
    <cellStyle name="_인원계획표 _적격 _수출입은행_통합단가-동진" xfId="3505"/>
    <cellStyle name="_인원계획표 _적격 _순천점내역서" xfId="18213"/>
    <cellStyle name="_인원계획표 _적격 _신사동업무시설빌딩분리" xfId="3506"/>
    <cellStyle name="_인원계획표 _적격 _신사동업무시설빌딩분리_04. 신도림주상복합_기계실행예산(안)20060412_배연담파스리브단가수정" xfId="3507"/>
    <cellStyle name="_인원계획표 _적격 _신사동업무시설빌딩분리_실행작업중_기계내역(노인건강타운)_20060201(동진)" xfId="3508"/>
    <cellStyle name="_인원계획표 _적격 _신사동업무시설빌딩분리_최종-실행내역(협성대신학관)060110" xfId="3509"/>
    <cellStyle name="_인원계획표 _적격 _신사동업무시설빌딩분리_통합단가-동진" xfId="3510"/>
    <cellStyle name="_인원계획표 _적격 _실행예산(장지분기)(060228)개정1" xfId="3511"/>
    <cellStyle name="_인원계획표 _적격 _실행작업중_기계내역(노인건강타운)_20060201(동진)" xfId="3512"/>
    <cellStyle name="_인원계획표 _적격 _울산00아파트 오염방지용 C-B WALL공사(031223)개정0" xfId="3513"/>
    <cellStyle name="_인원계획표 _적격 _이화삼계(공종기안)" xfId="3514"/>
    <cellStyle name="_인원계획표 _적격 _이화삼계(공종기안)_춘천-동홍천(3)대비표" xfId="3515"/>
    <cellStyle name="_인원계획표 _적격 _입찰견적서(제출)" xfId="3516"/>
    <cellStyle name="_인원계획표 _적격 _입찰견적서(제출)_04. 신도림주상복합_기계실행예산(안)20060412_배연담파스리브단가수정" xfId="3517"/>
    <cellStyle name="_인원계획표 _적격 _입찰견적서(제출)_실행작업중_기계내역(노인건강타운)_20060201(동진)" xfId="3518"/>
    <cellStyle name="_인원계획표 _적격 _입찰견적서(제출)_최종-실행내역(협성대신학관)060110" xfId="3519"/>
    <cellStyle name="_인원계획표 _적격 _입찰견적서(제출)_통합단가-동진" xfId="3520"/>
    <cellStyle name="_인원계획표 _적격 _입찰견적서(제출-세원NEGO)" xfId="3521"/>
    <cellStyle name="_인원계획표 _적격 _입찰견적서(제출-세원NEGO)_04. 신도림주상복합_기계실행예산(안)20060412_배연담파스리브단가수정" xfId="3522"/>
    <cellStyle name="_인원계획표 _적격 _입찰견적서(제출-세원NEGO)_실행작업중_기계내역(노인건강타운)_20060201(동진)" xfId="3523"/>
    <cellStyle name="_인원계획표 _적격 _입찰견적서(제출-세원NEGO)_최종-실행내역(협성대신학관)060110" xfId="3524"/>
    <cellStyle name="_인원계획표 _적격 _입찰견적서(제출-세원NEGO)_통합단가-동진" xfId="3525"/>
    <cellStyle name="_인원계획표 _적격 _입찰견적서(제출-수정)" xfId="3526"/>
    <cellStyle name="_인원계획표 _적격 _입찰견적서(제출-수정)_04. 신도림주상복합_기계실행예산(안)20060412_배연담파스리브단가수정" xfId="3527"/>
    <cellStyle name="_인원계획표 _적격 _입찰견적서(제출-수정)_실행작업중_기계내역(노인건강타운)_20060201(동진)" xfId="3528"/>
    <cellStyle name="_인원계획표 _적격 _입찰견적서(제출-수정)_최종-실행내역(협성대신학관)060110" xfId="3529"/>
    <cellStyle name="_인원계획표 _적격 _입찰견적서(제출-수정)_통합단가-동진" xfId="3530"/>
    <cellStyle name="_인원계획표 _적격 _적상무주IC도로(1공구)" xfId="3531"/>
    <cellStyle name="_인원계획표 _적격 _중앙서소문전력구견적서" xfId="3532"/>
    <cellStyle name="_인원계획표 _적격 _중앙서소문전력구견적서_견적서-풍납석촌(060206-입찰)개정1-수식수정-1-제출" xfId="3533"/>
    <cellStyle name="_인원계획표 _적격 _중앙서소문전력구견적서_설계내역서(풍납~석촌)" xfId="3534"/>
    <cellStyle name="_인원계획표 _적격 _중앙서소문전력구견적서_설계내역서(풍납~석촌)_견적서-풍납석촌(060206-입찰)개정1-수식수정-1-제출" xfId="3535"/>
    <cellStyle name="_인원계획표 _적격 _중앙서소문전력구견적서_설계내역서(풍납~석촌)_실행예산(장지분기)(060228)개정1" xfId="3536"/>
    <cellStyle name="_인원계획표 _적격 _중앙서소문전력구견적서_실행예산(장지분기)(060228)개정1" xfId="3537"/>
    <cellStyle name="_인원계획표 _적격 _천호동 대우베네시티(030821)개정2" xfId="3538"/>
    <cellStyle name="_인원계획표 _적격 _총괄내역표" xfId="18214"/>
    <cellStyle name="_인원계획표 _적격 _최종-실행내역(협성대신학관)060110" xfId="3539"/>
    <cellStyle name="_인원계획표 _적격 _춘천-동홍천(3)대비표" xfId="3540"/>
    <cellStyle name="_인원계획표 _적격 _충정로임시동력(계약)" xfId="3541"/>
    <cellStyle name="_인원계획표 _적격 _충정로임시동력(계약)_04. 신도림주상복합_기계실행예산(안)20060412_배연담파스리브단가수정" xfId="3542"/>
    <cellStyle name="_인원계획표 _적격 _충정로임시동력(계약)_신사동업무시설빌딩분리" xfId="3543"/>
    <cellStyle name="_인원계획표 _적격 _충정로임시동력(계약)_신사동업무시설빌딩분리_04. 신도림주상복합_기계실행예산(안)20060412_배연담파스리브단가수정" xfId="3544"/>
    <cellStyle name="_인원계획표 _적격 _충정로임시동력(계약)_신사동업무시설빌딩분리_실행작업중_기계내역(노인건강타운)_20060201(동진)" xfId="3545"/>
    <cellStyle name="_인원계획표 _적격 _충정로임시동력(계약)_신사동업무시설빌딩분리_최종-실행내역(협성대신학관)060110" xfId="3546"/>
    <cellStyle name="_인원계획표 _적격 _충정로임시동력(계약)_신사동업무시설빌딩분리_통합단가-동진" xfId="3547"/>
    <cellStyle name="_인원계획표 _적격 _충정로임시동력(계약)_실행작업중_기계내역(노인건강타운)_20060201(동진)" xfId="3548"/>
    <cellStyle name="_인원계획표 _적격 _충정로임시동력(계약)_입찰견적서(제출)" xfId="3549"/>
    <cellStyle name="_인원계획표 _적격 _충정로임시동력(계약)_입찰견적서(제출)_04. 신도림주상복합_기계실행예산(안)20060412_배연담파스리브단가수정" xfId="3550"/>
    <cellStyle name="_인원계획표 _적격 _충정로임시동력(계약)_입찰견적서(제출)_실행작업중_기계내역(노인건강타운)_20060201(동진)" xfId="3551"/>
    <cellStyle name="_인원계획표 _적격 _충정로임시동력(계약)_입찰견적서(제출)_최종-실행내역(협성대신학관)060110" xfId="3552"/>
    <cellStyle name="_인원계획표 _적격 _충정로임시동력(계약)_입찰견적서(제출)_통합단가-동진" xfId="3553"/>
    <cellStyle name="_인원계획표 _적격 _충정로임시동력(계약)_입찰견적서(제출-세원NEGO)" xfId="3554"/>
    <cellStyle name="_인원계획표 _적격 _충정로임시동력(계약)_입찰견적서(제출-세원NEGO)_04. 신도림주상복합_기계실행예산(안)20060412_배연담파스리브단가수정" xfId="3555"/>
    <cellStyle name="_인원계획표 _적격 _충정로임시동력(계약)_입찰견적서(제출-세원NEGO)_실행작업중_기계내역(노인건강타운)_20060201(동진)" xfId="3556"/>
    <cellStyle name="_인원계획표 _적격 _충정로임시동력(계약)_입찰견적서(제출-세원NEGO)_최종-실행내역(협성대신학관)060110" xfId="3557"/>
    <cellStyle name="_인원계획표 _적격 _충정로임시동력(계약)_입찰견적서(제출-세원NEGO)_통합단가-동진" xfId="3558"/>
    <cellStyle name="_인원계획표 _적격 _충정로임시동력(계약)_입찰견적서(제출-수정)" xfId="3559"/>
    <cellStyle name="_인원계획표 _적격 _충정로임시동력(계약)_입찰견적서(제출-수정)_04. 신도림주상복합_기계실행예산(안)20060412_배연담파스리브단가수정" xfId="3560"/>
    <cellStyle name="_인원계획표 _적격 _충정로임시동력(계약)_입찰견적서(제출-수정)_실행작업중_기계내역(노인건강타운)_20060201(동진)" xfId="3561"/>
    <cellStyle name="_인원계획표 _적격 _충정로임시동력(계약)_입찰견적서(제출-수정)_최종-실행내역(협성대신학관)060110" xfId="3562"/>
    <cellStyle name="_인원계획표 _적격 _충정로임시동력(계약)_입찰견적서(제출-수정)_통합단가-동진" xfId="3563"/>
    <cellStyle name="_인원계획표 _적격 _충정로임시동력(계약)_최종-실행내역(협성대신학관)060110" xfId="3564"/>
    <cellStyle name="_인원계획표 _적격 _충정로임시동력(계약)_통합단가-동진" xfId="3565"/>
    <cellStyle name="_인원계획표 _적격 _태인원평2(조사기안)" xfId="3566"/>
    <cellStyle name="_인원계획표 _적격 _태인원평2(조사기안)_춘천-동홍천(3)대비표" xfId="3567"/>
    <cellStyle name="_인원계획표 _적격 _통합단가-동진" xfId="3568"/>
    <cellStyle name="_인원계획표 _적격 _투찰" xfId="3569"/>
    <cellStyle name="_인원계획표 _적격 _투찰_Book1" xfId="3592"/>
    <cellStyle name="_인원계획표 _적격 _투찰_Book1_ys dw 은평 생태교량" xfId="3595"/>
    <cellStyle name="_인원계획표 _적격 _투찰_Book1_삼각지 시공계획서" xfId="3593"/>
    <cellStyle name="_인원계획표 _적격 _투찰_Book1_삼각지 시공계획서_ys dw 은평 생태교량" xfId="3594"/>
    <cellStyle name="_인원계획표 _적격 _투찰_P-(현리-신팔)" xfId="3596"/>
    <cellStyle name="_인원계획표 _적격 _투찰_P-(현리-신팔)_ys dw 은평 생태교량" xfId="3599"/>
    <cellStyle name="_인원계획표 _적격 _투찰_P-(현리-신팔)_삼각지 시공계획서" xfId="3597"/>
    <cellStyle name="_인원계획표 _적격 _투찰_P-(현리-신팔)_삼각지 시공계획서_ys dw 은평 생태교량" xfId="3598"/>
    <cellStyle name="_인원계획표 _적격 _투찰_ys dw 은평 생태교량" xfId="3600"/>
    <cellStyle name="_인원계획표 _적격 _투찰_부대결과" xfId="3570"/>
    <cellStyle name="_인원계획표 _적격 _투찰_부대결과_Book1" xfId="3577"/>
    <cellStyle name="_인원계획표 _적격 _투찰_부대결과_Book1_ys dw 은평 생태교량" xfId="3580"/>
    <cellStyle name="_인원계획표 _적격 _투찰_부대결과_Book1_삼각지 시공계획서" xfId="3578"/>
    <cellStyle name="_인원계획표 _적격 _투찰_부대결과_Book1_삼각지 시공계획서_ys dw 은평 생태교량" xfId="3579"/>
    <cellStyle name="_인원계획표 _적격 _투찰_부대결과_P-(현리-신팔)" xfId="3581"/>
    <cellStyle name="_인원계획표 _적격 _투찰_부대결과_P-(현리-신팔)_ys dw 은평 생태교량" xfId="3584"/>
    <cellStyle name="_인원계획표 _적격 _투찰_부대결과_P-(현리-신팔)_삼각지 시공계획서" xfId="3582"/>
    <cellStyle name="_인원계획표 _적격 _투찰_부대결과_P-(현리-신팔)_삼각지 시공계획서_ys dw 은평 생태교량" xfId="3583"/>
    <cellStyle name="_인원계획표 _적격 _투찰_부대결과_ys dw 은평 생태교량" xfId="3585"/>
    <cellStyle name="_인원계획표 _적격 _투찰_부대결과_삼각지 시공계획서" xfId="3571"/>
    <cellStyle name="_인원계획표 _적격 _투찰_부대결과_삼각지 시공계획서_ys dw 은평 생태교량" xfId="3572"/>
    <cellStyle name="_인원계획표 _적격 _투찰_부대결과_현리-신팔도로설계" xfId="3573"/>
    <cellStyle name="_인원계획표 _적격 _투찰_부대결과_현리-신팔도로설계_ys dw 은평 생태교량" xfId="3576"/>
    <cellStyle name="_인원계획표 _적격 _투찰_부대결과_현리-신팔도로설계_삼각지 시공계획서" xfId="3574"/>
    <cellStyle name="_인원계획표 _적격 _투찰_부대결과_현리-신팔도로설계_삼각지 시공계획서_ys dw 은평 생태교량" xfId="3575"/>
    <cellStyle name="_인원계획표 _적격 _투찰_삼각지 시공계획서" xfId="3586"/>
    <cellStyle name="_인원계획표 _적격 _투찰_삼각지 시공계획서_ys dw 은평 생태교량" xfId="3587"/>
    <cellStyle name="_인원계획표 _적격 _투찰_현리-신팔도로설계" xfId="3588"/>
    <cellStyle name="_인원계획표 _적격 _투찰_현리-신팔도로설계_ys dw 은평 생태교량" xfId="3591"/>
    <cellStyle name="_인원계획표 _적격 _투찰_현리-신팔도로설계_삼각지 시공계획서" xfId="3589"/>
    <cellStyle name="_인원계획표 _적격 _투찰_현리-신팔도로설계_삼각지 시공계획서_ys dw 은평 생태교량" xfId="3590"/>
    <cellStyle name="_인원계획표 _적격 _팬택공사현황" xfId="21615"/>
    <cellStyle name="_인원계획표 _적격 _팬택공사현황_00팬택공사현황" xfId="21616"/>
    <cellStyle name="_인원계획표 _적격 _한강로2가 복합건물(030924)개정0-PRD" xfId="3601"/>
    <cellStyle name="_인원계획표 _적격 _현리-신팔도로설계" xfId="3602"/>
    <cellStyle name="_인원계획표 _적격 _현리-신팔도로설계_ys dw 은평 생태교량" xfId="3605"/>
    <cellStyle name="_인원계획표 _적격 _현리-신팔도로설계_삼각지 시공계획서" xfId="3603"/>
    <cellStyle name="_인원계획표 _적격 _현리-신팔도로설계_삼각지 시공계획서_ys dw 은평 생태교량" xfId="3604"/>
    <cellStyle name="_인원계획표 _적상무주IC도로(1공구)" xfId="3635"/>
    <cellStyle name="_인원계획표 _중앙서소문전력구견적서" xfId="3636"/>
    <cellStyle name="_인원계획표 _중앙서소문전력구견적서_견적서-풍납석촌(060206-입찰)개정1-수식수정-1-제출" xfId="3637"/>
    <cellStyle name="_인원계획표 _중앙서소문전력구견적서_설계내역서(풍납~석촌)" xfId="3638"/>
    <cellStyle name="_인원계획표 _중앙서소문전력구견적서_설계내역서(풍납~석촌)_견적서-풍납석촌(060206-입찰)개정1-수식수정-1-제출" xfId="3639"/>
    <cellStyle name="_인원계획표 _중앙서소문전력구견적서_설계내역서(풍납~석촌)_실행예산(장지분기)(060228)개정1" xfId="3640"/>
    <cellStyle name="_인원계획표 _중앙서소문전력구견적서_실행예산(장지분기)(060228)개정1" xfId="3641"/>
    <cellStyle name="_인원계획표 _지경-사리 투찰(new)" xfId="3642"/>
    <cellStyle name="_인원계획표 _지경-사리 투찰(new)_서해안 임해관광도로 설계" xfId="3643"/>
    <cellStyle name="_인원계획표 _지경-사리 투찰(new)_서해안 임해관광도로 설계_춘천-동홍천(3)대비표" xfId="3644"/>
    <cellStyle name="_인원계획표 _지경-사리 투찰(new)_지경-사리투찰 (계룡건설1)" xfId="3645"/>
    <cellStyle name="_인원계획표 _지경-사리 투찰(new)_지경-사리투찰 (계룡건설1)_서해안 임해관광도로 설계" xfId="3646"/>
    <cellStyle name="_인원계획표 _지경-사리 투찰(new)_지경-사리투찰 (계룡건설1)_서해안 임해관광도로 설계_춘천-동홍천(3)대비표" xfId="3647"/>
    <cellStyle name="_인원계획표 _지경-사리 투찰(new)_지경-사리투찰 (계룡건설1)_춘천-동홍천(3)대비표" xfId="3648"/>
    <cellStyle name="_인원계획표 _지경-사리 투찰(new)_지경-사리투찰 (계룡건설1)_포항4 일반지방 1공구실행new" xfId="3649"/>
    <cellStyle name="_인원계획표 _지경-사리 투찰(new)_지경-사리투찰 (계룡건설1)_포항4 일반지방 1공구실행new_국지도49호선(본덕-임곡)1공구 실행new" xfId="3650"/>
    <cellStyle name="_인원계획표 _지경-사리 투찰(new)_지경-사리투찰 (계룡건설1)_포항4 일반지방 1공구실행new_국지도49호선(본덕-임곡)1공구 실행new_서해안 임해관광도로 설계" xfId="3651"/>
    <cellStyle name="_인원계획표 _지경-사리 투찰(new)_지경-사리투찰 (계룡건설1)_포항4 일반지방 1공구실행new_국지도49호선(본덕-임곡)1공구 실행new_서해안 임해관광도로 설계_춘천-동홍천(3)대비표" xfId="3652"/>
    <cellStyle name="_인원계획표 _지경-사리 투찰(new)_지경-사리투찰 (계룡건설1)_포항4 일반지방 1공구실행new_국지도49호선(본덕-임곡)1공구 실행new_춘천-동홍천(3)대비표" xfId="3653"/>
    <cellStyle name="_인원계획표 _지경-사리 투찰(new)_지경-사리투찰 (계룡건설1)_포항4 일반지방 1공구실행new_규암우회 투찰(대박)" xfId="3654"/>
    <cellStyle name="_인원계획표 _지경-사리 투찰(new)_지경-사리투찰 (계룡건설1)_포항4 일반지방 1공구실행new_규암우회 투찰(대박)_서해안 임해관광도로 설계" xfId="3655"/>
    <cellStyle name="_인원계획표 _지경-사리 투찰(new)_지경-사리투찰 (계룡건설1)_포항4 일반지방 1공구실행new_규암우회 투찰(대박)_서해안 임해관광도로 설계_춘천-동홍천(3)대비표" xfId="3656"/>
    <cellStyle name="_인원계획표 _지경-사리 투찰(new)_지경-사리투찰 (계룡건설1)_포항4 일반지방 1공구실행new_규암우회 투찰(대박)_춘천-동홍천(3)대비표" xfId="3657"/>
    <cellStyle name="_인원계획표 _지경-사리 투찰(new)_지경-사리투찰 (계룡건설1)_포항4 일반지방 1공구실행new_노귀재터널 실행new" xfId="3658"/>
    <cellStyle name="_인원계획표 _지경-사리 투찰(new)_지경-사리투찰 (계룡건설1)_포항4 일반지방 1공구실행new_노귀재터널 실행new_서해안 임해관광도로 설계" xfId="3659"/>
    <cellStyle name="_인원계획표 _지경-사리 투찰(new)_지경-사리투찰 (계룡건설1)_포항4 일반지방 1공구실행new_노귀재터널 실행new_서해안 임해관광도로 설계_춘천-동홍천(3)대비표" xfId="3660"/>
    <cellStyle name="_인원계획표 _지경-사리 투찰(new)_지경-사리투찰 (계룡건설1)_포항4 일반지방 1공구실행new_노귀재터널 실행new_춘천-동홍천(3)대비표" xfId="3661"/>
    <cellStyle name="_인원계획표 _지경-사리 투찰(new)_지경-사리투찰 (계룡건설1)_포항4 일반지방 1공구실행new_본덕-임곡 2공구 실행new" xfId="3662"/>
    <cellStyle name="_인원계획표 _지경-사리 투찰(new)_지경-사리투찰 (계룡건설1)_포항4 일반지방 1공구실행new_본덕-임곡 2공구 실행new_서해안 임해관광도로 설계" xfId="3663"/>
    <cellStyle name="_인원계획표 _지경-사리 투찰(new)_지경-사리투찰 (계룡건설1)_포항4 일반지방 1공구실행new_본덕-임곡 2공구 실행new_서해안 임해관광도로 설계_춘천-동홍천(3)대비표" xfId="3664"/>
    <cellStyle name="_인원계획표 _지경-사리 투찰(new)_지경-사리투찰 (계룡건설1)_포항4 일반지방 1공구실행new_본덕-임곡 2공구 실행new_춘천-동홍천(3)대비표" xfId="3665"/>
    <cellStyle name="_인원계획표 _지경-사리 투찰(new)_지경-사리투찰 (계룡건설1)_포항4 일반지방 1공구실행new_서해안 임해관광 실행new" xfId="3666"/>
    <cellStyle name="_인원계획표 _지경-사리 투찰(new)_지경-사리투찰 (계룡건설1)_포항4 일반지방 1공구실행new_서해안 임해관광 실행new_서해안 임해관광도로 설계" xfId="3667"/>
    <cellStyle name="_인원계획표 _지경-사리 투찰(new)_지경-사리투찰 (계룡건설1)_포항4 일반지방 1공구실행new_서해안 임해관광 실행new_서해안 임해관광도로 설계_춘천-동홍천(3)대비표" xfId="3668"/>
    <cellStyle name="_인원계획표 _지경-사리 투찰(new)_지경-사리투찰 (계룡건설1)_포항4 일반지방 1공구실행new_서해안 임해관광 실행new_춘천-동홍천(3)대비표" xfId="3669"/>
    <cellStyle name="_인원계획표 _지경-사리 투찰(new)_지경-사리투찰 (계룡건설1)_포항4 일반지방 1공구실행new_서해안 임해관광도로 설계" xfId="3670"/>
    <cellStyle name="_인원계획표 _지경-사리 투찰(new)_지경-사리투찰 (계룡건설1)_포항4 일반지방 1공구실행new_서해안 임해관광도로 설계_춘천-동홍천(3)대비표" xfId="3671"/>
    <cellStyle name="_인원계획표 _지경-사리 투찰(new)_지경-사리투찰 (계룡건설1)_포항4 일반지방 1공구실행new_진천ic -금왕 투찰new" xfId="3672"/>
    <cellStyle name="_인원계획표 _지경-사리 투찰(new)_지경-사리투찰 (계룡건설1)_포항4 일반지방 1공구실행new_진천ic -금왕 투찰new_서해안 임해관광도로 설계" xfId="3673"/>
    <cellStyle name="_인원계획표 _지경-사리 투찰(new)_지경-사리투찰 (계룡건설1)_포항4 일반지방 1공구실행new_진천ic -금왕 투찰new_서해안 임해관광도로 설계_춘천-동홍천(3)대비표" xfId="3674"/>
    <cellStyle name="_인원계획표 _지경-사리 투찰(new)_지경-사리투찰 (계룡건설1)_포항4 일반지방 1공구실행new_진천ic -금왕 투찰new_춘천-동홍천(3)대비표" xfId="3675"/>
    <cellStyle name="_인원계획표 _지경-사리 투찰(new)_지경-사리투찰 (계룡건설1)_포항4 일반지방 1공구실행new_춘천-동홍천(3)대비표" xfId="3676"/>
    <cellStyle name="_인원계획표 _지경-사리 투찰(new)_춘천-동홍천(3)대비표" xfId="3677"/>
    <cellStyle name="_인원계획표 _지경-사리 투찰(new)_포항4 일반지방 1공구실행new" xfId="3678"/>
    <cellStyle name="_인원계획표 _지경-사리 투찰(new)_포항4 일반지방 1공구실행new_국지도49호선(본덕-임곡)1공구 실행new" xfId="3679"/>
    <cellStyle name="_인원계획표 _지경-사리 투찰(new)_포항4 일반지방 1공구실행new_국지도49호선(본덕-임곡)1공구 실행new_서해안 임해관광도로 설계" xfId="3680"/>
    <cellStyle name="_인원계획표 _지경-사리 투찰(new)_포항4 일반지방 1공구실행new_국지도49호선(본덕-임곡)1공구 실행new_서해안 임해관광도로 설계_춘천-동홍천(3)대비표" xfId="3681"/>
    <cellStyle name="_인원계획표 _지경-사리 투찰(new)_포항4 일반지방 1공구실행new_국지도49호선(본덕-임곡)1공구 실행new_춘천-동홍천(3)대비표" xfId="3682"/>
    <cellStyle name="_인원계획표 _지경-사리 투찰(new)_포항4 일반지방 1공구실행new_규암우회 투찰(대박)" xfId="3683"/>
    <cellStyle name="_인원계획표 _지경-사리 투찰(new)_포항4 일반지방 1공구실행new_규암우회 투찰(대박)_서해안 임해관광도로 설계" xfId="3684"/>
    <cellStyle name="_인원계획표 _지경-사리 투찰(new)_포항4 일반지방 1공구실행new_규암우회 투찰(대박)_서해안 임해관광도로 설계_춘천-동홍천(3)대비표" xfId="3685"/>
    <cellStyle name="_인원계획표 _지경-사리 투찰(new)_포항4 일반지방 1공구실행new_규암우회 투찰(대박)_춘천-동홍천(3)대비표" xfId="3686"/>
    <cellStyle name="_인원계획표 _지경-사리 투찰(new)_포항4 일반지방 1공구실행new_노귀재터널 실행new" xfId="3687"/>
    <cellStyle name="_인원계획표 _지경-사리 투찰(new)_포항4 일반지방 1공구실행new_노귀재터널 실행new_서해안 임해관광도로 설계" xfId="3688"/>
    <cellStyle name="_인원계획표 _지경-사리 투찰(new)_포항4 일반지방 1공구실행new_노귀재터널 실행new_서해안 임해관광도로 설계_춘천-동홍천(3)대비표" xfId="3689"/>
    <cellStyle name="_인원계획표 _지경-사리 투찰(new)_포항4 일반지방 1공구실행new_노귀재터널 실행new_춘천-동홍천(3)대비표" xfId="3690"/>
    <cellStyle name="_인원계획표 _지경-사리 투찰(new)_포항4 일반지방 1공구실행new_본덕-임곡 2공구 실행new" xfId="3691"/>
    <cellStyle name="_인원계획표 _지경-사리 투찰(new)_포항4 일반지방 1공구실행new_본덕-임곡 2공구 실행new_서해안 임해관광도로 설계" xfId="3692"/>
    <cellStyle name="_인원계획표 _지경-사리 투찰(new)_포항4 일반지방 1공구실행new_본덕-임곡 2공구 실행new_서해안 임해관광도로 설계_춘천-동홍천(3)대비표" xfId="3693"/>
    <cellStyle name="_인원계획표 _지경-사리 투찰(new)_포항4 일반지방 1공구실행new_본덕-임곡 2공구 실행new_춘천-동홍천(3)대비표" xfId="3694"/>
    <cellStyle name="_인원계획표 _지경-사리 투찰(new)_포항4 일반지방 1공구실행new_서해안 임해관광 실행new" xfId="3695"/>
    <cellStyle name="_인원계획표 _지경-사리 투찰(new)_포항4 일반지방 1공구실행new_서해안 임해관광 실행new_서해안 임해관광도로 설계" xfId="3696"/>
    <cellStyle name="_인원계획표 _지경-사리 투찰(new)_포항4 일반지방 1공구실행new_서해안 임해관광 실행new_서해안 임해관광도로 설계_춘천-동홍천(3)대비표" xfId="3697"/>
    <cellStyle name="_인원계획표 _지경-사리 투찰(new)_포항4 일반지방 1공구실행new_서해안 임해관광 실행new_춘천-동홍천(3)대비표" xfId="3698"/>
    <cellStyle name="_인원계획표 _지경-사리 투찰(new)_포항4 일반지방 1공구실행new_서해안 임해관광도로 설계" xfId="3699"/>
    <cellStyle name="_인원계획표 _지경-사리 투찰(new)_포항4 일반지방 1공구실행new_서해안 임해관광도로 설계_춘천-동홍천(3)대비표" xfId="3700"/>
    <cellStyle name="_인원계획표 _지경-사리 투찰(new)_포항4 일반지방 1공구실행new_진천ic -금왕 투찰new" xfId="3701"/>
    <cellStyle name="_인원계획표 _지경-사리 투찰(new)_포항4 일반지방 1공구실행new_진천ic -금왕 투찰new_서해안 임해관광도로 설계" xfId="3702"/>
    <cellStyle name="_인원계획표 _지경-사리 투찰(new)_포항4 일반지방 1공구실행new_진천ic -금왕 투찰new_서해안 임해관광도로 설계_춘천-동홍천(3)대비표" xfId="3703"/>
    <cellStyle name="_인원계획표 _지경-사리 투찰(new)_포항4 일반지방 1공구실행new_진천ic -금왕 투찰new_춘천-동홍천(3)대비표" xfId="3704"/>
    <cellStyle name="_인원계획표 _지경-사리 투찰(new)_포항4 일반지방 1공구실행new_춘천-동홍천(3)대비표" xfId="3705"/>
    <cellStyle name="_인원계획표 _천호동 대우베네시티(030821)개정2" xfId="3706"/>
    <cellStyle name="_인원계획표 _총괄 내역서" xfId="14719"/>
    <cellStyle name="_인원계획표 _총괄 내역서_4.일신통신 가실행예산(재견적合)" xfId="14720"/>
    <cellStyle name="_인원계획표 _총괄 내역서_을" xfId="14721"/>
    <cellStyle name="_인원계획표 _총괄내역표" xfId="18215"/>
    <cellStyle name="_인원계획표 _최종-실행내역(협성대신학관)060110" xfId="3707"/>
    <cellStyle name="_인원계획표 _춘천-동홍천(3)대비표" xfId="3708"/>
    <cellStyle name="_인원계획표 _충정로임시동력(계약)" xfId="3709"/>
    <cellStyle name="_인원계획표 _충정로임시동력(계약)_04. 신도림주상복합_기계실행예산(안)20060412_배연담파스리브단가수정" xfId="3710"/>
    <cellStyle name="_인원계획표 _충정로임시동력(계약)_신사동업무시설빌딩분리" xfId="3711"/>
    <cellStyle name="_인원계획표 _충정로임시동력(계약)_신사동업무시설빌딩분리_04. 신도림주상복합_기계실행예산(안)20060412_배연담파스리브단가수정" xfId="3712"/>
    <cellStyle name="_인원계획표 _충정로임시동력(계약)_신사동업무시설빌딩분리_실행작업중_기계내역(노인건강타운)_20060201(동진)" xfId="3713"/>
    <cellStyle name="_인원계획표 _충정로임시동력(계약)_신사동업무시설빌딩분리_최종-실행내역(협성대신학관)060110" xfId="3714"/>
    <cellStyle name="_인원계획표 _충정로임시동력(계약)_신사동업무시설빌딩분리_통합단가-동진" xfId="3715"/>
    <cellStyle name="_인원계획표 _충정로임시동력(계약)_실행작업중_기계내역(노인건강타운)_20060201(동진)" xfId="3716"/>
    <cellStyle name="_인원계획표 _충정로임시동력(계약)_입찰견적서(제출)" xfId="3717"/>
    <cellStyle name="_인원계획표 _충정로임시동력(계약)_입찰견적서(제출)_04. 신도림주상복합_기계실행예산(안)20060412_배연담파스리브단가수정" xfId="3718"/>
    <cellStyle name="_인원계획표 _충정로임시동력(계약)_입찰견적서(제출)_실행작업중_기계내역(노인건강타운)_20060201(동진)" xfId="3719"/>
    <cellStyle name="_인원계획표 _충정로임시동력(계약)_입찰견적서(제출)_최종-실행내역(협성대신학관)060110" xfId="3720"/>
    <cellStyle name="_인원계획표 _충정로임시동력(계약)_입찰견적서(제출)_통합단가-동진" xfId="3721"/>
    <cellStyle name="_인원계획표 _충정로임시동력(계약)_입찰견적서(제출-세원NEGO)" xfId="3722"/>
    <cellStyle name="_인원계획표 _충정로임시동력(계약)_입찰견적서(제출-세원NEGO)_04. 신도림주상복합_기계실행예산(안)20060412_배연담파스리브단가수정" xfId="3723"/>
    <cellStyle name="_인원계획표 _충정로임시동력(계약)_입찰견적서(제출-세원NEGO)_실행작업중_기계내역(노인건강타운)_20060201(동진)" xfId="3724"/>
    <cellStyle name="_인원계획표 _충정로임시동력(계약)_입찰견적서(제출-세원NEGO)_최종-실행내역(협성대신학관)060110" xfId="3725"/>
    <cellStyle name="_인원계획표 _충정로임시동력(계약)_입찰견적서(제출-세원NEGO)_통합단가-동진" xfId="3726"/>
    <cellStyle name="_인원계획표 _충정로임시동력(계약)_입찰견적서(제출-수정)" xfId="3727"/>
    <cellStyle name="_인원계획표 _충정로임시동력(계약)_입찰견적서(제출-수정)_04. 신도림주상복합_기계실행예산(안)20060412_배연담파스리브단가수정" xfId="3728"/>
    <cellStyle name="_인원계획표 _충정로임시동력(계약)_입찰견적서(제출-수정)_실행작업중_기계내역(노인건강타운)_20060201(동진)" xfId="3729"/>
    <cellStyle name="_인원계획표 _충정로임시동력(계약)_입찰견적서(제출-수정)_최종-실행내역(협성대신학관)060110" xfId="3730"/>
    <cellStyle name="_인원계획표 _충정로임시동력(계약)_입찰견적서(제출-수정)_통합단가-동진" xfId="3731"/>
    <cellStyle name="_인원계획표 _충정로임시동력(계약)_최종-실행내역(협성대신학관)060110" xfId="3732"/>
    <cellStyle name="_인원계획표 _충정로임시동력(계약)_통합단가-동진" xfId="3733"/>
    <cellStyle name="_인원계획표 _태인원평2(조사기안)" xfId="3734"/>
    <cellStyle name="_인원계획표 _태인원평2(조사기안)_춘천-동홍천(3)대비표" xfId="3735"/>
    <cellStyle name="_인원계획표 _토철내역서" xfId="3736"/>
    <cellStyle name="_인원계획표 _토철내역서_견적서-풍납석촌(060206-입찰)개정1-수식수정-1-제출" xfId="3737"/>
    <cellStyle name="_인원계획표 _토철내역서_설계내역서(풍납~석촌)" xfId="3738"/>
    <cellStyle name="_인원계획표 _토철내역서_설계내역서(풍납~석촌)_견적서-풍납석촌(060206-입찰)개정1-수식수정-1-제출" xfId="3739"/>
    <cellStyle name="_인원계획표 _토철내역서_설계내역서(풍납~석촌)_실행예산(장지분기)(060228)개정1" xfId="3740"/>
    <cellStyle name="_인원계획표 _토철내역서_실행예산(장지분기)(060228)개정1" xfId="3741"/>
    <cellStyle name="_인원계획표 _통합단가-동진" xfId="3742"/>
    <cellStyle name="_인원계획표 _투찰" xfId="3743"/>
    <cellStyle name="_인원계획표 _투찰(안덕대정)" xfId="14722"/>
    <cellStyle name="_인원계획표 _투찰(안덕대정)_1. 가실행예산(0629 도면기준)" xfId="14723"/>
    <cellStyle name="_인원계획표 _투찰(안덕대정)_1. 가실행예산(0629 도면기준)_4.일신통신 가실행예산(재견적合)" xfId="14724"/>
    <cellStyle name="_인원계획표 _투찰(안덕대정)_1. 가실행예산(0629 도면기준)_을" xfId="14725"/>
    <cellStyle name="_인원계획표 _투찰(안덕대정)_1.본실행 - 조정(안)" xfId="14726"/>
    <cellStyle name="_인원계획표 _투찰(안덕대정)_1.본실행 - 조정(안)_4.일신통신 가실행예산(재견적合)" xfId="14727"/>
    <cellStyle name="_인원계획표 _투찰(안덕대정)_1.본실행 - 조정(안)_을" xfId="14728"/>
    <cellStyle name="_인원계획표 _투찰(안덕대정)_4.일신통신 가실행예산(재견적合)" xfId="14729"/>
    <cellStyle name="_인원계획표 _투찰(안덕대정)_을" xfId="14730"/>
    <cellStyle name="_인원계획표 _투찰(안덕대정)_총괄 내역서" xfId="14731"/>
    <cellStyle name="_인원계획표 _투찰(안덕대정)_총괄 내역서_4.일신통신 가실행예산(재견적合)" xfId="14732"/>
    <cellStyle name="_인원계획표 _투찰(안덕대정)_총괄 내역서_을" xfId="14733"/>
    <cellStyle name="_인원계획표 _투찰(안덕대정)_투찰_대둔산" xfId="14734"/>
    <cellStyle name="_인원계획표 _투찰(안덕대정)_투찰_대둔산_1. 가실행예산(0629 도면기준)" xfId="14735"/>
    <cellStyle name="_인원계획표 _투찰(안덕대정)_투찰_대둔산_1. 가실행예산(0629 도면기준)_4.일신통신 가실행예산(재견적合)" xfId="14736"/>
    <cellStyle name="_인원계획표 _투찰(안덕대정)_투찰_대둔산_1. 가실행예산(0629 도면기준)_을" xfId="14737"/>
    <cellStyle name="_인원계획표 _투찰(안덕대정)_투찰_대둔산_1.본실행 - 조정(안)" xfId="14738"/>
    <cellStyle name="_인원계획표 _투찰(안덕대정)_투찰_대둔산_1.본실행 - 조정(안)_4.일신통신 가실행예산(재견적合)" xfId="14739"/>
    <cellStyle name="_인원계획표 _투찰(안덕대정)_투찰_대둔산_1.본실행 - 조정(안)_을" xfId="14740"/>
    <cellStyle name="_인원계획표 _투찰(안덕대정)_투찰_대둔산_4.일신통신 가실행예산(재견적合)" xfId="14741"/>
    <cellStyle name="_인원계획표 _투찰(안덕대정)_투찰_대둔산_을" xfId="14742"/>
    <cellStyle name="_인원계획표 _투찰(안덕대정)_투찰_대둔산_총괄 내역서" xfId="14743"/>
    <cellStyle name="_인원계획표 _투찰(안덕대정)_투찰_대둔산_총괄 내역서_4.일신통신 가실행예산(재견적合)" xfId="14744"/>
    <cellStyle name="_인원계획표 _투찰(안덕대정)_투찰_대둔산_총괄 내역서_을" xfId="14745"/>
    <cellStyle name="_인원계획표 _투찰(안덕대정)1" xfId="14746"/>
    <cellStyle name="_인원계획표 _투찰(안덕대정)1_1. 가실행예산(0629 도면기준)" xfId="14747"/>
    <cellStyle name="_인원계획표 _투찰(안덕대정)1_1. 가실행예산(0629 도면기준)_4.일신통신 가실행예산(재견적合)" xfId="14748"/>
    <cellStyle name="_인원계획표 _투찰(안덕대정)1_1. 가실행예산(0629 도면기준)_을" xfId="14749"/>
    <cellStyle name="_인원계획표 _투찰(안덕대정)1_1.본실행 - 조정(안)" xfId="14750"/>
    <cellStyle name="_인원계획표 _투찰(안덕대정)1_1.본실행 - 조정(안)_4.일신통신 가실행예산(재견적合)" xfId="14751"/>
    <cellStyle name="_인원계획표 _투찰(안덕대정)1_1.본실행 - 조정(안)_을" xfId="14752"/>
    <cellStyle name="_인원계획표 _투찰(안덕대정)1_4.일신통신 가실행예산(재견적合)" xfId="14753"/>
    <cellStyle name="_인원계획표 _투찰(안덕대정)1_을" xfId="14754"/>
    <cellStyle name="_인원계획표 _투찰(안덕대정)1_총괄 내역서" xfId="14755"/>
    <cellStyle name="_인원계획표 _투찰(안덕대정)1_총괄 내역서_4.일신통신 가실행예산(재견적合)" xfId="14756"/>
    <cellStyle name="_인원계획표 _투찰(안덕대정)1_총괄 내역서_을" xfId="14757"/>
    <cellStyle name="_인원계획표 _투찰(안덕대정)1_투찰_대둔산" xfId="14758"/>
    <cellStyle name="_인원계획표 _투찰(안덕대정)1_투찰_대둔산_1. 가실행예산(0629 도면기준)" xfId="14759"/>
    <cellStyle name="_인원계획표 _투찰(안덕대정)1_투찰_대둔산_1. 가실행예산(0629 도면기준)_4.일신통신 가실행예산(재견적合)" xfId="14760"/>
    <cellStyle name="_인원계획표 _투찰(안덕대정)1_투찰_대둔산_1. 가실행예산(0629 도면기준)_을" xfId="14761"/>
    <cellStyle name="_인원계획표 _투찰(안덕대정)1_투찰_대둔산_1.본실행 - 조정(안)" xfId="14762"/>
    <cellStyle name="_인원계획표 _투찰(안덕대정)1_투찰_대둔산_1.본실행 - 조정(안)_4.일신통신 가실행예산(재견적合)" xfId="14763"/>
    <cellStyle name="_인원계획표 _투찰(안덕대정)1_투찰_대둔산_1.본실행 - 조정(안)_을" xfId="14764"/>
    <cellStyle name="_인원계획표 _투찰(안덕대정)1_투찰_대둔산_4.일신통신 가실행예산(재견적合)" xfId="14765"/>
    <cellStyle name="_인원계획표 _투찰(안덕대정)1_투찰_대둔산_을" xfId="14766"/>
    <cellStyle name="_인원계획표 _투찰(안덕대정)1_투찰_대둔산_총괄 내역서" xfId="14767"/>
    <cellStyle name="_인원계획표 _투찰(안덕대정)1_투찰_대둔산_총괄 내역서_4.일신통신 가실행예산(재견적合)" xfId="14768"/>
    <cellStyle name="_인원계획표 _투찰(안덕대정)1_투찰_대둔산_총괄 내역서_을" xfId="14769"/>
    <cellStyle name="_인원계획표 _투찰_Book1" xfId="3766"/>
    <cellStyle name="_인원계획표 _투찰_Book1_ys dw 은평 생태교량" xfId="3769"/>
    <cellStyle name="_인원계획표 _투찰_Book1_삼각지 시공계획서" xfId="3767"/>
    <cellStyle name="_인원계획표 _투찰_Book1_삼각지 시공계획서_ys dw 은평 생태교량" xfId="3768"/>
    <cellStyle name="_인원계획표 _투찰_P-(현리-신팔)" xfId="3770"/>
    <cellStyle name="_인원계획표 _투찰_P-(현리-신팔)_ys dw 은평 생태교량" xfId="3773"/>
    <cellStyle name="_인원계획표 _투찰_P-(현리-신팔)_삼각지 시공계획서" xfId="3771"/>
    <cellStyle name="_인원계획표 _투찰_P-(현리-신팔)_삼각지 시공계획서_ys dw 은평 생태교량" xfId="3772"/>
    <cellStyle name="_인원계획표 _투찰_ys dw 은평 생태교량" xfId="3774"/>
    <cellStyle name="_인원계획표 _투찰_대둔산" xfId="14770"/>
    <cellStyle name="_인원계획표 _투찰_대둔산_1. 가실행예산(0629 도면기준)" xfId="14771"/>
    <cellStyle name="_인원계획표 _투찰_대둔산_1. 가실행예산(0629 도면기준)_4.일신통신 가실행예산(재견적合)" xfId="14772"/>
    <cellStyle name="_인원계획표 _투찰_대둔산_1. 가실행예산(0629 도면기준)_을" xfId="14773"/>
    <cellStyle name="_인원계획표 _투찰_대둔산_1.본실행 - 조정(안)" xfId="14774"/>
    <cellStyle name="_인원계획표 _투찰_대둔산_1.본실행 - 조정(안)_4.일신통신 가실행예산(재견적合)" xfId="14775"/>
    <cellStyle name="_인원계획표 _투찰_대둔산_1.본실행 - 조정(안)_을" xfId="14776"/>
    <cellStyle name="_인원계획표 _투찰_대둔산_4.일신통신 가실행예산(재견적合)" xfId="14777"/>
    <cellStyle name="_인원계획표 _투찰_대둔산_을" xfId="14778"/>
    <cellStyle name="_인원계획표 _투찰_대둔산_총괄 내역서" xfId="14779"/>
    <cellStyle name="_인원계획표 _투찰_대둔산_총괄 내역서_4.일신통신 가실행예산(재견적合)" xfId="14780"/>
    <cellStyle name="_인원계획표 _투찰_대둔산_총괄 내역서_을" xfId="14781"/>
    <cellStyle name="_인원계획표 _투찰_부대결과" xfId="3744"/>
    <cellStyle name="_인원계획표 _투찰_부대결과_Book1" xfId="3751"/>
    <cellStyle name="_인원계획표 _투찰_부대결과_Book1_ys dw 은평 생태교량" xfId="3754"/>
    <cellStyle name="_인원계획표 _투찰_부대결과_Book1_삼각지 시공계획서" xfId="3752"/>
    <cellStyle name="_인원계획표 _투찰_부대결과_Book1_삼각지 시공계획서_ys dw 은평 생태교량" xfId="3753"/>
    <cellStyle name="_인원계획표 _투찰_부대결과_P-(현리-신팔)" xfId="3755"/>
    <cellStyle name="_인원계획표 _투찰_부대결과_P-(현리-신팔)_ys dw 은평 생태교량" xfId="3758"/>
    <cellStyle name="_인원계획표 _투찰_부대결과_P-(현리-신팔)_삼각지 시공계획서" xfId="3756"/>
    <cellStyle name="_인원계획표 _투찰_부대결과_P-(현리-신팔)_삼각지 시공계획서_ys dw 은평 생태교량" xfId="3757"/>
    <cellStyle name="_인원계획표 _투찰_부대결과_ys dw 은평 생태교량" xfId="3759"/>
    <cellStyle name="_인원계획표 _투찰_부대결과_삼각지 시공계획서" xfId="3745"/>
    <cellStyle name="_인원계획표 _투찰_부대결과_삼각지 시공계획서_ys dw 은평 생태교량" xfId="3746"/>
    <cellStyle name="_인원계획표 _투찰_부대결과_현리-신팔도로설계" xfId="3747"/>
    <cellStyle name="_인원계획표 _투찰_부대결과_현리-신팔도로설계_ys dw 은평 생태교량" xfId="3750"/>
    <cellStyle name="_인원계획표 _투찰_부대결과_현리-신팔도로설계_삼각지 시공계획서" xfId="3748"/>
    <cellStyle name="_인원계획표 _투찰_부대결과_현리-신팔도로설계_삼각지 시공계획서_ys dw 은평 생태교량" xfId="3749"/>
    <cellStyle name="_인원계획표 _투찰_삼각지 시공계획서" xfId="3760"/>
    <cellStyle name="_인원계획표 _투찰_삼각지 시공계획서_ys dw 은평 생태교량" xfId="3761"/>
    <cellStyle name="_인원계획표 _투찰_현리-신팔도로설계" xfId="3762"/>
    <cellStyle name="_인원계획표 _투찰_현리-신팔도로설계_ys dw 은평 생태교량" xfId="3765"/>
    <cellStyle name="_인원계획표 _투찰_현리-신팔도로설계_삼각지 시공계획서" xfId="3763"/>
    <cellStyle name="_인원계획표 _투찰_현리-신팔도로설계_삼각지 시공계획서_ys dw 은평 생태교량" xfId="3764"/>
    <cellStyle name="_인원계획표 _투찰내역" xfId="14782"/>
    <cellStyle name="_인원계획표 _투찰내역_1. 가실행예산(0629 도면기준)" xfId="14783"/>
    <cellStyle name="_인원계획표 _투찰내역_1. 가실행예산(0629 도면기준)_4.일신통신 가실행예산(재견적合)" xfId="14784"/>
    <cellStyle name="_인원계획표 _투찰내역_1. 가실행예산(0629 도면기준)_을" xfId="14785"/>
    <cellStyle name="_인원계획표 _투찰내역_1.본실행 - 조정(안)" xfId="14786"/>
    <cellStyle name="_인원계획표 _투찰내역_1.본실행 - 조정(안)_4.일신통신 가실행예산(재견적合)" xfId="14787"/>
    <cellStyle name="_인원계획표 _투찰내역_1.본실행 - 조정(안)_을" xfId="14788"/>
    <cellStyle name="_인원계획표 _투찰내역_4.일신통신 가실행예산(재견적合)" xfId="14789"/>
    <cellStyle name="_인원계획표 _투찰내역_을" xfId="14790"/>
    <cellStyle name="_인원계획표 _투찰내역_총괄 내역서" xfId="14791"/>
    <cellStyle name="_인원계획표 _투찰내역_총괄 내역서_4.일신통신 가실행예산(재견적合)" xfId="14792"/>
    <cellStyle name="_인원계획표 _투찰내역_총괄 내역서_을" xfId="14793"/>
    <cellStyle name="_인원계획표 _팬택공사현황" xfId="21617"/>
    <cellStyle name="_인원계획표 _팬택공사현황_00팬택공사현황" xfId="21618"/>
    <cellStyle name="_인원계획표 _포기각서" xfId="18216"/>
    <cellStyle name="_인원계획표 _포항4 일반지방 1공구실행new" xfId="3775"/>
    <cellStyle name="_인원계획표 _포항4 일반지방 1공구실행new_국지도49호선(본덕-임곡)1공구 실행new" xfId="3776"/>
    <cellStyle name="_인원계획표 _포항4 일반지방 1공구실행new_국지도49호선(본덕-임곡)1공구 실행new_서해안 임해관광도로 설계" xfId="3777"/>
    <cellStyle name="_인원계획표 _포항4 일반지방 1공구실행new_국지도49호선(본덕-임곡)1공구 실행new_서해안 임해관광도로 설계_춘천-동홍천(3)대비표" xfId="3778"/>
    <cellStyle name="_인원계획표 _포항4 일반지방 1공구실행new_국지도49호선(본덕-임곡)1공구 실행new_춘천-동홍천(3)대비표" xfId="3779"/>
    <cellStyle name="_인원계획표 _포항4 일반지방 1공구실행new_규암우회 투찰(대박)" xfId="3780"/>
    <cellStyle name="_인원계획표 _포항4 일반지방 1공구실행new_규암우회 투찰(대박)_서해안 임해관광도로 설계" xfId="3781"/>
    <cellStyle name="_인원계획표 _포항4 일반지방 1공구실행new_규암우회 투찰(대박)_서해안 임해관광도로 설계_춘천-동홍천(3)대비표" xfId="3782"/>
    <cellStyle name="_인원계획표 _포항4 일반지방 1공구실행new_규암우회 투찰(대박)_춘천-동홍천(3)대비표" xfId="3783"/>
    <cellStyle name="_인원계획표 _포항4 일반지방 1공구실행new_노귀재터널 실행new" xfId="3784"/>
    <cellStyle name="_인원계획표 _포항4 일반지방 1공구실행new_노귀재터널 실행new_서해안 임해관광도로 설계" xfId="3785"/>
    <cellStyle name="_인원계획표 _포항4 일반지방 1공구실행new_노귀재터널 실행new_서해안 임해관광도로 설계_춘천-동홍천(3)대비표" xfId="3786"/>
    <cellStyle name="_인원계획표 _포항4 일반지방 1공구실행new_노귀재터널 실행new_춘천-동홍천(3)대비표" xfId="3787"/>
    <cellStyle name="_인원계획표 _포항4 일반지방 1공구실행new_본덕-임곡 2공구 실행new" xfId="3788"/>
    <cellStyle name="_인원계획표 _포항4 일반지방 1공구실행new_본덕-임곡 2공구 실행new_서해안 임해관광도로 설계" xfId="3789"/>
    <cellStyle name="_인원계획표 _포항4 일반지방 1공구실행new_본덕-임곡 2공구 실행new_서해안 임해관광도로 설계_춘천-동홍천(3)대비표" xfId="3790"/>
    <cellStyle name="_인원계획표 _포항4 일반지방 1공구실행new_본덕-임곡 2공구 실행new_춘천-동홍천(3)대비표" xfId="3791"/>
    <cellStyle name="_인원계획표 _포항4 일반지방 1공구실행new_서해안 임해관광 실행new" xfId="3792"/>
    <cellStyle name="_인원계획표 _포항4 일반지방 1공구실행new_서해안 임해관광 실행new_서해안 임해관광도로 설계" xfId="3793"/>
    <cellStyle name="_인원계획표 _포항4 일반지방 1공구실행new_서해안 임해관광 실행new_서해안 임해관광도로 설계_춘천-동홍천(3)대비표" xfId="3794"/>
    <cellStyle name="_인원계획표 _포항4 일반지방 1공구실행new_서해안 임해관광 실행new_춘천-동홍천(3)대비표" xfId="3795"/>
    <cellStyle name="_인원계획표 _포항4 일반지방 1공구실행new_서해안 임해관광도로 설계" xfId="3796"/>
    <cellStyle name="_인원계획표 _포항4 일반지방 1공구실행new_서해안 임해관광도로 설계_춘천-동홍천(3)대비표" xfId="3797"/>
    <cellStyle name="_인원계획표 _포항4 일반지방 1공구실행new_진천ic -금왕 투찰new" xfId="3798"/>
    <cellStyle name="_인원계획표 _포항4 일반지방 1공구실행new_진천ic -금왕 투찰new_서해안 임해관광도로 설계" xfId="3799"/>
    <cellStyle name="_인원계획표 _포항4 일반지방 1공구실행new_진천ic -금왕 투찰new_서해안 임해관광도로 설계_춘천-동홍천(3)대비표" xfId="3800"/>
    <cellStyle name="_인원계획표 _포항4 일반지방 1공구실행new_진천ic -금왕 투찰new_춘천-동홍천(3)대비표" xfId="3801"/>
    <cellStyle name="_인원계획표 _포항4 일반지방 1공구실행new_춘천-동홍천(3)대비표" xfId="3802"/>
    <cellStyle name="_인원계획표 _하남덕풍추정공사비7(작성중)" xfId="21619"/>
    <cellStyle name="_인원계획표 _하남덕풍추정공사비7(작성중)_실행예산초안(105동)-시형-1" xfId="21620"/>
    <cellStyle name="_인원계획표 _하남덕풍추정공사비7(작성중)_실행예산초안(105동)-시형-2" xfId="21621"/>
    <cellStyle name="_인원계획표 _하남덕풍추정공사비7(작성중)_평택 지산동 아파트추정1-결재本" xfId="21622"/>
    <cellStyle name="_인원계획표 _하남덕풍추정공사비7(작성중)_평택 지산동 아파트추정1-결재本_실행예산초안(105동)-시형-1" xfId="21623"/>
    <cellStyle name="_인원계획표 _하남덕풍추정공사비7(작성중)_평택 지산동 아파트추정1-결재本_실행예산초안(105동)-시형-2" xfId="21624"/>
    <cellStyle name="_인원계획표 _한강로2가 복합건물(030924)개정0-PRD" xfId="3803"/>
    <cellStyle name="_인원계획표 _현리-신팔도로설계" xfId="3804"/>
    <cellStyle name="_인원계획표 _현리-신팔도로설계_ys dw 은평 생태교량" xfId="3807"/>
    <cellStyle name="_인원계획표 _현리-신팔도로설계_삼각지 시공계획서" xfId="3805"/>
    <cellStyle name="_인원계획표 _현리-신팔도로설계_삼각지 시공계획서_ys dw 은평 생태교량" xfId="3806"/>
    <cellStyle name="_인원계획표 _현설양식" xfId="18217"/>
    <cellStyle name="_인원계획표 _현장설명" xfId="18218"/>
    <cellStyle name="_인원계획표 _호남권투찰1" xfId="14794"/>
    <cellStyle name="_인원계획표 _호남권투찰1_1. 가실행예산(0629 도면기준)" xfId="14795"/>
    <cellStyle name="_인원계획표 _호남권투찰1_1. 가실행예산(0629 도면기준)_4.일신통신 가실행예산(재견적合)" xfId="14796"/>
    <cellStyle name="_인원계획표 _호남권투찰1_1. 가실행예산(0629 도면기준)_을" xfId="14797"/>
    <cellStyle name="_인원계획표 _호남권투찰1_1.본실행 - 조정(안)" xfId="14798"/>
    <cellStyle name="_인원계획표 _호남권투찰1_1.본실행 - 조정(안)_4.일신통신 가실행예산(재견적合)" xfId="14799"/>
    <cellStyle name="_인원계획표 _호남권투찰1_1.본실행 - 조정(안)_을" xfId="14800"/>
    <cellStyle name="_인원계획표 _호남권투찰1_4.일신통신 가실행예산(재견적合)" xfId="14801"/>
    <cellStyle name="_인원계획표 _호남권투찰1_을" xfId="14802"/>
    <cellStyle name="_인원계획표 _호남권투찰1_총괄 내역서" xfId="14803"/>
    <cellStyle name="_인원계획표 _호남권투찰1_총괄 내역서_4.일신통신 가실행예산(재견적合)" xfId="14804"/>
    <cellStyle name="_인원계획표 _호남권투찰1_총괄 내역서_을" xfId="14805"/>
    <cellStyle name="_인원계획표 _화성동탄KCC아파트추정1" xfId="21625"/>
    <cellStyle name="_인원계획표 _화성동탄KCC아파트추정1_실행예산초안(105동)-시형-1" xfId="21626"/>
    <cellStyle name="_인원계획표 _화성동탄KCC아파트추정1_실행예산초안(105동)-시형-2" xfId="21627"/>
    <cellStyle name="_인원계획표 _화성동탄KCC아파트추정1_평택 지산동 아파트추정1-결재本" xfId="21628"/>
    <cellStyle name="_인원계획표 _화성동탄KCC아파트추정1_평택 지산동 아파트추정1-결재本_실행예산초안(105동)-시형-1" xfId="21629"/>
    <cellStyle name="_인원계획표 _화성동탄KCC아파트추정1_평택 지산동 아파트추정1-결재本_실행예산초안(105동)-시형-2" xfId="21630"/>
    <cellStyle name="_인원계획표 _화성동탄KCC아파트추정2" xfId="21631"/>
    <cellStyle name="_인원계획표 _화성동탄KCC아파트추정2_실행예산초안(105동)-시형-1" xfId="21632"/>
    <cellStyle name="_인원계획표 _화성동탄KCC아파트추정2_실행예산초안(105동)-시형-2" xfId="21633"/>
    <cellStyle name="_인원계획표 _화성동탄KCC아파트추정2_평택 지산동 아파트추정1-결재本" xfId="21634"/>
    <cellStyle name="_인원계획표 _화성동탄KCC아파트추정2_평택 지산동 아파트추정1-결재本_실행예산초안(105동)-시형-1" xfId="21635"/>
    <cellStyle name="_인원계획표 _화성동탄KCC아파트추정2_평택 지산동 아파트추정1-결재本_실행예산초안(105동)-시형-2" xfId="21636"/>
    <cellStyle name="_인천 쇼핑몰 견적서-3257" xfId="13030"/>
    <cellStyle name="_인천간석동 모델하우스(삼성)" xfId="13629"/>
    <cellStyle name="_인천계양 까치마을 태화,한진아파트 공사내역서(제출용1)" xfId="20359"/>
    <cellStyle name="_인천계양 까치마을 태화,한진아파트 공사내역서(제출용1)_견적서-110동 602호" xfId="20360"/>
    <cellStyle name="_인천계양 까치마을 태화,한진아파트 공사내역서(제출용1)_견적서-상가" xfId="20361"/>
    <cellStyle name="_인천계양 까치마을 태화,한진아파트 공사내역서(제출용1)_견적서-상가_견적서-세대" xfId="20362"/>
    <cellStyle name="_인천계양 까치마을 태화,한진아파트 공사내역서(제출용1)_견적서-샘플2세대" xfId="20363"/>
    <cellStyle name="_인천계양 까치마을 태화,한진아파트 공사내역서(제출용1)_견적서-샘플2세대(수정)" xfId="20364"/>
    <cellStyle name="_인천계양 까치마을 태화,한진아파트 공사내역서(제출용1)_견적서-샘플2세대(수정)_견적서-세대결로(115동 1101호 외)" xfId="20365"/>
    <cellStyle name="_인천계양 까치마을 태화,한진아파트 공사내역서(제출용1)_견적서-샘플2세대_견적서-세대" xfId="20366"/>
    <cellStyle name="_인천계양 까치마을 태화,한진아파트 공사내역서(제출용1)_견적서-세대결로(115동 1101호 외)" xfId="20367"/>
    <cellStyle name="_인천계양 까치마을 태화,한진아파트 공사내역서(제출용1)_견적서-지하주차장" xfId="20368"/>
    <cellStyle name="_인천계양 까치마을 태화,한진아파트 공사내역서(제출용1)_견적서-지하주차장 천정보 균열" xfId="20369"/>
    <cellStyle name="_인천계양 까치마을 태화,한진아파트 공사내역서(제출용1)_견적서-지하주차장 천정보 균열_견적서-301동 302호 수정(01.05)" xfId="20370"/>
    <cellStyle name="_인천계양 까치마을 태화,한진아파트 공사내역서(제출용1)_견적서-지하주차장 천정보 균열_새암건설-302동1601호 보수견적서" xfId="20371"/>
    <cellStyle name="_인천계양 까치마을 태화,한진아파트 공사내역서(제출용1)_견적서-지하주차장 천정보 균열_점검보고서-303동 1903호(01.08)" xfId="20372"/>
    <cellStyle name="_인천계양 까치마을 태화,한진아파트 공사내역서(제출용1)_계양구 도두리마을 동남 아파트 하자보수공사비산출서(자오)" xfId="20373"/>
    <cellStyle name="_인천계양 까치마을 태화,한진아파트 공사내역서(제출용1)_계양구 도두리마을 동남 아파트 하자보수공사비산출서(자오)_견적서-110동 602호" xfId="20374"/>
    <cellStyle name="_인천계양 까치마을 태화,한진아파트 공사내역서(제출용1)_계양구 도두리마을 동남 아파트 하자보수공사비산출서(자오)_견적서-상가" xfId="20375"/>
    <cellStyle name="_인천계양 까치마을 태화,한진아파트 공사내역서(제출용1)_계양구 도두리마을 동남 아파트 하자보수공사비산출서(자오)_견적서-상가_견적서-세대" xfId="20376"/>
    <cellStyle name="_인천계양 까치마을 태화,한진아파트 공사내역서(제출용1)_계양구 도두리마을 동남 아파트 하자보수공사비산출서(자오)_견적서-샘플2세대" xfId="20377"/>
    <cellStyle name="_인천계양 까치마을 태화,한진아파트 공사내역서(제출용1)_계양구 도두리마을 동남 아파트 하자보수공사비산출서(자오)_견적서-샘플2세대(수정)" xfId="20378"/>
    <cellStyle name="_인천계양 까치마을 태화,한진아파트 공사내역서(제출용1)_계양구 도두리마을 동남 아파트 하자보수공사비산출서(자오)_견적서-샘플2세대(수정)_견적서-세대결로(115동 1101호 외)" xfId="20379"/>
    <cellStyle name="_인천계양 까치마을 태화,한진아파트 공사내역서(제출용1)_계양구 도두리마을 동남 아파트 하자보수공사비산출서(자오)_견적서-샘플2세대_견적서-세대" xfId="20380"/>
    <cellStyle name="_인천계양 까치마을 태화,한진아파트 공사내역서(제출용1)_계양구 도두리마을 동남 아파트 하자보수공사비산출서(자오)_견적서-세대결로(115동 1101호 외)" xfId="20381"/>
    <cellStyle name="_인천계양 까치마을 태화,한진아파트 공사내역서(제출용1)_계양구 도두리마을 동남 아파트 하자보수공사비산출서(자오)_견적서-지하주차장" xfId="20382"/>
    <cellStyle name="_인천계양 까치마을 태화,한진아파트 공사내역서(제출용1)_계양구 도두리마을 동남 아파트 하자보수공사비산출서(자오)_견적서-지하주차장 천정보 균열" xfId="20383"/>
    <cellStyle name="_인천계양 까치마을 태화,한진아파트 공사내역서(제출용1)_계양구 도두리마을 동남 아파트 하자보수공사비산출서(자오)_견적서-지하주차장 천정보 균열_견적서-301동 302호 수정(01.05)" xfId="20384"/>
    <cellStyle name="_인천계양 까치마을 태화,한진아파트 공사내역서(제출용1)_계양구 도두리마을 동남 아파트 하자보수공사비산출서(자오)_견적서-지하주차장 천정보 균열_새암건설-302동1601호 보수견적서" xfId="20385"/>
    <cellStyle name="_인천계양 까치마을 태화,한진아파트 공사내역서(제출용1)_계양구 도두리마을 동남 아파트 하자보수공사비산출서(자오)_견적서-지하주차장 천정보 균열_점검보고서-303동 1903호(01.08)" xfId="20386"/>
    <cellStyle name="_인천계양 까치마을 태화,한진아파트 공사내역서(제출용1)_계양구 도두리마을 동남 아파트 하자보수공사비산출서(자오)_복사본 견적서-202동 1101호NEW" xfId="20387"/>
    <cellStyle name="_인천계양 까치마을 태화,한진아파트 공사내역서(제출용1)_계양구 도두리마을 동남 아파트 하자보수공사비산출서(자오)_수량산출서(계단)" xfId="20388"/>
    <cellStyle name="_인천계양 까치마을 태화,한진아파트 공사내역서(제출용1)_계양구 도두리마을 동남 아파트 하자보수공사비산출서(자오)_업체선정요청(강릉경포외벽도색)" xfId="20389"/>
    <cellStyle name="_인천계양 까치마을 태화,한진아파트 공사내역서(제출용1)_계양구 도두리마을 동남 아파트 하자보수공사비산출서(자오)_업체선정요청(종결보수공사)" xfId="20390"/>
    <cellStyle name="_인천계양 까치마을 태화,한진아파트 공사내역서(제출용1)_구로동구일우성아파트 하자보수공사비산출서(1)" xfId="20391"/>
    <cellStyle name="_인천계양 까치마을 태화,한진아파트 공사내역서(제출용1)_구로동구일우성아파트 하자보수공사비산출서(1)_견적서-110동 602호" xfId="20392"/>
    <cellStyle name="_인천계양 까치마을 태화,한진아파트 공사내역서(제출용1)_구로동구일우성아파트 하자보수공사비산출서(1)_견적서-상가" xfId="20393"/>
    <cellStyle name="_인천계양 까치마을 태화,한진아파트 공사내역서(제출용1)_구로동구일우성아파트 하자보수공사비산출서(1)_견적서-상가_견적서-세대" xfId="20394"/>
    <cellStyle name="_인천계양 까치마을 태화,한진아파트 공사내역서(제출용1)_구로동구일우성아파트 하자보수공사비산출서(1)_견적서-샘플2세대" xfId="20395"/>
    <cellStyle name="_인천계양 까치마을 태화,한진아파트 공사내역서(제출용1)_구로동구일우성아파트 하자보수공사비산출서(1)_견적서-샘플2세대(수정)" xfId="20396"/>
    <cellStyle name="_인천계양 까치마을 태화,한진아파트 공사내역서(제출용1)_구로동구일우성아파트 하자보수공사비산출서(1)_견적서-샘플2세대(수정)_견적서-세대결로(115동 1101호 외)" xfId="20397"/>
    <cellStyle name="_인천계양 까치마을 태화,한진아파트 공사내역서(제출용1)_구로동구일우성아파트 하자보수공사비산출서(1)_견적서-샘플2세대_견적서-세대" xfId="20398"/>
    <cellStyle name="_인천계양 까치마을 태화,한진아파트 공사내역서(제출용1)_구로동구일우성아파트 하자보수공사비산출서(1)_견적서-세대결로(115동 1101호 외)" xfId="20399"/>
    <cellStyle name="_인천계양 까치마을 태화,한진아파트 공사내역서(제출용1)_구로동구일우성아파트 하자보수공사비산출서(1)_견적서-지하주차장" xfId="20400"/>
    <cellStyle name="_인천계양 까치마을 태화,한진아파트 공사내역서(제출용1)_구로동구일우성아파트 하자보수공사비산출서(1)_견적서-지하주차장 천정보 균열" xfId="20401"/>
    <cellStyle name="_인천계양 까치마을 태화,한진아파트 공사내역서(제출용1)_구로동구일우성아파트 하자보수공사비산출서(1)_견적서-지하주차장 천정보 균열_견적서-301동 302호 수정(01.05)" xfId="20402"/>
    <cellStyle name="_인천계양 까치마을 태화,한진아파트 공사내역서(제출용1)_구로동구일우성아파트 하자보수공사비산출서(1)_견적서-지하주차장 천정보 균열_새암건설-302동1601호 보수견적서" xfId="20403"/>
    <cellStyle name="_인천계양 까치마을 태화,한진아파트 공사내역서(제출용1)_구로동구일우성아파트 하자보수공사비산출서(1)_견적서-지하주차장 천정보 균열_점검보고서-303동 1903호(01.08)" xfId="20404"/>
    <cellStyle name="_인천계양 까치마을 태화,한진아파트 공사내역서(제출용1)_구로동구일우성아파트 하자보수공사비산출서(1)_복사본 견적서-202동 1101호NEW" xfId="20405"/>
    <cellStyle name="_인천계양 까치마을 태화,한진아파트 공사내역서(제출용1)_구로동구일우성아파트 하자보수공사비산출서(1)_수량산출서(계단)" xfId="20406"/>
    <cellStyle name="_인천계양 까치마을 태화,한진아파트 공사내역서(제출용1)_구로동구일우성아파트 하자보수공사비산출서(1)_업체선정요청(강릉경포외벽도색)" xfId="20407"/>
    <cellStyle name="_인천계양 까치마을 태화,한진아파트 공사내역서(제출용1)_구로동구일우성아파트 하자보수공사비산출서(1)_업체선정요청(종결보수공사)" xfId="20408"/>
    <cellStyle name="_인천계양 까치마을 태화,한진아파트 공사내역서(제출용1)_복사본 견적서-202동 1101호NEW" xfId="20409"/>
    <cellStyle name="_인천계양 까치마을 태화,한진아파트 공사내역서(제출용1)_수량산출서(계단)" xfId="20410"/>
    <cellStyle name="_인천계양 까치마을 태화,한진아파트 공사내역서(제출용1)_업체선정요청(강릉경포외벽도색)" xfId="20411"/>
    <cellStyle name="_인천계양 까치마을 태화,한진아파트 공사내역서(제출용1)_업체선정요청(종결보수공사)" xfId="20412"/>
    <cellStyle name="_인천계양 까치마을 태화,한진아파트 공사내역서(제출용1)_인천계양 까치마을 태화,한진아파트 공사내역서9.12(제출용)" xfId="20413"/>
    <cellStyle name="_인천계양 까치마을 태화,한진아파트 공사내역서(제출용1)_인천계양 까치마을 태화,한진아파트 공사내역서9.12(제출용)_견적서-110동 602호" xfId="20414"/>
    <cellStyle name="_인천계양 까치마을 태화,한진아파트 공사내역서(제출용1)_인천계양 까치마을 태화,한진아파트 공사내역서9.12(제출용)_견적서-상가" xfId="20415"/>
    <cellStyle name="_인천계양 까치마을 태화,한진아파트 공사내역서(제출용1)_인천계양 까치마을 태화,한진아파트 공사내역서9.12(제출용)_견적서-상가_견적서-세대" xfId="20416"/>
    <cellStyle name="_인천계양 까치마을 태화,한진아파트 공사내역서(제출용1)_인천계양 까치마을 태화,한진아파트 공사내역서9.12(제출용)_견적서-샘플2세대" xfId="20417"/>
    <cellStyle name="_인천계양 까치마을 태화,한진아파트 공사내역서(제출용1)_인천계양 까치마을 태화,한진아파트 공사내역서9.12(제출용)_견적서-샘플2세대(수정)" xfId="20418"/>
    <cellStyle name="_인천계양 까치마을 태화,한진아파트 공사내역서(제출용1)_인천계양 까치마을 태화,한진아파트 공사내역서9.12(제출용)_견적서-샘플2세대(수정)_견적서-세대결로(115동 1101호 외)" xfId="20419"/>
    <cellStyle name="_인천계양 까치마을 태화,한진아파트 공사내역서(제출용1)_인천계양 까치마을 태화,한진아파트 공사내역서9.12(제출용)_견적서-샘플2세대_견적서-세대" xfId="20420"/>
    <cellStyle name="_인천계양 까치마을 태화,한진아파트 공사내역서(제출용1)_인천계양 까치마을 태화,한진아파트 공사내역서9.12(제출용)_견적서-세대결로(115동 1101호 외)" xfId="20421"/>
    <cellStyle name="_인천계양 까치마을 태화,한진아파트 공사내역서(제출용1)_인천계양 까치마을 태화,한진아파트 공사내역서9.12(제출용)_견적서-지하주차장" xfId="20422"/>
    <cellStyle name="_인천계양 까치마을 태화,한진아파트 공사내역서(제출용1)_인천계양 까치마을 태화,한진아파트 공사내역서9.12(제출용)_견적서-지하주차장 천정보 균열" xfId="20423"/>
    <cellStyle name="_인천계양 까치마을 태화,한진아파트 공사내역서(제출용1)_인천계양 까치마을 태화,한진아파트 공사내역서9.12(제출용)_견적서-지하주차장 천정보 균열_견적서-301동 302호 수정(01.05)" xfId="20424"/>
    <cellStyle name="_인천계양 까치마을 태화,한진아파트 공사내역서(제출용1)_인천계양 까치마을 태화,한진아파트 공사내역서9.12(제출용)_견적서-지하주차장 천정보 균열_새암건설-302동1601호 보수견적서" xfId="20425"/>
    <cellStyle name="_인천계양 까치마을 태화,한진아파트 공사내역서(제출용1)_인천계양 까치마을 태화,한진아파트 공사내역서9.12(제출용)_견적서-지하주차장 천정보 균열_점검보고서-303동 1903호(01.08)" xfId="20426"/>
    <cellStyle name="_인천계양 까치마을 태화,한진아파트 공사내역서(제출용1)_인천계양 까치마을 태화,한진아파트 공사내역서9.12(제출용)_복사본 견적서-202동 1101호NEW" xfId="20427"/>
    <cellStyle name="_인천계양 까치마을 태화,한진아파트 공사내역서(제출용1)_인천계양 까치마을 태화,한진아파트 공사내역서9.12(제출용)_수량산출서(계단)" xfId="20428"/>
    <cellStyle name="_인천계양 까치마을 태화,한진아파트 공사내역서(제출용1)_인천계양 까치마을 태화,한진아파트 공사내역서9.12(제출용)_업체선정요청(강릉경포외벽도색)" xfId="20429"/>
    <cellStyle name="_인천계양 까치마을 태화,한진아파트 공사내역서(제출용1)_인천계양 까치마을 태화,한진아파트 공사내역서9.12(제출용)_업체선정요청(종결보수공사)" xfId="20430"/>
    <cellStyle name="_인천계양 까치마을 태화,한진아파트 공사내역서(제출용1)_인천계양 까치마을 태화,한진아파트 공사내역서9.12(제출용)_인천계양 까치마을 태화,한진아파트 공사내역서9.12(제출용)" xfId="20431"/>
    <cellStyle name="_인천계양 까치마을 태화,한진아파트 공사내역서(제출용1)_인천계양 까치마을 태화,한진아파트 공사내역서9.12(제출용)_인천계양 까치마을 태화,한진아파트 공사내역서9.12(제출용)_견적서-110동 602호" xfId="20432"/>
    <cellStyle name="_인천계양 까치마을 태화,한진아파트 공사내역서(제출용1)_인천계양 까치마을 태화,한진아파트 공사내역서9.12(제출용)_인천계양 까치마을 태화,한진아파트 공사내역서9.12(제출용)_견적서-상가" xfId="20433"/>
    <cellStyle name="_인천계양 까치마을 태화,한진아파트 공사내역서(제출용1)_인천계양 까치마을 태화,한진아파트 공사내역서9.12(제출용)_인천계양 까치마을 태화,한진아파트 공사내역서9.12(제출용)_견적서-상가_견적서-세대" xfId="20434"/>
    <cellStyle name="_인천계양 까치마을 태화,한진아파트 공사내역서(제출용1)_인천계양 까치마을 태화,한진아파트 공사내역서9.12(제출용)_인천계양 까치마을 태화,한진아파트 공사내역서9.12(제출용)_견적서-샘플2세대" xfId="20435"/>
    <cellStyle name="_인천계양 까치마을 태화,한진아파트 공사내역서(제출용1)_인천계양 까치마을 태화,한진아파트 공사내역서9.12(제출용)_인천계양 까치마을 태화,한진아파트 공사내역서9.12(제출용)_견적서-샘플2세대(수정)" xfId="20436"/>
    <cellStyle name="_인천계양 까치마을 태화,한진아파트 공사내역서(제출용1)_인천계양 까치마을 태화,한진아파트 공사내역서9.12(제출용)_인천계양 까치마을 태화,한진아파트 공사내역서9.12(제출용)_견적서-샘플2세대(수정)_견적서-세대결로(115동 1101호 외)" xfId="20437"/>
    <cellStyle name="_인천계양 까치마을 태화,한진아파트 공사내역서(제출용1)_인천계양 까치마을 태화,한진아파트 공사내역서9.12(제출용)_인천계양 까치마을 태화,한진아파트 공사내역서9.12(제출용)_견적서-샘플2세대_견적서-세대" xfId="20438"/>
    <cellStyle name="_인천계양 까치마을 태화,한진아파트 공사내역서(제출용1)_인천계양 까치마을 태화,한진아파트 공사내역서9.12(제출용)_인천계양 까치마을 태화,한진아파트 공사내역서9.12(제출용)_견적서-세대결로(115동 1101호 외)" xfId="20439"/>
    <cellStyle name="_인천계양 까치마을 태화,한진아파트 공사내역서(제출용1)_인천계양 까치마을 태화,한진아파트 공사내역서9.12(제출용)_인천계양 까치마을 태화,한진아파트 공사내역서9.12(제출용)_견적서-지하주차장" xfId="20440"/>
    <cellStyle name="_인천계양 까치마을 태화,한진아파트 공사내역서(제출용1)_인천계양 까치마을 태화,한진아파트 공사내역서9.12(제출용)_인천계양 까치마을 태화,한진아파트 공사내역서9.12(제출용)_견적서-지하주차장 천정보 균열" xfId="20441"/>
    <cellStyle name="_인천계양 까치마을 태화,한진아파트 공사내역서(제출용1)_인천계양 까치마을 태화,한진아파트 공사내역서9.12(제출용)_인천계양 까치마을 태화,한진아파트 공사내역서9.12(제출용)_견적서-지하주차장 천정보 균열_견적서-301동 302호 수정(01.05)" xfId="20442"/>
    <cellStyle name="_인천계양 까치마을 태화,한진아파트 공사내역서(제출용1)_인천계양 까치마을 태화,한진아파트 공사내역서9.12(제출용)_인천계양 까치마을 태화,한진아파트 공사내역서9.12(제출용)_견적서-지하주차장 천정보 균열_새암건설-302동1601호 보수견적서" xfId="20443"/>
    <cellStyle name="_인천계양 까치마을 태화,한진아파트 공사내역서(제출용1)_인천계양 까치마을 태화,한진아파트 공사내역서9.12(제출용)_인천계양 까치마을 태화,한진아파트 공사내역서9.12(제출용)_견적서-지하주차장 천정보 균열_점검보고서-303동 1903호(01.08)" xfId="20444"/>
    <cellStyle name="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" xfId="20445"/>
    <cellStyle name="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견적서-110동 602호" xfId="20446"/>
    <cellStyle name="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견적서-상가" xfId="20447"/>
    <cellStyle name="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견적서-상가_견적서-세대" xfId="20448"/>
    <cellStyle name="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견적서-샘플2세대" xfId="20449"/>
    <cellStyle name="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견적서-샘플2세대(수정)" xfId="20450"/>
    <cellStyle name="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견적서-샘플2세대(수정)_견적서-세대결로(115동 1101호 외)" xfId="20451"/>
    <cellStyle name="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견적서-샘플2세대_견적서-세대" xfId="20452"/>
    <cellStyle name="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견적서-세대결로(115동 1101호 외)" xfId="20453"/>
    <cellStyle name="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견적서-지하주차장" xfId="20454"/>
    <cellStyle name="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견적서-지하주차장 천정보 균열" xfId="20455"/>
    <cellStyle name="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견적서-지하주차장 천정보 균열_견적서-301동 302호 수정(01.05)" xfId="20456"/>
    <cellStyle name="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견적서-지하주차장 천정보 균열_새암건설-302동1601호 보수견적서" xfId="20457"/>
    <cellStyle name="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견적서-지하주차장 천정보 균열_점검보고서-303동 1903호(01.08)" xfId="20458"/>
    <cellStyle name="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복사본 견적서-202동 1101호NEW" xfId="20459"/>
    <cellStyle name="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수량산출서(계단)" xfId="20460"/>
    <cellStyle name="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업체선정요청(강릉경포외벽도색)" xfId="20461"/>
    <cellStyle name="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업체선정요청(종결보수공사)" xfId="20462"/>
    <cellStyle name="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" xfId="20463"/>
    <cellStyle name="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견적서-110동 602호" xfId="20464"/>
    <cellStyle name="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견적서-상가" xfId="20465"/>
    <cellStyle name="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견적서-상가_견적서-세대" xfId="20466"/>
    <cellStyle name="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견적서-샘플2세대" xfId="20467"/>
    <cellStyle name="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견적서-샘플2세대(수정)" xfId="20468"/>
    <cellStyle name="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견적서-샘플2세대(수정)_견적서-세대결로(115동 1101호 외)" xfId="20469"/>
    <cellStyle name="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견적서-샘플2세대_견적서-세대" xfId="20470"/>
    <cellStyle name="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견적서-세대결로(115동 1101호 외)" xfId="20471"/>
    <cellStyle name="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견적서-지하주차장" xfId="20472"/>
    <cellStyle name="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견적서-지하주차장 천정보 균열" xfId="20473"/>
    <cellStyle name="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견적서-지하주차장 천정보 균열_견적서-301동 302호 수정(01.05)" xfId="20474"/>
    <cellStyle name="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견적서-지하주차장 천정보 균열_새암건설-302동1601호 보수견적서" xfId="20475"/>
    <cellStyle name="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견적서-지하주차장 천정보 균열_점검보고서-303동 1903호(01.08)" xfId="20476"/>
    <cellStyle name="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복사본 견적서-202동 1101호NEW" xfId="20477"/>
    <cellStyle name="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수량산출서(계단)" xfId="20478"/>
    <cellStyle name="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업체선정요청(강릉경포외벽도색)" xfId="20479"/>
    <cellStyle name="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업체선정요청(종결보수공사)" xfId="20480"/>
    <cellStyle name="_인천계양 까치마을 태화,한진아파트 공사내역서(제출용1)_인천계양 까치마을 태화,한진아파트 공사내역서9.12(제출용)_인천계양 까치마을 태화,한진아파트 공사내역서9.12(제출용)_복사본 견적서-202동 1101호NEW" xfId="20481"/>
    <cellStyle name="_인천계양 까치마을 태화,한진아파트 공사내역서(제출용1)_인천계양 까치마을 태화,한진아파트 공사내역서9.12(제출용)_인천계양 까치마을 태화,한진아파트 공사내역서9.12(제출용)_수량산출서(계단)" xfId="20482"/>
    <cellStyle name="_인천계양 까치마을 태화,한진아파트 공사내역서(제출용1)_인천계양 까치마을 태화,한진아파트 공사내역서9.12(제출용)_인천계양 까치마을 태화,한진아파트 공사내역서9.12(제출용)_업체선정요청(강릉경포외벽도색)" xfId="20483"/>
    <cellStyle name="_인천계양 까치마을 태화,한진아파트 공사내역서(제출용1)_인천계양 까치마을 태화,한진아파트 공사내역서9.12(제출용)_인천계양 까치마을 태화,한진아파트 공사내역서9.12(제출용)_업체선정요청(종결보수공사)" xfId="20484"/>
    <cellStyle name="_인천계양 까치마을 태화,한진아파트 공사내역서9.12(제출용)" xfId="20485"/>
    <cellStyle name="_인천계양 까치마을 태화,한진아파트 공사내역서9.12(제출용)_견적서-110동 602호" xfId="20486"/>
    <cellStyle name="_인천계양 까치마을 태화,한진아파트 공사내역서9.12(제출용)_견적서-상가" xfId="20487"/>
    <cellStyle name="_인천계양 까치마을 태화,한진아파트 공사내역서9.12(제출용)_견적서-상가_견적서-세대" xfId="20488"/>
    <cellStyle name="_인천계양 까치마을 태화,한진아파트 공사내역서9.12(제출용)_견적서-샘플2세대" xfId="20489"/>
    <cellStyle name="_인천계양 까치마을 태화,한진아파트 공사내역서9.12(제출용)_견적서-샘플2세대(수정)" xfId="20490"/>
    <cellStyle name="_인천계양 까치마을 태화,한진아파트 공사내역서9.12(제출용)_견적서-샘플2세대(수정)_견적서-세대결로(115동 1101호 외)" xfId="20491"/>
    <cellStyle name="_인천계양 까치마을 태화,한진아파트 공사내역서9.12(제출용)_견적서-샘플2세대_견적서-세대" xfId="20492"/>
    <cellStyle name="_인천계양 까치마을 태화,한진아파트 공사내역서9.12(제출용)_견적서-세대결로(115동 1101호 외)" xfId="20493"/>
    <cellStyle name="_인천계양 까치마을 태화,한진아파트 공사내역서9.12(제출용)_견적서-지하주차장" xfId="20494"/>
    <cellStyle name="_인천계양 까치마을 태화,한진아파트 공사내역서9.12(제출용)_견적서-지하주차장 천정보 균열" xfId="20495"/>
    <cellStyle name="_인천계양 까치마을 태화,한진아파트 공사내역서9.12(제출용)_견적서-지하주차장 천정보 균열_견적서-301동 302호 수정(01.05)" xfId="20496"/>
    <cellStyle name="_인천계양 까치마을 태화,한진아파트 공사내역서9.12(제출용)_견적서-지하주차장 천정보 균열_새암건설-302동1601호 보수견적서" xfId="20497"/>
    <cellStyle name="_인천계양 까치마을 태화,한진아파트 공사내역서9.12(제출용)_견적서-지하주차장 천정보 균열_점검보고서-303동 1903호(01.08)" xfId="20498"/>
    <cellStyle name="_인천계양 까치마을 태화,한진아파트 공사내역서9.12(제출용)_계양구 도두리마을 동남 아파트 하자보수공사비산출서(자오)" xfId="20499"/>
    <cellStyle name="_인천계양 까치마을 태화,한진아파트 공사내역서9.12(제출용)_계양구 도두리마을 동남 아파트 하자보수공사비산출서(자오)_견적서-110동 602호" xfId="20500"/>
    <cellStyle name="_인천계양 까치마을 태화,한진아파트 공사내역서9.12(제출용)_계양구 도두리마을 동남 아파트 하자보수공사비산출서(자오)_견적서-상가" xfId="20501"/>
    <cellStyle name="_인천계양 까치마을 태화,한진아파트 공사내역서9.12(제출용)_계양구 도두리마을 동남 아파트 하자보수공사비산출서(자오)_견적서-상가_견적서-세대" xfId="20502"/>
    <cellStyle name="_인천계양 까치마을 태화,한진아파트 공사내역서9.12(제출용)_계양구 도두리마을 동남 아파트 하자보수공사비산출서(자오)_견적서-샘플2세대" xfId="20503"/>
    <cellStyle name="_인천계양 까치마을 태화,한진아파트 공사내역서9.12(제출용)_계양구 도두리마을 동남 아파트 하자보수공사비산출서(자오)_견적서-샘플2세대(수정)" xfId="20504"/>
    <cellStyle name="_인천계양 까치마을 태화,한진아파트 공사내역서9.12(제출용)_계양구 도두리마을 동남 아파트 하자보수공사비산출서(자오)_견적서-샘플2세대(수정)_견적서-세대결로(115동 1101호 외)" xfId="20505"/>
    <cellStyle name="_인천계양 까치마을 태화,한진아파트 공사내역서9.12(제출용)_계양구 도두리마을 동남 아파트 하자보수공사비산출서(자오)_견적서-샘플2세대_견적서-세대" xfId="20506"/>
    <cellStyle name="_인천계양 까치마을 태화,한진아파트 공사내역서9.12(제출용)_계양구 도두리마을 동남 아파트 하자보수공사비산출서(자오)_견적서-세대결로(115동 1101호 외)" xfId="20507"/>
    <cellStyle name="_인천계양 까치마을 태화,한진아파트 공사내역서9.12(제출용)_계양구 도두리마을 동남 아파트 하자보수공사비산출서(자오)_견적서-지하주차장" xfId="20508"/>
    <cellStyle name="_인천계양 까치마을 태화,한진아파트 공사내역서9.12(제출용)_계양구 도두리마을 동남 아파트 하자보수공사비산출서(자오)_견적서-지하주차장 천정보 균열" xfId="20509"/>
    <cellStyle name="_인천계양 까치마을 태화,한진아파트 공사내역서9.12(제출용)_계양구 도두리마을 동남 아파트 하자보수공사비산출서(자오)_견적서-지하주차장 천정보 균열_견적서-301동 302호 수정(01.05)" xfId="20510"/>
    <cellStyle name="_인천계양 까치마을 태화,한진아파트 공사내역서9.12(제출용)_계양구 도두리마을 동남 아파트 하자보수공사비산출서(자오)_견적서-지하주차장 천정보 균열_새암건설-302동1601호 보수견적서" xfId="20511"/>
    <cellStyle name="_인천계양 까치마을 태화,한진아파트 공사내역서9.12(제출용)_계양구 도두리마을 동남 아파트 하자보수공사비산출서(자오)_견적서-지하주차장 천정보 균열_점검보고서-303동 1903호(01.08)" xfId="20512"/>
    <cellStyle name="_인천계양 까치마을 태화,한진아파트 공사내역서9.12(제출용)_계양구 도두리마을 동남 아파트 하자보수공사비산출서(자오)_복사본 견적서-202동 1101호NEW" xfId="20513"/>
    <cellStyle name="_인천계양 까치마을 태화,한진아파트 공사내역서9.12(제출용)_계양구 도두리마을 동남 아파트 하자보수공사비산출서(자오)_수량산출서(계단)" xfId="20514"/>
    <cellStyle name="_인천계양 까치마을 태화,한진아파트 공사내역서9.12(제출용)_계양구 도두리마을 동남 아파트 하자보수공사비산출서(자오)_업체선정요청(강릉경포외벽도색)" xfId="20515"/>
    <cellStyle name="_인천계양 까치마을 태화,한진아파트 공사내역서9.12(제출용)_계양구 도두리마을 동남 아파트 하자보수공사비산출서(자오)_업체선정요청(종결보수공사)" xfId="20516"/>
    <cellStyle name="_인천계양 까치마을 태화,한진아파트 공사내역서9.12(제출용)_구로동구일우성아파트 하자보수공사비산출서(1)" xfId="20517"/>
    <cellStyle name="_인천계양 까치마을 태화,한진아파트 공사내역서9.12(제출용)_구로동구일우성아파트 하자보수공사비산출서(1)_견적서-110동 602호" xfId="20518"/>
    <cellStyle name="_인천계양 까치마을 태화,한진아파트 공사내역서9.12(제출용)_구로동구일우성아파트 하자보수공사비산출서(1)_견적서-상가" xfId="20519"/>
    <cellStyle name="_인천계양 까치마을 태화,한진아파트 공사내역서9.12(제출용)_구로동구일우성아파트 하자보수공사비산출서(1)_견적서-상가_견적서-세대" xfId="20520"/>
    <cellStyle name="_인천계양 까치마을 태화,한진아파트 공사내역서9.12(제출용)_구로동구일우성아파트 하자보수공사비산출서(1)_견적서-샘플2세대" xfId="20521"/>
    <cellStyle name="_인천계양 까치마을 태화,한진아파트 공사내역서9.12(제출용)_구로동구일우성아파트 하자보수공사비산출서(1)_견적서-샘플2세대(수정)" xfId="20522"/>
    <cellStyle name="_인천계양 까치마을 태화,한진아파트 공사내역서9.12(제출용)_구로동구일우성아파트 하자보수공사비산출서(1)_견적서-샘플2세대(수정)_견적서-세대결로(115동 1101호 외)" xfId="20523"/>
    <cellStyle name="_인천계양 까치마을 태화,한진아파트 공사내역서9.12(제출용)_구로동구일우성아파트 하자보수공사비산출서(1)_견적서-샘플2세대_견적서-세대" xfId="20524"/>
    <cellStyle name="_인천계양 까치마을 태화,한진아파트 공사내역서9.12(제출용)_구로동구일우성아파트 하자보수공사비산출서(1)_견적서-세대결로(115동 1101호 외)" xfId="20525"/>
    <cellStyle name="_인천계양 까치마을 태화,한진아파트 공사내역서9.12(제출용)_구로동구일우성아파트 하자보수공사비산출서(1)_견적서-지하주차장" xfId="20526"/>
    <cellStyle name="_인천계양 까치마을 태화,한진아파트 공사내역서9.12(제출용)_구로동구일우성아파트 하자보수공사비산출서(1)_견적서-지하주차장 천정보 균열" xfId="20527"/>
    <cellStyle name="_인천계양 까치마을 태화,한진아파트 공사내역서9.12(제출용)_구로동구일우성아파트 하자보수공사비산출서(1)_견적서-지하주차장 천정보 균열_견적서-301동 302호 수정(01.05)" xfId="20528"/>
    <cellStyle name="_인천계양 까치마을 태화,한진아파트 공사내역서9.12(제출용)_구로동구일우성아파트 하자보수공사비산출서(1)_견적서-지하주차장 천정보 균열_새암건설-302동1601호 보수견적서" xfId="20529"/>
    <cellStyle name="_인천계양 까치마을 태화,한진아파트 공사내역서9.12(제출용)_구로동구일우성아파트 하자보수공사비산출서(1)_견적서-지하주차장 천정보 균열_점검보고서-303동 1903호(01.08)" xfId="20530"/>
    <cellStyle name="_인천계양 까치마을 태화,한진아파트 공사내역서9.12(제출용)_구로동구일우성아파트 하자보수공사비산출서(1)_복사본 견적서-202동 1101호NEW" xfId="20531"/>
    <cellStyle name="_인천계양 까치마을 태화,한진아파트 공사내역서9.12(제출용)_구로동구일우성아파트 하자보수공사비산출서(1)_수량산출서(계단)" xfId="20532"/>
    <cellStyle name="_인천계양 까치마을 태화,한진아파트 공사내역서9.12(제출용)_구로동구일우성아파트 하자보수공사비산출서(1)_업체선정요청(강릉경포외벽도색)" xfId="20533"/>
    <cellStyle name="_인천계양 까치마을 태화,한진아파트 공사내역서9.12(제출용)_구로동구일우성아파트 하자보수공사비산출서(1)_업체선정요청(종결보수공사)" xfId="20534"/>
    <cellStyle name="_인천계양 까치마을 태화,한진아파트 공사내역서9.12(제출용)_복사본 견적서-202동 1101호NEW" xfId="20535"/>
    <cellStyle name="_인천계양 까치마을 태화,한진아파트 공사내역서9.12(제출용)_수량산출서(계단)" xfId="20536"/>
    <cellStyle name="_인천계양 까치마을 태화,한진아파트 공사내역서9.12(제출용)_업체선정요청(강릉경포외벽도색)" xfId="20537"/>
    <cellStyle name="_인천계양 까치마을 태화,한진아파트 공사내역서9.12(제출용)_업체선정요청(종결보수공사)" xfId="20538"/>
    <cellStyle name="_인천계양 까치마을 태화,한진아파트 공사내역서9.12(제출용)_인천계양 까치마을 태화,한진아파트 공사내역서9.12(제출용)" xfId="20539"/>
    <cellStyle name="_인천계양 까치마을 태화,한진아파트 공사내역서9.12(제출용)_인천계양 까치마을 태화,한진아파트 공사내역서9.12(제출용)_견적서-110동 602호" xfId="20540"/>
    <cellStyle name="_인천계양 까치마을 태화,한진아파트 공사내역서9.12(제출용)_인천계양 까치마을 태화,한진아파트 공사내역서9.12(제출용)_견적서-상가" xfId="20541"/>
    <cellStyle name="_인천계양 까치마을 태화,한진아파트 공사내역서9.12(제출용)_인천계양 까치마을 태화,한진아파트 공사내역서9.12(제출용)_견적서-상가_견적서-세대" xfId="20542"/>
    <cellStyle name="_인천계양 까치마을 태화,한진아파트 공사내역서9.12(제출용)_인천계양 까치마을 태화,한진아파트 공사내역서9.12(제출용)_견적서-샘플2세대" xfId="20543"/>
    <cellStyle name="_인천계양 까치마을 태화,한진아파트 공사내역서9.12(제출용)_인천계양 까치마을 태화,한진아파트 공사내역서9.12(제출용)_견적서-샘플2세대(수정)" xfId="20544"/>
    <cellStyle name="_인천계양 까치마을 태화,한진아파트 공사내역서9.12(제출용)_인천계양 까치마을 태화,한진아파트 공사내역서9.12(제출용)_견적서-샘플2세대(수정)_견적서-세대결로(115동 1101호 외)" xfId="20545"/>
    <cellStyle name="_인천계양 까치마을 태화,한진아파트 공사내역서9.12(제출용)_인천계양 까치마을 태화,한진아파트 공사내역서9.12(제출용)_견적서-샘플2세대_견적서-세대" xfId="20546"/>
    <cellStyle name="_인천계양 까치마을 태화,한진아파트 공사내역서9.12(제출용)_인천계양 까치마을 태화,한진아파트 공사내역서9.12(제출용)_견적서-세대결로(115동 1101호 외)" xfId="20547"/>
    <cellStyle name="_인천계양 까치마을 태화,한진아파트 공사내역서9.12(제출용)_인천계양 까치마을 태화,한진아파트 공사내역서9.12(제출용)_견적서-지하주차장" xfId="20548"/>
    <cellStyle name="_인천계양 까치마을 태화,한진아파트 공사내역서9.12(제출용)_인천계양 까치마을 태화,한진아파트 공사내역서9.12(제출용)_견적서-지하주차장 천정보 균열" xfId="20549"/>
    <cellStyle name="_인천계양 까치마을 태화,한진아파트 공사내역서9.12(제출용)_인천계양 까치마을 태화,한진아파트 공사내역서9.12(제출용)_견적서-지하주차장 천정보 균열_견적서-301동 302호 수정(01.05)" xfId="20550"/>
    <cellStyle name="_인천계양 까치마을 태화,한진아파트 공사내역서9.12(제출용)_인천계양 까치마을 태화,한진아파트 공사내역서9.12(제출용)_견적서-지하주차장 천정보 균열_새암건설-302동1601호 보수견적서" xfId="20551"/>
    <cellStyle name="_인천계양 까치마을 태화,한진아파트 공사내역서9.12(제출용)_인천계양 까치마을 태화,한진아파트 공사내역서9.12(제출용)_견적서-지하주차장 천정보 균열_점검보고서-303동 1903호(01.08)" xfId="20552"/>
    <cellStyle name="_인천계양 까치마을 태화,한진아파트 공사내역서9.12(제출용)_인천계양 까치마을 태화,한진아파트 공사내역서9.12(제출용)_복사본 견적서-202동 1101호NEW" xfId="20553"/>
    <cellStyle name="_인천계양 까치마을 태화,한진아파트 공사내역서9.12(제출용)_인천계양 까치마을 태화,한진아파트 공사내역서9.12(제출용)_수량산출서(계단)" xfId="20554"/>
    <cellStyle name="_인천계양 까치마을 태화,한진아파트 공사내역서9.12(제출용)_인천계양 까치마을 태화,한진아파트 공사내역서9.12(제출용)_업체선정요청(강릉경포외벽도색)" xfId="20555"/>
    <cellStyle name="_인천계양 까치마을 태화,한진아파트 공사내역서9.12(제출용)_인천계양 까치마을 태화,한진아파트 공사내역서9.12(제출용)_업체선정요청(종결보수공사)" xfId="20556"/>
    <cellStyle name="_인천계양 까치마을 태화,한진아파트 공사내역서9.12(제출용)_인천계양 까치마을 태화,한진아파트 공사내역서9.12(제출용)_인천계양 까치마을 태화,한진아파트 공사내역서9.12(제출용)" xfId="20557"/>
    <cellStyle name="_인천계양 까치마을 태화,한진아파트 공사내역서9.12(제출용)_인천계양 까치마을 태화,한진아파트 공사내역서9.12(제출용)_인천계양 까치마을 태화,한진아파트 공사내역서9.12(제출용)_견적서-110동 602호" xfId="20558"/>
    <cellStyle name="_인천계양 까치마을 태화,한진아파트 공사내역서9.12(제출용)_인천계양 까치마을 태화,한진아파트 공사내역서9.12(제출용)_인천계양 까치마을 태화,한진아파트 공사내역서9.12(제출용)_견적서-상가" xfId="20559"/>
    <cellStyle name="_인천계양 까치마을 태화,한진아파트 공사내역서9.12(제출용)_인천계양 까치마을 태화,한진아파트 공사내역서9.12(제출용)_인천계양 까치마을 태화,한진아파트 공사내역서9.12(제출용)_견적서-상가_견적서-세대" xfId="20560"/>
    <cellStyle name="_인천계양 까치마을 태화,한진아파트 공사내역서9.12(제출용)_인천계양 까치마을 태화,한진아파트 공사내역서9.12(제출용)_인천계양 까치마을 태화,한진아파트 공사내역서9.12(제출용)_견적서-샘플2세대" xfId="20561"/>
    <cellStyle name="_인천계양 까치마을 태화,한진아파트 공사내역서9.12(제출용)_인천계양 까치마을 태화,한진아파트 공사내역서9.12(제출용)_인천계양 까치마을 태화,한진아파트 공사내역서9.12(제출용)_견적서-샘플2세대(수정)" xfId="20562"/>
    <cellStyle name="_인천계양 까치마을 태화,한진아파트 공사내역서9.12(제출용)_인천계양 까치마을 태화,한진아파트 공사내역서9.12(제출용)_인천계양 까치마을 태화,한진아파트 공사내역서9.12(제출용)_견적서-샘플2세대(수정)_견적서-세대결로(115동 1101호 외)" xfId="20563"/>
    <cellStyle name="_인천계양 까치마을 태화,한진아파트 공사내역서9.12(제출용)_인천계양 까치마을 태화,한진아파트 공사내역서9.12(제출용)_인천계양 까치마을 태화,한진아파트 공사내역서9.12(제출용)_견적서-샘플2세대_견적서-세대" xfId="20564"/>
    <cellStyle name="_인천계양 까치마을 태화,한진아파트 공사내역서9.12(제출용)_인천계양 까치마을 태화,한진아파트 공사내역서9.12(제출용)_인천계양 까치마을 태화,한진아파트 공사내역서9.12(제출용)_견적서-세대결로(115동 1101호 외)" xfId="20565"/>
    <cellStyle name="_인천계양 까치마을 태화,한진아파트 공사내역서9.12(제출용)_인천계양 까치마을 태화,한진아파트 공사내역서9.12(제출용)_인천계양 까치마을 태화,한진아파트 공사내역서9.12(제출용)_견적서-지하주차장" xfId="20566"/>
    <cellStyle name="_인천계양 까치마을 태화,한진아파트 공사내역서9.12(제출용)_인천계양 까치마을 태화,한진아파트 공사내역서9.12(제출용)_인천계양 까치마을 태화,한진아파트 공사내역서9.12(제출용)_견적서-지하주차장 천정보 균열" xfId="20567"/>
    <cellStyle name="_인천계양 까치마을 태화,한진아파트 공사내역서9.12(제출용)_인천계양 까치마을 태화,한진아파트 공사내역서9.12(제출용)_인천계양 까치마을 태화,한진아파트 공사내역서9.12(제출용)_견적서-지하주차장 천정보 균열_견적서-301동 302호 수정(01.05)" xfId="20568"/>
    <cellStyle name="_인천계양 까치마을 태화,한진아파트 공사내역서9.12(제출용)_인천계양 까치마을 태화,한진아파트 공사내역서9.12(제출용)_인천계양 까치마을 태화,한진아파트 공사내역서9.12(제출용)_견적서-지하주차장 천정보 균열_새암건설-302동1601호 보수견적서" xfId="20569"/>
    <cellStyle name="_인천계양 까치마을 태화,한진아파트 공사내역서9.12(제출용)_인천계양 까치마을 태화,한진아파트 공사내역서9.12(제출용)_인천계양 까치마을 태화,한진아파트 공사내역서9.12(제출용)_견적서-지하주차장 천정보 균열_점검보고서-303동 1903호(01.08)" xfId="20570"/>
    <cellStyle name="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" xfId="20571"/>
    <cellStyle name="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견적서-110동 602호" xfId="20572"/>
    <cellStyle name="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견적서-상가" xfId="20573"/>
    <cellStyle name="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견적서-상가_견적서-세대" xfId="20574"/>
    <cellStyle name="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견적서-샘플2세대" xfId="20575"/>
    <cellStyle name="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견적서-샘플2세대(수정)" xfId="20576"/>
    <cellStyle name="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견적서-샘플2세대(수정)_견적서-세대결로(115동 1101호 외)" xfId="20577"/>
    <cellStyle name="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견적서-샘플2세대_견적서-세대" xfId="20578"/>
    <cellStyle name="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견적서-세대결로(115동 1101호 외)" xfId="20579"/>
    <cellStyle name="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견적서-지하주차장" xfId="20580"/>
    <cellStyle name="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견적서-지하주차장 천정보 균열" xfId="20581"/>
    <cellStyle name="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견적서-지하주차장 천정보 균열_견적서-301동 302호 수정(01.05)" xfId="20582"/>
    <cellStyle name="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견적서-지하주차장 천정보 균열_새암건설-302동1601호 보수견적서" xfId="20583"/>
    <cellStyle name="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견적서-지하주차장 천정보 균열_점검보고서-303동 1903호(01.08)" xfId="20584"/>
    <cellStyle name="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복사본 견적서-202동 1101호NEW" xfId="20585"/>
    <cellStyle name="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수량산출서(계단)" xfId="20586"/>
    <cellStyle name="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업체선정요청(강릉경포외벽도색)" xfId="20587"/>
    <cellStyle name="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업체선정요청(종결보수공사)" xfId="20588"/>
    <cellStyle name="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" xfId="20589"/>
    <cellStyle name="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견적서-110동 602호" xfId="20590"/>
    <cellStyle name="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견적서-상가" xfId="20591"/>
    <cellStyle name="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견적서-상가_견적서-세대" xfId="20592"/>
    <cellStyle name="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견적서-샘플2세대" xfId="20593"/>
    <cellStyle name="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견적서-샘플2세대(수정)" xfId="20594"/>
    <cellStyle name="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견적서-샘플2세대(수정)_견적서-세대결로(115동 1101호 외)" xfId="20595"/>
    <cellStyle name="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견적서-샘플2세대_견적서-세대" xfId="20596"/>
    <cellStyle name="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견적서-세대결로(115동 1101호 외)" xfId="20597"/>
    <cellStyle name="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견적서-지하주차장" xfId="20598"/>
    <cellStyle name="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견적서-지하주차장 천정보 균열" xfId="20599"/>
    <cellStyle name="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견적서-지하주차장 천정보 균열_견적서-301동 302호 수정(01.05)" xfId="20600"/>
    <cellStyle name="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견적서-지하주차장 천정보 균열_새암건설-302동1601호 보수견적서" xfId="20601"/>
    <cellStyle name="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견적서-지하주차장 천정보 균열_점검보고서-303동 1903호(01.08)" xfId="20602"/>
    <cellStyle name="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복사본 견적서-202동 1101호NEW" xfId="20603"/>
    <cellStyle name="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수량산출서(계단)" xfId="20604"/>
    <cellStyle name="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업체선정요청(강릉경포외벽도색)" xfId="20605"/>
    <cellStyle name="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업체선정요청(종결보수공사)" xfId="20606"/>
    <cellStyle name="_인천계양 까치마을 태화,한진아파트 공사내역서9.12(제출용)_인천계양 까치마을 태화,한진아파트 공사내역서9.12(제출용)_인천계양 까치마을 태화,한진아파트 공사내역서9.12(제출용)_복사본 견적서-202동 1101호NEW" xfId="20607"/>
    <cellStyle name="_인천계양 까치마을 태화,한진아파트 공사내역서9.12(제출용)_인천계양 까치마을 태화,한진아파트 공사내역서9.12(제출용)_인천계양 까치마을 태화,한진아파트 공사내역서9.12(제출용)_수량산출서(계단)" xfId="20608"/>
    <cellStyle name="_인천계양 까치마을 태화,한진아파트 공사내역서9.12(제출용)_인천계양 까치마을 태화,한진아파트 공사내역서9.12(제출용)_인천계양 까치마을 태화,한진아파트 공사내역서9.12(제출용)_업체선정요청(강릉경포외벽도색)" xfId="20609"/>
    <cellStyle name="_인천계양 까치마을 태화,한진아파트 공사내역서9.12(제출용)_인천계양 까치마을 태화,한진아파트 공사내역서9.12(제출용)_인천계양 까치마을 태화,한진아파트 공사내역서9.12(제출용)_업체선정요청(종결보수공사)" xfId="20610"/>
    <cellStyle name="_인천국제공항(실행)-060417-검토" xfId="3837"/>
    <cellStyle name="_인천복합화력" xfId="14806"/>
    <cellStyle name="_인테리어공사 발주계획서" xfId="18219"/>
    <cellStyle name="_인테리어내역(최종)" xfId="21637"/>
    <cellStyle name="_인테리어내역서" xfId="3838"/>
    <cellStyle name="_인테리어발주 건축공사" xfId="18220"/>
    <cellStyle name="_인테리어배관공사" xfId="3839"/>
    <cellStyle name="_인테리어최종내역" xfId="3840"/>
    <cellStyle name="_일반설비실행내역" xfId="3841"/>
    <cellStyle name="_일반전기1공구" xfId="12108"/>
    <cellStyle name="_일반전기2공구" xfId="14807"/>
    <cellStyle name="_일반전기정산" xfId="12109"/>
    <cellStyle name="_일신통신 가실행예산(대안)" xfId="14808"/>
    <cellStyle name="_일신통신 가실행예산(조정)" xfId="14809"/>
    <cellStyle name="_일원동 모델하우스-실행3월14일" xfId="13630"/>
    <cellStyle name="_일위(김천)" xfId="13631"/>
    <cellStyle name="_일위(포천)" xfId="18221"/>
    <cellStyle name="_일위대가" xfId="21638"/>
    <cellStyle name="_일위대가집계표" xfId="21639"/>
    <cellStyle name="_임시전력5회" xfId="3842"/>
    <cellStyle name="_입찰갑지" xfId="13632"/>
    <cellStyle name="_입찰표지 " xfId="3843"/>
    <cellStyle name="_입찰표지 _(주)삼호" xfId="3844"/>
    <cellStyle name="_입찰표지 _(주)삼호_견적서-풍납석촌(060206-입찰)개정1-수식수정-1-제출" xfId="3845"/>
    <cellStyle name="_입찰표지 _(주)삼호_설계내역서(풍납~석촌)" xfId="3846"/>
    <cellStyle name="_입찰표지 _(주)삼호_설계내역서(풍납~석촌)_견적서-풍납석촌(060206-입찰)개정1-수식수정-1-제출" xfId="3847"/>
    <cellStyle name="_입찰표지 _(주)삼호_설계내역서(풍납~석촌)_실행예산(장지분기)(060228)개정1" xfId="3848"/>
    <cellStyle name="_입찰표지 _(주)삼호_실행예산(장지분기)(060228)개정1" xfId="3849"/>
    <cellStyle name="_입찰표지 _★이화-삼계도급실행(2003.04.11)" xfId="3850"/>
    <cellStyle name="_입찰표지 _★이화-삼계도급실행(2003.04.11)_춘천-동홍천(3)대비표" xfId="3851"/>
    <cellStyle name="_입찰표지 _020303-동묘역(대우)" xfId="3852"/>
    <cellStyle name="_입찰표지 _020303-동묘역(대우)_908공구실행(울트라)" xfId="3853"/>
    <cellStyle name="_입찰표지 _020303-동묘역(대우)_908공구실행(울트라)_견적서-풍납석촌(060206-입찰)개정1-수식수정-1-제출" xfId="3854"/>
    <cellStyle name="_입찰표지 _020303-동묘역(대우)_908공구실행(울트라)_설계내역서(풍납~석촌)" xfId="3855"/>
    <cellStyle name="_입찰표지 _020303-동묘역(대우)_908공구실행(울트라)_설계내역서(풍납~석촌)_견적서-풍납석촌(060206-입찰)개정1-수식수정-1-제출" xfId="3856"/>
    <cellStyle name="_입찰표지 _020303-동묘역(대우)_908공구실행(울트라)_설계내역서(풍납~석촌)_실행예산(장지분기)(060228)개정1" xfId="3857"/>
    <cellStyle name="_입찰표지 _020303-동묘역(대우)_908공구실행(울트라)_실행예산(장지분기)(060228)개정1" xfId="3858"/>
    <cellStyle name="_입찰표지 _020303-동묘역(대우)_견적서-풍납석촌(060206-입찰)개정1-수식수정-1-제출" xfId="3859"/>
    <cellStyle name="_입찰표지 _020303-동묘역(대우)_설계내역서(풍납~석촌)" xfId="3860"/>
    <cellStyle name="_입찰표지 _020303-동묘역(대우)_설계내역서(풍납~석촌)_견적서-풍납석촌(060206-입찰)개정1-수식수정-1-제출" xfId="3861"/>
    <cellStyle name="_입찰표지 _020303-동묘역(대우)_설계내역서(풍납~석촌)_실행예산(장지분기)(060228)개정1" xfId="3862"/>
    <cellStyle name="_입찰표지 _020303-동묘역(대우)_실행예산(장지분기)(060228)개정1" xfId="3863"/>
    <cellStyle name="_입찰표지 _020304-낙동강하구둑(울트라건설)" xfId="3864"/>
    <cellStyle name="_입찰표지 _020304-낙동강하구둑(울트라건설)_908공구실행(울트라)" xfId="3865"/>
    <cellStyle name="_입찰표지 _020304-낙동강하구둑(울트라건설)_908공구실행(울트라)_견적서-풍납석촌(060206-입찰)개정1-수식수정-1-제출" xfId="3866"/>
    <cellStyle name="_입찰표지 _020304-낙동강하구둑(울트라건설)_908공구실행(울트라)_설계내역서(풍납~석촌)" xfId="3867"/>
    <cellStyle name="_입찰표지 _020304-낙동강하구둑(울트라건설)_908공구실행(울트라)_설계내역서(풍납~석촌)_견적서-풍납석촌(060206-입찰)개정1-수식수정-1-제출" xfId="3868"/>
    <cellStyle name="_입찰표지 _020304-낙동강하구둑(울트라건설)_908공구실행(울트라)_설계내역서(풍납~석촌)_실행예산(장지분기)(060228)개정1" xfId="3869"/>
    <cellStyle name="_입찰표지 _020304-낙동강하구둑(울트라건설)_908공구실행(울트라)_실행예산(장지분기)(060228)개정1" xfId="3870"/>
    <cellStyle name="_입찰표지 _020304-낙동강하구둑(울트라건설)_견적서-풍납석촌(060206-입찰)개정1-수식수정-1-제출" xfId="3871"/>
    <cellStyle name="_입찰표지 _020304-낙동강하구둑(울트라건설)_설계내역서(풍납~석촌)" xfId="3872"/>
    <cellStyle name="_입찰표지 _020304-낙동강하구둑(울트라건설)_설계내역서(풍납~석촌)_견적서-풍납석촌(060206-입찰)개정1-수식수정-1-제출" xfId="3873"/>
    <cellStyle name="_입찰표지 _020304-낙동강하구둑(울트라건설)_설계내역서(풍납~석촌)_실행예산(장지분기)(060228)개정1" xfId="3874"/>
    <cellStyle name="_입찰표지 _020304-낙동강하구둑(울트라건설)_실행예산(장지분기)(060228)개정1" xfId="3875"/>
    <cellStyle name="_입찰표지 _020501-경춘선노반신설공사" xfId="3876"/>
    <cellStyle name="_입찰표지 _020501-경춘선노반신설공사(조정)" xfId="3877"/>
    <cellStyle name="_입찰표지 _020501-경춘선노반신설공사(조정)_견적서-풍납석촌(060206-입찰)개정1-수식수정-1-제출" xfId="3878"/>
    <cellStyle name="_입찰표지 _020501-경춘선노반신설공사(조정)_설계내역서(풍납~석촌)" xfId="3879"/>
    <cellStyle name="_입찰표지 _020501-경춘선노반신설공사(조정)_설계내역서(풍납~석촌)_견적서-풍납석촌(060206-입찰)개정1-수식수정-1-제출" xfId="3880"/>
    <cellStyle name="_입찰표지 _020501-경춘선노반신설공사(조정)_설계내역서(풍납~석촌)_실행예산(장지분기)(060228)개정1" xfId="3881"/>
    <cellStyle name="_입찰표지 _020501-경춘선노반신설공사(조정)_실행예산(장지분기)(060228)개정1" xfId="3882"/>
    <cellStyle name="_입찰표지 _020501-경춘선노반신설공사_견적서-풍납석촌(060206-입찰)개정1-수식수정-1-제출" xfId="3883"/>
    <cellStyle name="_입찰표지 _020501-경춘선노반신설공사_설계내역서(풍납~석촌)" xfId="3884"/>
    <cellStyle name="_입찰표지 _020501-경춘선노반신설공사_설계내역서(풍납~석촌)_견적서-풍납석촌(060206-입찰)개정1-수식수정-1-제출" xfId="3885"/>
    <cellStyle name="_입찰표지 _020501-경춘선노반신설공사_설계내역서(풍납~석촌)_실행예산(장지분기)(060228)개정1" xfId="3886"/>
    <cellStyle name="_입찰표지 _020501-경춘선노반신설공사_실행예산(장지분기)(060228)개정1" xfId="3887"/>
    <cellStyle name="_입찰표지 _04. 신도림주상복합_기계실행예산(안)20060412_배연담파스리브단가수정" xfId="3888"/>
    <cellStyle name="_입찰표지 _04028적산수량집계" xfId="12251"/>
    <cellStyle name="_입찰표지 _04-가실행(작업중)" xfId="13633"/>
    <cellStyle name="_입찰표지 _04-가실행(작업중1)" xfId="13634"/>
    <cellStyle name="_입찰표지 _1. 가실행예산(0629 도면기준)" xfId="14810"/>
    <cellStyle name="_입찰표지 _1. 가실행예산(0629 도면기준)_4.일신통신 가실행예산(재견적合)" xfId="14811"/>
    <cellStyle name="_입찰표지 _1. 가실행예산(0629 도면기준)_을" xfId="14812"/>
    <cellStyle name="_입찰표지 _1.본실행 - 조정(안)" xfId="14813"/>
    <cellStyle name="_입찰표지 _1.본실행 - 조정(안)_4.일신통신 가실행예산(재견적合)" xfId="14814"/>
    <cellStyle name="_입찰표지 _1.본실행 - 조정(안)_을" xfId="14815"/>
    <cellStyle name="_입찰표지 _1차 기성 내역서 0612023" xfId="18222"/>
    <cellStyle name="_입찰표지 _3차네고견적(061017-1)" xfId="18223"/>
    <cellStyle name="_입찰표지 _4.일신통신 가실행예산(재견적合)" xfId="14816"/>
    <cellStyle name="_입찰표지 _Book1" xfId="4458"/>
    <cellStyle name="_입찰표지 _Book1_ys dw 은평 생태교량" xfId="4461"/>
    <cellStyle name="_입찰표지 _Book1_삼각지 시공계획서" xfId="4459"/>
    <cellStyle name="_입찰표지 _Book1_삼각지 시공계획서_ys dw 은평 생태교량" xfId="4460"/>
    <cellStyle name="_입찰표지 _KT견적요청" xfId="13635"/>
    <cellStyle name="_입찰표지 _LGMART 남양주점견적2차(조정)" xfId="4462"/>
    <cellStyle name="_입찰표지 _LGMART 남양주점견적2차(조정)_LGMART 남양주점견적2차(조정)" xfId="4472"/>
    <cellStyle name="_입찰표지 _LGMART 남양주점견적2차(조정)_LGMART 남양주점견적2차(조정)_명동복합건물신축공사(입찰)(030832-1)개정4" xfId="4473"/>
    <cellStyle name="_입찰표지 _LGMART 남양주점견적2차(조정)_LGMART 남양주점견적2차(조정)_울산00아파트 오염방지용 C-B WALL공사(031223)개정0" xfId="4474"/>
    <cellStyle name="_입찰표지 _LGMART 남양주점견적2차(조정)_LGMART 남양주점견적2차(조정)_천호동 대우베네시티(030821)개정2" xfId="4475"/>
    <cellStyle name="_입찰표지 _LGMART 남양주점견적2차(조정)_LGMART 남양주점견적2차(조정)_한강로2가 복합건물(030924)개정0-PRD" xfId="4476"/>
    <cellStyle name="_입찰표지 _LGMART 남양주점견적2차(조정)_LG계약변경2차" xfId="4467"/>
    <cellStyle name="_입찰표지 _LGMART 남양주점견적2차(조정)_LG계약변경2차_명동복합건물신축공사(입찰)(030832-1)개정4" xfId="4468"/>
    <cellStyle name="_입찰표지 _LGMART 남양주점견적2차(조정)_LG계약변경2차_울산00아파트 오염방지용 C-B WALL공사(031223)개정0" xfId="4469"/>
    <cellStyle name="_입찰표지 _LGMART 남양주점견적2차(조정)_LG계약변경2차_천호동 대우베네시티(030821)개정2" xfId="4470"/>
    <cellStyle name="_입찰표지 _LGMART 남양주점견적2차(조정)_LG계약변경2차_한강로2가 복합건물(030924)개정0-PRD" xfId="4471"/>
    <cellStyle name="_입찰표지 _LGMART 남양주점견적2차(조정)_명동복합건물신축공사(입찰)(030832-1)개정4" xfId="4463"/>
    <cellStyle name="_입찰표지 _LGMART 남양주점견적2차(조정)_울산00아파트 오염방지용 C-B WALL공사(031223)개정0" xfId="4464"/>
    <cellStyle name="_입찰표지 _LGMART 남양주점견적2차(조정)_천호동 대우베네시티(030821)개정2" xfId="4465"/>
    <cellStyle name="_입찰표지 _LGMART 남양주점견적2차(조정)_한강로2가 복합건물(030924)개정0-PRD" xfId="4466"/>
    <cellStyle name="_입찰표지 _P-(현리-신팔)" xfId="4477"/>
    <cellStyle name="_입찰표지 _P-(현리-신팔)_ys dw 은평 생태교량" xfId="4480"/>
    <cellStyle name="_입찰표지 _P-(현리-신팔)_삼각지 시공계획서" xfId="4478"/>
    <cellStyle name="_입찰표지 _P-(현리-신팔)_삼각지 시공계획서_ys dw 은평 생태교량" xfId="4479"/>
    <cellStyle name="_입찰표지 _p-하남강일1" xfId="4481"/>
    <cellStyle name="_입찰표지 _p-하남강일1_ys dw 은평 생태교량" xfId="4484"/>
    <cellStyle name="_입찰표지 _p-하남강일1_삼각지 시공계획서" xfId="4482"/>
    <cellStyle name="_입찰표지 _p-하남강일1_삼각지 시공계획서_ys dw 은평 생태교량" xfId="4483"/>
    <cellStyle name="_입찰표지 _rhd(토양-토공)071212" xfId="4485"/>
    <cellStyle name="_입찰표지 _ys dw 은평 생태교량" xfId="4486"/>
    <cellStyle name="_입찰표지 _가실행" xfId="13636"/>
    <cellStyle name="_입찰표지 _강변로(4공)실행new" xfId="3889"/>
    <cellStyle name="_입찰표지 _강변로(4공)실행new_춘천-동홍천(3)대비표" xfId="3890"/>
    <cellStyle name="_입찰표지 _건축내역서(가경)" xfId="18224"/>
    <cellStyle name="_입찰표지 _검암2차사전공사(본사검토) " xfId="18225"/>
    <cellStyle name="_입찰표지 _검암2차사전공사(본사검토) _1차 기성 내역서 0612023" xfId="18226"/>
    <cellStyle name="_입찰표지 _검암2차사전공사(본사검토) _3차네고견적(061017-1)" xfId="18227"/>
    <cellStyle name="_입찰표지 _검암2차사전공사(본사검토) _문화센타" xfId="18228"/>
    <cellStyle name="_입찰표지 _검암2차사전공사(본사검토) _총괄내역표" xfId="18229"/>
    <cellStyle name="_입찰표지 _견적서-풍납석촌(060206-입찰)개정1-수식수정-1-제출" xfId="3891"/>
    <cellStyle name="_입찰표지 _고서1공구입찰가실행절감(안)" xfId="21640"/>
    <cellStyle name="_입찰표지 _고서1공구입찰가실행절감(안)_팬택공사현황" xfId="21641"/>
    <cellStyle name="_입찰표지 _고서1공구입찰가실행절감(안)_팬택공사현황_00팬택공사현황" xfId="21642"/>
    <cellStyle name="_입찰표지 _고서담양1공구(쌍용건설)" xfId="3892"/>
    <cellStyle name="_입찰표지 _고서담양1공구(쌍용건설)_LGMART 남양주점견적2차(조정)" xfId="3897"/>
    <cellStyle name="_입찰표지 _고서담양1공구(쌍용건설)_LGMART 남양주점견적2차(조정)_LGMART 남양주점견적2차(조정)" xfId="3907"/>
    <cellStyle name="_입찰표지 _고서담양1공구(쌍용건설)_LGMART 남양주점견적2차(조정)_LGMART 남양주점견적2차(조정)_명동복합건물신축공사(입찰)(030832-1)개정4" xfId="3908"/>
    <cellStyle name="_입찰표지 _고서담양1공구(쌍용건설)_LGMART 남양주점견적2차(조정)_LGMART 남양주점견적2차(조정)_울산00아파트 오염방지용 C-B WALL공사(031223)개정0" xfId="3909"/>
    <cellStyle name="_입찰표지 _고서담양1공구(쌍용건설)_LGMART 남양주점견적2차(조정)_LGMART 남양주점견적2차(조정)_천호동 대우베네시티(030821)개정2" xfId="3910"/>
    <cellStyle name="_입찰표지 _고서담양1공구(쌍용건설)_LGMART 남양주점견적2차(조정)_LGMART 남양주점견적2차(조정)_한강로2가 복합건물(030924)개정0-PRD" xfId="3911"/>
    <cellStyle name="_입찰표지 _고서담양1공구(쌍용건설)_LGMART 남양주점견적2차(조정)_LG계약변경2차" xfId="3902"/>
    <cellStyle name="_입찰표지 _고서담양1공구(쌍용건설)_LGMART 남양주점견적2차(조정)_LG계약변경2차_명동복합건물신축공사(입찰)(030832-1)개정4" xfId="3903"/>
    <cellStyle name="_입찰표지 _고서담양1공구(쌍용건설)_LGMART 남양주점견적2차(조정)_LG계약변경2차_울산00아파트 오염방지용 C-B WALL공사(031223)개정0" xfId="3904"/>
    <cellStyle name="_입찰표지 _고서담양1공구(쌍용건설)_LGMART 남양주점견적2차(조정)_LG계약변경2차_천호동 대우베네시티(030821)개정2" xfId="3905"/>
    <cellStyle name="_입찰표지 _고서담양1공구(쌍용건설)_LGMART 남양주점견적2차(조정)_LG계약변경2차_한강로2가 복합건물(030924)개정0-PRD" xfId="3906"/>
    <cellStyle name="_입찰표지 _고서담양1공구(쌍용건설)_LGMART 남양주점견적2차(조정)_명동복합건물신축공사(입찰)(030832-1)개정4" xfId="3898"/>
    <cellStyle name="_입찰표지 _고서담양1공구(쌍용건설)_LGMART 남양주점견적2차(조정)_울산00아파트 오염방지용 C-B WALL공사(031223)개정0" xfId="3899"/>
    <cellStyle name="_입찰표지 _고서담양1공구(쌍용건설)_LGMART 남양주점견적2차(조정)_천호동 대우베네시티(030821)개정2" xfId="3900"/>
    <cellStyle name="_입찰표지 _고서담양1공구(쌍용건설)_LGMART 남양주점견적2차(조정)_한강로2가 복합건물(030924)개정0-PRD" xfId="3901"/>
    <cellStyle name="_입찰표지 _고서담양1공구(쌍용건설)_명동복합건물신축공사(입찰)(030832-1)개정4" xfId="3893"/>
    <cellStyle name="_입찰표지 _고서담양1공구(쌍용건설)_울산00아파트 오염방지용 C-B WALL공사(031223)개정0" xfId="3894"/>
    <cellStyle name="_입찰표지 _고서담양1공구(쌍용건설)_천호동 대우베네시티(030821)개정2" xfId="3895"/>
    <cellStyle name="_입찰표지 _고서담양1공구(쌍용건설)_한강로2가 복합건물(030924)개정0-PRD" xfId="3896"/>
    <cellStyle name="_입찰표지 _공내역(사평로빗물)" xfId="3912"/>
    <cellStyle name="_입찰표지 _공내역(사평로빗물)_견적서-풍납석촌(060206-입찰)개정1-수식수정-1-제출" xfId="3913"/>
    <cellStyle name="_입찰표지 _공내역(사평로빗물)_설계내역서(풍납~석촌)" xfId="3914"/>
    <cellStyle name="_입찰표지 _공내역(사평로빗물)_설계내역서(풍납~석촌)_견적서-풍납석촌(060206-입찰)개정1-수식수정-1-제출" xfId="3915"/>
    <cellStyle name="_입찰표지 _공내역(사평로빗물)_설계내역서(풍납~석촌)_실행예산(장지분기)(060228)개정1" xfId="3916"/>
    <cellStyle name="_입찰표지 _공내역(사평로빗물)_실행예산(장지분기)(060228)개정1" xfId="3917"/>
    <cellStyle name="_입찰표지 _광장주차장" xfId="3918"/>
    <cellStyle name="_입찰표지 _광장주차장_04. 신도림주상복합_기계실행예산(안)20060412_배연담파스리브단가수정" xfId="3919"/>
    <cellStyle name="_입찰표지 _광장주차장_실행작업중_기계내역(노인건강타운)_20060201(동진)" xfId="3920"/>
    <cellStyle name="_입찰표지 _광장주차장_최종-실행내역(협성대신학관)060110" xfId="3921"/>
    <cellStyle name="_입찰표지 _광장주차장_통합단가-동진" xfId="3922"/>
    <cellStyle name="_입찰표지 _광주평동실행" xfId="3923"/>
    <cellStyle name="_입찰표지 _광주평동실행_번암견적의뢰(협력)" xfId="3924"/>
    <cellStyle name="_입찰표지 _광주평동품의1" xfId="3925"/>
    <cellStyle name="_입찰표지 _광주평동품의1_무안-광주2공구(협력)수정" xfId="3926"/>
    <cellStyle name="_입찰표지 _광주평동품의1_번암견적의뢰(협력)" xfId="3927"/>
    <cellStyle name="_입찰표지 _광주평동품의1_적상무주IC도로(1공구)" xfId="3928"/>
    <cellStyle name="_입찰표지 _괴산연풍2(설계공종)" xfId="3929"/>
    <cellStyle name="_입찰표지 _괴산연풍2(설계공종)_춘천-동홍천(3)대비표" xfId="3930"/>
    <cellStyle name="_입찰표지 _금호10구역재개발현장(대우)" xfId="3931"/>
    <cellStyle name="_입찰표지 _금호10구역재개발현장(대우)_908공구실행(울트라)" xfId="3932"/>
    <cellStyle name="_입찰표지 _금호10구역재개발현장(대우)_908공구실행(울트라)_견적서-풍납석촌(060206-입찰)개정1-수식수정-1-제출" xfId="3933"/>
    <cellStyle name="_입찰표지 _금호10구역재개발현장(대우)_908공구실행(울트라)_설계내역서(풍납~석촌)" xfId="3934"/>
    <cellStyle name="_입찰표지 _금호10구역재개발현장(대우)_908공구실행(울트라)_설계내역서(풍납~석촌)_견적서-풍납석촌(060206-입찰)개정1-수식수정-1-제출" xfId="3935"/>
    <cellStyle name="_입찰표지 _금호10구역재개발현장(대우)_908공구실행(울트라)_설계내역서(풍납~석촌)_실행예산(장지분기)(060228)개정1" xfId="3936"/>
    <cellStyle name="_입찰표지 _금호10구역재개발현장(대우)_908공구실행(울트라)_실행예산(장지분기)(060228)개정1" xfId="3937"/>
    <cellStyle name="_입찰표지 _금호10구역재개발현장(대우)_견적서-풍납석촌(060206-입찰)개정1-수식수정-1-제출" xfId="3938"/>
    <cellStyle name="_입찰표지 _금호10구역재개발현장(대우)_설계내역서(풍납~석촌)" xfId="3939"/>
    <cellStyle name="_입찰표지 _금호10구역재개발현장(대우)_설계내역서(풍납~석촌)_견적서-풍납석촌(060206-입찰)개정1-수식수정-1-제출" xfId="3940"/>
    <cellStyle name="_입찰표지 _금호10구역재개발현장(대우)_설계내역서(풍납~석촌)_실행예산(장지분기)(060228)개정1" xfId="3941"/>
    <cellStyle name="_입찰표지 _금호10구역재개발현장(대우)_실행예산(장지분기)(060228)개정1" xfId="3942"/>
    <cellStyle name="_입찰표지 _기본단가" xfId="3943"/>
    <cellStyle name="_입찰표지 _기본단가_춘천-동홍천(3)대비표" xfId="3944"/>
    <cellStyle name="_입찰표지 _기장하수실행1" xfId="3945"/>
    <cellStyle name="_입찰표지 _기장하수실행1_번암견적의뢰(협력)" xfId="3946"/>
    <cellStyle name="_입찰표지 _노원문화회관전기" xfId="3947"/>
    <cellStyle name="_입찰표지 _노원문화회관전기_04. 신도림주상복합_기계실행예산(안)20060412_배연담파스리브단가수정" xfId="3948"/>
    <cellStyle name="_입찰표지 _노원문화회관전기_신사동업무시설빌딩분리" xfId="3949"/>
    <cellStyle name="_입찰표지 _노원문화회관전기_신사동업무시설빌딩분리_04. 신도림주상복합_기계실행예산(안)20060412_배연담파스리브단가수정" xfId="3950"/>
    <cellStyle name="_입찰표지 _노원문화회관전기_신사동업무시설빌딩분리_실행작업중_기계내역(노인건강타운)_20060201(동진)" xfId="3951"/>
    <cellStyle name="_입찰표지 _노원문화회관전기_신사동업무시설빌딩분리_최종-실행내역(협성대신학관)060110" xfId="3952"/>
    <cellStyle name="_입찰표지 _노원문화회관전기_신사동업무시설빌딩분리_통합단가-동진" xfId="3953"/>
    <cellStyle name="_입찰표지 _노원문화회관전기_실행작업중_기계내역(노인건강타운)_20060201(동진)" xfId="3954"/>
    <cellStyle name="_입찰표지 _노원문화회관전기_입찰견적서(제출)" xfId="3955"/>
    <cellStyle name="_입찰표지 _노원문화회관전기_입찰견적서(제출)_04. 신도림주상복합_기계실행예산(안)20060412_배연담파스리브단가수정" xfId="3956"/>
    <cellStyle name="_입찰표지 _노원문화회관전기_입찰견적서(제출)_실행작업중_기계내역(노인건강타운)_20060201(동진)" xfId="3957"/>
    <cellStyle name="_입찰표지 _노원문화회관전기_입찰견적서(제출)_최종-실행내역(협성대신학관)060110" xfId="3958"/>
    <cellStyle name="_입찰표지 _노원문화회관전기_입찰견적서(제출)_통합단가-동진" xfId="3959"/>
    <cellStyle name="_입찰표지 _노원문화회관전기_입찰견적서(제출-세원NEGO)" xfId="3960"/>
    <cellStyle name="_입찰표지 _노원문화회관전기_입찰견적서(제출-세원NEGO)_04. 신도림주상복합_기계실행예산(안)20060412_배연담파스리브단가수정" xfId="3961"/>
    <cellStyle name="_입찰표지 _노원문화회관전기_입찰견적서(제출-세원NEGO)_실행작업중_기계내역(노인건강타운)_20060201(동진)" xfId="3962"/>
    <cellStyle name="_입찰표지 _노원문화회관전기_입찰견적서(제출-세원NEGO)_최종-실행내역(협성대신학관)060110" xfId="3963"/>
    <cellStyle name="_입찰표지 _노원문화회관전기_입찰견적서(제출-세원NEGO)_통합단가-동진" xfId="3964"/>
    <cellStyle name="_입찰표지 _노원문화회관전기_입찰견적서(제출-수정)" xfId="3965"/>
    <cellStyle name="_입찰표지 _노원문화회관전기_입찰견적서(제출-수정)_04. 신도림주상복합_기계실행예산(안)20060412_배연담파스리브단가수정" xfId="3966"/>
    <cellStyle name="_입찰표지 _노원문화회관전기_입찰견적서(제출-수정)_실행작업중_기계내역(노인건강타운)_20060201(동진)" xfId="3967"/>
    <cellStyle name="_입찰표지 _노원문화회관전기_입찰견적서(제출-수정)_최종-실행내역(협성대신학관)060110" xfId="3968"/>
    <cellStyle name="_입찰표지 _노원문화회관전기_입찰견적서(제출-수정)_통합단가-동진" xfId="3969"/>
    <cellStyle name="_입찰표지 _노원문화회관전기_최종-실행내역(협성대신학관)060110" xfId="3970"/>
    <cellStyle name="_입찰표지 _노원문화회관전기_통합단가-동진" xfId="3971"/>
    <cellStyle name="_입찰표지 _대안투찰내역(0221)" xfId="3972"/>
    <cellStyle name="_입찰표지 _대안투찰내역(0221)_★이화-삼계도급실행(2003.04.11)" xfId="3973"/>
    <cellStyle name="_입찰표지 _대안투찰내역(0221)_★이화-삼계도급실행(2003.04.11)_춘천-동홍천(3)대비표" xfId="3974"/>
    <cellStyle name="_입찰표지 _대안투찰내역(0221)_이화삼계(공종기안)" xfId="3975"/>
    <cellStyle name="_입찰표지 _대안투찰내역(0221)_이화삼계(공종기안)_춘천-동홍천(3)대비표" xfId="3976"/>
    <cellStyle name="_입찰표지 _대안투찰내역(0221)_춘천-동홍천(3)대비표" xfId="3977"/>
    <cellStyle name="_입찰표지 _대안투찰내역(0223)" xfId="3978"/>
    <cellStyle name="_입찰표지 _대안투찰내역(0223)_★이화-삼계도급실행(2003.04.11)" xfId="3979"/>
    <cellStyle name="_입찰표지 _대안투찰내역(0223)_★이화-삼계도급실행(2003.04.11)_춘천-동홍천(3)대비표" xfId="3980"/>
    <cellStyle name="_입찰표지 _대안투찰내역(0223)_이화삼계(공종기안)" xfId="3981"/>
    <cellStyle name="_입찰표지 _대안투찰내역(0223)_이화삼계(공종기안)_춘천-동홍천(3)대비표" xfId="3982"/>
    <cellStyle name="_입찰표지 _대안투찰내역(0223)_춘천-동홍천(3)대비표" xfId="3983"/>
    <cellStyle name="_입찰표지 _대안투찰내역(확정본0226)" xfId="3984"/>
    <cellStyle name="_입찰표지 _대안투찰내역(확정본0226)_★이화-삼계도급실행(2003.04.11)" xfId="3985"/>
    <cellStyle name="_입찰표지 _대안투찰내역(확정본0226)_★이화-삼계도급실행(2003.04.11)_춘천-동홍천(3)대비표" xfId="3986"/>
    <cellStyle name="_입찰표지 _대안투찰내역(확정본0226)_이화삼계(공종기안)" xfId="3987"/>
    <cellStyle name="_입찰표지 _대안투찰내역(확정본0226)_이화삼계(공종기안)_춘천-동홍천(3)대비표" xfId="3988"/>
    <cellStyle name="_입찰표지 _대안투찰내역(확정본0226)_춘천-동홍천(3)대비표" xfId="3989"/>
    <cellStyle name="_입찰표지 _대전저유소탱크전기계장공사" xfId="3990"/>
    <cellStyle name="_입찰표지 _대전저유소탱크전기계장공사_04. 신도림주상복합_기계실행예산(안)20060412_배연담파스리브단가수정" xfId="3991"/>
    <cellStyle name="_입찰표지 _대전저유소탱크전기계장공사_광장주차장" xfId="3992"/>
    <cellStyle name="_입찰표지 _대전저유소탱크전기계장공사_광장주차장_04. 신도림주상복합_기계실행예산(안)20060412_배연담파스리브단가수정" xfId="3993"/>
    <cellStyle name="_입찰표지 _대전저유소탱크전기계장공사_광장주차장_실행작업중_기계내역(노인건강타운)_20060201(동진)" xfId="3994"/>
    <cellStyle name="_입찰표지 _대전저유소탱크전기계장공사_광장주차장_최종-실행내역(협성대신학관)060110" xfId="3995"/>
    <cellStyle name="_입찰표지 _대전저유소탱크전기계장공사_광장주차장_통합단가-동진" xfId="3996"/>
    <cellStyle name="_입찰표지 _대전저유소탱크전기계장공사_신사동업무시설빌딩분리" xfId="3997"/>
    <cellStyle name="_입찰표지 _대전저유소탱크전기계장공사_신사동업무시설빌딩분리_04. 신도림주상복합_기계실행예산(안)20060412_배연담파스리브단가수정" xfId="3998"/>
    <cellStyle name="_입찰표지 _대전저유소탱크전기계장공사_신사동업무시설빌딩분리_실행작업중_기계내역(노인건강타운)_20060201(동진)" xfId="3999"/>
    <cellStyle name="_입찰표지 _대전저유소탱크전기계장공사_신사동업무시설빌딩분리_최종-실행내역(협성대신학관)060110" xfId="4000"/>
    <cellStyle name="_입찰표지 _대전저유소탱크전기계장공사_신사동업무시설빌딩분리_통합단가-동진" xfId="4001"/>
    <cellStyle name="_입찰표지 _대전저유소탱크전기계장공사_실행작업중_기계내역(노인건강타운)_20060201(동진)" xfId="4002"/>
    <cellStyle name="_입찰표지 _대전저유소탱크전기계장공사_입찰견적서(제출)" xfId="4003"/>
    <cellStyle name="_입찰표지 _대전저유소탱크전기계장공사_입찰견적서(제출)_04. 신도림주상복합_기계실행예산(안)20060412_배연담파스리브단가수정" xfId="4004"/>
    <cellStyle name="_입찰표지 _대전저유소탱크전기계장공사_입찰견적서(제출)_실행작업중_기계내역(노인건강타운)_20060201(동진)" xfId="4005"/>
    <cellStyle name="_입찰표지 _대전저유소탱크전기계장공사_입찰견적서(제출)_최종-실행내역(협성대신학관)060110" xfId="4006"/>
    <cellStyle name="_입찰표지 _대전저유소탱크전기계장공사_입찰견적서(제출)_통합단가-동진" xfId="4007"/>
    <cellStyle name="_입찰표지 _대전저유소탱크전기계장공사_입찰견적서(제출-세원NEGO)" xfId="4008"/>
    <cellStyle name="_입찰표지 _대전저유소탱크전기계장공사_입찰견적서(제출-세원NEGO)_04. 신도림주상복합_기계실행예산(안)20060412_배연담파스리브단가수정" xfId="4009"/>
    <cellStyle name="_입찰표지 _대전저유소탱크전기계장공사_입찰견적서(제출-세원NEGO)_실행작업중_기계내역(노인건강타운)_20060201(동진)" xfId="4010"/>
    <cellStyle name="_입찰표지 _대전저유소탱크전기계장공사_입찰견적서(제출-세원NEGO)_최종-실행내역(협성대신학관)060110" xfId="4011"/>
    <cellStyle name="_입찰표지 _대전저유소탱크전기계장공사_입찰견적서(제출-세원NEGO)_통합단가-동진" xfId="4012"/>
    <cellStyle name="_입찰표지 _대전저유소탱크전기계장공사_입찰견적서(제출-수정)" xfId="4013"/>
    <cellStyle name="_입찰표지 _대전저유소탱크전기계장공사_입찰견적서(제출-수정)_04. 신도림주상복합_기계실행예산(안)20060412_배연담파스리브단가수정" xfId="4014"/>
    <cellStyle name="_입찰표지 _대전저유소탱크전기계장공사_입찰견적서(제출-수정)_실행작업중_기계내역(노인건강타운)_20060201(동진)" xfId="4015"/>
    <cellStyle name="_입찰표지 _대전저유소탱크전기계장공사_입찰견적서(제출-수정)_최종-실행내역(협성대신학관)060110" xfId="4016"/>
    <cellStyle name="_입찰표지 _대전저유소탱크전기계장공사_입찰견적서(제출-수정)_통합단가-동진" xfId="4017"/>
    <cellStyle name="_입찰표지 _대전저유소탱크전기계장공사_최종-실행내역(협성대신학관)060110" xfId="4018"/>
    <cellStyle name="_입찰표지 _대전저유소탱크전기계장공사_통합단가-동진" xfId="4019"/>
    <cellStyle name="_입찰표지 _도곡동임시" xfId="4020"/>
    <cellStyle name="_입찰표지 _도곡동임시_04. 신도림주상복합_기계실행예산(안)20060412_배연담파스리브단가수정" xfId="4021"/>
    <cellStyle name="_입찰표지 _도곡동임시_신사동업무시설빌딩분리" xfId="4022"/>
    <cellStyle name="_입찰표지 _도곡동임시_신사동업무시설빌딩분리_04. 신도림주상복합_기계실행예산(안)20060412_배연담파스리브단가수정" xfId="4023"/>
    <cellStyle name="_입찰표지 _도곡동임시_신사동업무시설빌딩분리_실행작업중_기계내역(노인건강타운)_20060201(동진)" xfId="4024"/>
    <cellStyle name="_입찰표지 _도곡동임시_신사동업무시설빌딩분리_최종-실행내역(협성대신학관)060110" xfId="4025"/>
    <cellStyle name="_입찰표지 _도곡동임시_신사동업무시설빌딩분리_통합단가-동진" xfId="4026"/>
    <cellStyle name="_입찰표지 _도곡동임시_실행작업중_기계내역(노인건강타운)_20060201(동진)" xfId="4027"/>
    <cellStyle name="_입찰표지 _도곡동임시_입찰견적서(제출)" xfId="4028"/>
    <cellStyle name="_입찰표지 _도곡동임시_입찰견적서(제출)_04. 신도림주상복합_기계실행예산(안)20060412_배연담파스리브단가수정" xfId="4029"/>
    <cellStyle name="_입찰표지 _도곡동임시_입찰견적서(제출)_실행작업중_기계내역(노인건강타운)_20060201(동진)" xfId="4030"/>
    <cellStyle name="_입찰표지 _도곡동임시_입찰견적서(제출)_최종-실행내역(협성대신학관)060110" xfId="4031"/>
    <cellStyle name="_입찰표지 _도곡동임시_입찰견적서(제출)_통합단가-동진" xfId="4032"/>
    <cellStyle name="_입찰표지 _도곡동임시_입찰견적서(제출-세원NEGO)" xfId="4033"/>
    <cellStyle name="_입찰표지 _도곡동임시_입찰견적서(제출-세원NEGO)_04. 신도림주상복합_기계실행예산(안)20060412_배연담파스리브단가수정" xfId="4034"/>
    <cellStyle name="_입찰표지 _도곡동임시_입찰견적서(제출-세원NEGO)_실행작업중_기계내역(노인건강타운)_20060201(동진)" xfId="4035"/>
    <cellStyle name="_입찰표지 _도곡동임시_입찰견적서(제출-세원NEGO)_최종-실행내역(협성대신학관)060110" xfId="4036"/>
    <cellStyle name="_입찰표지 _도곡동임시_입찰견적서(제출-세원NEGO)_통합단가-동진" xfId="4037"/>
    <cellStyle name="_입찰표지 _도곡동임시_입찰견적서(제출-수정)" xfId="4038"/>
    <cellStyle name="_입찰표지 _도곡동임시_입찰견적서(제출-수정)_04. 신도림주상복합_기계실행예산(안)20060412_배연담파스리브단가수정" xfId="4039"/>
    <cellStyle name="_입찰표지 _도곡동임시_입찰견적서(제출-수정)_실행작업중_기계내역(노인건강타운)_20060201(동진)" xfId="4040"/>
    <cellStyle name="_입찰표지 _도곡동임시_입찰견적서(제출-수정)_최종-실행내역(협성대신학관)060110" xfId="4041"/>
    <cellStyle name="_입찰표지 _도곡동임시_입찰견적서(제출-수정)_통합단가-동진" xfId="4042"/>
    <cellStyle name="_입찰표지 _도곡동임시_최종-실행내역(협성대신학관)060110" xfId="4043"/>
    <cellStyle name="_입찰표지 _도곡동임시_통합단가-동진" xfId="4044"/>
    <cellStyle name="_입찰표지 _도급실행0211" xfId="4045"/>
    <cellStyle name="_입찰표지 _도급실행0211_★이화-삼계도급실행(2003.04.11)" xfId="4046"/>
    <cellStyle name="_입찰표지 _도급실행0211_★이화-삼계도급실행(2003.04.11)_춘천-동홍천(3)대비표" xfId="4047"/>
    <cellStyle name="_입찰표지 _도급실행0211_이화삼계(공종기안)" xfId="4048"/>
    <cellStyle name="_입찰표지 _도급실행0211_이화삼계(공종기안)_춘천-동홍천(3)대비표" xfId="4049"/>
    <cellStyle name="_입찰표지 _도급실행0211_춘천-동홍천(3)대비표" xfId="4050"/>
    <cellStyle name="_입찰표지 _동면장안1(조사기안)" xfId="4051"/>
    <cellStyle name="_입찰표지 _동면장안1(조사기안)_춘천-동홍천(3)대비표" xfId="4052"/>
    <cellStyle name="_입찰표지 _명동복합건물신축공사(입찰)(030832-1)개정4" xfId="4053"/>
    <cellStyle name="_입찰표지 _무안-광주2공구(협력)수정" xfId="4054"/>
    <cellStyle name="_입찰표지 _문화센타" xfId="18230"/>
    <cellStyle name="_입찰표지 _번암견적의뢰(협력)" xfId="4055"/>
    <cellStyle name="_입찰표지 _부대결과" xfId="4056"/>
    <cellStyle name="_입찰표지 _부대결과_Book1" xfId="4063"/>
    <cellStyle name="_입찰표지 _부대결과_Book1_ys dw 은평 생태교량" xfId="4066"/>
    <cellStyle name="_입찰표지 _부대결과_Book1_삼각지 시공계획서" xfId="4064"/>
    <cellStyle name="_입찰표지 _부대결과_Book1_삼각지 시공계획서_ys dw 은평 생태교량" xfId="4065"/>
    <cellStyle name="_입찰표지 _부대결과_P-(현리-신팔)" xfId="4067"/>
    <cellStyle name="_입찰표지 _부대결과_P-(현리-신팔)_ys dw 은평 생태교량" xfId="4070"/>
    <cellStyle name="_입찰표지 _부대결과_P-(현리-신팔)_삼각지 시공계획서" xfId="4068"/>
    <cellStyle name="_입찰표지 _부대결과_P-(현리-신팔)_삼각지 시공계획서_ys dw 은평 생태교량" xfId="4069"/>
    <cellStyle name="_입찰표지 _부대결과_ys dw 은평 생태교량" xfId="4071"/>
    <cellStyle name="_입찰표지 _부대결과_삼각지 시공계획서" xfId="4057"/>
    <cellStyle name="_입찰표지 _부대결과_삼각지 시공계획서_ys dw 은평 생태교량" xfId="4058"/>
    <cellStyle name="_입찰표지 _부대결과_현리-신팔도로설계" xfId="4059"/>
    <cellStyle name="_입찰표지 _부대결과_현리-신팔도로설계_ys dw 은평 생태교량" xfId="4062"/>
    <cellStyle name="_입찰표지 _부대결과_현리-신팔도로설계_삼각지 시공계획서" xfId="4060"/>
    <cellStyle name="_입찰표지 _부대결과_현리-신팔도로설계_삼각지 시공계획서_ys dw 은평 생태교량" xfId="4061"/>
    <cellStyle name="_입찰표지 _부대입찰특별조건및내역송부(최저가)" xfId="4072"/>
    <cellStyle name="_입찰표지 _부대입찰특별조건및내역송부(최저가)_Book1" xfId="4095"/>
    <cellStyle name="_입찰표지 _부대입찰특별조건및내역송부(최저가)_Book1_ys dw 은평 생태교량" xfId="4098"/>
    <cellStyle name="_입찰표지 _부대입찰특별조건및내역송부(최저가)_Book1_삼각지 시공계획서" xfId="4096"/>
    <cellStyle name="_입찰표지 _부대입찰특별조건및내역송부(최저가)_Book1_삼각지 시공계획서_ys dw 은평 생태교량" xfId="4097"/>
    <cellStyle name="_입찰표지 _부대입찰특별조건및내역송부(최저가)_P-(현리-신팔)" xfId="4099"/>
    <cellStyle name="_입찰표지 _부대입찰특별조건및내역송부(최저가)_P-(현리-신팔)_ys dw 은평 생태교량" xfId="4102"/>
    <cellStyle name="_입찰표지 _부대입찰특별조건및내역송부(최저가)_P-(현리-신팔)_삼각지 시공계획서" xfId="4100"/>
    <cellStyle name="_입찰표지 _부대입찰특별조건및내역송부(최저가)_P-(현리-신팔)_삼각지 시공계획서_ys dw 은평 생태교량" xfId="4101"/>
    <cellStyle name="_입찰표지 _부대입찰특별조건및내역송부(최저가)_ys dw 은평 생태교량" xfId="4103"/>
    <cellStyle name="_입찰표지 _부대입찰특별조건및내역송부(최저가)_부대결과" xfId="4073"/>
    <cellStyle name="_입찰표지 _부대입찰특별조건및내역송부(최저가)_부대결과_Book1" xfId="4080"/>
    <cellStyle name="_입찰표지 _부대입찰특별조건및내역송부(최저가)_부대결과_Book1_ys dw 은평 생태교량" xfId="4083"/>
    <cellStyle name="_입찰표지 _부대입찰특별조건및내역송부(최저가)_부대결과_Book1_삼각지 시공계획서" xfId="4081"/>
    <cellStyle name="_입찰표지 _부대입찰특별조건및내역송부(최저가)_부대결과_Book1_삼각지 시공계획서_ys dw 은평 생태교량" xfId="4082"/>
    <cellStyle name="_입찰표지 _부대입찰특별조건및내역송부(최저가)_부대결과_P-(현리-신팔)" xfId="4084"/>
    <cellStyle name="_입찰표지 _부대입찰특별조건및내역송부(최저가)_부대결과_P-(현리-신팔)_ys dw 은평 생태교량" xfId="4087"/>
    <cellStyle name="_입찰표지 _부대입찰특별조건및내역송부(최저가)_부대결과_P-(현리-신팔)_삼각지 시공계획서" xfId="4085"/>
    <cellStyle name="_입찰표지 _부대입찰특별조건및내역송부(최저가)_부대결과_P-(현리-신팔)_삼각지 시공계획서_ys dw 은평 생태교량" xfId="4086"/>
    <cellStyle name="_입찰표지 _부대입찰특별조건및내역송부(최저가)_부대결과_ys dw 은평 생태교량" xfId="4088"/>
    <cellStyle name="_입찰표지 _부대입찰특별조건및내역송부(최저가)_부대결과_삼각지 시공계획서" xfId="4074"/>
    <cellStyle name="_입찰표지 _부대입찰특별조건및내역송부(최저가)_부대결과_삼각지 시공계획서_ys dw 은평 생태교량" xfId="4075"/>
    <cellStyle name="_입찰표지 _부대입찰특별조건및내역송부(최저가)_부대결과_현리-신팔도로설계" xfId="4076"/>
    <cellStyle name="_입찰표지 _부대입찰특별조건및내역송부(최저가)_부대결과_현리-신팔도로설계_ys dw 은평 생태교량" xfId="4079"/>
    <cellStyle name="_입찰표지 _부대입찰특별조건및내역송부(최저가)_부대결과_현리-신팔도로설계_삼각지 시공계획서" xfId="4077"/>
    <cellStyle name="_입찰표지 _부대입찰특별조건및내역송부(최저가)_부대결과_현리-신팔도로설계_삼각지 시공계획서_ys dw 은평 생태교량" xfId="4078"/>
    <cellStyle name="_입찰표지 _부대입찰특별조건및내역송부(최저가)_삼각지 시공계획서" xfId="4089"/>
    <cellStyle name="_입찰표지 _부대입찰특별조건및내역송부(최저가)_삼각지 시공계획서_ys dw 은평 생태교량" xfId="4090"/>
    <cellStyle name="_입찰표지 _부대입찰특별조건및내역송부(최저가)_현리-신팔도로설계" xfId="4091"/>
    <cellStyle name="_입찰표지 _부대입찰특별조건및내역송부(최저가)_현리-신팔도로설계_ys dw 은평 생태교량" xfId="4094"/>
    <cellStyle name="_입찰표지 _부대입찰특별조건및내역송부(최저가)_현리-신팔도로설계_삼각지 시공계획서" xfId="4092"/>
    <cellStyle name="_입찰표지 _부대입찰특별조건및내역송부(최저가)_현리-신팔도로설계_삼각지 시공계획서_ys dw 은평 생태교량" xfId="4093"/>
    <cellStyle name="_입찰표지 _부천 소사" xfId="4104"/>
    <cellStyle name="_입찰표지 _부천 소사 2차" xfId="4105"/>
    <cellStyle name="_입찰표지 _부천 소사 2차_04. 신도림주상복합_기계실행예산(안)20060412_배연담파스리브단가수정" xfId="4106"/>
    <cellStyle name="_입찰표지 _부천 소사 2차_신사동업무시설빌딩분리" xfId="4107"/>
    <cellStyle name="_입찰표지 _부천 소사 2차_신사동업무시설빌딩분리_04. 신도림주상복합_기계실행예산(안)20060412_배연담파스리브단가수정" xfId="4108"/>
    <cellStyle name="_입찰표지 _부천 소사 2차_신사동업무시설빌딩분리_실행작업중_기계내역(노인건강타운)_20060201(동진)" xfId="4109"/>
    <cellStyle name="_입찰표지 _부천 소사 2차_신사동업무시설빌딩분리_최종-실행내역(협성대신학관)060110" xfId="4110"/>
    <cellStyle name="_입찰표지 _부천 소사 2차_신사동업무시설빌딩분리_통합단가-동진" xfId="4111"/>
    <cellStyle name="_입찰표지 _부천 소사 2차_실행작업중_기계내역(노인건강타운)_20060201(동진)" xfId="4112"/>
    <cellStyle name="_입찰표지 _부천 소사 2차_입찰견적서(제출)" xfId="4113"/>
    <cellStyle name="_입찰표지 _부천 소사 2차_입찰견적서(제출)_04. 신도림주상복합_기계실행예산(안)20060412_배연담파스리브단가수정" xfId="4114"/>
    <cellStyle name="_입찰표지 _부천 소사 2차_입찰견적서(제출)_실행작업중_기계내역(노인건강타운)_20060201(동진)" xfId="4115"/>
    <cellStyle name="_입찰표지 _부천 소사 2차_입찰견적서(제출)_최종-실행내역(협성대신학관)060110" xfId="4116"/>
    <cellStyle name="_입찰표지 _부천 소사 2차_입찰견적서(제출)_통합단가-동진" xfId="4117"/>
    <cellStyle name="_입찰표지 _부천 소사 2차_입찰견적서(제출-세원NEGO)" xfId="4118"/>
    <cellStyle name="_입찰표지 _부천 소사 2차_입찰견적서(제출-세원NEGO)_04. 신도림주상복합_기계실행예산(안)20060412_배연담파스리브단가수정" xfId="4119"/>
    <cellStyle name="_입찰표지 _부천 소사 2차_입찰견적서(제출-세원NEGO)_실행작업중_기계내역(노인건강타운)_20060201(동진)" xfId="4120"/>
    <cellStyle name="_입찰표지 _부천 소사 2차_입찰견적서(제출-세원NEGO)_최종-실행내역(협성대신학관)060110" xfId="4121"/>
    <cellStyle name="_입찰표지 _부천 소사 2차_입찰견적서(제출-세원NEGO)_통합단가-동진" xfId="4122"/>
    <cellStyle name="_입찰표지 _부천 소사 2차_입찰견적서(제출-수정)" xfId="4123"/>
    <cellStyle name="_입찰표지 _부천 소사 2차_입찰견적서(제출-수정)_04. 신도림주상복합_기계실행예산(안)20060412_배연담파스리브단가수정" xfId="4124"/>
    <cellStyle name="_입찰표지 _부천 소사 2차_입찰견적서(제출-수정)_실행작업중_기계내역(노인건강타운)_20060201(동진)" xfId="4125"/>
    <cellStyle name="_입찰표지 _부천 소사 2차_입찰견적서(제출-수정)_최종-실행내역(협성대신학관)060110" xfId="4126"/>
    <cellStyle name="_입찰표지 _부천 소사 2차_입찰견적서(제출-수정)_통합단가-동진" xfId="4127"/>
    <cellStyle name="_입찰표지 _부천 소사 2차_최종-실행내역(협성대신학관)060110" xfId="4128"/>
    <cellStyle name="_입찰표지 _부천 소사 2차_통합단가-동진" xfId="4129"/>
    <cellStyle name="_입찰표지 _부천 소사_04. 신도림주상복합_기계실행예산(안)20060412_배연담파스리브단가수정" xfId="4130"/>
    <cellStyle name="_입찰표지 _부천 소사_신사동업무시설빌딩분리" xfId="4131"/>
    <cellStyle name="_입찰표지 _부천 소사_신사동업무시설빌딩분리_04. 신도림주상복합_기계실행예산(안)20060412_배연담파스리브단가수정" xfId="4132"/>
    <cellStyle name="_입찰표지 _부천 소사_신사동업무시설빌딩분리_실행작업중_기계내역(노인건강타운)_20060201(동진)" xfId="4133"/>
    <cellStyle name="_입찰표지 _부천 소사_신사동업무시설빌딩분리_최종-실행내역(협성대신학관)060110" xfId="4134"/>
    <cellStyle name="_입찰표지 _부천 소사_신사동업무시설빌딩분리_통합단가-동진" xfId="4135"/>
    <cellStyle name="_입찰표지 _부천 소사_실행작업중_기계내역(노인건강타운)_20060201(동진)" xfId="4136"/>
    <cellStyle name="_입찰표지 _부천 소사_입찰견적서(제출)" xfId="4137"/>
    <cellStyle name="_입찰표지 _부천 소사_입찰견적서(제출)_04. 신도림주상복합_기계실행예산(안)20060412_배연담파스리브단가수정" xfId="4138"/>
    <cellStyle name="_입찰표지 _부천 소사_입찰견적서(제출)_실행작업중_기계내역(노인건강타운)_20060201(동진)" xfId="4139"/>
    <cellStyle name="_입찰표지 _부천 소사_입찰견적서(제출)_최종-실행내역(협성대신학관)060110" xfId="4140"/>
    <cellStyle name="_입찰표지 _부천 소사_입찰견적서(제출)_통합단가-동진" xfId="4141"/>
    <cellStyle name="_입찰표지 _부천 소사_입찰견적서(제출-세원NEGO)" xfId="4142"/>
    <cellStyle name="_입찰표지 _부천 소사_입찰견적서(제출-세원NEGO)_04. 신도림주상복합_기계실행예산(안)20060412_배연담파스리브단가수정" xfId="4143"/>
    <cellStyle name="_입찰표지 _부천 소사_입찰견적서(제출-세원NEGO)_실행작업중_기계내역(노인건강타운)_20060201(동진)" xfId="4144"/>
    <cellStyle name="_입찰표지 _부천 소사_입찰견적서(제출-세원NEGO)_최종-실행내역(협성대신학관)060110" xfId="4145"/>
    <cellStyle name="_입찰표지 _부천 소사_입찰견적서(제출-세원NEGO)_통합단가-동진" xfId="4146"/>
    <cellStyle name="_입찰표지 _부천 소사_입찰견적서(제출-수정)" xfId="4147"/>
    <cellStyle name="_입찰표지 _부천 소사_입찰견적서(제출-수정)_04. 신도림주상복합_기계실행예산(안)20060412_배연담파스리브단가수정" xfId="4148"/>
    <cellStyle name="_입찰표지 _부천 소사_입찰견적서(제출-수정)_실행작업중_기계내역(노인건강타운)_20060201(동진)" xfId="4149"/>
    <cellStyle name="_입찰표지 _부천 소사_입찰견적서(제출-수정)_최종-실행내역(협성대신학관)060110" xfId="4150"/>
    <cellStyle name="_입찰표지 _부천 소사_입찰견적서(제출-수정)_통합단가-동진" xfId="4151"/>
    <cellStyle name="_입찰표지 _부천 소사_최종-실행내역(협성대신학관)060110" xfId="4152"/>
    <cellStyle name="_입찰표지 _부천 소사_통합단가-동진" xfId="4153"/>
    <cellStyle name="_입찰표지 _부천소사점내역서" xfId="18231"/>
    <cellStyle name="_입찰표지 _부천중동오피스텔추정20030602" xfId="21643"/>
    <cellStyle name="_입찰표지 _부천중동오피스텔추정20030602_실행예산초안(105동)-시형-1" xfId="21644"/>
    <cellStyle name="_입찰표지 _부천중동오피스텔추정20030602_실행예산초안(105동)-시형-2" xfId="21645"/>
    <cellStyle name="_입찰표지 _부천중동오피스텔추정20030602_평택 지산동 아파트추정1-결재本" xfId="21646"/>
    <cellStyle name="_입찰표지 _부천중동오피스텔추정20030602_평택 지산동 아파트추정1-결재本_실행예산초안(105동)-시형-1" xfId="21647"/>
    <cellStyle name="_입찰표지 _부천중동오피스텔추정20030602_평택 지산동 아파트추정1-결재本_실행예산초안(105동)-시형-2" xfId="21648"/>
    <cellStyle name="_입찰표지 _비교표(시화,청주)" xfId="18232"/>
    <cellStyle name="_입찰표지 _비교표(청주가경점)" xfId="18233"/>
    <cellStyle name="_입찰표지 _사당동아주맨션추정공사비4(GL-0)" xfId="21649"/>
    <cellStyle name="_입찰표지 _사당동아주맨션추정공사비4(GL-0)_실행예산초안(105동)-시형-1" xfId="21650"/>
    <cellStyle name="_입찰표지 _사당동아주맨션추정공사비4(GL-0)_실행예산초안(105동)-시형-2" xfId="21651"/>
    <cellStyle name="_입찰표지 _사당동아주맨션추정공사비4(GL-0)_평택 지산동 아파트추정1-결재本" xfId="21652"/>
    <cellStyle name="_입찰표지 _사당동아주맨션추정공사비4(GL-0)_평택 지산동 아파트추정1-결재本_실행예산초안(105동)-시형-1" xfId="21653"/>
    <cellStyle name="_입찰표지 _사당동아주맨션추정공사비4(GL-0)_평택 지산동 아파트추정1-결재本_실행예산초안(105동)-시형-2" xfId="21654"/>
    <cellStyle name="_입찰표지 _사전공사(토목본사검토) " xfId="18234"/>
    <cellStyle name="_입찰표지 _사전공사(토목본사검토) _1차 기성 내역서 0612023" xfId="18235"/>
    <cellStyle name="_입찰표지 _사전공사(토목본사검토) _3차네고견적(061017-1)" xfId="18236"/>
    <cellStyle name="_입찰표지 _사전공사(토목본사검토) _문화센타" xfId="18237"/>
    <cellStyle name="_입찰표지 _삼각지 시공계획서" xfId="4154"/>
    <cellStyle name="_입찰표지 _삼각지 시공계획서_ys dw 은평 생태교량" xfId="4155"/>
    <cellStyle name="_입찰표지 _서해안 임해관광도로 설계" xfId="4156"/>
    <cellStyle name="_입찰표지 _서해안 임해관광도로 설계_춘천-동홍천(3)대비표" xfId="4157"/>
    <cellStyle name="_입찰표지 _설계내역서(풍납~석촌)" xfId="4158"/>
    <cellStyle name="_입찰표지 _설계내역서(풍납~석촌)_견적서-풍납석촌(060206-입찰)개정1-수식수정-1-제출" xfId="4159"/>
    <cellStyle name="_입찰표지 _설계내역서(풍납~석촌)_실행예산(장지분기)(060228)개정1" xfId="4160"/>
    <cellStyle name="_입찰표지 _설화동월배전자입찰(계룡건설2)" xfId="4161"/>
    <cellStyle name="_입찰표지 _설화동월배전자입찰(계룡건설2)_서해안 임해관광도로 설계" xfId="4162"/>
    <cellStyle name="_입찰표지 _설화동월배전자입찰(계룡건설2)_서해안 임해관광도로 설계_춘천-동홍천(3)대비표" xfId="4163"/>
    <cellStyle name="_입찰표지 _설화동월배전자입찰(계룡건설2)_지경-사리투찰 (계룡건설1)" xfId="4164"/>
    <cellStyle name="_입찰표지 _설화동월배전자입찰(계룡건설2)_지경-사리투찰 (계룡건설1)_서해안 임해관광도로 설계" xfId="4165"/>
    <cellStyle name="_입찰표지 _설화동월배전자입찰(계룡건설2)_지경-사리투찰 (계룡건설1)_서해안 임해관광도로 설계_춘천-동홍천(3)대비표" xfId="4166"/>
    <cellStyle name="_입찰표지 _설화동월배전자입찰(계룡건설2)_지경-사리투찰 (계룡건설1)_춘천-동홍천(3)대비표" xfId="4167"/>
    <cellStyle name="_입찰표지 _설화동월배전자입찰(계룡건설2)_지경-사리투찰 (계룡건설1)_포항4 일반지방 1공구실행new" xfId="4168"/>
    <cellStyle name="_입찰표지 _설화동월배전자입찰(계룡건설2)_지경-사리투찰 (계룡건설1)_포항4 일반지방 1공구실행new_국지도49호선(본덕-임곡)1공구 실행new" xfId="4169"/>
    <cellStyle name="_입찰표지 _설화동월배전자입찰(계룡건설2)_지경-사리투찰 (계룡건설1)_포항4 일반지방 1공구실행new_국지도49호선(본덕-임곡)1공구 실행new_서해안 임해관광도로 설계" xfId="4170"/>
    <cellStyle name="_입찰표지 _설화동월배전자입찰(계룡건설2)_지경-사리투찰 (계룡건설1)_포항4 일반지방 1공구실행new_국지도49호선(본덕-임곡)1공구 실행new_서해안 임해관광도로 설계_춘천-동홍천(3)대비표" xfId="4171"/>
    <cellStyle name="_입찰표지 _설화동월배전자입찰(계룡건설2)_지경-사리투찰 (계룡건설1)_포항4 일반지방 1공구실행new_국지도49호선(본덕-임곡)1공구 실행new_춘천-동홍천(3)대비표" xfId="4172"/>
    <cellStyle name="_입찰표지 _설화동월배전자입찰(계룡건설2)_지경-사리투찰 (계룡건설1)_포항4 일반지방 1공구실행new_규암우회 투찰(대박)" xfId="4173"/>
    <cellStyle name="_입찰표지 _설화동월배전자입찰(계룡건설2)_지경-사리투찰 (계룡건설1)_포항4 일반지방 1공구실행new_규암우회 투찰(대박)_서해안 임해관광도로 설계" xfId="4174"/>
    <cellStyle name="_입찰표지 _설화동월배전자입찰(계룡건설2)_지경-사리투찰 (계룡건설1)_포항4 일반지방 1공구실행new_규암우회 투찰(대박)_서해안 임해관광도로 설계_춘천-동홍천(3)대비표" xfId="4175"/>
    <cellStyle name="_입찰표지 _설화동월배전자입찰(계룡건설2)_지경-사리투찰 (계룡건설1)_포항4 일반지방 1공구실행new_규암우회 투찰(대박)_춘천-동홍천(3)대비표" xfId="4176"/>
    <cellStyle name="_입찰표지 _설화동월배전자입찰(계룡건설2)_지경-사리투찰 (계룡건설1)_포항4 일반지방 1공구실행new_노귀재터널 실행new" xfId="4177"/>
    <cellStyle name="_입찰표지 _설화동월배전자입찰(계룡건설2)_지경-사리투찰 (계룡건설1)_포항4 일반지방 1공구실행new_노귀재터널 실행new_서해안 임해관광도로 설계" xfId="4178"/>
    <cellStyle name="_입찰표지 _설화동월배전자입찰(계룡건설2)_지경-사리투찰 (계룡건설1)_포항4 일반지방 1공구실행new_노귀재터널 실행new_서해안 임해관광도로 설계_춘천-동홍천(3)대비표" xfId="4179"/>
    <cellStyle name="_입찰표지 _설화동월배전자입찰(계룡건설2)_지경-사리투찰 (계룡건설1)_포항4 일반지방 1공구실행new_노귀재터널 실행new_춘천-동홍천(3)대비표" xfId="4180"/>
    <cellStyle name="_입찰표지 _설화동월배전자입찰(계룡건설2)_지경-사리투찰 (계룡건설1)_포항4 일반지방 1공구실행new_본덕-임곡 2공구 실행new" xfId="4181"/>
    <cellStyle name="_입찰표지 _설화동월배전자입찰(계룡건설2)_지경-사리투찰 (계룡건설1)_포항4 일반지방 1공구실행new_본덕-임곡 2공구 실행new_서해안 임해관광도로 설계" xfId="4182"/>
    <cellStyle name="_입찰표지 _설화동월배전자입찰(계룡건설2)_지경-사리투찰 (계룡건설1)_포항4 일반지방 1공구실행new_본덕-임곡 2공구 실행new_서해안 임해관광도로 설계_춘천-동홍천(3)대비표" xfId="4183"/>
    <cellStyle name="_입찰표지 _설화동월배전자입찰(계룡건설2)_지경-사리투찰 (계룡건설1)_포항4 일반지방 1공구실행new_본덕-임곡 2공구 실행new_춘천-동홍천(3)대비표" xfId="4184"/>
    <cellStyle name="_입찰표지 _설화동월배전자입찰(계룡건설2)_지경-사리투찰 (계룡건설1)_포항4 일반지방 1공구실행new_서해안 임해관광 실행new" xfId="4185"/>
    <cellStyle name="_입찰표지 _설화동월배전자입찰(계룡건설2)_지경-사리투찰 (계룡건설1)_포항4 일반지방 1공구실행new_서해안 임해관광 실행new_서해안 임해관광도로 설계" xfId="4186"/>
    <cellStyle name="_입찰표지 _설화동월배전자입찰(계룡건설2)_지경-사리투찰 (계룡건설1)_포항4 일반지방 1공구실행new_서해안 임해관광 실행new_서해안 임해관광도로 설계_춘천-동홍천(3)대비표" xfId="4187"/>
    <cellStyle name="_입찰표지 _설화동월배전자입찰(계룡건설2)_지경-사리투찰 (계룡건설1)_포항4 일반지방 1공구실행new_서해안 임해관광 실행new_춘천-동홍천(3)대비표" xfId="4188"/>
    <cellStyle name="_입찰표지 _설화동월배전자입찰(계룡건설2)_지경-사리투찰 (계룡건설1)_포항4 일반지방 1공구실행new_서해안 임해관광도로 설계" xfId="4189"/>
    <cellStyle name="_입찰표지 _설화동월배전자입찰(계룡건설2)_지경-사리투찰 (계룡건설1)_포항4 일반지방 1공구실행new_서해안 임해관광도로 설계_춘천-동홍천(3)대비표" xfId="4190"/>
    <cellStyle name="_입찰표지 _설화동월배전자입찰(계룡건설2)_지경-사리투찰 (계룡건설1)_포항4 일반지방 1공구실행new_진천ic -금왕 투찰new" xfId="4191"/>
    <cellStyle name="_입찰표지 _설화동월배전자입찰(계룡건설2)_지경-사리투찰 (계룡건설1)_포항4 일반지방 1공구실행new_진천ic -금왕 투찰new_서해안 임해관광도로 설계" xfId="4192"/>
    <cellStyle name="_입찰표지 _설화동월배전자입찰(계룡건설2)_지경-사리투찰 (계룡건설1)_포항4 일반지방 1공구실행new_진천ic -금왕 투찰new_서해안 임해관광도로 설계_춘천-동홍천(3)대비표" xfId="4193"/>
    <cellStyle name="_입찰표지 _설화동월배전자입찰(계룡건설2)_지경-사리투찰 (계룡건설1)_포항4 일반지방 1공구실행new_진천ic -금왕 투찰new_춘천-동홍천(3)대비표" xfId="4194"/>
    <cellStyle name="_입찰표지 _설화동월배전자입찰(계룡건설2)_지경-사리투찰 (계룡건설1)_포항4 일반지방 1공구실행new_춘천-동홍천(3)대비표" xfId="4195"/>
    <cellStyle name="_입찰표지 _설화동월배전자입찰(계룡건설2)_춘천-동홍천(3)대비표" xfId="4196"/>
    <cellStyle name="_입찰표지 _설화동월배전자입찰(계룡건설2)_포항4 일반지방 1공구실행new" xfId="4197"/>
    <cellStyle name="_입찰표지 _설화동월배전자입찰(계룡건설2)_포항4 일반지방 1공구실행new_국지도49호선(본덕-임곡)1공구 실행new" xfId="4198"/>
    <cellStyle name="_입찰표지 _설화동월배전자입찰(계룡건설2)_포항4 일반지방 1공구실행new_국지도49호선(본덕-임곡)1공구 실행new_서해안 임해관광도로 설계" xfId="4199"/>
    <cellStyle name="_입찰표지 _설화동월배전자입찰(계룡건설2)_포항4 일반지방 1공구실행new_국지도49호선(본덕-임곡)1공구 실행new_서해안 임해관광도로 설계_춘천-동홍천(3)대비표" xfId="4200"/>
    <cellStyle name="_입찰표지 _설화동월배전자입찰(계룡건설2)_포항4 일반지방 1공구실행new_국지도49호선(본덕-임곡)1공구 실행new_춘천-동홍천(3)대비표" xfId="4201"/>
    <cellStyle name="_입찰표지 _설화동월배전자입찰(계룡건설2)_포항4 일반지방 1공구실행new_규암우회 투찰(대박)" xfId="4202"/>
    <cellStyle name="_입찰표지 _설화동월배전자입찰(계룡건설2)_포항4 일반지방 1공구실행new_규암우회 투찰(대박)_서해안 임해관광도로 설계" xfId="4203"/>
    <cellStyle name="_입찰표지 _설화동월배전자입찰(계룡건설2)_포항4 일반지방 1공구실행new_규암우회 투찰(대박)_서해안 임해관광도로 설계_춘천-동홍천(3)대비표" xfId="4204"/>
    <cellStyle name="_입찰표지 _설화동월배전자입찰(계룡건설2)_포항4 일반지방 1공구실행new_규암우회 투찰(대박)_춘천-동홍천(3)대비표" xfId="4205"/>
    <cellStyle name="_입찰표지 _설화동월배전자입찰(계룡건설2)_포항4 일반지방 1공구실행new_노귀재터널 실행new" xfId="4206"/>
    <cellStyle name="_입찰표지 _설화동월배전자입찰(계룡건설2)_포항4 일반지방 1공구실행new_노귀재터널 실행new_서해안 임해관광도로 설계" xfId="4207"/>
    <cellStyle name="_입찰표지 _설화동월배전자입찰(계룡건설2)_포항4 일반지방 1공구실행new_노귀재터널 실행new_서해안 임해관광도로 설계_춘천-동홍천(3)대비표" xfId="4208"/>
    <cellStyle name="_입찰표지 _설화동월배전자입찰(계룡건설2)_포항4 일반지방 1공구실행new_노귀재터널 실행new_춘천-동홍천(3)대비표" xfId="4209"/>
    <cellStyle name="_입찰표지 _설화동월배전자입찰(계룡건설2)_포항4 일반지방 1공구실행new_본덕-임곡 2공구 실행new" xfId="4210"/>
    <cellStyle name="_입찰표지 _설화동월배전자입찰(계룡건설2)_포항4 일반지방 1공구실행new_본덕-임곡 2공구 실행new_서해안 임해관광도로 설계" xfId="4211"/>
    <cellStyle name="_입찰표지 _설화동월배전자입찰(계룡건설2)_포항4 일반지방 1공구실행new_본덕-임곡 2공구 실행new_서해안 임해관광도로 설계_춘천-동홍천(3)대비표" xfId="4212"/>
    <cellStyle name="_입찰표지 _설화동월배전자입찰(계룡건설2)_포항4 일반지방 1공구실행new_본덕-임곡 2공구 실행new_춘천-동홍천(3)대비표" xfId="4213"/>
    <cellStyle name="_입찰표지 _설화동월배전자입찰(계룡건설2)_포항4 일반지방 1공구실행new_서해안 임해관광 실행new" xfId="4214"/>
    <cellStyle name="_입찰표지 _설화동월배전자입찰(계룡건설2)_포항4 일반지방 1공구실행new_서해안 임해관광 실행new_서해안 임해관광도로 설계" xfId="4215"/>
    <cellStyle name="_입찰표지 _설화동월배전자입찰(계룡건설2)_포항4 일반지방 1공구실행new_서해안 임해관광 실행new_서해안 임해관광도로 설계_춘천-동홍천(3)대비표" xfId="4216"/>
    <cellStyle name="_입찰표지 _설화동월배전자입찰(계룡건설2)_포항4 일반지방 1공구실행new_서해안 임해관광 실행new_춘천-동홍천(3)대비표" xfId="4217"/>
    <cellStyle name="_입찰표지 _설화동월배전자입찰(계룡건설2)_포항4 일반지방 1공구실행new_서해안 임해관광도로 설계" xfId="4218"/>
    <cellStyle name="_입찰표지 _설화동월배전자입찰(계룡건설2)_포항4 일반지방 1공구실행new_서해안 임해관광도로 설계_춘천-동홍천(3)대비표" xfId="4219"/>
    <cellStyle name="_입찰표지 _설화동월배전자입찰(계룡건설2)_포항4 일반지방 1공구실행new_진천ic -금왕 투찰new" xfId="4220"/>
    <cellStyle name="_입찰표지 _설화동월배전자입찰(계룡건설2)_포항4 일반지방 1공구실행new_진천ic -금왕 투찰new_서해안 임해관광도로 설계" xfId="4221"/>
    <cellStyle name="_입찰표지 _설화동월배전자입찰(계룡건설2)_포항4 일반지방 1공구실행new_진천ic -금왕 투찰new_서해안 임해관광도로 설계_춘천-동홍천(3)대비표" xfId="4222"/>
    <cellStyle name="_입찰표지 _설화동월배전자입찰(계룡건설2)_포항4 일반지방 1공구실행new_진천ic -금왕 투찰new_춘천-동홍천(3)대비표" xfId="4223"/>
    <cellStyle name="_입찰표지 _설화동월배전자입찰(계룡건설2)_포항4 일반지방 1공구실행new_춘천-동홍천(3)대비표" xfId="4224"/>
    <cellStyle name="_입찰표지 _송학실행안" xfId="4225"/>
    <cellStyle name="_입찰표지 _송학실행안_번암견적의뢰(협력)" xfId="4226"/>
    <cellStyle name="_입찰표지 _송학하수투찰" xfId="4227"/>
    <cellStyle name="_입찰표지 _송학하수투찰_번암견적의뢰(협력)" xfId="4228"/>
    <cellStyle name="_입찰표지 _송학하수품의(설계넣고)" xfId="4229"/>
    <cellStyle name="_입찰표지 _송학하수품의(설계넣고)_무안-광주2공구(협력)수정" xfId="4230"/>
    <cellStyle name="_입찰표지 _송학하수품의(설계넣고)_번암견적의뢰(협력)" xfId="4231"/>
    <cellStyle name="_입찰표지 _송학하수품의(설계넣고)_적상무주IC도로(1공구)" xfId="4232"/>
    <cellStyle name="_입찰표지 _수원-가실행" xfId="13637"/>
    <cellStyle name="_입찰표지 _수원테크노(기안)" xfId="4233"/>
    <cellStyle name="_입찰표지 _수원테크노(기안)_춘천-동홍천(3)대비표" xfId="4234"/>
    <cellStyle name="_입찰표지 _수출입은행" xfId="4235"/>
    <cellStyle name="_입찰표지 _수출입은행_04. 신도림주상복합_기계실행예산(안)20060412_배연담파스리브단가수정" xfId="4236"/>
    <cellStyle name="_입찰표지 _수출입은행_신사동업무시설빌딩분리" xfId="4237"/>
    <cellStyle name="_입찰표지 _수출입은행_신사동업무시설빌딩분리_04. 신도림주상복합_기계실행예산(안)20060412_배연담파스리브단가수정" xfId="4238"/>
    <cellStyle name="_입찰표지 _수출입은행_신사동업무시설빌딩분리_실행작업중_기계내역(노인건강타운)_20060201(동진)" xfId="4239"/>
    <cellStyle name="_입찰표지 _수출입은행_신사동업무시설빌딩분리_최종-실행내역(협성대신학관)060110" xfId="4240"/>
    <cellStyle name="_입찰표지 _수출입은행_신사동업무시설빌딩분리_통합단가-동진" xfId="4241"/>
    <cellStyle name="_입찰표지 _수출입은행_실행작업중_기계내역(노인건강타운)_20060201(동진)" xfId="4242"/>
    <cellStyle name="_입찰표지 _수출입은행_입찰견적서(제출)" xfId="4243"/>
    <cellStyle name="_입찰표지 _수출입은행_입찰견적서(제출)_04. 신도림주상복합_기계실행예산(안)20060412_배연담파스리브단가수정" xfId="4244"/>
    <cellStyle name="_입찰표지 _수출입은행_입찰견적서(제출)_실행작업중_기계내역(노인건강타운)_20060201(동진)" xfId="4245"/>
    <cellStyle name="_입찰표지 _수출입은행_입찰견적서(제출)_최종-실행내역(협성대신학관)060110" xfId="4246"/>
    <cellStyle name="_입찰표지 _수출입은행_입찰견적서(제출)_통합단가-동진" xfId="4247"/>
    <cellStyle name="_입찰표지 _수출입은행_입찰견적서(제출-세원NEGO)" xfId="4248"/>
    <cellStyle name="_입찰표지 _수출입은행_입찰견적서(제출-세원NEGO)_04. 신도림주상복합_기계실행예산(안)20060412_배연담파스리브단가수정" xfId="4249"/>
    <cellStyle name="_입찰표지 _수출입은행_입찰견적서(제출-세원NEGO)_실행작업중_기계내역(노인건강타운)_20060201(동진)" xfId="4250"/>
    <cellStyle name="_입찰표지 _수출입은행_입찰견적서(제출-세원NEGO)_최종-실행내역(협성대신학관)060110" xfId="4251"/>
    <cellStyle name="_입찰표지 _수출입은행_입찰견적서(제출-세원NEGO)_통합단가-동진" xfId="4252"/>
    <cellStyle name="_입찰표지 _수출입은행_입찰견적서(제출-수정)" xfId="4253"/>
    <cellStyle name="_입찰표지 _수출입은행_입찰견적서(제출-수정)_04. 신도림주상복합_기계실행예산(안)20060412_배연담파스리브단가수정" xfId="4254"/>
    <cellStyle name="_입찰표지 _수출입은행_입찰견적서(제출-수정)_실행작업중_기계내역(노인건강타운)_20060201(동진)" xfId="4255"/>
    <cellStyle name="_입찰표지 _수출입은행_입찰견적서(제출-수정)_최종-실행내역(협성대신학관)060110" xfId="4256"/>
    <cellStyle name="_입찰표지 _수출입은행_입찰견적서(제출-수정)_통합단가-동진" xfId="4257"/>
    <cellStyle name="_입찰표지 _수출입은행_최종-실행내역(협성대신학관)060110" xfId="4258"/>
    <cellStyle name="_입찰표지 _수출입은행_통합단가-동진" xfId="4259"/>
    <cellStyle name="_입찰표지 _순천점내역서" xfId="18238"/>
    <cellStyle name="_입찰표지 _신령영천1_입찰" xfId="14817"/>
    <cellStyle name="_입찰표지 _신령영천1_입찰_1. 가실행예산(0629 도면기준)" xfId="14818"/>
    <cellStyle name="_입찰표지 _신령영천1_입찰_1. 가실행예산(0629 도면기준)_4.일신통신 가실행예산(재견적合)" xfId="14819"/>
    <cellStyle name="_입찰표지 _신령영천1_입찰_1. 가실행예산(0629 도면기준)_을" xfId="14820"/>
    <cellStyle name="_입찰표지 _신령영천1_입찰_1.본실행 - 조정(안)" xfId="14821"/>
    <cellStyle name="_입찰표지 _신령영천1_입찰_1.본실행 - 조정(안)_4.일신통신 가실행예산(재견적合)" xfId="14822"/>
    <cellStyle name="_입찰표지 _신령영천1_입찰_1.본실행 - 조정(안)_을" xfId="14823"/>
    <cellStyle name="_입찰표지 _신령영천1_입찰_4.일신통신 가실행예산(재견적合)" xfId="14824"/>
    <cellStyle name="_입찰표지 _신령영천1_입찰_을" xfId="14825"/>
    <cellStyle name="_입찰표지 _신령영천1_입찰_총괄 내역서" xfId="14826"/>
    <cellStyle name="_입찰표지 _신령영천1_입찰_총괄 내역서_4.일신통신 가실행예산(재견적合)" xfId="14827"/>
    <cellStyle name="_입찰표지 _신령영천1_입찰_총괄 내역서_을" xfId="14828"/>
    <cellStyle name="_입찰표지 _신사동업무시설빌딩분리" xfId="4260"/>
    <cellStyle name="_입찰표지 _신사동업무시설빌딩분리_04. 신도림주상복합_기계실행예산(안)20060412_배연담파스리브단가수정" xfId="4261"/>
    <cellStyle name="_입찰표지 _신사동업무시설빌딩분리_실행작업중_기계내역(노인건강타운)_20060201(동진)" xfId="4262"/>
    <cellStyle name="_입찰표지 _신사동업무시설빌딩분리_최종-실행내역(협성대신학관)060110" xfId="4263"/>
    <cellStyle name="_입찰표지 _신사동업무시설빌딩분리_통합단가-동진" xfId="4264"/>
    <cellStyle name="_입찰표지 _실행예산(장지분기)(060228)개정1" xfId="4265"/>
    <cellStyle name="_입찰표지 _실행예산초안(105동)-시형-1" xfId="21655"/>
    <cellStyle name="_입찰표지 _실행예산초안(105동)-시형-2" xfId="21656"/>
    <cellStyle name="_입찰표지 _실행작업중_기계내역(노인건강타운)_20060201(동진)" xfId="4266"/>
    <cellStyle name="_입찰표지 _울산00아파트 오염방지용 C-B WALL공사(031223)개정0" xfId="4267"/>
    <cellStyle name="_입찰표지 _을" xfId="14829"/>
    <cellStyle name="_입찰표지 _이행각서" xfId="18239"/>
    <cellStyle name="_입찰표지 _이화삼계(공종기안)" xfId="4268"/>
    <cellStyle name="_입찰표지 _이화삼계(공종기안)_춘천-동홍천(3)대비표" xfId="4269"/>
    <cellStyle name="_입찰표지 _입찰견적서(제출)" xfId="4270"/>
    <cellStyle name="_입찰표지 _입찰견적서(제출)_04. 신도림주상복합_기계실행예산(안)20060412_배연담파스리브단가수정" xfId="4271"/>
    <cellStyle name="_입찰표지 _입찰견적서(제출)_실행작업중_기계내역(노인건강타운)_20060201(동진)" xfId="4272"/>
    <cellStyle name="_입찰표지 _입찰견적서(제출)_최종-실행내역(협성대신학관)060110" xfId="4273"/>
    <cellStyle name="_입찰표지 _입찰견적서(제출)_통합단가-동진" xfId="4274"/>
    <cellStyle name="_입찰표지 _입찰견적서(제출-세원NEGO)" xfId="4275"/>
    <cellStyle name="_입찰표지 _입찰견적서(제출-세원NEGO)_04. 신도림주상복합_기계실행예산(안)20060412_배연담파스리브단가수정" xfId="4276"/>
    <cellStyle name="_입찰표지 _입찰견적서(제출-세원NEGO)_실행작업중_기계내역(노인건강타운)_20060201(동진)" xfId="4277"/>
    <cellStyle name="_입찰표지 _입찰견적서(제출-세원NEGO)_최종-실행내역(협성대신학관)060110" xfId="4278"/>
    <cellStyle name="_입찰표지 _입찰견적서(제출-세원NEGO)_통합단가-동진" xfId="4279"/>
    <cellStyle name="_입찰표지 _입찰견적서(제출-수정)" xfId="4280"/>
    <cellStyle name="_입찰표지 _입찰견적서(제출-수정)_04. 신도림주상복합_기계실행예산(안)20060412_배연담파스리브단가수정" xfId="4281"/>
    <cellStyle name="_입찰표지 _입찰견적서(제출-수정)_실행작업중_기계내역(노인건강타운)_20060201(동진)" xfId="4282"/>
    <cellStyle name="_입찰표지 _입찰견적서(제출-수정)_최종-실행내역(협성대신학관)060110" xfId="4283"/>
    <cellStyle name="_입찰표지 _입찰견적서(제출-수정)_통합단가-동진" xfId="4284"/>
    <cellStyle name="_입찰표지 _적상무주IC도로(1공구)" xfId="4285"/>
    <cellStyle name="_입찰표지 _중앙서소문전력구견적서" xfId="4286"/>
    <cellStyle name="_입찰표지 _중앙서소문전력구견적서_견적서-풍납석촌(060206-입찰)개정1-수식수정-1-제출" xfId="4287"/>
    <cellStyle name="_입찰표지 _중앙서소문전력구견적서_설계내역서(풍납~석촌)" xfId="4288"/>
    <cellStyle name="_입찰표지 _중앙서소문전력구견적서_설계내역서(풍납~석촌)_견적서-풍납석촌(060206-입찰)개정1-수식수정-1-제출" xfId="4289"/>
    <cellStyle name="_입찰표지 _중앙서소문전력구견적서_설계내역서(풍납~석촌)_실행예산(장지분기)(060228)개정1" xfId="4290"/>
    <cellStyle name="_입찰표지 _중앙서소문전력구견적서_실행예산(장지분기)(060228)개정1" xfId="4291"/>
    <cellStyle name="_입찰표지 _지경-사리 투찰(new)" xfId="4292"/>
    <cellStyle name="_입찰표지 _지경-사리 투찰(new)_서해안 임해관광도로 설계" xfId="4293"/>
    <cellStyle name="_입찰표지 _지경-사리 투찰(new)_서해안 임해관광도로 설계_춘천-동홍천(3)대비표" xfId="4294"/>
    <cellStyle name="_입찰표지 _지경-사리 투찰(new)_지경-사리투찰 (계룡건설1)" xfId="4295"/>
    <cellStyle name="_입찰표지 _지경-사리 투찰(new)_지경-사리투찰 (계룡건설1)_서해안 임해관광도로 설계" xfId="4296"/>
    <cellStyle name="_입찰표지 _지경-사리 투찰(new)_지경-사리투찰 (계룡건설1)_서해안 임해관광도로 설계_춘천-동홍천(3)대비표" xfId="4297"/>
    <cellStyle name="_입찰표지 _지경-사리 투찰(new)_지경-사리투찰 (계룡건설1)_춘천-동홍천(3)대비표" xfId="4298"/>
    <cellStyle name="_입찰표지 _지경-사리 투찰(new)_지경-사리투찰 (계룡건설1)_포항4 일반지방 1공구실행new" xfId="4299"/>
    <cellStyle name="_입찰표지 _지경-사리 투찰(new)_지경-사리투찰 (계룡건설1)_포항4 일반지방 1공구실행new_국지도49호선(본덕-임곡)1공구 실행new" xfId="4300"/>
    <cellStyle name="_입찰표지 _지경-사리 투찰(new)_지경-사리투찰 (계룡건설1)_포항4 일반지방 1공구실행new_국지도49호선(본덕-임곡)1공구 실행new_서해안 임해관광도로 설계" xfId="4301"/>
    <cellStyle name="_입찰표지 _지경-사리 투찰(new)_지경-사리투찰 (계룡건설1)_포항4 일반지방 1공구실행new_국지도49호선(본덕-임곡)1공구 실행new_서해안 임해관광도로 설계_춘천-동홍천(3)대비표" xfId="4302"/>
    <cellStyle name="_입찰표지 _지경-사리 투찰(new)_지경-사리투찰 (계룡건설1)_포항4 일반지방 1공구실행new_국지도49호선(본덕-임곡)1공구 실행new_춘천-동홍천(3)대비표" xfId="4303"/>
    <cellStyle name="_입찰표지 _지경-사리 투찰(new)_지경-사리투찰 (계룡건설1)_포항4 일반지방 1공구실행new_규암우회 투찰(대박)" xfId="4304"/>
    <cellStyle name="_입찰표지 _지경-사리 투찰(new)_지경-사리투찰 (계룡건설1)_포항4 일반지방 1공구실행new_규암우회 투찰(대박)_서해안 임해관광도로 설계" xfId="4305"/>
    <cellStyle name="_입찰표지 _지경-사리 투찰(new)_지경-사리투찰 (계룡건설1)_포항4 일반지방 1공구실행new_규암우회 투찰(대박)_서해안 임해관광도로 설계_춘천-동홍천(3)대비표" xfId="4306"/>
    <cellStyle name="_입찰표지 _지경-사리 투찰(new)_지경-사리투찰 (계룡건설1)_포항4 일반지방 1공구실행new_규암우회 투찰(대박)_춘천-동홍천(3)대비표" xfId="4307"/>
    <cellStyle name="_입찰표지 _지경-사리 투찰(new)_지경-사리투찰 (계룡건설1)_포항4 일반지방 1공구실행new_노귀재터널 실행new" xfId="4308"/>
    <cellStyle name="_입찰표지 _지경-사리 투찰(new)_지경-사리투찰 (계룡건설1)_포항4 일반지방 1공구실행new_노귀재터널 실행new_서해안 임해관광도로 설계" xfId="4309"/>
    <cellStyle name="_입찰표지 _지경-사리 투찰(new)_지경-사리투찰 (계룡건설1)_포항4 일반지방 1공구실행new_노귀재터널 실행new_서해안 임해관광도로 설계_춘천-동홍천(3)대비표" xfId="4310"/>
    <cellStyle name="_입찰표지 _지경-사리 투찰(new)_지경-사리투찰 (계룡건설1)_포항4 일반지방 1공구실행new_노귀재터널 실행new_춘천-동홍천(3)대비표" xfId="4311"/>
    <cellStyle name="_입찰표지 _지경-사리 투찰(new)_지경-사리투찰 (계룡건설1)_포항4 일반지방 1공구실행new_본덕-임곡 2공구 실행new" xfId="4312"/>
    <cellStyle name="_입찰표지 _지경-사리 투찰(new)_지경-사리투찰 (계룡건설1)_포항4 일반지방 1공구실행new_본덕-임곡 2공구 실행new_서해안 임해관광도로 설계" xfId="4313"/>
    <cellStyle name="_입찰표지 _지경-사리 투찰(new)_지경-사리투찰 (계룡건설1)_포항4 일반지방 1공구실행new_본덕-임곡 2공구 실행new_서해안 임해관광도로 설계_춘천-동홍천(3)대비표" xfId="4314"/>
    <cellStyle name="_입찰표지 _지경-사리 투찰(new)_지경-사리투찰 (계룡건설1)_포항4 일반지방 1공구실행new_본덕-임곡 2공구 실행new_춘천-동홍천(3)대비표" xfId="4315"/>
    <cellStyle name="_입찰표지 _지경-사리 투찰(new)_지경-사리투찰 (계룡건설1)_포항4 일반지방 1공구실행new_서해안 임해관광 실행new" xfId="4316"/>
    <cellStyle name="_입찰표지 _지경-사리 투찰(new)_지경-사리투찰 (계룡건설1)_포항4 일반지방 1공구실행new_서해안 임해관광 실행new_서해안 임해관광도로 설계" xfId="4317"/>
    <cellStyle name="_입찰표지 _지경-사리 투찰(new)_지경-사리투찰 (계룡건설1)_포항4 일반지방 1공구실행new_서해안 임해관광 실행new_서해안 임해관광도로 설계_춘천-동홍천(3)대비표" xfId="4318"/>
    <cellStyle name="_입찰표지 _지경-사리 투찰(new)_지경-사리투찰 (계룡건설1)_포항4 일반지방 1공구실행new_서해안 임해관광 실행new_춘천-동홍천(3)대비표" xfId="4319"/>
    <cellStyle name="_입찰표지 _지경-사리 투찰(new)_지경-사리투찰 (계룡건설1)_포항4 일반지방 1공구실행new_서해안 임해관광도로 설계" xfId="4320"/>
    <cellStyle name="_입찰표지 _지경-사리 투찰(new)_지경-사리투찰 (계룡건설1)_포항4 일반지방 1공구실행new_서해안 임해관광도로 설계_춘천-동홍천(3)대비표" xfId="4321"/>
    <cellStyle name="_입찰표지 _지경-사리 투찰(new)_지경-사리투찰 (계룡건설1)_포항4 일반지방 1공구실행new_진천ic -금왕 투찰new" xfId="4322"/>
    <cellStyle name="_입찰표지 _지경-사리 투찰(new)_지경-사리투찰 (계룡건설1)_포항4 일반지방 1공구실행new_진천ic -금왕 투찰new_서해안 임해관광도로 설계" xfId="4323"/>
    <cellStyle name="_입찰표지 _지경-사리 투찰(new)_지경-사리투찰 (계룡건설1)_포항4 일반지방 1공구실행new_진천ic -금왕 투찰new_서해안 임해관광도로 설계_춘천-동홍천(3)대비표" xfId="4324"/>
    <cellStyle name="_입찰표지 _지경-사리 투찰(new)_지경-사리투찰 (계룡건설1)_포항4 일반지방 1공구실행new_진천ic -금왕 투찰new_춘천-동홍천(3)대비표" xfId="4325"/>
    <cellStyle name="_입찰표지 _지경-사리 투찰(new)_지경-사리투찰 (계룡건설1)_포항4 일반지방 1공구실행new_춘천-동홍천(3)대비표" xfId="4326"/>
    <cellStyle name="_입찰표지 _지경-사리 투찰(new)_춘천-동홍천(3)대비표" xfId="4327"/>
    <cellStyle name="_입찰표지 _지경-사리 투찰(new)_포항4 일반지방 1공구실행new" xfId="4328"/>
    <cellStyle name="_입찰표지 _지경-사리 투찰(new)_포항4 일반지방 1공구실행new_국지도49호선(본덕-임곡)1공구 실행new" xfId="4329"/>
    <cellStyle name="_입찰표지 _지경-사리 투찰(new)_포항4 일반지방 1공구실행new_국지도49호선(본덕-임곡)1공구 실행new_서해안 임해관광도로 설계" xfId="4330"/>
    <cellStyle name="_입찰표지 _지경-사리 투찰(new)_포항4 일반지방 1공구실행new_국지도49호선(본덕-임곡)1공구 실행new_서해안 임해관광도로 설계_춘천-동홍천(3)대비표" xfId="4331"/>
    <cellStyle name="_입찰표지 _지경-사리 투찰(new)_포항4 일반지방 1공구실행new_국지도49호선(본덕-임곡)1공구 실행new_춘천-동홍천(3)대비표" xfId="4332"/>
    <cellStyle name="_입찰표지 _지경-사리 투찰(new)_포항4 일반지방 1공구실행new_규암우회 투찰(대박)" xfId="4333"/>
    <cellStyle name="_입찰표지 _지경-사리 투찰(new)_포항4 일반지방 1공구실행new_규암우회 투찰(대박)_서해안 임해관광도로 설계" xfId="4334"/>
    <cellStyle name="_입찰표지 _지경-사리 투찰(new)_포항4 일반지방 1공구실행new_규암우회 투찰(대박)_서해안 임해관광도로 설계_춘천-동홍천(3)대비표" xfId="4335"/>
    <cellStyle name="_입찰표지 _지경-사리 투찰(new)_포항4 일반지방 1공구실행new_규암우회 투찰(대박)_춘천-동홍천(3)대비표" xfId="4336"/>
    <cellStyle name="_입찰표지 _지경-사리 투찰(new)_포항4 일반지방 1공구실행new_노귀재터널 실행new" xfId="4337"/>
    <cellStyle name="_입찰표지 _지경-사리 투찰(new)_포항4 일반지방 1공구실행new_노귀재터널 실행new_서해안 임해관광도로 설계" xfId="4338"/>
    <cellStyle name="_입찰표지 _지경-사리 투찰(new)_포항4 일반지방 1공구실행new_노귀재터널 실행new_서해안 임해관광도로 설계_춘천-동홍천(3)대비표" xfId="4339"/>
    <cellStyle name="_입찰표지 _지경-사리 투찰(new)_포항4 일반지방 1공구실행new_노귀재터널 실행new_춘천-동홍천(3)대비표" xfId="4340"/>
    <cellStyle name="_입찰표지 _지경-사리 투찰(new)_포항4 일반지방 1공구실행new_본덕-임곡 2공구 실행new" xfId="4341"/>
    <cellStyle name="_입찰표지 _지경-사리 투찰(new)_포항4 일반지방 1공구실행new_본덕-임곡 2공구 실행new_서해안 임해관광도로 설계" xfId="4342"/>
    <cellStyle name="_입찰표지 _지경-사리 투찰(new)_포항4 일반지방 1공구실행new_본덕-임곡 2공구 실행new_서해안 임해관광도로 설계_춘천-동홍천(3)대비표" xfId="4343"/>
    <cellStyle name="_입찰표지 _지경-사리 투찰(new)_포항4 일반지방 1공구실행new_본덕-임곡 2공구 실행new_춘천-동홍천(3)대비표" xfId="4344"/>
    <cellStyle name="_입찰표지 _지경-사리 투찰(new)_포항4 일반지방 1공구실행new_서해안 임해관광 실행new" xfId="4345"/>
    <cellStyle name="_입찰표지 _지경-사리 투찰(new)_포항4 일반지방 1공구실행new_서해안 임해관광 실행new_서해안 임해관광도로 설계" xfId="4346"/>
    <cellStyle name="_입찰표지 _지경-사리 투찰(new)_포항4 일반지방 1공구실행new_서해안 임해관광 실행new_서해안 임해관광도로 설계_춘천-동홍천(3)대비표" xfId="4347"/>
    <cellStyle name="_입찰표지 _지경-사리 투찰(new)_포항4 일반지방 1공구실행new_서해안 임해관광 실행new_춘천-동홍천(3)대비표" xfId="4348"/>
    <cellStyle name="_입찰표지 _지경-사리 투찰(new)_포항4 일반지방 1공구실행new_서해안 임해관광도로 설계" xfId="4349"/>
    <cellStyle name="_입찰표지 _지경-사리 투찰(new)_포항4 일반지방 1공구실행new_서해안 임해관광도로 설계_춘천-동홍천(3)대비표" xfId="4350"/>
    <cellStyle name="_입찰표지 _지경-사리 투찰(new)_포항4 일반지방 1공구실행new_진천ic -금왕 투찰new" xfId="4351"/>
    <cellStyle name="_입찰표지 _지경-사리 투찰(new)_포항4 일반지방 1공구실행new_진천ic -금왕 투찰new_서해안 임해관광도로 설계" xfId="4352"/>
    <cellStyle name="_입찰표지 _지경-사리 투찰(new)_포항4 일반지방 1공구실행new_진천ic -금왕 투찰new_서해안 임해관광도로 설계_춘천-동홍천(3)대비표" xfId="4353"/>
    <cellStyle name="_입찰표지 _지경-사리 투찰(new)_포항4 일반지방 1공구실행new_진천ic -금왕 투찰new_춘천-동홍천(3)대비표" xfId="4354"/>
    <cellStyle name="_입찰표지 _지경-사리 투찰(new)_포항4 일반지방 1공구실행new_춘천-동홍천(3)대비표" xfId="4355"/>
    <cellStyle name="_입찰표지 _천호동 대우베네시티(030821)개정2" xfId="4356"/>
    <cellStyle name="_입찰표지 _총괄 내역서" xfId="14830"/>
    <cellStyle name="_입찰표지 _총괄 내역서_4.일신통신 가실행예산(재견적合)" xfId="14831"/>
    <cellStyle name="_입찰표지 _총괄 내역서_을" xfId="14832"/>
    <cellStyle name="_입찰표지 _총괄내역표" xfId="18240"/>
    <cellStyle name="_입찰표지 _최종-실행내역(협성대신학관)060110" xfId="4357"/>
    <cellStyle name="_입찰표지 _춘천-동홍천(3)대비표" xfId="4358"/>
    <cellStyle name="_입찰표지 _충정로임시동력(계약)" xfId="4359"/>
    <cellStyle name="_입찰표지 _충정로임시동력(계약)_04. 신도림주상복합_기계실행예산(안)20060412_배연담파스리브단가수정" xfId="4360"/>
    <cellStyle name="_입찰표지 _충정로임시동력(계약)_신사동업무시설빌딩분리" xfId="4361"/>
    <cellStyle name="_입찰표지 _충정로임시동력(계약)_신사동업무시설빌딩분리_04. 신도림주상복합_기계실행예산(안)20060412_배연담파스리브단가수정" xfId="4362"/>
    <cellStyle name="_입찰표지 _충정로임시동력(계약)_신사동업무시설빌딩분리_실행작업중_기계내역(노인건강타운)_20060201(동진)" xfId="4363"/>
    <cellStyle name="_입찰표지 _충정로임시동력(계약)_신사동업무시설빌딩분리_최종-실행내역(협성대신학관)060110" xfId="4364"/>
    <cellStyle name="_입찰표지 _충정로임시동력(계약)_신사동업무시설빌딩분리_통합단가-동진" xfId="4365"/>
    <cellStyle name="_입찰표지 _충정로임시동력(계약)_실행작업중_기계내역(노인건강타운)_20060201(동진)" xfId="4366"/>
    <cellStyle name="_입찰표지 _충정로임시동력(계약)_입찰견적서(제출)" xfId="4367"/>
    <cellStyle name="_입찰표지 _충정로임시동력(계약)_입찰견적서(제출)_04. 신도림주상복합_기계실행예산(안)20060412_배연담파스리브단가수정" xfId="4368"/>
    <cellStyle name="_입찰표지 _충정로임시동력(계약)_입찰견적서(제출)_실행작업중_기계내역(노인건강타운)_20060201(동진)" xfId="4369"/>
    <cellStyle name="_입찰표지 _충정로임시동력(계약)_입찰견적서(제출)_최종-실행내역(협성대신학관)060110" xfId="4370"/>
    <cellStyle name="_입찰표지 _충정로임시동력(계약)_입찰견적서(제출)_통합단가-동진" xfId="4371"/>
    <cellStyle name="_입찰표지 _충정로임시동력(계약)_입찰견적서(제출-세원NEGO)" xfId="4372"/>
    <cellStyle name="_입찰표지 _충정로임시동력(계약)_입찰견적서(제출-세원NEGO)_04. 신도림주상복합_기계실행예산(안)20060412_배연담파스리브단가수정" xfId="4373"/>
    <cellStyle name="_입찰표지 _충정로임시동력(계약)_입찰견적서(제출-세원NEGO)_실행작업중_기계내역(노인건강타운)_20060201(동진)" xfId="4374"/>
    <cellStyle name="_입찰표지 _충정로임시동력(계약)_입찰견적서(제출-세원NEGO)_최종-실행내역(협성대신학관)060110" xfId="4375"/>
    <cellStyle name="_입찰표지 _충정로임시동력(계약)_입찰견적서(제출-세원NEGO)_통합단가-동진" xfId="4376"/>
    <cellStyle name="_입찰표지 _충정로임시동력(계약)_입찰견적서(제출-수정)" xfId="4377"/>
    <cellStyle name="_입찰표지 _충정로임시동력(계약)_입찰견적서(제출-수정)_04. 신도림주상복합_기계실행예산(안)20060412_배연담파스리브단가수정" xfId="4378"/>
    <cellStyle name="_입찰표지 _충정로임시동력(계약)_입찰견적서(제출-수정)_실행작업중_기계내역(노인건강타운)_20060201(동진)" xfId="4379"/>
    <cellStyle name="_입찰표지 _충정로임시동력(계약)_입찰견적서(제출-수정)_최종-실행내역(협성대신학관)060110" xfId="4380"/>
    <cellStyle name="_입찰표지 _충정로임시동력(계약)_입찰견적서(제출-수정)_통합단가-동진" xfId="4381"/>
    <cellStyle name="_입찰표지 _충정로임시동력(계약)_최종-실행내역(협성대신학관)060110" xfId="4382"/>
    <cellStyle name="_입찰표지 _충정로임시동력(계약)_통합단가-동진" xfId="4383"/>
    <cellStyle name="_입찰표지 _태인원평2(조사기안)" xfId="4384"/>
    <cellStyle name="_입찰표지 _태인원평2(조사기안)_춘천-동홍천(3)대비표" xfId="4385"/>
    <cellStyle name="_입찰표지 _토철내역서" xfId="4386"/>
    <cellStyle name="_입찰표지 _토철내역서_견적서-풍납석촌(060206-입찰)개정1-수식수정-1-제출" xfId="4387"/>
    <cellStyle name="_입찰표지 _토철내역서_설계내역서(풍납~석촌)" xfId="4388"/>
    <cellStyle name="_입찰표지 _토철내역서_설계내역서(풍납~석촌)_견적서-풍납석촌(060206-입찰)개정1-수식수정-1-제출" xfId="4389"/>
    <cellStyle name="_입찰표지 _토철내역서_설계내역서(풍납~석촌)_실행예산(장지분기)(060228)개정1" xfId="4390"/>
    <cellStyle name="_입찰표지 _토철내역서_실행예산(장지분기)(060228)개정1" xfId="4391"/>
    <cellStyle name="_입찰표지 _통합단가-동진" xfId="4392"/>
    <cellStyle name="_입찰표지 _투찰" xfId="4393"/>
    <cellStyle name="_입찰표지 _투찰(안덕대정)" xfId="14833"/>
    <cellStyle name="_입찰표지 _투찰(안덕대정)_1. 가실행예산(0629 도면기준)" xfId="14834"/>
    <cellStyle name="_입찰표지 _투찰(안덕대정)_1. 가실행예산(0629 도면기준)_4.일신통신 가실행예산(재견적合)" xfId="14835"/>
    <cellStyle name="_입찰표지 _투찰(안덕대정)_1. 가실행예산(0629 도면기준)_을" xfId="14836"/>
    <cellStyle name="_입찰표지 _투찰(안덕대정)_1.본실행 - 조정(안)" xfId="14837"/>
    <cellStyle name="_입찰표지 _투찰(안덕대정)_1.본실행 - 조정(안)_4.일신통신 가실행예산(재견적合)" xfId="14838"/>
    <cellStyle name="_입찰표지 _투찰(안덕대정)_1.본실행 - 조정(안)_을" xfId="14839"/>
    <cellStyle name="_입찰표지 _투찰(안덕대정)_4.일신통신 가실행예산(재견적合)" xfId="14840"/>
    <cellStyle name="_입찰표지 _투찰(안덕대정)_을" xfId="14841"/>
    <cellStyle name="_입찰표지 _투찰(안덕대정)_총괄 내역서" xfId="14842"/>
    <cellStyle name="_입찰표지 _투찰(안덕대정)_총괄 내역서_4.일신통신 가실행예산(재견적合)" xfId="14843"/>
    <cellStyle name="_입찰표지 _투찰(안덕대정)_총괄 내역서_을" xfId="14844"/>
    <cellStyle name="_입찰표지 _투찰(안덕대정)_투찰_대둔산" xfId="14845"/>
    <cellStyle name="_입찰표지 _투찰(안덕대정)_투찰_대둔산_1. 가실행예산(0629 도면기준)" xfId="14846"/>
    <cellStyle name="_입찰표지 _투찰(안덕대정)_투찰_대둔산_1. 가실행예산(0629 도면기준)_4.일신통신 가실행예산(재견적合)" xfId="14847"/>
    <cellStyle name="_입찰표지 _투찰(안덕대정)_투찰_대둔산_1. 가실행예산(0629 도면기준)_을" xfId="14848"/>
    <cellStyle name="_입찰표지 _투찰(안덕대정)_투찰_대둔산_1.본실행 - 조정(안)" xfId="14849"/>
    <cellStyle name="_입찰표지 _투찰(안덕대정)_투찰_대둔산_1.본실행 - 조정(안)_4.일신통신 가실행예산(재견적合)" xfId="14850"/>
    <cellStyle name="_입찰표지 _투찰(안덕대정)_투찰_대둔산_1.본실행 - 조정(안)_을" xfId="14851"/>
    <cellStyle name="_입찰표지 _투찰(안덕대정)_투찰_대둔산_4.일신통신 가실행예산(재견적合)" xfId="14852"/>
    <cellStyle name="_입찰표지 _투찰(안덕대정)_투찰_대둔산_을" xfId="14853"/>
    <cellStyle name="_입찰표지 _투찰(안덕대정)_투찰_대둔산_총괄 내역서" xfId="14854"/>
    <cellStyle name="_입찰표지 _투찰(안덕대정)_투찰_대둔산_총괄 내역서_4.일신통신 가실행예산(재견적合)" xfId="14855"/>
    <cellStyle name="_입찰표지 _투찰(안덕대정)_투찰_대둔산_총괄 내역서_을" xfId="14856"/>
    <cellStyle name="_입찰표지 _투찰(안덕대정)1" xfId="14857"/>
    <cellStyle name="_입찰표지 _투찰(안덕대정)1_1. 가실행예산(0629 도면기준)" xfId="14858"/>
    <cellStyle name="_입찰표지 _투찰(안덕대정)1_1. 가실행예산(0629 도면기준)_4.일신통신 가실행예산(재견적合)" xfId="14859"/>
    <cellStyle name="_입찰표지 _투찰(안덕대정)1_1. 가실행예산(0629 도면기준)_을" xfId="14860"/>
    <cellStyle name="_입찰표지 _투찰(안덕대정)1_1.본실행 - 조정(안)" xfId="14861"/>
    <cellStyle name="_입찰표지 _투찰(안덕대정)1_1.본실행 - 조정(안)_4.일신통신 가실행예산(재견적合)" xfId="14862"/>
    <cellStyle name="_입찰표지 _투찰(안덕대정)1_1.본실행 - 조정(안)_을" xfId="14863"/>
    <cellStyle name="_입찰표지 _투찰(안덕대정)1_4.일신통신 가실행예산(재견적合)" xfId="14864"/>
    <cellStyle name="_입찰표지 _투찰(안덕대정)1_을" xfId="14865"/>
    <cellStyle name="_입찰표지 _투찰(안덕대정)1_총괄 내역서" xfId="14866"/>
    <cellStyle name="_입찰표지 _투찰(안덕대정)1_총괄 내역서_4.일신통신 가실행예산(재견적合)" xfId="14867"/>
    <cellStyle name="_입찰표지 _투찰(안덕대정)1_총괄 내역서_을" xfId="14868"/>
    <cellStyle name="_입찰표지 _투찰(안덕대정)1_투찰_대둔산" xfId="14869"/>
    <cellStyle name="_입찰표지 _투찰(안덕대정)1_투찰_대둔산_1. 가실행예산(0629 도면기준)" xfId="14870"/>
    <cellStyle name="_입찰표지 _투찰(안덕대정)1_투찰_대둔산_1. 가실행예산(0629 도면기준)_4.일신통신 가실행예산(재견적合)" xfId="14871"/>
    <cellStyle name="_입찰표지 _투찰(안덕대정)1_투찰_대둔산_1. 가실행예산(0629 도면기준)_을" xfId="14872"/>
    <cellStyle name="_입찰표지 _투찰(안덕대정)1_투찰_대둔산_1.본실행 - 조정(안)" xfId="14873"/>
    <cellStyle name="_입찰표지 _투찰(안덕대정)1_투찰_대둔산_1.본실행 - 조정(안)_4.일신통신 가실행예산(재견적合)" xfId="14874"/>
    <cellStyle name="_입찰표지 _투찰(안덕대정)1_투찰_대둔산_1.본실행 - 조정(안)_을" xfId="14875"/>
    <cellStyle name="_입찰표지 _투찰(안덕대정)1_투찰_대둔산_4.일신통신 가실행예산(재견적合)" xfId="14876"/>
    <cellStyle name="_입찰표지 _투찰(안덕대정)1_투찰_대둔산_을" xfId="14877"/>
    <cellStyle name="_입찰표지 _투찰(안덕대정)1_투찰_대둔산_총괄 내역서" xfId="14878"/>
    <cellStyle name="_입찰표지 _투찰(안덕대정)1_투찰_대둔산_총괄 내역서_4.일신통신 가실행예산(재견적合)" xfId="14879"/>
    <cellStyle name="_입찰표지 _투찰(안덕대정)1_투찰_대둔산_총괄 내역서_을" xfId="14880"/>
    <cellStyle name="_입찰표지 _투찰_Book1" xfId="4416"/>
    <cellStyle name="_입찰표지 _투찰_Book1_ys dw 은평 생태교량" xfId="4419"/>
    <cellStyle name="_입찰표지 _투찰_Book1_삼각지 시공계획서" xfId="4417"/>
    <cellStyle name="_입찰표지 _투찰_Book1_삼각지 시공계획서_ys dw 은평 생태교량" xfId="4418"/>
    <cellStyle name="_입찰표지 _투찰_P-(현리-신팔)" xfId="4420"/>
    <cellStyle name="_입찰표지 _투찰_P-(현리-신팔)_ys dw 은평 생태교량" xfId="4423"/>
    <cellStyle name="_입찰표지 _투찰_P-(현리-신팔)_삼각지 시공계획서" xfId="4421"/>
    <cellStyle name="_입찰표지 _투찰_P-(현리-신팔)_삼각지 시공계획서_ys dw 은평 생태교량" xfId="4422"/>
    <cellStyle name="_입찰표지 _투찰_ys dw 은평 생태교량" xfId="4424"/>
    <cellStyle name="_입찰표지 _투찰_대둔산" xfId="14881"/>
    <cellStyle name="_입찰표지 _투찰_대둔산_1. 가실행예산(0629 도면기준)" xfId="14882"/>
    <cellStyle name="_입찰표지 _투찰_대둔산_1. 가실행예산(0629 도면기준)_4.일신통신 가실행예산(재견적合)" xfId="14883"/>
    <cellStyle name="_입찰표지 _투찰_대둔산_1. 가실행예산(0629 도면기준)_을" xfId="14884"/>
    <cellStyle name="_입찰표지 _투찰_대둔산_1.본실행 - 조정(안)" xfId="14885"/>
    <cellStyle name="_입찰표지 _투찰_대둔산_1.본실행 - 조정(안)_4.일신통신 가실행예산(재견적合)" xfId="14886"/>
    <cellStyle name="_입찰표지 _투찰_대둔산_1.본실행 - 조정(안)_을" xfId="14887"/>
    <cellStyle name="_입찰표지 _투찰_대둔산_4.일신통신 가실행예산(재견적合)" xfId="14888"/>
    <cellStyle name="_입찰표지 _투찰_대둔산_을" xfId="14889"/>
    <cellStyle name="_입찰표지 _투찰_대둔산_총괄 내역서" xfId="14890"/>
    <cellStyle name="_입찰표지 _투찰_대둔산_총괄 내역서_4.일신통신 가실행예산(재견적合)" xfId="14891"/>
    <cellStyle name="_입찰표지 _투찰_대둔산_총괄 내역서_을" xfId="14892"/>
    <cellStyle name="_입찰표지 _투찰_부대결과" xfId="4394"/>
    <cellStyle name="_입찰표지 _투찰_부대결과_Book1" xfId="4401"/>
    <cellStyle name="_입찰표지 _투찰_부대결과_Book1_ys dw 은평 생태교량" xfId="4404"/>
    <cellStyle name="_입찰표지 _투찰_부대결과_Book1_삼각지 시공계획서" xfId="4402"/>
    <cellStyle name="_입찰표지 _투찰_부대결과_Book1_삼각지 시공계획서_ys dw 은평 생태교량" xfId="4403"/>
    <cellStyle name="_입찰표지 _투찰_부대결과_P-(현리-신팔)" xfId="4405"/>
    <cellStyle name="_입찰표지 _투찰_부대결과_P-(현리-신팔)_ys dw 은평 생태교량" xfId="4408"/>
    <cellStyle name="_입찰표지 _투찰_부대결과_P-(현리-신팔)_삼각지 시공계획서" xfId="4406"/>
    <cellStyle name="_입찰표지 _투찰_부대결과_P-(현리-신팔)_삼각지 시공계획서_ys dw 은평 생태교량" xfId="4407"/>
    <cellStyle name="_입찰표지 _투찰_부대결과_ys dw 은평 생태교량" xfId="4409"/>
    <cellStyle name="_입찰표지 _투찰_부대결과_삼각지 시공계획서" xfId="4395"/>
    <cellStyle name="_입찰표지 _투찰_부대결과_삼각지 시공계획서_ys dw 은평 생태교량" xfId="4396"/>
    <cellStyle name="_입찰표지 _투찰_부대결과_현리-신팔도로설계" xfId="4397"/>
    <cellStyle name="_입찰표지 _투찰_부대결과_현리-신팔도로설계_ys dw 은평 생태교량" xfId="4400"/>
    <cellStyle name="_입찰표지 _투찰_부대결과_현리-신팔도로설계_삼각지 시공계획서" xfId="4398"/>
    <cellStyle name="_입찰표지 _투찰_부대결과_현리-신팔도로설계_삼각지 시공계획서_ys dw 은평 생태교량" xfId="4399"/>
    <cellStyle name="_입찰표지 _투찰_삼각지 시공계획서" xfId="4410"/>
    <cellStyle name="_입찰표지 _투찰_삼각지 시공계획서_ys dw 은평 생태교량" xfId="4411"/>
    <cellStyle name="_입찰표지 _투찰_현리-신팔도로설계" xfId="4412"/>
    <cellStyle name="_입찰표지 _투찰_현리-신팔도로설계_ys dw 은평 생태교량" xfId="4415"/>
    <cellStyle name="_입찰표지 _투찰_현리-신팔도로설계_삼각지 시공계획서" xfId="4413"/>
    <cellStyle name="_입찰표지 _투찰_현리-신팔도로설계_삼각지 시공계획서_ys dw 은평 생태교량" xfId="4414"/>
    <cellStyle name="_입찰표지 _투찰내역" xfId="14893"/>
    <cellStyle name="_입찰표지 _투찰내역_1. 가실행예산(0629 도면기준)" xfId="14894"/>
    <cellStyle name="_입찰표지 _투찰내역_1. 가실행예산(0629 도면기준)_4.일신통신 가실행예산(재견적合)" xfId="14895"/>
    <cellStyle name="_입찰표지 _투찰내역_1. 가실행예산(0629 도면기준)_을" xfId="14896"/>
    <cellStyle name="_입찰표지 _투찰내역_1.본실행 - 조정(안)" xfId="14897"/>
    <cellStyle name="_입찰표지 _투찰내역_1.본실행 - 조정(안)_4.일신통신 가실행예산(재견적合)" xfId="14898"/>
    <cellStyle name="_입찰표지 _투찰내역_1.본실행 - 조정(안)_을" xfId="14899"/>
    <cellStyle name="_입찰표지 _투찰내역_4.일신통신 가실행예산(재견적合)" xfId="14900"/>
    <cellStyle name="_입찰표지 _투찰내역_을" xfId="14901"/>
    <cellStyle name="_입찰표지 _투찰내역_총괄 내역서" xfId="14902"/>
    <cellStyle name="_입찰표지 _투찰내역_총괄 내역서_4.일신통신 가실행예산(재견적合)" xfId="14903"/>
    <cellStyle name="_입찰표지 _투찰내역_총괄 내역서_을" xfId="14904"/>
    <cellStyle name="_입찰표지 _팬택공사현황" xfId="21657"/>
    <cellStyle name="_입찰표지 _팬택공사현황_00팬택공사현황" xfId="21658"/>
    <cellStyle name="_입찰표지 _포기각서" xfId="18241"/>
    <cellStyle name="_입찰표지 _포항4 일반지방 1공구실행new" xfId="4425"/>
    <cellStyle name="_입찰표지 _포항4 일반지방 1공구실행new_국지도49호선(본덕-임곡)1공구 실행new" xfId="4426"/>
    <cellStyle name="_입찰표지 _포항4 일반지방 1공구실행new_국지도49호선(본덕-임곡)1공구 실행new_서해안 임해관광도로 설계" xfId="4427"/>
    <cellStyle name="_입찰표지 _포항4 일반지방 1공구실행new_국지도49호선(본덕-임곡)1공구 실행new_서해안 임해관광도로 설계_춘천-동홍천(3)대비표" xfId="4428"/>
    <cellStyle name="_입찰표지 _포항4 일반지방 1공구실행new_국지도49호선(본덕-임곡)1공구 실행new_춘천-동홍천(3)대비표" xfId="4429"/>
    <cellStyle name="_입찰표지 _포항4 일반지방 1공구실행new_규암우회 투찰(대박)" xfId="4430"/>
    <cellStyle name="_입찰표지 _포항4 일반지방 1공구실행new_규암우회 투찰(대박)_서해안 임해관광도로 설계" xfId="4431"/>
    <cellStyle name="_입찰표지 _포항4 일반지방 1공구실행new_규암우회 투찰(대박)_서해안 임해관광도로 설계_춘천-동홍천(3)대비표" xfId="4432"/>
    <cellStyle name="_입찰표지 _포항4 일반지방 1공구실행new_규암우회 투찰(대박)_춘천-동홍천(3)대비표" xfId="4433"/>
    <cellStyle name="_입찰표지 _포항4 일반지방 1공구실행new_노귀재터널 실행new" xfId="4434"/>
    <cellStyle name="_입찰표지 _포항4 일반지방 1공구실행new_노귀재터널 실행new_서해안 임해관광도로 설계" xfId="4435"/>
    <cellStyle name="_입찰표지 _포항4 일반지방 1공구실행new_노귀재터널 실행new_서해안 임해관광도로 설계_춘천-동홍천(3)대비표" xfId="4436"/>
    <cellStyle name="_입찰표지 _포항4 일반지방 1공구실행new_노귀재터널 실행new_춘천-동홍천(3)대비표" xfId="4437"/>
    <cellStyle name="_입찰표지 _포항4 일반지방 1공구실행new_본덕-임곡 2공구 실행new" xfId="4438"/>
    <cellStyle name="_입찰표지 _포항4 일반지방 1공구실행new_본덕-임곡 2공구 실행new_서해안 임해관광도로 설계" xfId="4439"/>
    <cellStyle name="_입찰표지 _포항4 일반지방 1공구실행new_본덕-임곡 2공구 실행new_서해안 임해관광도로 설계_춘천-동홍천(3)대비표" xfId="4440"/>
    <cellStyle name="_입찰표지 _포항4 일반지방 1공구실행new_본덕-임곡 2공구 실행new_춘천-동홍천(3)대비표" xfId="4441"/>
    <cellStyle name="_입찰표지 _포항4 일반지방 1공구실행new_서해안 임해관광 실행new" xfId="4442"/>
    <cellStyle name="_입찰표지 _포항4 일반지방 1공구실행new_서해안 임해관광 실행new_서해안 임해관광도로 설계" xfId="4443"/>
    <cellStyle name="_입찰표지 _포항4 일반지방 1공구실행new_서해안 임해관광 실행new_서해안 임해관광도로 설계_춘천-동홍천(3)대비표" xfId="4444"/>
    <cellStyle name="_입찰표지 _포항4 일반지방 1공구실행new_서해안 임해관광 실행new_춘천-동홍천(3)대비표" xfId="4445"/>
    <cellStyle name="_입찰표지 _포항4 일반지방 1공구실행new_서해안 임해관광도로 설계" xfId="4446"/>
    <cellStyle name="_입찰표지 _포항4 일반지방 1공구실행new_서해안 임해관광도로 설계_춘천-동홍천(3)대비표" xfId="4447"/>
    <cellStyle name="_입찰표지 _포항4 일반지방 1공구실행new_진천ic -금왕 투찰new" xfId="4448"/>
    <cellStyle name="_입찰표지 _포항4 일반지방 1공구실행new_진천ic -금왕 투찰new_서해안 임해관광도로 설계" xfId="4449"/>
    <cellStyle name="_입찰표지 _포항4 일반지방 1공구실행new_진천ic -금왕 투찰new_서해안 임해관광도로 설계_춘천-동홍천(3)대비표" xfId="4450"/>
    <cellStyle name="_입찰표지 _포항4 일반지방 1공구실행new_진천ic -금왕 투찰new_춘천-동홍천(3)대비표" xfId="4451"/>
    <cellStyle name="_입찰표지 _포항4 일반지방 1공구실행new_춘천-동홍천(3)대비표" xfId="4452"/>
    <cellStyle name="_입찰표지 _하남덕풍추정공사비7(작성중)" xfId="21659"/>
    <cellStyle name="_입찰표지 _하남덕풍추정공사비7(작성중)_실행예산초안(105동)-시형-1" xfId="21660"/>
    <cellStyle name="_입찰표지 _하남덕풍추정공사비7(작성중)_실행예산초안(105동)-시형-2" xfId="21661"/>
    <cellStyle name="_입찰표지 _하남덕풍추정공사비7(작성중)_평택 지산동 아파트추정1-결재本" xfId="21662"/>
    <cellStyle name="_입찰표지 _하남덕풍추정공사비7(작성중)_평택 지산동 아파트추정1-결재本_실행예산초안(105동)-시형-1" xfId="21663"/>
    <cellStyle name="_입찰표지 _하남덕풍추정공사비7(작성중)_평택 지산동 아파트추정1-결재本_실행예산초안(105동)-시형-2" xfId="21664"/>
    <cellStyle name="_입찰표지 _한강로2가 복합건물(030924)개정0-PRD" xfId="4453"/>
    <cellStyle name="_입찰표지 _현리-신팔도로설계" xfId="4454"/>
    <cellStyle name="_입찰표지 _현리-신팔도로설계_ys dw 은평 생태교량" xfId="4457"/>
    <cellStyle name="_입찰표지 _현리-신팔도로설계_삼각지 시공계획서" xfId="4455"/>
    <cellStyle name="_입찰표지 _현리-신팔도로설계_삼각지 시공계획서_ys dw 은평 생태교량" xfId="4456"/>
    <cellStyle name="_입찰표지 _현설양식" xfId="18242"/>
    <cellStyle name="_입찰표지 _현장설명" xfId="18243"/>
    <cellStyle name="_입찰표지 _호남권투찰1" xfId="14905"/>
    <cellStyle name="_입찰표지 _호남권투찰1_1. 가실행예산(0629 도면기준)" xfId="14906"/>
    <cellStyle name="_입찰표지 _호남권투찰1_1. 가실행예산(0629 도면기준)_4.일신통신 가실행예산(재견적合)" xfId="14907"/>
    <cellStyle name="_입찰표지 _호남권투찰1_1. 가실행예산(0629 도면기준)_을" xfId="14908"/>
    <cellStyle name="_입찰표지 _호남권투찰1_1.본실행 - 조정(안)" xfId="14909"/>
    <cellStyle name="_입찰표지 _호남권투찰1_1.본실행 - 조정(안)_4.일신통신 가실행예산(재견적合)" xfId="14910"/>
    <cellStyle name="_입찰표지 _호남권투찰1_1.본실행 - 조정(안)_을" xfId="14911"/>
    <cellStyle name="_입찰표지 _호남권투찰1_4.일신통신 가실행예산(재견적合)" xfId="14912"/>
    <cellStyle name="_입찰표지 _호남권투찰1_을" xfId="14913"/>
    <cellStyle name="_입찰표지 _호남권투찰1_총괄 내역서" xfId="14914"/>
    <cellStyle name="_입찰표지 _호남권투찰1_총괄 내역서_4.일신통신 가실행예산(재견적合)" xfId="14915"/>
    <cellStyle name="_입찰표지 _호남권투찰1_총괄 내역서_을" xfId="14916"/>
    <cellStyle name="_입찰표지 _화성동탄KCC아파트추정1" xfId="21665"/>
    <cellStyle name="_입찰표지 _화성동탄KCC아파트추정1_실행예산초안(105동)-시형-1" xfId="21666"/>
    <cellStyle name="_입찰표지 _화성동탄KCC아파트추정1_실행예산초안(105동)-시형-2" xfId="21667"/>
    <cellStyle name="_입찰표지 _화성동탄KCC아파트추정1_평택 지산동 아파트추정1-결재本" xfId="21668"/>
    <cellStyle name="_입찰표지 _화성동탄KCC아파트추정1_평택 지산동 아파트추정1-결재本_실행예산초안(105동)-시형-1" xfId="21669"/>
    <cellStyle name="_입찰표지 _화성동탄KCC아파트추정1_평택 지산동 아파트추정1-결재本_실행예산초안(105동)-시형-2" xfId="21670"/>
    <cellStyle name="_입찰표지 _화성동탄KCC아파트추정2" xfId="21671"/>
    <cellStyle name="_입찰표지 _화성동탄KCC아파트추정2_실행예산초안(105동)-시형-1" xfId="21672"/>
    <cellStyle name="_입찰표지 _화성동탄KCC아파트추정2_실행예산초안(105동)-시형-2" xfId="21673"/>
    <cellStyle name="_입찰표지 _화성동탄KCC아파트추정2_평택 지산동 아파트추정1-결재本" xfId="21674"/>
    <cellStyle name="_입찰표지 _화성동탄KCC아파트추정2_평택 지산동 아파트추정1-결재本_실행예산초안(105동)-시형-1" xfId="21675"/>
    <cellStyle name="_입찰표지 _화성동탄KCC아파트추정2_평택 지산동 아파트추정1-결재本_실행예산초안(105동)-시형-2" xfId="21676"/>
    <cellStyle name="_입찰품의" xfId="4487"/>
    <cellStyle name="_입찰품의(HANG LUNG)" xfId="4488"/>
    <cellStyle name="_입찰품의(HANG LUNG-Rev1)" xfId="4489"/>
    <cellStyle name="_입찰품의(KIL)" xfId="4490"/>
    <cellStyle name="_자동제어_05시설본부_한경" xfId="4491"/>
    <cellStyle name="_자동제어공내역" xfId="4492"/>
    <cellStyle name="_자동제어-공내역(SK대전둔산사옥)" xfId="4493"/>
    <cellStyle name="_자동제어내역" xfId="13638"/>
    <cellStyle name="_자료01-공통가설" xfId="13029"/>
    <cellStyle name="_자료03-대안수량조정실행대비표" xfId="13028"/>
    <cellStyle name="_자료06-토목공사" xfId="13027"/>
    <cellStyle name="_자유로IPARK(발주예산)" xfId="4494"/>
    <cellStyle name="_자유로IPARK(발주요청-수정)" xfId="4495"/>
    <cellStyle name="_자재단가" xfId="4496"/>
    <cellStyle name="_자재단가의뢰" xfId="18244"/>
    <cellStyle name="_자재시~1" xfId="14917"/>
    <cellStyle name="_자재양식" xfId="14918"/>
    <cellStyle name="_작성양식" xfId="20611"/>
    <cellStyle name="_작업01-조경공사0709" xfId="13026"/>
    <cellStyle name="_작업내역(전기,통신)" xfId="4497"/>
    <cellStyle name="_장성IC투찰" xfId="4498"/>
    <cellStyle name="_장성IC투찰_경찰서-터미널간도로(투찰)②" xfId="4499"/>
    <cellStyle name="_장성IC투찰_경찰서-터미널간도로(투찰)②_마현생창(동양고속)" xfId="4500"/>
    <cellStyle name="_장성IC투찰_경찰서-터미널간도로(투찰)②_마현생창(동양고속)_왜관-태평건설" xfId="4501"/>
    <cellStyle name="_장성IC투찰_경찰서-터미널간도로(투찰)②_마현생창(동양고속)_왜관-태평건설_청주사직골조(최종확정)" xfId="4502"/>
    <cellStyle name="_장성IC투찰_경찰서-터미널간도로(투찰)②_마현생창(동양고속)_청주사직골조(최종확정)" xfId="4503"/>
    <cellStyle name="_장성IC투찰_경찰서-터미널간도로(투찰)②_왜관-태평건설" xfId="4504"/>
    <cellStyle name="_장성IC투찰_경찰서-터미널간도로(투찰)②_왜관-태평건설_청주사직골조(최종확정)" xfId="4505"/>
    <cellStyle name="_장성IC투찰_경찰서-터미널간도로(투찰)②_청주사직골조(최종확정)" xfId="4506"/>
    <cellStyle name="_장성IC투찰_마현생창(동양고속)" xfId="4507"/>
    <cellStyle name="_장성IC투찰_마현생창(동양고속)_왜관-태평건설" xfId="4508"/>
    <cellStyle name="_장성IC투찰_마현생창(동양고속)_왜관-태평건설_청주사직골조(최종확정)" xfId="4509"/>
    <cellStyle name="_장성IC투찰_마현생창(동양고속)_청주사직골조(최종확정)" xfId="4510"/>
    <cellStyle name="_장성IC투찰_봉무지방산업단지도로(투찰)②" xfId="4511"/>
    <cellStyle name="_장성IC투찰_봉무지방산업단지도로(투찰)②_마현생창(동양고속)" xfId="4512"/>
    <cellStyle name="_장성IC투찰_봉무지방산업단지도로(투찰)②_마현생창(동양고속)_왜관-태평건설" xfId="4513"/>
    <cellStyle name="_장성IC투찰_봉무지방산업단지도로(투찰)②_마현생창(동양고속)_왜관-태평건설_청주사직골조(최종확정)" xfId="4514"/>
    <cellStyle name="_장성IC투찰_봉무지방산업단지도로(투찰)②_마현생창(동양고속)_청주사직골조(최종확정)" xfId="4515"/>
    <cellStyle name="_장성IC투찰_봉무지방산업단지도로(투찰)②_왜관-태평건설" xfId="4516"/>
    <cellStyle name="_장성IC투찰_봉무지방산업단지도로(투찰)②_왜관-태평건설_청주사직골조(최종확정)" xfId="4517"/>
    <cellStyle name="_장성IC투찰_봉무지방산업단지도로(투찰)②_청주사직골조(최종확정)" xfId="4518"/>
    <cellStyle name="_장성IC투찰_봉무지방산업단지도로(투찰)②+0.250%" xfId="4519"/>
    <cellStyle name="_장성IC투찰_봉무지방산업단지도로(투찰)②+0.250%_마현생창(동양고속)" xfId="4520"/>
    <cellStyle name="_장성IC투찰_봉무지방산업단지도로(투찰)②+0.250%_마현생창(동양고속)_왜관-태평건설" xfId="4521"/>
    <cellStyle name="_장성IC투찰_봉무지방산업단지도로(투찰)②+0.250%_마현생창(동양고속)_왜관-태평건설_청주사직골조(최종확정)" xfId="4522"/>
    <cellStyle name="_장성IC투찰_봉무지방산업단지도로(투찰)②+0.250%_마현생창(동양고속)_청주사직골조(최종확정)" xfId="4523"/>
    <cellStyle name="_장성IC투찰_봉무지방산업단지도로(투찰)②+0.250%_왜관-태평건설" xfId="4524"/>
    <cellStyle name="_장성IC투찰_봉무지방산업단지도로(투찰)②+0.250%_왜관-태평건설_청주사직골조(최종확정)" xfId="4525"/>
    <cellStyle name="_장성IC투찰_봉무지방산업단지도로(투찰)②+0.250%_청주사직골조(최종확정)" xfId="4526"/>
    <cellStyle name="_장성IC투찰_왜관-태평건설" xfId="4527"/>
    <cellStyle name="_장성IC투찰_왜관-태평건설_청주사직골조(최종확정)" xfId="4528"/>
    <cellStyle name="_장성IC투찰_청주사직골조(최종확정)" xfId="4529"/>
    <cellStyle name="_장성IC투찰_합덕-신례원(2공구)투찰" xfId="4530"/>
    <cellStyle name="_장성IC투찰_합덕-신례원(2공구)투찰_경찰서-터미널간도로(투찰)②" xfId="4531"/>
    <cellStyle name="_장성IC투찰_합덕-신례원(2공구)투찰_경찰서-터미널간도로(투찰)②_마현생창(동양고속)" xfId="4532"/>
    <cellStyle name="_장성IC투찰_합덕-신례원(2공구)투찰_경찰서-터미널간도로(투찰)②_마현생창(동양고속)_왜관-태평건설" xfId="4533"/>
    <cellStyle name="_장성IC투찰_합덕-신례원(2공구)투찰_경찰서-터미널간도로(투찰)②_마현생창(동양고속)_왜관-태평건설_청주사직골조(최종확정)" xfId="4534"/>
    <cellStyle name="_장성IC투찰_합덕-신례원(2공구)투찰_경찰서-터미널간도로(투찰)②_마현생창(동양고속)_청주사직골조(최종확정)" xfId="4535"/>
    <cellStyle name="_장성IC투찰_합덕-신례원(2공구)투찰_경찰서-터미널간도로(투찰)②_왜관-태평건설" xfId="4536"/>
    <cellStyle name="_장성IC투찰_합덕-신례원(2공구)투찰_경찰서-터미널간도로(투찰)②_왜관-태평건설_청주사직골조(최종확정)" xfId="4537"/>
    <cellStyle name="_장성IC투찰_합덕-신례원(2공구)투찰_경찰서-터미널간도로(투찰)②_청주사직골조(최종확정)" xfId="4538"/>
    <cellStyle name="_장성IC투찰_합덕-신례원(2공구)투찰_마현생창(동양고속)" xfId="4539"/>
    <cellStyle name="_장성IC투찰_합덕-신례원(2공구)투찰_마현생창(동양고속)_왜관-태평건설" xfId="4540"/>
    <cellStyle name="_장성IC투찰_합덕-신례원(2공구)투찰_마현생창(동양고속)_왜관-태평건설_청주사직골조(최종확정)" xfId="4541"/>
    <cellStyle name="_장성IC투찰_합덕-신례원(2공구)투찰_마현생창(동양고속)_청주사직골조(최종확정)" xfId="4542"/>
    <cellStyle name="_장성IC투찰_합덕-신례원(2공구)투찰_봉무지방산업단지도로(투찰)②" xfId="4543"/>
    <cellStyle name="_장성IC투찰_합덕-신례원(2공구)투찰_봉무지방산업단지도로(투찰)②_마현생창(동양고속)" xfId="4544"/>
    <cellStyle name="_장성IC투찰_합덕-신례원(2공구)투찰_봉무지방산업단지도로(투찰)②_마현생창(동양고속)_왜관-태평건설" xfId="4545"/>
    <cellStyle name="_장성IC투찰_합덕-신례원(2공구)투찰_봉무지방산업단지도로(투찰)②_마현생창(동양고속)_왜관-태평건설_청주사직골조(최종확정)" xfId="4546"/>
    <cellStyle name="_장성IC투찰_합덕-신례원(2공구)투찰_봉무지방산업단지도로(투찰)②_마현생창(동양고속)_청주사직골조(최종확정)" xfId="4547"/>
    <cellStyle name="_장성IC투찰_합덕-신례원(2공구)투찰_봉무지방산업단지도로(투찰)②_왜관-태평건설" xfId="4548"/>
    <cellStyle name="_장성IC투찰_합덕-신례원(2공구)투찰_봉무지방산업단지도로(투찰)②_왜관-태평건설_청주사직골조(최종확정)" xfId="4549"/>
    <cellStyle name="_장성IC투찰_합덕-신례원(2공구)투찰_봉무지방산업단지도로(투찰)②_청주사직골조(최종확정)" xfId="4550"/>
    <cellStyle name="_장성IC투찰_합덕-신례원(2공구)투찰_봉무지방산업단지도로(투찰)②+0.250%" xfId="4551"/>
    <cellStyle name="_장성IC투찰_합덕-신례원(2공구)투찰_봉무지방산업단지도로(투찰)②+0.250%_마현생창(동양고속)" xfId="4552"/>
    <cellStyle name="_장성IC투찰_합덕-신례원(2공구)투찰_봉무지방산업단지도로(투찰)②+0.250%_마현생창(동양고속)_왜관-태평건설" xfId="4553"/>
    <cellStyle name="_장성IC투찰_합덕-신례원(2공구)투찰_봉무지방산업단지도로(투찰)②+0.250%_마현생창(동양고속)_왜관-태평건설_청주사직골조(최종확정)" xfId="4554"/>
    <cellStyle name="_장성IC투찰_합덕-신례원(2공구)투찰_봉무지방산업단지도로(투찰)②+0.250%_마현생창(동양고속)_청주사직골조(최종확정)" xfId="4555"/>
    <cellStyle name="_장성IC투찰_합덕-신례원(2공구)투찰_봉무지방산업단지도로(투찰)②+0.250%_왜관-태평건설" xfId="4556"/>
    <cellStyle name="_장성IC투찰_합덕-신례원(2공구)투찰_봉무지방산업단지도로(투찰)②+0.250%_왜관-태평건설_청주사직골조(최종확정)" xfId="4557"/>
    <cellStyle name="_장성IC투찰_합덕-신례원(2공구)투찰_봉무지방산업단지도로(투찰)②+0.250%_청주사직골조(최종확정)" xfId="4558"/>
    <cellStyle name="_장성IC투찰_합덕-신례원(2공구)투찰_왜관-태평건설" xfId="4559"/>
    <cellStyle name="_장성IC투찰_합덕-신례원(2공구)투찰_왜관-태평건설_청주사직골조(최종확정)" xfId="4560"/>
    <cellStyle name="_장성IC투찰_합덕-신례원(2공구)투찰_청주사직골조(최종확정)" xfId="4561"/>
    <cellStyle name="_장성IC투찰_합덕-신례원(2공구)투찰_합덕-신례원(2공구)투찰" xfId="4562"/>
    <cellStyle name="_장성IC투찰_합덕-신례원(2공구)투찰_합덕-신례원(2공구)투찰_경찰서-터미널간도로(투찰)②" xfId="4563"/>
    <cellStyle name="_장성IC투찰_합덕-신례원(2공구)투찰_합덕-신례원(2공구)투찰_경찰서-터미널간도로(투찰)②_마현생창(동양고속)" xfId="4564"/>
    <cellStyle name="_장성IC투찰_합덕-신례원(2공구)투찰_합덕-신례원(2공구)투찰_경찰서-터미널간도로(투찰)②_마현생창(동양고속)_왜관-태평건설" xfId="4565"/>
    <cellStyle name="_장성IC투찰_합덕-신례원(2공구)투찰_합덕-신례원(2공구)투찰_경찰서-터미널간도로(투찰)②_마현생창(동양고속)_왜관-태평건설_청주사직골조(최종확정)" xfId="4566"/>
    <cellStyle name="_장성IC투찰_합덕-신례원(2공구)투찰_합덕-신례원(2공구)투찰_경찰서-터미널간도로(투찰)②_마현생창(동양고속)_청주사직골조(최종확정)" xfId="4567"/>
    <cellStyle name="_장성IC투찰_합덕-신례원(2공구)투찰_합덕-신례원(2공구)투찰_경찰서-터미널간도로(투찰)②_왜관-태평건설" xfId="4568"/>
    <cellStyle name="_장성IC투찰_합덕-신례원(2공구)투찰_합덕-신례원(2공구)투찰_경찰서-터미널간도로(투찰)②_왜관-태평건설_청주사직골조(최종확정)" xfId="4569"/>
    <cellStyle name="_장성IC투찰_합덕-신례원(2공구)투찰_합덕-신례원(2공구)투찰_경찰서-터미널간도로(투찰)②_청주사직골조(최종확정)" xfId="4570"/>
    <cellStyle name="_장성IC투찰_합덕-신례원(2공구)투찰_합덕-신례원(2공구)투찰_마현생창(동양고속)" xfId="4571"/>
    <cellStyle name="_장성IC투찰_합덕-신례원(2공구)투찰_합덕-신례원(2공구)투찰_마현생창(동양고속)_왜관-태평건설" xfId="4572"/>
    <cellStyle name="_장성IC투찰_합덕-신례원(2공구)투찰_합덕-신례원(2공구)투찰_마현생창(동양고속)_왜관-태평건설_청주사직골조(최종확정)" xfId="4573"/>
    <cellStyle name="_장성IC투찰_합덕-신례원(2공구)투찰_합덕-신례원(2공구)투찰_마현생창(동양고속)_청주사직골조(최종확정)" xfId="4574"/>
    <cellStyle name="_장성IC투찰_합덕-신례원(2공구)투찰_합덕-신례원(2공구)투찰_봉무지방산업단지도로(투찰)②" xfId="4575"/>
    <cellStyle name="_장성IC투찰_합덕-신례원(2공구)투찰_합덕-신례원(2공구)투찰_봉무지방산업단지도로(투찰)②_마현생창(동양고속)" xfId="4576"/>
    <cellStyle name="_장성IC투찰_합덕-신례원(2공구)투찰_합덕-신례원(2공구)투찰_봉무지방산업단지도로(투찰)②_마현생창(동양고속)_왜관-태평건설" xfId="4577"/>
    <cellStyle name="_장성IC투찰_합덕-신례원(2공구)투찰_합덕-신례원(2공구)투찰_봉무지방산업단지도로(투찰)②_마현생창(동양고속)_왜관-태평건설_청주사직골조(최종확정)" xfId="4578"/>
    <cellStyle name="_장성IC투찰_합덕-신례원(2공구)투찰_합덕-신례원(2공구)투찰_봉무지방산업단지도로(투찰)②_마현생창(동양고속)_청주사직골조(최종확정)" xfId="4579"/>
    <cellStyle name="_장성IC투찰_합덕-신례원(2공구)투찰_합덕-신례원(2공구)투찰_봉무지방산업단지도로(투찰)②_왜관-태평건설" xfId="4580"/>
    <cellStyle name="_장성IC투찰_합덕-신례원(2공구)투찰_합덕-신례원(2공구)투찰_봉무지방산업단지도로(투찰)②_왜관-태평건설_청주사직골조(최종확정)" xfId="4581"/>
    <cellStyle name="_장성IC투찰_합덕-신례원(2공구)투찰_합덕-신례원(2공구)투찰_봉무지방산업단지도로(투찰)②_청주사직골조(최종확정)" xfId="4582"/>
    <cellStyle name="_장성IC투찰_합덕-신례원(2공구)투찰_합덕-신례원(2공구)투찰_봉무지방산업단지도로(투찰)②+0.250%" xfId="4583"/>
    <cellStyle name="_장성IC투찰_합덕-신례원(2공구)투찰_합덕-신례원(2공구)투찰_봉무지방산업단지도로(투찰)②+0.250%_마현생창(동양고속)" xfId="4584"/>
    <cellStyle name="_장성IC투찰_합덕-신례원(2공구)투찰_합덕-신례원(2공구)투찰_봉무지방산업단지도로(투찰)②+0.250%_마현생창(동양고속)_왜관-태평건설" xfId="4585"/>
    <cellStyle name="_장성IC투찰_합덕-신례원(2공구)투찰_합덕-신례원(2공구)투찰_봉무지방산업단지도로(투찰)②+0.250%_마현생창(동양고속)_왜관-태평건설_청주사직골조(최종확정)" xfId="4586"/>
    <cellStyle name="_장성IC투찰_합덕-신례원(2공구)투찰_합덕-신례원(2공구)투찰_봉무지방산업단지도로(투찰)②+0.250%_마현생창(동양고속)_청주사직골조(최종확정)" xfId="4587"/>
    <cellStyle name="_장성IC투찰_합덕-신례원(2공구)투찰_합덕-신례원(2공구)투찰_봉무지방산업단지도로(투찰)②+0.250%_왜관-태평건설" xfId="4588"/>
    <cellStyle name="_장성IC투찰_합덕-신례원(2공구)투찰_합덕-신례원(2공구)투찰_봉무지방산업단지도로(투찰)②+0.250%_왜관-태평건설_청주사직골조(최종확정)" xfId="4589"/>
    <cellStyle name="_장성IC투찰_합덕-신례원(2공구)투찰_합덕-신례원(2공구)투찰_봉무지방산업단지도로(투찰)②+0.250%_청주사직골조(최종확정)" xfId="4590"/>
    <cellStyle name="_장성IC투찰_합덕-신례원(2공구)투찰_합덕-신례원(2공구)투찰_왜관-태평건설" xfId="4591"/>
    <cellStyle name="_장성IC투찰_합덕-신례원(2공구)투찰_합덕-신례원(2공구)투찰_왜관-태평건설_청주사직골조(최종확정)" xfId="4592"/>
    <cellStyle name="_장성IC투찰_합덕-신례원(2공구)투찰_합덕-신례원(2공구)투찰_청주사직골조(최종확정)" xfId="4593"/>
    <cellStyle name="_장식박스공사견적서" xfId="13639"/>
    <cellStyle name="_장지도급(공종분개)-결재용" xfId="13640"/>
    <cellStyle name="_장지분기 전력구(060228-삼호)-개정1" xfId="4594"/>
    <cellStyle name="_장현중(내역서+개요)" xfId="14919"/>
    <cellStyle name="_장흥광양4(기안실행)" xfId="4595"/>
    <cellStyle name="_재송동아파트변경가실행예산(0726)" xfId="4596"/>
    <cellStyle name="_재유분계" xfId="13641"/>
    <cellStyle name="_적격 " xfId="4597"/>
    <cellStyle name="_적격 _★이화-삼계도급실행(2003.04.11)" xfId="4598"/>
    <cellStyle name="_적격 _★이화-삼계도급실행(2003.04.11)_춘천-동홍천(3)대비표" xfId="4599"/>
    <cellStyle name="_적격 _020303-동묘역(대우)" xfId="4600"/>
    <cellStyle name="_적격 _020303-동묘역(대우)_908공구실행(울트라)" xfId="4601"/>
    <cellStyle name="_적격 _020303-동묘역(대우)_908공구실행(울트라)_견적서-풍납석촌(060206-입찰)개정1-수식수정-1-제출" xfId="4602"/>
    <cellStyle name="_적격 _020303-동묘역(대우)_908공구실행(울트라)_설계내역서(풍납~석촌)" xfId="4603"/>
    <cellStyle name="_적격 _020303-동묘역(대우)_908공구실행(울트라)_설계내역서(풍납~석촌)_견적서-풍납석촌(060206-입찰)개정1-수식수정-1-제출" xfId="4604"/>
    <cellStyle name="_적격 _020303-동묘역(대우)_908공구실행(울트라)_설계내역서(풍납~석촌)_실행예산(장지분기)(060228)개정1" xfId="4605"/>
    <cellStyle name="_적격 _020303-동묘역(대우)_908공구실행(울트라)_실행예산(장지분기)(060228)개정1" xfId="4606"/>
    <cellStyle name="_적격 _020303-동묘역(대우)_견적서-풍납석촌(060206-입찰)개정1-수식수정-1-제출" xfId="4607"/>
    <cellStyle name="_적격 _020303-동묘역(대우)_설계내역서(풍납~석촌)" xfId="4608"/>
    <cellStyle name="_적격 _020303-동묘역(대우)_설계내역서(풍납~석촌)_견적서-풍납석촌(060206-입찰)개정1-수식수정-1-제출" xfId="4609"/>
    <cellStyle name="_적격 _020303-동묘역(대우)_설계내역서(풍납~석촌)_실행예산(장지분기)(060228)개정1" xfId="4610"/>
    <cellStyle name="_적격 _020303-동묘역(대우)_실행예산(장지분기)(060228)개정1" xfId="4611"/>
    <cellStyle name="_적격 _020304-낙동강하구둑(울트라건설)" xfId="4612"/>
    <cellStyle name="_적격 _020304-낙동강하구둑(울트라건설)_908공구실행(울트라)" xfId="4613"/>
    <cellStyle name="_적격 _020304-낙동강하구둑(울트라건설)_908공구실행(울트라)_견적서-풍납석촌(060206-입찰)개정1-수식수정-1-제출" xfId="4614"/>
    <cellStyle name="_적격 _020304-낙동강하구둑(울트라건설)_908공구실행(울트라)_설계내역서(풍납~석촌)" xfId="4615"/>
    <cellStyle name="_적격 _020304-낙동강하구둑(울트라건설)_908공구실행(울트라)_설계내역서(풍납~석촌)_견적서-풍납석촌(060206-입찰)개정1-수식수정-1-제출" xfId="4616"/>
    <cellStyle name="_적격 _020304-낙동강하구둑(울트라건설)_908공구실행(울트라)_설계내역서(풍납~석촌)_실행예산(장지분기)(060228)개정1" xfId="4617"/>
    <cellStyle name="_적격 _020304-낙동강하구둑(울트라건설)_908공구실행(울트라)_실행예산(장지분기)(060228)개정1" xfId="4618"/>
    <cellStyle name="_적격 _020304-낙동강하구둑(울트라건설)_견적서-풍납석촌(060206-입찰)개정1-수식수정-1-제출" xfId="4619"/>
    <cellStyle name="_적격 _020304-낙동강하구둑(울트라건설)_설계내역서(풍납~석촌)" xfId="4620"/>
    <cellStyle name="_적격 _020304-낙동강하구둑(울트라건설)_설계내역서(풍납~석촌)_견적서-풍납석촌(060206-입찰)개정1-수식수정-1-제출" xfId="4621"/>
    <cellStyle name="_적격 _020304-낙동강하구둑(울트라건설)_설계내역서(풍납~석촌)_실행예산(장지분기)(060228)개정1" xfId="4622"/>
    <cellStyle name="_적격 _020304-낙동강하구둑(울트라건설)_실행예산(장지분기)(060228)개정1" xfId="4623"/>
    <cellStyle name="_적격 _020501-경춘선노반신설공사" xfId="4624"/>
    <cellStyle name="_적격 _020501-경춘선노반신설공사(조정)" xfId="4625"/>
    <cellStyle name="_적격 _020501-경춘선노반신설공사(조정)_견적서-풍납석촌(060206-입찰)개정1-수식수정-1-제출" xfId="4626"/>
    <cellStyle name="_적격 _020501-경춘선노반신설공사(조정)_설계내역서(풍납~석촌)" xfId="4627"/>
    <cellStyle name="_적격 _020501-경춘선노반신설공사(조정)_설계내역서(풍납~석촌)_견적서-풍납석촌(060206-입찰)개정1-수식수정-1-제출" xfId="4628"/>
    <cellStyle name="_적격 _020501-경춘선노반신설공사(조정)_설계내역서(풍납~석촌)_실행예산(장지분기)(060228)개정1" xfId="4629"/>
    <cellStyle name="_적격 _020501-경춘선노반신설공사(조정)_실행예산(장지분기)(060228)개정1" xfId="4630"/>
    <cellStyle name="_적격 _020501-경춘선노반신설공사_견적서-풍납석촌(060206-입찰)개정1-수식수정-1-제출" xfId="4631"/>
    <cellStyle name="_적격 _020501-경춘선노반신설공사_설계내역서(풍납~석촌)" xfId="4632"/>
    <cellStyle name="_적격 _020501-경춘선노반신설공사_설계내역서(풍납~석촌)_견적서-풍납석촌(060206-입찰)개정1-수식수정-1-제출" xfId="4633"/>
    <cellStyle name="_적격 _020501-경춘선노반신설공사_설계내역서(풍납~석촌)_실행예산(장지분기)(060228)개정1" xfId="4634"/>
    <cellStyle name="_적격 _020501-경춘선노반신설공사_실행예산(장지분기)(060228)개정1" xfId="4635"/>
    <cellStyle name="_적격 _04. 신도림주상복합_기계실행예산(안)20060412_배연담파스리브단가수정" xfId="4636"/>
    <cellStyle name="_적격 _04028적산수량집계" xfId="13025"/>
    <cellStyle name="_적격 _04-가실행(작업중)" xfId="13642"/>
    <cellStyle name="_적격 _04-가실행(작업중1)" xfId="13643"/>
    <cellStyle name="_적격 _1차 기성 내역서 0612023" xfId="18245"/>
    <cellStyle name="_적격 _3차네고견적(061017-1)" xfId="18246"/>
    <cellStyle name="_적격 _Book1" xfId="5249"/>
    <cellStyle name="_적격 _Book1_ys dw 은평 생태교량" xfId="5252"/>
    <cellStyle name="_적격 _Book1_삼각지 시공계획서" xfId="5250"/>
    <cellStyle name="_적격 _Book1_삼각지 시공계획서_ys dw 은평 생태교량" xfId="5251"/>
    <cellStyle name="_적격 _KT견적요청" xfId="13644"/>
    <cellStyle name="_적격 _LGMART 남양주점견적2차(조정)" xfId="5253"/>
    <cellStyle name="_적격 _LGMART 남양주점견적2차(조정)_LGMART 남양주점견적2차(조정)" xfId="5263"/>
    <cellStyle name="_적격 _LGMART 남양주점견적2차(조정)_LGMART 남양주점견적2차(조정)_명동복합건물신축공사(입찰)(030832-1)개정4" xfId="5264"/>
    <cellStyle name="_적격 _LGMART 남양주점견적2차(조정)_LGMART 남양주점견적2차(조정)_울산00아파트 오염방지용 C-B WALL공사(031223)개정0" xfId="5265"/>
    <cellStyle name="_적격 _LGMART 남양주점견적2차(조정)_LGMART 남양주점견적2차(조정)_천호동 대우베네시티(030821)개정2" xfId="5266"/>
    <cellStyle name="_적격 _LGMART 남양주점견적2차(조정)_LGMART 남양주점견적2차(조정)_한강로2가 복합건물(030924)개정0-PRD" xfId="5267"/>
    <cellStyle name="_적격 _LGMART 남양주점견적2차(조정)_LG계약변경2차" xfId="5258"/>
    <cellStyle name="_적격 _LGMART 남양주점견적2차(조정)_LG계약변경2차_명동복합건물신축공사(입찰)(030832-1)개정4" xfId="5259"/>
    <cellStyle name="_적격 _LGMART 남양주점견적2차(조정)_LG계약변경2차_울산00아파트 오염방지용 C-B WALL공사(031223)개정0" xfId="5260"/>
    <cellStyle name="_적격 _LGMART 남양주점견적2차(조정)_LG계약변경2차_천호동 대우베네시티(030821)개정2" xfId="5261"/>
    <cellStyle name="_적격 _LGMART 남양주점견적2차(조정)_LG계약변경2차_한강로2가 복합건물(030924)개정0-PRD" xfId="5262"/>
    <cellStyle name="_적격 _LGMART 남양주점견적2차(조정)_명동복합건물신축공사(입찰)(030832-1)개정4" xfId="5254"/>
    <cellStyle name="_적격 _LGMART 남양주점견적2차(조정)_울산00아파트 오염방지용 C-B WALL공사(031223)개정0" xfId="5255"/>
    <cellStyle name="_적격 _LGMART 남양주점견적2차(조정)_천호동 대우베네시티(030821)개정2" xfId="5256"/>
    <cellStyle name="_적격 _LGMART 남양주점견적2차(조정)_한강로2가 복합건물(030924)개정0-PRD" xfId="5257"/>
    <cellStyle name="_적격 _P-(현리-신팔)" xfId="5268"/>
    <cellStyle name="_적격 _P-(현리-신팔)_ys dw 은평 생태교량" xfId="5271"/>
    <cellStyle name="_적격 _P-(현리-신팔)_삼각지 시공계획서" xfId="5269"/>
    <cellStyle name="_적격 _P-(현리-신팔)_삼각지 시공계획서_ys dw 은평 생태교량" xfId="5270"/>
    <cellStyle name="_적격 _p-하남강일1" xfId="5272"/>
    <cellStyle name="_적격 _p-하남강일1_ys dw 은평 생태교량" xfId="5275"/>
    <cellStyle name="_적격 _p-하남강일1_삼각지 시공계획서" xfId="5273"/>
    <cellStyle name="_적격 _p-하남강일1_삼각지 시공계획서_ys dw 은평 생태교량" xfId="5274"/>
    <cellStyle name="_적격 _rhd(토양-토공)071212" xfId="5276"/>
    <cellStyle name="_적격 _ys dw 은평 생태교량" xfId="5277"/>
    <cellStyle name="_적격 _가실행" xfId="13645"/>
    <cellStyle name="_적격 _건축내역서(가경)" xfId="18247"/>
    <cellStyle name="_적격 _견적서-풍납석촌(060206-입찰)개정1-수식수정-1-제출" xfId="4637"/>
    <cellStyle name="_적격 _고서1공구입찰가실행절감(안)" xfId="21677"/>
    <cellStyle name="_적격 _고서1공구입찰가실행절감(안)_팬택공사현황" xfId="21678"/>
    <cellStyle name="_적격 _고서1공구입찰가실행절감(안)_팬택공사현황_00팬택공사현황" xfId="21679"/>
    <cellStyle name="_적격 _고서담양1공구(쌍용건설)" xfId="4638"/>
    <cellStyle name="_적격 _고서담양1공구(쌍용건설)_LGMART 남양주점견적2차(조정)" xfId="4643"/>
    <cellStyle name="_적격 _고서담양1공구(쌍용건설)_LGMART 남양주점견적2차(조정)_LGMART 남양주점견적2차(조정)" xfId="4653"/>
    <cellStyle name="_적격 _고서담양1공구(쌍용건설)_LGMART 남양주점견적2차(조정)_LGMART 남양주점견적2차(조정)_명동복합건물신축공사(입찰)(030832-1)개정4" xfId="4654"/>
    <cellStyle name="_적격 _고서담양1공구(쌍용건설)_LGMART 남양주점견적2차(조정)_LGMART 남양주점견적2차(조정)_울산00아파트 오염방지용 C-B WALL공사(031223)개정0" xfId="4655"/>
    <cellStyle name="_적격 _고서담양1공구(쌍용건설)_LGMART 남양주점견적2차(조정)_LGMART 남양주점견적2차(조정)_천호동 대우베네시티(030821)개정2" xfId="4656"/>
    <cellStyle name="_적격 _고서담양1공구(쌍용건설)_LGMART 남양주점견적2차(조정)_LGMART 남양주점견적2차(조정)_한강로2가 복합건물(030924)개정0-PRD" xfId="4657"/>
    <cellStyle name="_적격 _고서담양1공구(쌍용건설)_LGMART 남양주점견적2차(조정)_LG계약변경2차" xfId="4648"/>
    <cellStyle name="_적격 _고서담양1공구(쌍용건설)_LGMART 남양주점견적2차(조정)_LG계약변경2차_명동복합건물신축공사(입찰)(030832-1)개정4" xfId="4649"/>
    <cellStyle name="_적격 _고서담양1공구(쌍용건설)_LGMART 남양주점견적2차(조정)_LG계약변경2차_울산00아파트 오염방지용 C-B WALL공사(031223)개정0" xfId="4650"/>
    <cellStyle name="_적격 _고서담양1공구(쌍용건설)_LGMART 남양주점견적2차(조정)_LG계약변경2차_천호동 대우베네시티(030821)개정2" xfId="4651"/>
    <cellStyle name="_적격 _고서담양1공구(쌍용건설)_LGMART 남양주점견적2차(조정)_LG계약변경2차_한강로2가 복합건물(030924)개정0-PRD" xfId="4652"/>
    <cellStyle name="_적격 _고서담양1공구(쌍용건설)_LGMART 남양주점견적2차(조정)_명동복합건물신축공사(입찰)(030832-1)개정4" xfId="4644"/>
    <cellStyle name="_적격 _고서담양1공구(쌍용건설)_LGMART 남양주점견적2차(조정)_울산00아파트 오염방지용 C-B WALL공사(031223)개정0" xfId="4645"/>
    <cellStyle name="_적격 _고서담양1공구(쌍용건설)_LGMART 남양주점견적2차(조정)_천호동 대우베네시티(030821)개정2" xfId="4646"/>
    <cellStyle name="_적격 _고서담양1공구(쌍용건설)_LGMART 남양주점견적2차(조정)_한강로2가 복합건물(030924)개정0-PRD" xfId="4647"/>
    <cellStyle name="_적격 _고서담양1공구(쌍용건설)_명동복합건물신축공사(입찰)(030832-1)개정4" xfId="4639"/>
    <cellStyle name="_적격 _고서담양1공구(쌍용건설)_울산00아파트 오염방지용 C-B WALL공사(031223)개정0" xfId="4640"/>
    <cellStyle name="_적격 _고서담양1공구(쌍용건설)_천호동 대우베네시티(030821)개정2" xfId="4641"/>
    <cellStyle name="_적격 _고서담양1공구(쌍용건설)_한강로2가 복합건물(030924)개정0-PRD" xfId="4642"/>
    <cellStyle name="_적격 _광장주차장" xfId="4658"/>
    <cellStyle name="_적격 _광장주차장_04. 신도림주상복합_기계실행예산(안)20060412_배연담파스리브단가수정" xfId="4659"/>
    <cellStyle name="_적격 _광장주차장_실행작업중_기계내역(노인건강타운)_20060201(동진)" xfId="4660"/>
    <cellStyle name="_적격 _광장주차장_최종-실행내역(협성대신학관)060110" xfId="4661"/>
    <cellStyle name="_적격 _광장주차장_통합단가-동진" xfId="4662"/>
    <cellStyle name="_적격 _광주평동실행" xfId="4663"/>
    <cellStyle name="_적격 _광주평동실행_번암견적의뢰(협력)" xfId="4664"/>
    <cellStyle name="_적격 _광주평동품의1" xfId="4665"/>
    <cellStyle name="_적격 _광주평동품의1_무안-광주2공구(협력)수정" xfId="4666"/>
    <cellStyle name="_적격 _광주평동품의1_번암견적의뢰(협력)" xfId="4667"/>
    <cellStyle name="_적격 _광주평동품의1_적상무주IC도로(1공구)" xfId="4668"/>
    <cellStyle name="_적격 _괴산연풍2(설계공종)" xfId="4669"/>
    <cellStyle name="_적격 _괴산연풍2(설계공종)_춘천-동홍천(3)대비표" xfId="4670"/>
    <cellStyle name="_적격 _금호10구역재개발현장(대우)" xfId="4671"/>
    <cellStyle name="_적격 _금호10구역재개발현장(대우)_908공구실행(울트라)" xfId="4672"/>
    <cellStyle name="_적격 _금호10구역재개발현장(대우)_908공구실행(울트라)_견적서-풍납석촌(060206-입찰)개정1-수식수정-1-제출" xfId="4673"/>
    <cellStyle name="_적격 _금호10구역재개발현장(대우)_908공구실행(울트라)_설계내역서(풍납~석촌)" xfId="4674"/>
    <cellStyle name="_적격 _금호10구역재개발현장(대우)_908공구실행(울트라)_설계내역서(풍납~석촌)_견적서-풍납석촌(060206-입찰)개정1-수식수정-1-제출" xfId="4675"/>
    <cellStyle name="_적격 _금호10구역재개발현장(대우)_908공구실행(울트라)_설계내역서(풍납~석촌)_실행예산(장지분기)(060228)개정1" xfId="4676"/>
    <cellStyle name="_적격 _금호10구역재개발현장(대우)_908공구실행(울트라)_실행예산(장지분기)(060228)개정1" xfId="4677"/>
    <cellStyle name="_적격 _금호10구역재개발현장(대우)_견적서-풍납석촌(060206-입찰)개정1-수식수정-1-제출" xfId="4678"/>
    <cellStyle name="_적격 _금호10구역재개발현장(대우)_설계내역서(풍납~석촌)" xfId="4679"/>
    <cellStyle name="_적격 _금호10구역재개발현장(대우)_설계내역서(풍납~석촌)_견적서-풍납석촌(060206-입찰)개정1-수식수정-1-제출" xfId="4680"/>
    <cellStyle name="_적격 _금호10구역재개발현장(대우)_설계내역서(풍납~석촌)_실행예산(장지분기)(060228)개정1" xfId="4681"/>
    <cellStyle name="_적격 _금호10구역재개발현장(대우)_실행예산(장지분기)(060228)개정1" xfId="4682"/>
    <cellStyle name="_적격 _기본단가" xfId="4683"/>
    <cellStyle name="_적격 _기본단가_춘천-동홍천(3)대비표" xfId="4684"/>
    <cellStyle name="_적격 _기장하수실행1" xfId="4685"/>
    <cellStyle name="_적격 _기장하수실행1_번암견적의뢰(협력)" xfId="4686"/>
    <cellStyle name="_적격 _노원문화회관전기" xfId="4687"/>
    <cellStyle name="_적격 _노원문화회관전기_04. 신도림주상복합_기계실행예산(안)20060412_배연담파스리브단가수정" xfId="4688"/>
    <cellStyle name="_적격 _노원문화회관전기_신사동업무시설빌딩분리" xfId="4689"/>
    <cellStyle name="_적격 _노원문화회관전기_신사동업무시설빌딩분리_04. 신도림주상복합_기계실행예산(안)20060412_배연담파스리브단가수정" xfId="4690"/>
    <cellStyle name="_적격 _노원문화회관전기_신사동업무시설빌딩분리_실행작업중_기계내역(노인건강타운)_20060201(동진)" xfId="4691"/>
    <cellStyle name="_적격 _노원문화회관전기_신사동업무시설빌딩분리_최종-실행내역(협성대신학관)060110" xfId="4692"/>
    <cellStyle name="_적격 _노원문화회관전기_신사동업무시설빌딩분리_통합단가-동진" xfId="4693"/>
    <cellStyle name="_적격 _노원문화회관전기_실행작업중_기계내역(노인건강타운)_20060201(동진)" xfId="4694"/>
    <cellStyle name="_적격 _노원문화회관전기_입찰견적서(제출)" xfId="4695"/>
    <cellStyle name="_적격 _노원문화회관전기_입찰견적서(제출)_04. 신도림주상복합_기계실행예산(안)20060412_배연담파스리브단가수정" xfId="4696"/>
    <cellStyle name="_적격 _노원문화회관전기_입찰견적서(제출)_실행작업중_기계내역(노인건강타운)_20060201(동진)" xfId="4697"/>
    <cellStyle name="_적격 _노원문화회관전기_입찰견적서(제출)_최종-실행내역(협성대신학관)060110" xfId="4698"/>
    <cellStyle name="_적격 _노원문화회관전기_입찰견적서(제출)_통합단가-동진" xfId="4699"/>
    <cellStyle name="_적격 _노원문화회관전기_입찰견적서(제출-세원NEGO)" xfId="4700"/>
    <cellStyle name="_적격 _노원문화회관전기_입찰견적서(제출-세원NEGO)_04. 신도림주상복합_기계실행예산(안)20060412_배연담파스리브단가수정" xfId="4701"/>
    <cellStyle name="_적격 _노원문화회관전기_입찰견적서(제출-세원NEGO)_실행작업중_기계내역(노인건강타운)_20060201(동진)" xfId="4702"/>
    <cellStyle name="_적격 _노원문화회관전기_입찰견적서(제출-세원NEGO)_최종-실행내역(협성대신학관)060110" xfId="4703"/>
    <cellStyle name="_적격 _노원문화회관전기_입찰견적서(제출-세원NEGO)_통합단가-동진" xfId="4704"/>
    <cellStyle name="_적격 _노원문화회관전기_입찰견적서(제출-수정)" xfId="4705"/>
    <cellStyle name="_적격 _노원문화회관전기_입찰견적서(제출-수정)_04. 신도림주상복합_기계실행예산(안)20060412_배연담파스리브단가수정" xfId="4706"/>
    <cellStyle name="_적격 _노원문화회관전기_입찰견적서(제출-수정)_실행작업중_기계내역(노인건강타운)_20060201(동진)" xfId="4707"/>
    <cellStyle name="_적격 _노원문화회관전기_입찰견적서(제출-수정)_최종-실행내역(협성대신학관)060110" xfId="4708"/>
    <cellStyle name="_적격 _노원문화회관전기_입찰견적서(제출-수정)_통합단가-동진" xfId="4709"/>
    <cellStyle name="_적격 _노원문화회관전기_최종-실행내역(협성대신학관)060110" xfId="4710"/>
    <cellStyle name="_적격 _노원문화회관전기_통합단가-동진" xfId="4711"/>
    <cellStyle name="_적격 _대전저유소탱크전기계장공사" xfId="4712"/>
    <cellStyle name="_적격 _대전저유소탱크전기계장공사_04. 신도림주상복합_기계실행예산(안)20060412_배연담파스리브단가수정" xfId="4713"/>
    <cellStyle name="_적격 _대전저유소탱크전기계장공사_광장주차장" xfId="4714"/>
    <cellStyle name="_적격 _대전저유소탱크전기계장공사_광장주차장_04. 신도림주상복합_기계실행예산(안)20060412_배연담파스리브단가수정" xfId="4715"/>
    <cellStyle name="_적격 _대전저유소탱크전기계장공사_광장주차장_실행작업중_기계내역(노인건강타운)_20060201(동진)" xfId="4716"/>
    <cellStyle name="_적격 _대전저유소탱크전기계장공사_광장주차장_최종-실행내역(협성대신학관)060110" xfId="4717"/>
    <cellStyle name="_적격 _대전저유소탱크전기계장공사_광장주차장_통합단가-동진" xfId="4718"/>
    <cellStyle name="_적격 _대전저유소탱크전기계장공사_신사동업무시설빌딩분리" xfId="4719"/>
    <cellStyle name="_적격 _대전저유소탱크전기계장공사_신사동업무시설빌딩분리_04. 신도림주상복합_기계실행예산(안)20060412_배연담파스리브단가수정" xfId="4720"/>
    <cellStyle name="_적격 _대전저유소탱크전기계장공사_신사동업무시설빌딩분리_실행작업중_기계내역(노인건강타운)_20060201(동진)" xfId="4721"/>
    <cellStyle name="_적격 _대전저유소탱크전기계장공사_신사동업무시설빌딩분리_최종-실행내역(협성대신학관)060110" xfId="4722"/>
    <cellStyle name="_적격 _대전저유소탱크전기계장공사_신사동업무시설빌딩분리_통합단가-동진" xfId="4723"/>
    <cellStyle name="_적격 _대전저유소탱크전기계장공사_실행작업중_기계내역(노인건강타운)_20060201(동진)" xfId="4724"/>
    <cellStyle name="_적격 _대전저유소탱크전기계장공사_입찰견적서(제출)" xfId="4725"/>
    <cellStyle name="_적격 _대전저유소탱크전기계장공사_입찰견적서(제출)_04. 신도림주상복합_기계실행예산(안)20060412_배연담파스리브단가수정" xfId="4726"/>
    <cellStyle name="_적격 _대전저유소탱크전기계장공사_입찰견적서(제출)_실행작업중_기계내역(노인건강타운)_20060201(동진)" xfId="4727"/>
    <cellStyle name="_적격 _대전저유소탱크전기계장공사_입찰견적서(제출)_최종-실행내역(협성대신학관)060110" xfId="4728"/>
    <cellStyle name="_적격 _대전저유소탱크전기계장공사_입찰견적서(제출)_통합단가-동진" xfId="4729"/>
    <cellStyle name="_적격 _대전저유소탱크전기계장공사_입찰견적서(제출-세원NEGO)" xfId="4730"/>
    <cellStyle name="_적격 _대전저유소탱크전기계장공사_입찰견적서(제출-세원NEGO)_04. 신도림주상복합_기계실행예산(안)20060412_배연담파스리브단가수정" xfId="4731"/>
    <cellStyle name="_적격 _대전저유소탱크전기계장공사_입찰견적서(제출-세원NEGO)_실행작업중_기계내역(노인건강타운)_20060201(동진)" xfId="4732"/>
    <cellStyle name="_적격 _대전저유소탱크전기계장공사_입찰견적서(제출-세원NEGO)_최종-실행내역(협성대신학관)060110" xfId="4733"/>
    <cellStyle name="_적격 _대전저유소탱크전기계장공사_입찰견적서(제출-세원NEGO)_통합단가-동진" xfId="4734"/>
    <cellStyle name="_적격 _대전저유소탱크전기계장공사_입찰견적서(제출-수정)" xfId="4735"/>
    <cellStyle name="_적격 _대전저유소탱크전기계장공사_입찰견적서(제출-수정)_04. 신도림주상복합_기계실행예산(안)20060412_배연담파스리브단가수정" xfId="4736"/>
    <cellStyle name="_적격 _대전저유소탱크전기계장공사_입찰견적서(제출-수정)_실행작업중_기계내역(노인건강타운)_20060201(동진)" xfId="4737"/>
    <cellStyle name="_적격 _대전저유소탱크전기계장공사_입찰견적서(제출-수정)_최종-실행내역(협성대신학관)060110" xfId="4738"/>
    <cellStyle name="_적격 _대전저유소탱크전기계장공사_입찰견적서(제출-수정)_통합단가-동진" xfId="4739"/>
    <cellStyle name="_적격 _대전저유소탱크전기계장공사_최종-실행내역(협성대신학관)060110" xfId="4740"/>
    <cellStyle name="_적격 _대전저유소탱크전기계장공사_통합단가-동진" xfId="4741"/>
    <cellStyle name="_적격 _도곡동임시" xfId="4742"/>
    <cellStyle name="_적격 _도곡동임시_04. 신도림주상복합_기계실행예산(안)20060412_배연담파스리브단가수정" xfId="4743"/>
    <cellStyle name="_적격 _도곡동임시_신사동업무시설빌딩분리" xfId="4744"/>
    <cellStyle name="_적격 _도곡동임시_신사동업무시설빌딩분리_04. 신도림주상복합_기계실행예산(안)20060412_배연담파스리브단가수정" xfId="4745"/>
    <cellStyle name="_적격 _도곡동임시_신사동업무시설빌딩분리_실행작업중_기계내역(노인건강타운)_20060201(동진)" xfId="4746"/>
    <cellStyle name="_적격 _도곡동임시_신사동업무시설빌딩분리_최종-실행내역(협성대신학관)060110" xfId="4747"/>
    <cellStyle name="_적격 _도곡동임시_신사동업무시설빌딩분리_통합단가-동진" xfId="4748"/>
    <cellStyle name="_적격 _도곡동임시_실행작업중_기계내역(노인건강타운)_20060201(동진)" xfId="4749"/>
    <cellStyle name="_적격 _도곡동임시_입찰견적서(제출)" xfId="4750"/>
    <cellStyle name="_적격 _도곡동임시_입찰견적서(제출)_04. 신도림주상복합_기계실행예산(안)20060412_배연담파스리브단가수정" xfId="4751"/>
    <cellStyle name="_적격 _도곡동임시_입찰견적서(제출)_실행작업중_기계내역(노인건강타운)_20060201(동진)" xfId="4752"/>
    <cellStyle name="_적격 _도곡동임시_입찰견적서(제출)_최종-실행내역(협성대신학관)060110" xfId="4753"/>
    <cellStyle name="_적격 _도곡동임시_입찰견적서(제출)_통합단가-동진" xfId="4754"/>
    <cellStyle name="_적격 _도곡동임시_입찰견적서(제출-세원NEGO)" xfId="4755"/>
    <cellStyle name="_적격 _도곡동임시_입찰견적서(제출-세원NEGO)_04. 신도림주상복합_기계실행예산(안)20060412_배연담파스리브단가수정" xfId="4756"/>
    <cellStyle name="_적격 _도곡동임시_입찰견적서(제출-세원NEGO)_실행작업중_기계내역(노인건강타운)_20060201(동진)" xfId="4757"/>
    <cellStyle name="_적격 _도곡동임시_입찰견적서(제출-세원NEGO)_최종-실행내역(협성대신학관)060110" xfId="4758"/>
    <cellStyle name="_적격 _도곡동임시_입찰견적서(제출-세원NEGO)_통합단가-동진" xfId="4759"/>
    <cellStyle name="_적격 _도곡동임시_입찰견적서(제출-수정)" xfId="4760"/>
    <cellStyle name="_적격 _도곡동임시_입찰견적서(제출-수정)_04. 신도림주상복합_기계실행예산(안)20060412_배연담파스리브단가수정" xfId="4761"/>
    <cellStyle name="_적격 _도곡동임시_입찰견적서(제출-수정)_실행작업중_기계내역(노인건강타운)_20060201(동진)" xfId="4762"/>
    <cellStyle name="_적격 _도곡동임시_입찰견적서(제출-수정)_최종-실행내역(협성대신학관)060110" xfId="4763"/>
    <cellStyle name="_적격 _도곡동임시_입찰견적서(제출-수정)_통합단가-동진" xfId="4764"/>
    <cellStyle name="_적격 _도곡동임시_최종-실행내역(협성대신학관)060110" xfId="4765"/>
    <cellStyle name="_적격 _도곡동임시_통합단가-동진" xfId="4766"/>
    <cellStyle name="_적격 _동면장안1(조사기안)" xfId="4767"/>
    <cellStyle name="_적격 _동면장안1(조사기안)_춘천-동홍천(3)대비표" xfId="4768"/>
    <cellStyle name="_적격 _명동복합건물신축공사(입찰)(030832-1)개정4" xfId="4769"/>
    <cellStyle name="_적격 _무안-광주2공구(협력)수정" xfId="4770"/>
    <cellStyle name="_적격 _문화센타" xfId="18248"/>
    <cellStyle name="_적격 _번암견적의뢰(협력)" xfId="4771"/>
    <cellStyle name="_적격 _부대결과" xfId="4772"/>
    <cellStyle name="_적격 _부대결과_Book1" xfId="4779"/>
    <cellStyle name="_적격 _부대결과_Book1_ys dw 은평 생태교량" xfId="4782"/>
    <cellStyle name="_적격 _부대결과_Book1_삼각지 시공계획서" xfId="4780"/>
    <cellStyle name="_적격 _부대결과_Book1_삼각지 시공계획서_ys dw 은평 생태교량" xfId="4781"/>
    <cellStyle name="_적격 _부대결과_P-(현리-신팔)" xfId="4783"/>
    <cellStyle name="_적격 _부대결과_P-(현리-신팔)_ys dw 은평 생태교량" xfId="4786"/>
    <cellStyle name="_적격 _부대결과_P-(현리-신팔)_삼각지 시공계획서" xfId="4784"/>
    <cellStyle name="_적격 _부대결과_P-(현리-신팔)_삼각지 시공계획서_ys dw 은평 생태교량" xfId="4785"/>
    <cellStyle name="_적격 _부대결과_ys dw 은평 생태교량" xfId="4787"/>
    <cellStyle name="_적격 _부대결과_삼각지 시공계획서" xfId="4773"/>
    <cellStyle name="_적격 _부대결과_삼각지 시공계획서_ys dw 은평 생태교량" xfId="4774"/>
    <cellStyle name="_적격 _부대결과_현리-신팔도로설계" xfId="4775"/>
    <cellStyle name="_적격 _부대결과_현리-신팔도로설계_ys dw 은평 생태교량" xfId="4778"/>
    <cellStyle name="_적격 _부대결과_현리-신팔도로설계_삼각지 시공계획서" xfId="4776"/>
    <cellStyle name="_적격 _부대결과_현리-신팔도로설계_삼각지 시공계획서_ys dw 은평 생태교량" xfId="4777"/>
    <cellStyle name="_적격 _부대입찰특별조건및내역송부(최저가)" xfId="4788"/>
    <cellStyle name="_적격 _부대입찰특별조건및내역송부(최저가)_Book1" xfId="4811"/>
    <cellStyle name="_적격 _부대입찰특별조건및내역송부(최저가)_Book1_ys dw 은평 생태교량" xfId="4814"/>
    <cellStyle name="_적격 _부대입찰특별조건및내역송부(최저가)_Book1_삼각지 시공계획서" xfId="4812"/>
    <cellStyle name="_적격 _부대입찰특별조건및내역송부(최저가)_Book1_삼각지 시공계획서_ys dw 은평 생태교량" xfId="4813"/>
    <cellStyle name="_적격 _부대입찰특별조건및내역송부(최저가)_P-(현리-신팔)" xfId="4815"/>
    <cellStyle name="_적격 _부대입찰특별조건및내역송부(최저가)_P-(현리-신팔)_ys dw 은평 생태교량" xfId="4818"/>
    <cellStyle name="_적격 _부대입찰특별조건및내역송부(최저가)_P-(현리-신팔)_삼각지 시공계획서" xfId="4816"/>
    <cellStyle name="_적격 _부대입찰특별조건및내역송부(최저가)_P-(현리-신팔)_삼각지 시공계획서_ys dw 은평 생태교량" xfId="4817"/>
    <cellStyle name="_적격 _부대입찰특별조건및내역송부(최저가)_ys dw 은평 생태교량" xfId="4819"/>
    <cellStyle name="_적격 _부대입찰특별조건및내역송부(최저가)_부대결과" xfId="4789"/>
    <cellStyle name="_적격 _부대입찰특별조건및내역송부(최저가)_부대결과_Book1" xfId="4796"/>
    <cellStyle name="_적격 _부대입찰특별조건및내역송부(최저가)_부대결과_Book1_ys dw 은평 생태교량" xfId="4799"/>
    <cellStyle name="_적격 _부대입찰특별조건및내역송부(최저가)_부대결과_Book1_삼각지 시공계획서" xfId="4797"/>
    <cellStyle name="_적격 _부대입찰특별조건및내역송부(최저가)_부대결과_Book1_삼각지 시공계획서_ys dw 은평 생태교량" xfId="4798"/>
    <cellStyle name="_적격 _부대입찰특별조건및내역송부(최저가)_부대결과_P-(현리-신팔)" xfId="4800"/>
    <cellStyle name="_적격 _부대입찰특별조건및내역송부(최저가)_부대결과_P-(현리-신팔)_ys dw 은평 생태교량" xfId="4803"/>
    <cellStyle name="_적격 _부대입찰특별조건및내역송부(최저가)_부대결과_P-(현리-신팔)_삼각지 시공계획서" xfId="4801"/>
    <cellStyle name="_적격 _부대입찰특별조건및내역송부(최저가)_부대결과_P-(현리-신팔)_삼각지 시공계획서_ys dw 은평 생태교량" xfId="4802"/>
    <cellStyle name="_적격 _부대입찰특별조건및내역송부(최저가)_부대결과_ys dw 은평 생태교량" xfId="4804"/>
    <cellStyle name="_적격 _부대입찰특별조건및내역송부(최저가)_부대결과_삼각지 시공계획서" xfId="4790"/>
    <cellStyle name="_적격 _부대입찰특별조건및내역송부(최저가)_부대결과_삼각지 시공계획서_ys dw 은평 생태교량" xfId="4791"/>
    <cellStyle name="_적격 _부대입찰특별조건및내역송부(최저가)_부대결과_현리-신팔도로설계" xfId="4792"/>
    <cellStyle name="_적격 _부대입찰특별조건및내역송부(최저가)_부대결과_현리-신팔도로설계_ys dw 은평 생태교량" xfId="4795"/>
    <cellStyle name="_적격 _부대입찰특별조건및내역송부(최저가)_부대결과_현리-신팔도로설계_삼각지 시공계획서" xfId="4793"/>
    <cellStyle name="_적격 _부대입찰특별조건및내역송부(최저가)_부대결과_현리-신팔도로설계_삼각지 시공계획서_ys dw 은평 생태교량" xfId="4794"/>
    <cellStyle name="_적격 _부대입찰특별조건및내역송부(최저가)_삼각지 시공계획서" xfId="4805"/>
    <cellStyle name="_적격 _부대입찰특별조건및내역송부(최저가)_삼각지 시공계획서_ys dw 은평 생태교량" xfId="4806"/>
    <cellStyle name="_적격 _부대입찰특별조건및내역송부(최저가)_현리-신팔도로설계" xfId="4807"/>
    <cellStyle name="_적격 _부대입찰특별조건및내역송부(최저가)_현리-신팔도로설계_ys dw 은평 생태교량" xfId="4810"/>
    <cellStyle name="_적격 _부대입찰특별조건및내역송부(최저가)_현리-신팔도로설계_삼각지 시공계획서" xfId="4808"/>
    <cellStyle name="_적격 _부대입찰특별조건및내역송부(최저가)_현리-신팔도로설계_삼각지 시공계획서_ys dw 은평 생태교량" xfId="4809"/>
    <cellStyle name="_적격 _부천 소사" xfId="4820"/>
    <cellStyle name="_적격 _부천 소사 2차" xfId="4821"/>
    <cellStyle name="_적격 _부천 소사 2차_04. 신도림주상복합_기계실행예산(안)20060412_배연담파스리브단가수정" xfId="4822"/>
    <cellStyle name="_적격 _부천 소사 2차_신사동업무시설빌딩분리" xfId="4823"/>
    <cellStyle name="_적격 _부천 소사 2차_신사동업무시설빌딩분리_04. 신도림주상복합_기계실행예산(안)20060412_배연담파스리브단가수정" xfId="4824"/>
    <cellStyle name="_적격 _부천 소사 2차_신사동업무시설빌딩분리_실행작업중_기계내역(노인건강타운)_20060201(동진)" xfId="4825"/>
    <cellStyle name="_적격 _부천 소사 2차_신사동업무시설빌딩분리_최종-실행내역(협성대신학관)060110" xfId="4826"/>
    <cellStyle name="_적격 _부천 소사 2차_신사동업무시설빌딩분리_통합단가-동진" xfId="4827"/>
    <cellStyle name="_적격 _부천 소사 2차_실행작업중_기계내역(노인건강타운)_20060201(동진)" xfId="4828"/>
    <cellStyle name="_적격 _부천 소사 2차_입찰견적서(제출)" xfId="4829"/>
    <cellStyle name="_적격 _부천 소사 2차_입찰견적서(제출)_04. 신도림주상복합_기계실행예산(안)20060412_배연담파스리브단가수정" xfId="4830"/>
    <cellStyle name="_적격 _부천 소사 2차_입찰견적서(제출)_실행작업중_기계내역(노인건강타운)_20060201(동진)" xfId="4831"/>
    <cellStyle name="_적격 _부천 소사 2차_입찰견적서(제출)_최종-실행내역(협성대신학관)060110" xfId="4832"/>
    <cellStyle name="_적격 _부천 소사 2차_입찰견적서(제출)_통합단가-동진" xfId="4833"/>
    <cellStyle name="_적격 _부천 소사 2차_입찰견적서(제출-세원NEGO)" xfId="4834"/>
    <cellStyle name="_적격 _부천 소사 2차_입찰견적서(제출-세원NEGO)_04. 신도림주상복합_기계실행예산(안)20060412_배연담파스리브단가수정" xfId="4835"/>
    <cellStyle name="_적격 _부천 소사 2차_입찰견적서(제출-세원NEGO)_실행작업중_기계내역(노인건강타운)_20060201(동진)" xfId="4836"/>
    <cellStyle name="_적격 _부천 소사 2차_입찰견적서(제출-세원NEGO)_최종-실행내역(협성대신학관)060110" xfId="4837"/>
    <cellStyle name="_적격 _부천 소사 2차_입찰견적서(제출-세원NEGO)_통합단가-동진" xfId="4838"/>
    <cellStyle name="_적격 _부천 소사 2차_입찰견적서(제출-수정)" xfId="4839"/>
    <cellStyle name="_적격 _부천 소사 2차_입찰견적서(제출-수정)_04. 신도림주상복합_기계실행예산(안)20060412_배연담파스리브단가수정" xfId="4840"/>
    <cellStyle name="_적격 _부천 소사 2차_입찰견적서(제출-수정)_실행작업중_기계내역(노인건강타운)_20060201(동진)" xfId="4841"/>
    <cellStyle name="_적격 _부천 소사 2차_입찰견적서(제출-수정)_최종-실행내역(협성대신학관)060110" xfId="4842"/>
    <cellStyle name="_적격 _부천 소사 2차_입찰견적서(제출-수정)_통합단가-동진" xfId="4843"/>
    <cellStyle name="_적격 _부천 소사 2차_최종-실행내역(협성대신학관)060110" xfId="4844"/>
    <cellStyle name="_적격 _부천 소사 2차_통합단가-동진" xfId="4845"/>
    <cellStyle name="_적격 _부천 소사_04. 신도림주상복합_기계실행예산(안)20060412_배연담파스리브단가수정" xfId="4846"/>
    <cellStyle name="_적격 _부천 소사_신사동업무시설빌딩분리" xfId="4847"/>
    <cellStyle name="_적격 _부천 소사_신사동업무시설빌딩분리_04. 신도림주상복합_기계실행예산(안)20060412_배연담파스리브단가수정" xfId="4848"/>
    <cellStyle name="_적격 _부천 소사_신사동업무시설빌딩분리_실행작업중_기계내역(노인건강타운)_20060201(동진)" xfId="4849"/>
    <cellStyle name="_적격 _부천 소사_신사동업무시설빌딩분리_최종-실행내역(협성대신학관)060110" xfId="4850"/>
    <cellStyle name="_적격 _부천 소사_신사동업무시설빌딩분리_통합단가-동진" xfId="4851"/>
    <cellStyle name="_적격 _부천 소사_실행작업중_기계내역(노인건강타운)_20060201(동진)" xfId="4852"/>
    <cellStyle name="_적격 _부천 소사_입찰견적서(제출)" xfId="4853"/>
    <cellStyle name="_적격 _부천 소사_입찰견적서(제출)_04. 신도림주상복합_기계실행예산(안)20060412_배연담파스리브단가수정" xfId="4854"/>
    <cellStyle name="_적격 _부천 소사_입찰견적서(제출)_실행작업중_기계내역(노인건강타운)_20060201(동진)" xfId="4855"/>
    <cellStyle name="_적격 _부천 소사_입찰견적서(제출)_최종-실행내역(협성대신학관)060110" xfId="4856"/>
    <cellStyle name="_적격 _부천 소사_입찰견적서(제출)_통합단가-동진" xfId="4857"/>
    <cellStyle name="_적격 _부천 소사_입찰견적서(제출-세원NEGO)" xfId="4858"/>
    <cellStyle name="_적격 _부천 소사_입찰견적서(제출-세원NEGO)_04. 신도림주상복합_기계실행예산(안)20060412_배연담파스리브단가수정" xfId="4859"/>
    <cellStyle name="_적격 _부천 소사_입찰견적서(제출-세원NEGO)_실행작업중_기계내역(노인건강타운)_20060201(동진)" xfId="4860"/>
    <cellStyle name="_적격 _부천 소사_입찰견적서(제출-세원NEGO)_최종-실행내역(협성대신학관)060110" xfId="4861"/>
    <cellStyle name="_적격 _부천 소사_입찰견적서(제출-세원NEGO)_통합단가-동진" xfId="4862"/>
    <cellStyle name="_적격 _부천 소사_입찰견적서(제출-수정)" xfId="4863"/>
    <cellStyle name="_적격 _부천 소사_입찰견적서(제출-수정)_04. 신도림주상복합_기계실행예산(안)20060412_배연담파스리브단가수정" xfId="4864"/>
    <cellStyle name="_적격 _부천 소사_입찰견적서(제출-수정)_실행작업중_기계내역(노인건강타운)_20060201(동진)" xfId="4865"/>
    <cellStyle name="_적격 _부천 소사_입찰견적서(제출-수정)_최종-실행내역(협성대신학관)060110" xfId="4866"/>
    <cellStyle name="_적격 _부천 소사_입찰견적서(제출-수정)_통합단가-동진" xfId="4867"/>
    <cellStyle name="_적격 _부천 소사_최종-실행내역(협성대신학관)060110" xfId="4868"/>
    <cellStyle name="_적격 _부천 소사_통합단가-동진" xfId="4869"/>
    <cellStyle name="_적격 _부천소사점내역서" xfId="18249"/>
    <cellStyle name="_적격 _비교표(시화,청주)" xfId="18250"/>
    <cellStyle name="_적격 _비교표(청주가경점)" xfId="18251"/>
    <cellStyle name="_적격 _삼각지 시공계획서" xfId="4870"/>
    <cellStyle name="_적격 _삼각지 시공계획서_ys dw 은평 생태교량" xfId="4871"/>
    <cellStyle name="_적격 _설계내역서(풍납~석촌)" xfId="4872"/>
    <cellStyle name="_적격 _설계내역서(풍납~석촌)_견적서-풍납석촌(060206-입찰)개정1-수식수정-1-제출" xfId="4873"/>
    <cellStyle name="_적격 _설계내역서(풍납~석촌)_실행예산(장지분기)(060228)개정1" xfId="4874"/>
    <cellStyle name="_적격 _송학실행안" xfId="4875"/>
    <cellStyle name="_적격 _송학실행안_번암견적의뢰(협력)" xfId="4876"/>
    <cellStyle name="_적격 _송학하수투찰" xfId="4877"/>
    <cellStyle name="_적격 _송학하수투찰_번암견적의뢰(협력)" xfId="4878"/>
    <cellStyle name="_적격 _송학하수품의(설계넣고)" xfId="4879"/>
    <cellStyle name="_적격 _송학하수품의(설계넣고)_무안-광주2공구(협력)수정" xfId="4880"/>
    <cellStyle name="_적격 _송학하수품의(설계넣고)_번암견적의뢰(협력)" xfId="4881"/>
    <cellStyle name="_적격 _송학하수품의(설계넣고)_적상무주IC도로(1공구)" xfId="4882"/>
    <cellStyle name="_적격 _수원-가실행" xfId="13646"/>
    <cellStyle name="_적격 _수원테크노(기안)" xfId="4883"/>
    <cellStyle name="_적격 _수원테크노(기안)_춘천-동홍천(3)대비표" xfId="4884"/>
    <cellStyle name="_적격 _수출입은행" xfId="4885"/>
    <cellStyle name="_적격 _수출입은행_04. 신도림주상복합_기계실행예산(안)20060412_배연담파스리브단가수정" xfId="4886"/>
    <cellStyle name="_적격 _수출입은행_신사동업무시설빌딩분리" xfId="4887"/>
    <cellStyle name="_적격 _수출입은행_신사동업무시설빌딩분리_04. 신도림주상복합_기계실행예산(안)20060412_배연담파스리브단가수정" xfId="4888"/>
    <cellStyle name="_적격 _수출입은행_신사동업무시설빌딩분리_실행작업중_기계내역(노인건강타운)_20060201(동진)" xfId="4889"/>
    <cellStyle name="_적격 _수출입은행_신사동업무시설빌딩분리_최종-실행내역(협성대신학관)060110" xfId="4890"/>
    <cellStyle name="_적격 _수출입은행_신사동업무시설빌딩분리_통합단가-동진" xfId="4891"/>
    <cellStyle name="_적격 _수출입은행_실행작업중_기계내역(노인건강타운)_20060201(동진)" xfId="4892"/>
    <cellStyle name="_적격 _수출입은행_입찰견적서(제출)" xfId="4893"/>
    <cellStyle name="_적격 _수출입은행_입찰견적서(제출)_04. 신도림주상복합_기계실행예산(안)20060412_배연담파스리브단가수정" xfId="4894"/>
    <cellStyle name="_적격 _수출입은행_입찰견적서(제출)_실행작업중_기계내역(노인건강타운)_20060201(동진)" xfId="4895"/>
    <cellStyle name="_적격 _수출입은행_입찰견적서(제출)_최종-실행내역(협성대신학관)060110" xfId="4896"/>
    <cellStyle name="_적격 _수출입은행_입찰견적서(제출)_통합단가-동진" xfId="4897"/>
    <cellStyle name="_적격 _수출입은행_입찰견적서(제출-세원NEGO)" xfId="4898"/>
    <cellStyle name="_적격 _수출입은행_입찰견적서(제출-세원NEGO)_04. 신도림주상복합_기계실행예산(안)20060412_배연담파스리브단가수정" xfId="4899"/>
    <cellStyle name="_적격 _수출입은행_입찰견적서(제출-세원NEGO)_실행작업중_기계내역(노인건강타운)_20060201(동진)" xfId="4900"/>
    <cellStyle name="_적격 _수출입은행_입찰견적서(제출-세원NEGO)_최종-실행내역(협성대신학관)060110" xfId="4901"/>
    <cellStyle name="_적격 _수출입은행_입찰견적서(제출-세원NEGO)_통합단가-동진" xfId="4902"/>
    <cellStyle name="_적격 _수출입은행_입찰견적서(제출-수정)" xfId="4903"/>
    <cellStyle name="_적격 _수출입은행_입찰견적서(제출-수정)_04. 신도림주상복합_기계실행예산(안)20060412_배연담파스리브단가수정" xfId="4904"/>
    <cellStyle name="_적격 _수출입은행_입찰견적서(제출-수정)_실행작업중_기계내역(노인건강타운)_20060201(동진)" xfId="4905"/>
    <cellStyle name="_적격 _수출입은행_입찰견적서(제출-수정)_최종-실행내역(협성대신학관)060110" xfId="4906"/>
    <cellStyle name="_적격 _수출입은행_입찰견적서(제출-수정)_통합단가-동진" xfId="4907"/>
    <cellStyle name="_적격 _수출입은행_최종-실행내역(협성대신학관)060110" xfId="4908"/>
    <cellStyle name="_적격 _수출입은행_통합단가-동진" xfId="4909"/>
    <cellStyle name="_적격 _순천점내역서" xfId="18252"/>
    <cellStyle name="_적격 _신사동업무시설빌딩분리" xfId="4910"/>
    <cellStyle name="_적격 _신사동업무시설빌딩분리_04. 신도림주상복합_기계실행예산(안)20060412_배연담파스리브단가수정" xfId="4911"/>
    <cellStyle name="_적격 _신사동업무시설빌딩분리_실행작업중_기계내역(노인건강타운)_20060201(동진)" xfId="4912"/>
    <cellStyle name="_적격 _신사동업무시설빌딩분리_최종-실행내역(협성대신학관)060110" xfId="4913"/>
    <cellStyle name="_적격 _신사동업무시설빌딩분리_통합단가-동진" xfId="4914"/>
    <cellStyle name="_적격 _실행예산(장지분기)(060228)개정1" xfId="4915"/>
    <cellStyle name="_적격 _실행작업중_기계내역(노인건강타운)_20060201(동진)" xfId="4916"/>
    <cellStyle name="_적격 _울산00아파트 오염방지용 C-B WALL공사(031223)개정0" xfId="4917"/>
    <cellStyle name="_적격 _이화삼계(공종기안)" xfId="4918"/>
    <cellStyle name="_적격 _이화삼계(공종기안)_춘천-동홍천(3)대비표" xfId="4919"/>
    <cellStyle name="_적격 _입찰견적서(제출)" xfId="4920"/>
    <cellStyle name="_적격 _입찰견적서(제출)_04. 신도림주상복합_기계실행예산(안)20060412_배연담파스리브단가수정" xfId="4921"/>
    <cellStyle name="_적격 _입찰견적서(제출)_실행작업중_기계내역(노인건강타운)_20060201(동진)" xfId="4922"/>
    <cellStyle name="_적격 _입찰견적서(제출)_최종-실행내역(협성대신학관)060110" xfId="4923"/>
    <cellStyle name="_적격 _입찰견적서(제출)_통합단가-동진" xfId="4924"/>
    <cellStyle name="_적격 _입찰견적서(제출-세원NEGO)" xfId="4925"/>
    <cellStyle name="_적격 _입찰견적서(제출-세원NEGO)_04. 신도림주상복합_기계실행예산(안)20060412_배연담파스리브단가수정" xfId="4926"/>
    <cellStyle name="_적격 _입찰견적서(제출-세원NEGO)_실행작업중_기계내역(노인건강타운)_20060201(동진)" xfId="4927"/>
    <cellStyle name="_적격 _입찰견적서(제출-세원NEGO)_최종-실행내역(협성대신학관)060110" xfId="4928"/>
    <cellStyle name="_적격 _입찰견적서(제출-세원NEGO)_통합단가-동진" xfId="4929"/>
    <cellStyle name="_적격 _입찰견적서(제출-수정)" xfId="4930"/>
    <cellStyle name="_적격 _입찰견적서(제출-수정)_04. 신도림주상복합_기계실행예산(안)20060412_배연담파스리브단가수정" xfId="4931"/>
    <cellStyle name="_적격 _입찰견적서(제출-수정)_실행작업중_기계내역(노인건강타운)_20060201(동진)" xfId="4932"/>
    <cellStyle name="_적격 _입찰견적서(제출-수정)_최종-실행내역(협성대신학관)060110" xfId="4933"/>
    <cellStyle name="_적격 _입찰견적서(제출-수정)_통합단가-동진" xfId="4934"/>
    <cellStyle name="_적격 _적상무주IC도로(1공구)" xfId="4935"/>
    <cellStyle name="_적격 _중앙서소문전력구견적서" xfId="4936"/>
    <cellStyle name="_적격 _중앙서소문전력구견적서_견적서-풍납석촌(060206-입찰)개정1-수식수정-1-제출" xfId="4937"/>
    <cellStyle name="_적격 _중앙서소문전력구견적서_설계내역서(풍납~석촌)" xfId="4938"/>
    <cellStyle name="_적격 _중앙서소문전력구견적서_설계내역서(풍납~석촌)_견적서-풍납석촌(060206-입찰)개정1-수식수정-1-제출" xfId="4939"/>
    <cellStyle name="_적격 _중앙서소문전력구견적서_설계내역서(풍납~석촌)_실행예산(장지분기)(060228)개정1" xfId="4940"/>
    <cellStyle name="_적격 _중앙서소문전력구견적서_실행예산(장지분기)(060228)개정1" xfId="4941"/>
    <cellStyle name="_적격 _집행갑지 " xfId="4942"/>
    <cellStyle name="_적격 _집행갑지 _★이화-삼계도급실행(2003.04.11)" xfId="4943"/>
    <cellStyle name="_적격 _집행갑지 _★이화-삼계도급실행(2003.04.11)_춘천-동홍천(3)대비표" xfId="4944"/>
    <cellStyle name="_적격 _집행갑지 _020303-동묘역(대우)" xfId="4945"/>
    <cellStyle name="_적격 _집행갑지 _020303-동묘역(대우)_908공구실행(울트라)" xfId="4946"/>
    <cellStyle name="_적격 _집행갑지 _020303-동묘역(대우)_908공구실행(울트라)_견적서-풍납석촌(060206-입찰)개정1-수식수정-1-제출" xfId="4947"/>
    <cellStyle name="_적격 _집행갑지 _020303-동묘역(대우)_908공구실행(울트라)_설계내역서(풍납~석촌)" xfId="4948"/>
    <cellStyle name="_적격 _집행갑지 _020303-동묘역(대우)_908공구실행(울트라)_설계내역서(풍납~석촌)_견적서-풍납석촌(060206-입찰)개정1-수식수정-1-제출" xfId="4949"/>
    <cellStyle name="_적격 _집행갑지 _020303-동묘역(대우)_908공구실행(울트라)_설계내역서(풍납~석촌)_실행예산(장지분기)(060228)개정1" xfId="4950"/>
    <cellStyle name="_적격 _집행갑지 _020303-동묘역(대우)_908공구실행(울트라)_실행예산(장지분기)(060228)개정1" xfId="4951"/>
    <cellStyle name="_적격 _집행갑지 _020303-동묘역(대우)_견적서-풍납석촌(060206-입찰)개정1-수식수정-1-제출" xfId="4952"/>
    <cellStyle name="_적격 _집행갑지 _020303-동묘역(대우)_설계내역서(풍납~석촌)" xfId="4953"/>
    <cellStyle name="_적격 _집행갑지 _020303-동묘역(대우)_설계내역서(풍납~석촌)_견적서-풍납석촌(060206-입찰)개정1-수식수정-1-제출" xfId="4954"/>
    <cellStyle name="_적격 _집행갑지 _020303-동묘역(대우)_설계내역서(풍납~석촌)_실행예산(장지분기)(060228)개정1" xfId="4955"/>
    <cellStyle name="_적격 _집행갑지 _020303-동묘역(대우)_실행예산(장지분기)(060228)개정1" xfId="4956"/>
    <cellStyle name="_적격 _집행갑지 _020304-낙동강하구둑(울트라건설)" xfId="4957"/>
    <cellStyle name="_적격 _집행갑지 _020304-낙동강하구둑(울트라건설)_908공구실행(울트라)" xfId="4958"/>
    <cellStyle name="_적격 _집행갑지 _020304-낙동강하구둑(울트라건설)_908공구실행(울트라)_견적서-풍납석촌(060206-입찰)개정1-수식수정-1-제출" xfId="4959"/>
    <cellStyle name="_적격 _집행갑지 _020304-낙동강하구둑(울트라건설)_908공구실행(울트라)_설계내역서(풍납~석촌)" xfId="4960"/>
    <cellStyle name="_적격 _집행갑지 _020304-낙동강하구둑(울트라건설)_908공구실행(울트라)_설계내역서(풍납~석촌)_견적서-풍납석촌(060206-입찰)개정1-수식수정-1-제출" xfId="4961"/>
    <cellStyle name="_적격 _집행갑지 _020304-낙동강하구둑(울트라건설)_908공구실행(울트라)_설계내역서(풍납~석촌)_실행예산(장지분기)(060228)개정1" xfId="4962"/>
    <cellStyle name="_적격 _집행갑지 _020304-낙동강하구둑(울트라건설)_908공구실행(울트라)_실행예산(장지분기)(060228)개정1" xfId="4963"/>
    <cellStyle name="_적격 _집행갑지 _020304-낙동강하구둑(울트라건설)_견적서-풍납석촌(060206-입찰)개정1-수식수정-1-제출" xfId="4964"/>
    <cellStyle name="_적격 _집행갑지 _020304-낙동강하구둑(울트라건설)_설계내역서(풍납~석촌)" xfId="4965"/>
    <cellStyle name="_적격 _집행갑지 _020304-낙동강하구둑(울트라건설)_설계내역서(풍납~석촌)_견적서-풍납석촌(060206-입찰)개정1-수식수정-1-제출" xfId="4966"/>
    <cellStyle name="_적격 _집행갑지 _020304-낙동강하구둑(울트라건설)_설계내역서(풍납~석촌)_실행예산(장지분기)(060228)개정1" xfId="4967"/>
    <cellStyle name="_적격 _집행갑지 _020304-낙동강하구둑(울트라건설)_실행예산(장지분기)(060228)개정1" xfId="4968"/>
    <cellStyle name="_적격 _집행갑지 _020501-경춘선노반신설공사" xfId="4969"/>
    <cellStyle name="_적격 _집행갑지 _020501-경춘선노반신설공사(조정)" xfId="4970"/>
    <cellStyle name="_적격 _집행갑지 _020501-경춘선노반신설공사(조정)_견적서-풍납석촌(060206-입찰)개정1-수식수정-1-제출" xfId="4971"/>
    <cellStyle name="_적격 _집행갑지 _020501-경춘선노반신설공사(조정)_설계내역서(풍납~석촌)" xfId="4972"/>
    <cellStyle name="_적격 _집행갑지 _020501-경춘선노반신설공사(조정)_설계내역서(풍납~석촌)_견적서-풍납석촌(060206-입찰)개정1-수식수정-1-제출" xfId="4973"/>
    <cellStyle name="_적격 _집행갑지 _020501-경춘선노반신설공사(조정)_설계내역서(풍납~석촌)_실행예산(장지분기)(060228)개정1" xfId="4974"/>
    <cellStyle name="_적격 _집행갑지 _020501-경춘선노반신설공사(조정)_실행예산(장지분기)(060228)개정1" xfId="4975"/>
    <cellStyle name="_적격 _집행갑지 _020501-경춘선노반신설공사_견적서-풍납석촌(060206-입찰)개정1-수식수정-1-제출" xfId="4976"/>
    <cellStyle name="_적격 _집행갑지 _020501-경춘선노반신설공사_설계내역서(풍납~석촌)" xfId="4977"/>
    <cellStyle name="_적격 _집행갑지 _020501-경춘선노반신설공사_설계내역서(풍납~석촌)_견적서-풍납석촌(060206-입찰)개정1-수식수정-1-제출" xfId="4978"/>
    <cellStyle name="_적격 _집행갑지 _020501-경춘선노반신설공사_설계내역서(풍납~석촌)_실행예산(장지분기)(060228)개정1" xfId="4979"/>
    <cellStyle name="_적격 _집행갑지 _020501-경춘선노반신설공사_실행예산(장지분기)(060228)개정1" xfId="4980"/>
    <cellStyle name="_적격 _집행갑지 _1차 기성 내역서 0612023" xfId="18253"/>
    <cellStyle name="_적격 _집행갑지 _3차네고견적(061017-1)" xfId="18254"/>
    <cellStyle name="_적격 _집행갑지 _Book1" xfId="5146"/>
    <cellStyle name="_적격 _집행갑지 _Book1_ys dw 은평 생태교량" xfId="5149"/>
    <cellStyle name="_적격 _집행갑지 _Book1_삼각지 시공계획서" xfId="5147"/>
    <cellStyle name="_적격 _집행갑지 _Book1_삼각지 시공계획서_ys dw 은평 생태교량" xfId="5148"/>
    <cellStyle name="_적격 _집행갑지 _LGMART 남양주점견적2차(조정)" xfId="5150"/>
    <cellStyle name="_적격 _집행갑지 _LGMART 남양주점견적2차(조정)_LGMART 남양주점견적2차(조정)" xfId="5160"/>
    <cellStyle name="_적격 _집행갑지 _LGMART 남양주점견적2차(조정)_LGMART 남양주점견적2차(조정)_명동복합건물신축공사(입찰)(030832-1)개정4" xfId="5161"/>
    <cellStyle name="_적격 _집행갑지 _LGMART 남양주점견적2차(조정)_LGMART 남양주점견적2차(조정)_울산00아파트 오염방지용 C-B WALL공사(031223)개정0" xfId="5162"/>
    <cellStyle name="_적격 _집행갑지 _LGMART 남양주점견적2차(조정)_LGMART 남양주점견적2차(조정)_천호동 대우베네시티(030821)개정2" xfId="5163"/>
    <cellStyle name="_적격 _집행갑지 _LGMART 남양주점견적2차(조정)_LGMART 남양주점견적2차(조정)_한강로2가 복합건물(030924)개정0-PRD" xfId="5164"/>
    <cellStyle name="_적격 _집행갑지 _LGMART 남양주점견적2차(조정)_LG계약변경2차" xfId="5155"/>
    <cellStyle name="_적격 _집행갑지 _LGMART 남양주점견적2차(조정)_LG계약변경2차_명동복합건물신축공사(입찰)(030832-1)개정4" xfId="5156"/>
    <cellStyle name="_적격 _집행갑지 _LGMART 남양주점견적2차(조정)_LG계약변경2차_울산00아파트 오염방지용 C-B WALL공사(031223)개정0" xfId="5157"/>
    <cellStyle name="_적격 _집행갑지 _LGMART 남양주점견적2차(조정)_LG계약변경2차_천호동 대우베네시티(030821)개정2" xfId="5158"/>
    <cellStyle name="_적격 _집행갑지 _LGMART 남양주점견적2차(조정)_LG계약변경2차_한강로2가 복합건물(030924)개정0-PRD" xfId="5159"/>
    <cellStyle name="_적격 _집행갑지 _LGMART 남양주점견적2차(조정)_명동복합건물신축공사(입찰)(030832-1)개정4" xfId="5151"/>
    <cellStyle name="_적격 _집행갑지 _LGMART 남양주점견적2차(조정)_울산00아파트 오염방지용 C-B WALL공사(031223)개정0" xfId="5152"/>
    <cellStyle name="_적격 _집행갑지 _LGMART 남양주점견적2차(조정)_천호동 대우베네시티(030821)개정2" xfId="5153"/>
    <cellStyle name="_적격 _집행갑지 _LGMART 남양주점견적2차(조정)_한강로2가 복합건물(030924)개정0-PRD" xfId="5154"/>
    <cellStyle name="_적격 _집행갑지 _P-(현리-신팔)" xfId="5165"/>
    <cellStyle name="_적격 _집행갑지 _P-(현리-신팔)_ys dw 은평 생태교량" xfId="5168"/>
    <cellStyle name="_적격 _집행갑지 _P-(현리-신팔)_삼각지 시공계획서" xfId="5166"/>
    <cellStyle name="_적격 _집행갑지 _P-(현리-신팔)_삼각지 시공계획서_ys dw 은평 생태교량" xfId="5167"/>
    <cellStyle name="_적격 _집행갑지 _p-하남강일1" xfId="5169"/>
    <cellStyle name="_적격 _집행갑지 _p-하남강일1_ys dw 은평 생태교량" xfId="5172"/>
    <cellStyle name="_적격 _집행갑지 _p-하남강일1_삼각지 시공계획서" xfId="5170"/>
    <cellStyle name="_적격 _집행갑지 _p-하남강일1_삼각지 시공계획서_ys dw 은평 생태교량" xfId="5171"/>
    <cellStyle name="_적격 _집행갑지 _rhd(토양-토공)071212" xfId="5173"/>
    <cellStyle name="_적격 _집행갑지 _ys dw 은평 생태교량" xfId="5174"/>
    <cellStyle name="_적격 _집행갑지 _건축내역서(가경)" xfId="18255"/>
    <cellStyle name="_적격 _집행갑지 _견적서-풍납석촌(060206-입찰)개정1-수식수정-1-제출" xfId="4981"/>
    <cellStyle name="_적격 _집행갑지 _고서담양1공구(쌍용건설)" xfId="4982"/>
    <cellStyle name="_적격 _집행갑지 _고서담양1공구(쌍용건설)_LGMART 남양주점견적2차(조정)" xfId="4987"/>
    <cellStyle name="_적격 _집행갑지 _고서담양1공구(쌍용건설)_LGMART 남양주점견적2차(조정)_LGMART 남양주점견적2차(조정)" xfId="4997"/>
    <cellStyle name="_적격 _집행갑지 _고서담양1공구(쌍용건설)_LGMART 남양주점견적2차(조정)_LGMART 남양주점견적2차(조정)_명동복합건물신축공사(입찰)(030832-1)개정4" xfId="4998"/>
    <cellStyle name="_적격 _집행갑지 _고서담양1공구(쌍용건설)_LGMART 남양주점견적2차(조정)_LGMART 남양주점견적2차(조정)_울산00아파트 오염방지용 C-B WALL공사(031223)개정0" xfId="4999"/>
    <cellStyle name="_적격 _집행갑지 _고서담양1공구(쌍용건설)_LGMART 남양주점견적2차(조정)_LGMART 남양주점견적2차(조정)_천호동 대우베네시티(030821)개정2" xfId="5000"/>
    <cellStyle name="_적격 _집행갑지 _고서담양1공구(쌍용건설)_LGMART 남양주점견적2차(조정)_LGMART 남양주점견적2차(조정)_한강로2가 복합건물(030924)개정0-PRD" xfId="5001"/>
    <cellStyle name="_적격 _집행갑지 _고서담양1공구(쌍용건설)_LGMART 남양주점견적2차(조정)_LG계약변경2차" xfId="4992"/>
    <cellStyle name="_적격 _집행갑지 _고서담양1공구(쌍용건설)_LGMART 남양주점견적2차(조정)_LG계약변경2차_명동복합건물신축공사(입찰)(030832-1)개정4" xfId="4993"/>
    <cellStyle name="_적격 _집행갑지 _고서담양1공구(쌍용건설)_LGMART 남양주점견적2차(조정)_LG계약변경2차_울산00아파트 오염방지용 C-B WALL공사(031223)개정0" xfId="4994"/>
    <cellStyle name="_적격 _집행갑지 _고서담양1공구(쌍용건설)_LGMART 남양주점견적2차(조정)_LG계약변경2차_천호동 대우베네시티(030821)개정2" xfId="4995"/>
    <cellStyle name="_적격 _집행갑지 _고서담양1공구(쌍용건설)_LGMART 남양주점견적2차(조정)_LG계약변경2차_한강로2가 복합건물(030924)개정0-PRD" xfId="4996"/>
    <cellStyle name="_적격 _집행갑지 _고서담양1공구(쌍용건설)_LGMART 남양주점견적2차(조정)_명동복합건물신축공사(입찰)(030832-1)개정4" xfId="4988"/>
    <cellStyle name="_적격 _집행갑지 _고서담양1공구(쌍용건설)_LGMART 남양주점견적2차(조정)_울산00아파트 오염방지용 C-B WALL공사(031223)개정0" xfId="4989"/>
    <cellStyle name="_적격 _집행갑지 _고서담양1공구(쌍용건설)_LGMART 남양주점견적2차(조정)_천호동 대우베네시티(030821)개정2" xfId="4990"/>
    <cellStyle name="_적격 _집행갑지 _고서담양1공구(쌍용건설)_LGMART 남양주점견적2차(조정)_한강로2가 복합건물(030924)개정0-PRD" xfId="4991"/>
    <cellStyle name="_적격 _집행갑지 _고서담양1공구(쌍용건설)_명동복합건물신축공사(입찰)(030832-1)개정4" xfId="4983"/>
    <cellStyle name="_적격 _집행갑지 _고서담양1공구(쌍용건설)_울산00아파트 오염방지용 C-B WALL공사(031223)개정0" xfId="4984"/>
    <cellStyle name="_적격 _집행갑지 _고서담양1공구(쌍용건설)_천호동 대우베네시티(030821)개정2" xfId="4985"/>
    <cellStyle name="_적격 _집행갑지 _고서담양1공구(쌍용건설)_한강로2가 복합건물(030924)개정0-PRD" xfId="4986"/>
    <cellStyle name="_적격 _집행갑지 _광주평동실행" xfId="5002"/>
    <cellStyle name="_적격 _집행갑지 _광주평동실행_번암견적의뢰(협력)" xfId="5003"/>
    <cellStyle name="_적격 _집행갑지 _광주평동품의1" xfId="5004"/>
    <cellStyle name="_적격 _집행갑지 _광주평동품의1_무안-광주2공구(협력)수정" xfId="5005"/>
    <cellStyle name="_적격 _집행갑지 _광주평동품의1_번암견적의뢰(협력)" xfId="5006"/>
    <cellStyle name="_적격 _집행갑지 _광주평동품의1_적상무주IC도로(1공구)" xfId="5007"/>
    <cellStyle name="_적격 _집행갑지 _괴산연풍2(설계공종)" xfId="5008"/>
    <cellStyle name="_적격 _집행갑지 _괴산연풍2(설계공종)_춘천-동홍천(3)대비표" xfId="5009"/>
    <cellStyle name="_적격 _집행갑지 _금호10구역재개발현장(대우)" xfId="5010"/>
    <cellStyle name="_적격 _집행갑지 _금호10구역재개발현장(대우)_908공구실행(울트라)" xfId="5011"/>
    <cellStyle name="_적격 _집행갑지 _금호10구역재개발현장(대우)_908공구실행(울트라)_견적서-풍납석촌(060206-입찰)개정1-수식수정-1-제출" xfId="5012"/>
    <cellStyle name="_적격 _집행갑지 _금호10구역재개발현장(대우)_908공구실행(울트라)_설계내역서(풍납~석촌)" xfId="5013"/>
    <cellStyle name="_적격 _집행갑지 _금호10구역재개발현장(대우)_908공구실행(울트라)_설계내역서(풍납~석촌)_견적서-풍납석촌(060206-입찰)개정1-수식수정-1-제출" xfId="5014"/>
    <cellStyle name="_적격 _집행갑지 _금호10구역재개발현장(대우)_908공구실행(울트라)_설계내역서(풍납~석촌)_실행예산(장지분기)(060228)개정1" xfId="5015"/>
    <cellStyle name="_적격 _집행갑지 _금호10구역재개발현장(대우)_908공구실행(울트라)_실행예산(장지분기)(060228)개정1" xfId="5016"/>
    <cellStyle name="_적격 _집행갑지 _금호10구역재개발현장(대우)_견적서-풍납석촌(060206-입찰)개정1-수식수정-1-제출" xfId="5017"/>
    <cellStyle name="_적격 _집행갑지 _금호10구역재개발현장(대우)_설계내역서(풍납~석촌)" xfId="5018"/>
    <cellStyle name="_적격 _집행갑지 _금호10구역재개발현장(대우)_설계내역서(풍납~석촌)_견적서-풍납석촌(060206-입찰)개정1-수식수정-1-제출" xfId="5019"/>
    <cellStyle name="_적격 _집행갑지 _금호10구역재개발현장(대우)_설계내역서(풍납~석촌)_실행예산(장지분기)(060228)개정1" xfId="5020"/>
    <cellStyle name="_적격 _집행갑지 _금호10구역재개발현장(대우)_실행예산(장지분기)(060228)개정1" xfId="5021"/>
    <cellStyle name="_적격 _집행갑지 _기본단가" xfId="5022"/>
    <cellStyle name="_적격 _집행갑지 _기본단가_춘천-동홍천(3)대비표" xfId="5023"/>
    <cellStyle name="_적격 _집행갑지 _기장하수실행1" xfId="5024"/>
    <cellStyle name="_적격 _집행갑지 _기장하수실행1_번암견적의뢰(협력)" xfId="5025"/>
    <cellStyle name="_적격 _집행갑지 _동면장안1(조사기안)" xfId="5026"/>
    <cellStyle name="_적격 _집행갑지 _동면장안1(조사기안)_춘천-동홍천(3)대비표" xfId="5027"/>
    <cellStyle name="_적격 _집행갑지 _명동복합건물신축공사(입찰)(030832-1)개정4" xfId="5028"/>
    <cellStyle name="_적격 _집행갑지 _무안-광주2공구(협력)수정" xfId="5029"/>
    <cellStyle name="_적격 _집행갑지 _문화센타" xfId="18256"/>
    <cellStyle name="_적격 _집행갑지 _번암견적의뢰(협력)" xfId="5030"/>
    <cellStyle name="_적격 _집행갑지 _부대결과" xfId="5031"/>
    <cellStyle name="_적격 _집행갑지 _부대결과_Book1" xfId="5038"/>
    <cellStyle name="_적격 _집행갑지 _부대결과_Book1_ys dw 은평 생태교량" xfId="5041"/>
    <cellStyle name="_적격 _집행갑지 _부대결과_Book1_삼각지 시공계획서" xfId="5039"/>
    <cellStyle name="_적격 _집행갑지 _부대결과_Book1_삼각지 시공계획서_ys dw 은평 생태교량" xfId="5040"/>
    <cellStyle name="_적격 _집행갑지 _부대결과_P-(현리-신팔)" xfId="5042"/>
    <cellStyle name="_적격 _집행갑지 _부대결과_P-(현리-신팔)_ys dw 은평 생태교량" xfId="5045"/>
    <cellStyle name="_적격 _집행갑지 _부대결과_P-(현리-신팔)_삼각지 시공계획서" xfId="5043"/>
    <cellStyle name="_적격 _집행갑지 _부대결과_P-(현리-신팔)_삼각지 시공계획서_ys dw 은평 생태교량" xfId="5044"/>
    <cellStyle name="_적격 _집행갑지 _부대결과_ys dw 은평 생태교량" xfId="5046"/>
    <cellStyle name="_적격 _집행갑지 _부대결과_삼각지 시공계획서" xfId="5032"/>
    <cellStyle name="_적격 _집행갑지 _부대결과_삼각지 시공계획서_ys dw 은평 생태교량" xfId="5033"/>
    <cellStyle name="_적격 _집행갑지 _부대결과_현리-신팔도로설계" xfId="5034"/>
    <cellStyle name="_적격 _집행갑지 _부대결과_현리-신팔도로설계_ys dw 은평 생태교량" xfId="5037"/>
    <cellStyle name="_적격 _집행갑지 _부대결과_현리-신팔도로설계_삼각지 시공계획서" xfId="5035"/>
    <cellStyle name="_적격 _집행갑지 _부대결과_현리-신팔도로설계_삼각지 시공계획서_ys dw 은평 생태교량" xfId="5036"/>
    <cellStyle name="_적격 _집행갑지 _부대입찰특별조건및내역송부(최저가)" xfId="5047"/>
    <cellStyle name="_적격 _집행갑지 _부대입찰특별조건및내역송부(최저가)_Book1" xfId="5070"/>
    <cellStyle name="_적격 _집행갑지 _부대입찰특별조건및내역송부(최저가)_Book1_ys dw 은평 생태교량" xfId="5073"/>
    <cellStyle name="_적격 _집행갑지 _부대입찰특별조건및내역송부(최저가)_Book1_삼각지 시공계획서" xfId="5071"/>
    <cellStyle name="_적격 _집행갑지 _부대입찰특별조건및내역송부(최저가)_Book1_삼각지 시공계획서_ys dw 은평 생태교량" xfId="5072"/>
    <cellStyle name="_적격 _집행갑지 _부대입찰특별조건및내역송부(최저가)_P-(현리-신팔)" xfId="5074"/>
    <cellStyle name="_적격 _집행갑지 _부대입찰특별조건및내역송부(최저가)_P-(현리-신팔)_ys dw 은평 생태교량" xfId="5077"/>
    <cellStyle name="_적격 _집행갑지 _부대입찰특별조건및내역송부(최저가)_P-(현리-신팔)_삼각지 시공계획서" xfId="5075"/>
    <cellStyle name="_적격 _집행갑지 _부대입찰특별조건및내역송부(최저가)_P-(현리-신팔)_삼각지 시공계획서_ys dw 은평 생태교량" xfId="5076"/>
    <cellStyle name="_적격 _집행갑지 _부대입찰특별조건및내역송부(최저가)_ys dw 은평 생태교량" xfId="5078"/>
    <cellStyle name="_적격 _집행갑지 _부대입찰특별조건및내역송부(최저가)_부대결과" xfId="5048"/>
    <cellStyle name="_적격 _집행갑지 _부대입찰특별조건및내역송부(최저가)_부대결과_Book1" xfId="5055"/>
    <cellStyle name="_적격 _집행갑지 _부대입찰특별조건및내역송부(최저가)_부대결과_Book1_ys dw 은평 생태교량" xfId="5058"/>
    <cellStyle name="_적격 _집행갑지 _부대입찰특별조건및내역송부(최저가)_부대결과_Book1_삼각지 시공계획서" xfId="5056"/>
    <cellStyle name="_적격 _집행갑지 _부대입찰특별조건및내역송부(최저가)_부대결과_Book1_삼각지 시공계획서_ys dw 은평 생태교량" xfId="5057"/>
    <cellStyle name="_적격 _집행갑지 _부대입찰특별조건및내역송부(최저가)_부대결과_P-(현리-신팔)" xfId="5059"/>
    <cellStyle name="_적격 _집행갑지 _부대입찰특별조건및내역송부(최저가)_부대결과_P-(현리-신팔)_ys dw 은평 생태교량" xfId="5062"/>
    <cellStyle name="_적격 _집행갑지 _부대입찰특별조건및내역송부(최저가)_부대결과_P-(현리-신팔)_삼각지 시공계획서" xfId="5060"/>
    <cellStyle name="_적격 _집행갑지 _부대입찰특별조건및내역송부(최저가)_부대결과_P-(현리-신팔)_삼각지 시공계획서_ys dw 은평 생태교량" xfId="5061"/>
    <cellStyle name="_적격 _집행갑지 _부대입찰특별조건및내역송부(최저가)_부대결과_ys dw 은평 생태교량" xfId="5063"/>
    <cellStyle name="_적격 _집행갑지 _부대입찰특별조건및내역송부(최저가)_부대결과_삼각지 시공계획서" xfId="5049"/>
    <cellStyle name="_적격 _집행갑지 _부대입찰특별조건및내역송부(최저가)_부대결과_삼각지 시공계획서_ys dw 은평 생태교량" xfId="5050"/>
    <cellStyle name="_적격 _집행갑지 _부대입찰특별조건및내역송부(최저가)_부대결과_현리-신팔도로설계" xfId="5051"/>
    <cellStyle name="_적격 _집행갑지 _부대입찰특별조건및내역송부(최저가)_부대결과_현리-신팔도로설계_ys dw 은평 생태교량" xfId="5054"/>
    <cellStyle name="_적격 _집행갑지 _부대입찰특별조건및내역송부(최저가)_부대결과_현리-신팔도로설계_삼각지 시공계획서" xfId="5052"/>
    <cellStyle name="_적격 _집행갑지 _부대입찰특별조건및내역송부(최저가)_부대결과_현리-신팔도로설계_삼각지 시공계획서_ys dw 은평 생태교량" xfId="5053"/>
    <cellStyle name="_적격 _집행갑지 _부대입찰특별조건및내역송부(최저가)_삼각지 시공계획서" xfId="5064"/>
    <cellStyle name="_적격 _집행갑지 _부대입찰특별조건및내역송부(최저가)_삼각지 시공계획서_ys dw 은평 생태교량" xfId="5065"/>
    <cellStyle name="_적격 _집행갑지 _부대입찰특별조건및내역송부(최저가)_현리-신팔도로설계" xfId="5066"/>
    <cellStyle name="_적격 _집행갑지 _부대입찰특별조건및내역송부(최저가)_현리-신팔도로설계_ys dw 은평 생태교량" xfId="5069"/>
    <cellStyle name="_적격 _집행갑지 _부대입찰특별조건및내역송부(최저가)_현리-신팔도로설계_삼각지 시공계획서" xfId="5067"/>
    <cellStyle name="_적격 _집행갑지 _부대입찰특별조건및내역송부(최저가)_현리-신팔도로설계_삼각지 시공계획서_ys dw 은평 생태교량" xfId="5068"/>
    <cellStyle name="_적격 _집행갑지 _부천소사점내역서" xfId="18257"/>
    <cellStyle name="_적격 _집행갑지 _비교표(시화,청주)" xfId="18258"/>
    <cellStyle name="_적격 _집행갑지 _비교표(청주가경점)" xfId="18259"/>
    <cellStyle name="_적격 _집행갑지 _삼각지 시공계획서" xfId="5079"/>
    <cellStyle name="_적격 _집행갑지 _삼각지 시공계획서_ys dw 은평 생태교량" xfId="5080"/>
    <cellStyle name="_적격 _집행갑지 _설계내역서(풍납~석촌)" xfId="5081"/>
    <cellStyle name="_적격 _집행갑지 _설계내역서(풍납~석촌)_견적서-풍납석촌(060206-입찰)개정1-수식수정-1-제출" xfId="5082"/>
    <cellStyle name="_적격 _집행갑지 _설계내역서(풍납~석촌)_실행예산(장지분기)(060228)개정1" xfId="5083"/>
    <cellStyle name="_적격 _집행갑지 _송학실행안" xfId="5084"/>
    <cellStyle name="_적격 _집행갑지 _송학실행안_번암견적의뢰(협력)" xfId="5085"/>
    <cellStyle name="_적격 _집행갑지 _송학하수투찰" xfId="5086"/>
    <cellStyle name="_적격 _집행갑지 _송학하수투찰_번암견적의뢰(협력)" xfId="5087"/>
    <cellStyle name="_적격 _집행갑지 _송학하수품의(설계넣고)" xfId="5088"/>
    <cellStyle name="_적격 _집행갑지 _송학하수품의(설계넣고)_무안-광주2공구(협력)수정" xfId="5089"/>
    <cellStyle name="_적격 _집행갑지 _송학하수품의(설계넣고)_번암견적의뢰(협력)" xfId="5090"/>
    <cellStyle name="_적격 _집행갑지 _송학하수품의(설계넣고)_적상무주IC도로(1공구)" xfId="5091"/>
    <cellStyle name="_적격 _집행갑지 _수원테크노(기안)" xfId="5092"/>
    <cellStyle name="_적격 _집행갑지 _수원테크노(기안)_춘천-동홍천(3)대비표" xfId="5093"/>
    <cellStyle name="_적격 _집행갑지 _순천점내역서" xfId="18260"/>
    <cellStyle name="_적격 _집행갑지 _실행예산(장지분기)(060228)개정1" xfId="5094"/>
    <cellStyle name="_적격 _집행갑지 _울산00아파트 오염방지용 C-B WALL공사(031223)개정0" xfId="5095"/>
    <cellStyle name="_적격 _집행갑지 _이화삼계(공종기안)" xfId="5096"/>
    <cellStyle name="_적격 _집행갑지 _이화삼계(공종기안)_춘천-동홍천(3)대비표" xfId="5097"/>
    <cellStyle name="_적격 _집행갑지 _적상무주IC도로(1공구)" xfId="5098"/>
    <cellStyle name="_적격 _집행갑지 _중앙서소문전력구견적서" xfId="5099"/>
    <cellStyle name="_적격 _집행갑지 _중앙서소문전력구견적서_견적서-풍납석촌(060206-입찰)개정1-수식수정-1-제출" xfId="5100"/>
    <cellStyle name="_적격 _집행갑지 _중앙서소문전력구견적서_설계내역서(풍납~석촌)" xfId="5101"/>
    <cellStyle name="_적격 _집행갑지 _중앙서소문전력구견적서_설계내역서(풍납~석촌)_견적서-풍납석촌(060206-입찰)개정1-수식수정-1-제출" xfId="5102"/>
    <cellStyle name="_적격 _집행갑지 _중앙서소문전력구견적서_설계내역서(풍납~석촌)_실행예산(장지분기)(060228)개정1" xfId="5103"/>
    <cellStyle name="_적격 _집행갑지 _중앙서소문전력구견적서_실행예산(장지분기)(060228)개정1" xfId="5104"/>
    <cellStyle name="_적격 _집행갑지 _천호동 대우베네시티(030821)개정2" xfId="5105"/>
    <cellStyle name="_적격 _집행갑지 _춘천-동홍천(3)대비표" xfId="5106"/>
    <cellStyle name="_적격 _집행갑지 _태인원평2(조사기안)" xfId="5107"/>
    <cellStyle name="_적격 _집행갑지 _태인원평2(조사기안)_춘천-동홍천(3)대비표" xfId="5108"/>
    <cellStyle name="_적격 _집행갑지 _투찰" xfId="5109"/>
    <cellStyle name="_적격 _집행갑지 _투찰_Book1" xfId="5132"/>
    <cellStyle name="_적격 _집행갑지 _투찰_Book1_ys dw 은평 생태교량" xfId="5135"/>
    <cellStyle name="_적격 _집행갑지 _투찰_Book1_삼각지 시공계획서" xfId="5133"/>
    <cellStyle name="_적격 _집행갑지 _투찰_Book1_삼각지 시공계획서_ys dw 은평 생태교량" xfId="5134"/>
    <cellStyle name="_적격 _집행갑지 _투찰_P-(현리-신팔)" xfId="5136"/>
    <cellStyle name="_적격 _집행갑지 _투찰_P-(현리-신팔)_ys dw 은평 생태교량" xfId="5139"/>
    <cellStyle name="_적격 _집행갑지 _투찰_P-(현리-신팔)_삼각지 시공계획서" xfId="5137"/>
    <cellStyle name="_적격 _집행갑지 _투찰_P-(현리-신팔)_삼각지 시공계획서_ys dw 은평 생태교량" xfId="5138"/>
    <cellStyle name="_적격 _집행갑지 _투찰_ys dw 은평 생태교량" xfId="5140"/>
    <cellStyle name="_적격 _집행갑지 _투찰_부대결과" xfId="5110"/>
    <cellStyle name="_적격 _집행갑지 _투찰_부대결과_Book1" xfId="5117"/>
    <cellStyle name="_적격 _집행갑지 _투찰_부대결과_Book1_ys dw 은평 생태교량" xfId="5120"/>
    <cellStyle name="_적격 _집행갑지 _투찰_부대결과_Book1_삼각지 시공계획서" xfId="5118"/>
    <cellStyle name="_적격 _집행갑지 _투찰_부대결과_Book1_삼각지 시공계획서_ys dw 은평 생태교량" xfId="5119"/>
    <cellStyle name="_적격 _집행갑지 _투찰_부대결과_P-(현리-신팔)" xfId="5121"/>
    <cellStyle name="_적격 _집행갑지 _투찰_부대결과_P-(현리-신팔)_ys dw 은평 생태교량" xfId="5124"/>
    <cellStyle name="_적격 _집행갑지 _투찰_부대결과_P-(현리-신팔)_삼각지 시공계획서" xfId="5122"/>
    <cellStyle name="_적격 _집행갑지 _투찰_부대결과_P-(현리-신팔)_삼각지 시공계획서_ys dw 은평 생태교량" xfId="5123"/>
    <cellStyle name="_적격 _집행갑지 _투찰_부대결과_ys dw 은평 생태교량" xfId="5125"/>
    <cellStyle name="_적격 _집행갑지 _투찰_부대결과_삼각지 시공계획서" xfId="5111"/>
    <cellStyle name="_적격 _집행갑지 _투찰_부대결과_삼각지 시공계획서_ys dw 은평 생태교량" xfId="5112"/>
    <cellStyle name="_적격 _집행갑지 _투찰_부대결과_현리-신팔도로설계" xfId="5113"/>
    <cellStyle name="_적격 _집행갑지 _투찰_부대결과_현리-신팔도로설계_ys dw 은평 생태교량" xfId="5116"/>
    <cellStyle name="_적격 _집행갑지 _투찰_부대결과_현리-신팔도로설계_삼각지 시공계획서" xfId="5114"/>
    <cellStyle name="_적격 _집행갑지 _투찰_부대결과_현리-신팔도로설계_삼각지 시공계획서_ys dw 은평 생태교량" xfId="5115"/>
    <cellStyle name="_적격 _집행갑지 _투찰_삼각지 시공계획서" xfId="5126"/>
    <cellStyle name="_적격 _집행갑지 _투찰_삼각지 시공계획서_ys dw 은평 생태교량" xfId="5127"/>
    <cellStyle name="_적격 _집행갑지 _투찰_현리-신팔도로설계" xfId="5128"/>
    <cellStyle name="_적격 _집행갑지 _투찰_현리-신팔도로설계_ys dw 은평 생태교량" xfId="5131"/>
    <cellStyle name="_적격 _집행갑지 _투찰_현리-신팔도로설계_삼각지 시공계획서" xfId="5129"/>
    <cellStyle name="_적격 _집행갑지 _투찰_현리-신팔도로설계_삼각지 시공계획서_ys dw 은평 생태교량" xfId="5130"/>
    <cellStyle name="_적격 _집행갑지 _한강로2가 복합건물(030924)개정0-PRD" xfId="5141"/>
    <cellStyle name="_적격 _집행갑지 _현리-신팔도로설계" xfId="5142"/>
    <cellStyle name="_적격 _집행갑지 _현리-신팔도로설계_ys dw 은평 생태교량" xfId="5145"/>
    <cellStyle name="_적격 _집행갑지 _현리-신팔도로설계_삼각지 시공계획서" xfId="5143"/>
    <cellStyle name="_적격 _집행갑지 _현리-신팔도로설계_삼각지 시공계획서_ys dw 은평 생태교량" xfId="5144"/>
    <cellStyle name="_적격 _집행설계분석 " xfId="5175"/>
    <cellStyle name="_적격 _집행설계분석 _견적서-풍납석촌(060206-입찰)개정1-수식수정-1-제출" xfId="5176"/>
    <cellStyle name="_적격 _집행설계분석 _설계내역서(풍납~석촌)" xfId="5177"/>
    <cellStyle name="_적격 _집행설계분석 _설계내역서(풍납~석촌)_견적서-풍납석촌(060206-입찰)개정1-수식수정-1-제출" xfId="5178"/>
    <cellStyle name="_적격 _집행설계분석 _설계내역서(풍납~석촌)_실행예산(장지분기)(060228)개정1" xfId="5179"/>
    <cellStyle name="_적격 _집행설계분석 _실행예산(장지분기)(060228)개정1" xfId="5180"/>
    <cellStyle name="_적격 _천호동 대우베네시티(030821)개정2" xfId="5181"/>
    <cellStyle name="_적격 _최종-실행내역(협성대신학관)060110" xfId="5182"/>
    <cellStyle name="_적격 _춘천-동홍천(3)대비표" xfId="5183"/>
    <cellStyle name="_적격 _충정로임시동력(계약)" xfId="5184"/>
    <cellStyle name="_적격 _충정로임시동력(계약)_04. 신도림주상복합_기계실행예산(안)20060412_배연담파스리브단가수정" xfId="5185"/>
    <cellStyle name="_적격 _충정로임시동력(계약)_신사동업무시설빌딩분리" xfId="5186"/>
    <cellStyle name="_적격 _충정로임시동력(계약)_신사동업무시설빌딩분리_04. 신도림주상복합_기계실행예산(안)20060412_배연담파스리브단가수정" xfId="5187"/>
    <cellStyle name="_적격 _충정로임시동력(계약)_신사동업무시설빌딩분리_실행작업중_기계내역(노인건강타운)_20060201(동진)" xfId="5188"/>
    <cellStyle name="_적격 _충정로임시동력(계약)_신사동업무시설빌딩분리_최종-실행내역(협성대신학관)060110" xfId="5189"/>
    <cellStyle name="_적격 _충정로임시동력(계약)_신사동업무시설빌딩분리_통합단가-동진" xfId="5190"/>
    <cellStyle name="_적격 _충정로임시동력(계약)_실행작업중_기계내역(노인건강타운)_20060201(동진)" xfId="5191"/>
    <cellStyle name="_적격 _충정로임시동력(계약)_입찰견적서(제출)" xfId="5192"/>
    <cellStyle name="_적격 _충정로임시동력(계약)_입찰견적서(제출)_04. 신도림주상복합_기계실행예산(안)20060412_배연담파스리브단가수정" xfId="5193"/>
    <cellStyle name="_적격 _충정로임시동력(계약)_입찰견적서(제출)_실행작업중_기계내역(노인건강타운)_20060201(동진)" xfId="5194"/>
    <cellStyle name="_적격 _충정로임시동력(계약)_입찰견적서(제출)_최종-실행내역(협성대신학관)060110" xfId="5195"/>
    <cellStyle name="_적격 _충정로임시동력(계약)_입찰견적서(제출)_통합단가-동진" xfId="5196"/>
    <cellStyle name="_적격 _충정로임시동력(계약)_입찰견적서(제출-세원NEGO)" xfId="5197"/>
    <cellStyle name="_적격 _충정로임시동력(계약)_입찰견적서(제출-세원NEGO)_04. 신도림주상복합_기계실행예산(안)20060412_배연담파스리브단가수정" xfId="5198"/>
    <cellStyle name="_적격 _충정로임시동력(계약)_입찰견적서(제출-세원NEGO)_실행작업중_기계내역(노인건강타운)_20060201(동진)" xfId="5199"/>
    <cellStyle name="_적격 _충정로임시동력(계약)_입찰견적서(제출-세원NEGO)_최종-실행내역(협성대신학관)060110" xfId="5200"/>
    <cellStyle name="_적격 _충정로임시동력(계약)_입찰견적서(제출-세원NEGO)_통합단가-동진" xfId="5201"/>
    <cellStyle name="_적격 _충정로임시동력(계약)_입찰견적서(제출-수정)" xfId="5202"/>
    <cellStyle name="_적격 _충정로임시동력(계약)_입찰견적서(제출-수정)_04. 신도림주상복합_기계실행예산(안)20060412_배연담파스리브단가수정" xfId="5203"/>
    <cellStyle name="_적격 _충정로임시동력(계약)_입찰견적서(제출-수정)_실행작업중_기계내역(노인건강타운)_20060201(동진)" xfId="5204"/>
    <cellStyle name="_적격 _충정로임시동력(계약)_입찰견적서(제출-수정)_최종-실행내역(협성대신학관)060110" xfId="5205"/>
    <cellStyle name="_적격 _충정로임시동력(계약)_입찰견적서(제출-수정)_통합단가-동진" xfId="5206"/>
    <cellStyle name="_적격 _충정로임시동력(계약)_최종-실행내역(협성대신학관)060110" xfId="5207"/>
    <cellStyle name="_적격 _충정로임시동력(계약)_통합단가-동진" xfId="5208"/>
    <cellStyle name="_적격 _태인원평2(조사기안)" xfId="5209"/>
    <cellStyle name="_적격 _태인원평2(조사기안)_춘천-동홍천(3)대비표" xfId="5210"/>
    <cellStyle name="_적격 _통합단가-동진" xfId="5211"/>
    <cellStyle name="_적격 _투찰" xfId="5212"/>
    <cellStyle name="_적격 _투찰_Book1" xfId="5235"/>
    <cellStyle name="_적격 _투찰_Book1_ys dw 은평 생태교량" xfId="5238"/>
    <cellStyle name="_적격 _투찰_Book1_삼각지 시공계획서" xfId="5236"/>
    <cellStyle name="_적격 _투찰_Book1_삼각지 시공계획서_ys dw 은평 생태교량" xfId="5237"/>
    <cellStyle name="_적격 _투찰_P-(현리-신팔)" xfId="5239"/>
    <cellStyle name="_적격 _투찰_P-(현리-신팔)_ys dw 은평 생태교량" xfId="5242"/>
    <cellStyle name="_적격 _투찰_P-(현리-신팔)_삼각지 시공계획서" xfId="5240"/>
    <cellStyle name="_적격 _투찰_P-(현리-신팔)_삼각지 시공계획서_ys dw 은평 생태교량" xfId="5241"/>
    <cellStyle name="_적격 _투찰_ys dw 은평 생태교량" xfId="5243"/>
    <cellStyle name="_적격 _투찰_부대결과" xfId="5213"/>
    <cellStyle name="_적격 _투찰_부대결과_Book1" xfId="5220"/>
    <cellStyle name="_적격 _투찰_부대결과_Book1_ys dw 은평 생태교량" xfId="5223"/>
    <cellStyle name="_적격 _투찰_부대결과_Book1_삼각지 시공계획서" xfId="5221"/>
    <cellStyle name="_적격 _투찰_부대결과_Book1_삼각지 시공계획서_ys dw 은평 생태교량" xfId="5222"/>
    <cellStyle name="_적격 _투찰_부대결과_P-(현리-신팔)" xfId="5224"/>
    <cellStyle name="_적격 _투찰_부대결과_P-(현리-신팔)_ys dw 은평 생태교량" xfId="5227"/>
    <cellStyle name="_적격 _투찰_부대결과_P-(현리-신팔)_삼각지 시공계획서" xfId="5225"/>
    <cellStyle name="_적격 _투찰_부대결과_P-(현리-신팔)_삼각지 시공계획서_ys dw 은평 생태교량" xfId="5226"/>
    <cellStyle name="_적격 _투찰_부대결과_ys dw 은평 생태교량" xfId="5228"/>
    <cellStyle name="_적격 _투찰_부대결과_삼각지 시공계획서" xfId="5214"/>
    <cellStyle name="_적격 _투찰_부대결과_삼각지 시공계획서_ys dw 은평 생태교량" xfId="5215"/>
    <cellStyle name="_적격 _투찰_부대결과_현리-신팔도로설계" xfId="5216"/>
    <cellStyle name="_적격 _투찰_부대결과_현리-신팔도로설계_ys dw 은평 생태교량" xfId="5219"/>
    <cellStyle name="_적격 _투찰_부대결과_현리-신팔도로설계_삼각지 시공계획서" xfId="5217"/>
    <cellStyle name="_적격 _투찰_부대결과_현리-신팔도로설계_삼각지 시공계획서_ys dw 은평 생태교량" xfId="5218"/>
    <cellStyle name="_적격 _투찰_삼각지 시공계획서" xfId="5229"/>
    <cellStyle name="_적격 _투찰_삼각지 시공계획서_ys dw 은평 생태교량" xfId="5230"/>
    <cellStyle name="_적격 _투찰_현리-신팔도로설계" xfId="5231"/>
    <cellStyle name="_적격 _투찰_현리-신팔도로설계_ys dw 은평 생태교량" xfId="5234"/>
    <cellStyle name="_적격 _투찰_현리-신팔도로설계_삼각지 시공계획서" xfId="5232"/>
    <cellStyle name="_적격 _투찰_현리-신팔도로설계_삼각지 시공계획서_ys dw 은평 생태교량" xfId="5233"/>
    <cellStyle name="_적격 _팬택공사현황" xfId="21680"/>
    <cellStyle name="_적격 _팬택공사현황_00팬택공사현황" xfId="21681"/>
    <cellStyle name="_적격 _한강로2가 복합건물(030924)개정0-PRD" xfId="5244"/>
    <cellStyle name="_적격 _현리-신팔도로설계" xfId="5245"/>
    <cellStyle name="_적격 _현리-신팔도로설계_ys dw 은평 생태교량" xfId="5248"/>
    <cellStyle name="_적격 _현리-신팔도로설계_삼각지 시공계획서" xfId="5246"/>
    <cellStyle name="_적격 _현리-신팔도로설계_삼각지 시공계획서_ys dw 은평 생태교량" xfId="5247"/>
    <cellStyle name="_적격(화산) " xfId="5278"/>
    <cellStyle name="_적격(화산) _(주)삼호" xfId="5279"/>
    <cellStyle name="_적격(화산) _(주)삼호_견적서-풍납석촌(060206-입찰)개정1-수식수정-1-제출" xfId="5280"/>
    <cellStyle name="_적격(화산) _(주)삼호_설계내역서(풍납~석촌)" xfId="5281"/>
    <cellStyle name="_적격(화산) _(주)삼호_설계내역서(풍납~석촌)_견적서-풍납석촌(060206-입찰)개정1-수식수정-1-제출" xfId="5282"/>
    <cellStyle name="_적격(화산) _(주)삼호_설계내역서(풍납~석촌)_실행예산(장지분기)(060228)개정1" xfId="5283"/>
    <cellStyle name="_적격(화산) _(주)삼호_실행예산(장지분기)(060228)개정1" xfId="5284"/>
    <cellStyle name="_적격(화산) _★이화-삼계도급실행(2003.04.11)" xfId="5285"/>
    <cellStyle name="_적격(화산) _★이화-삼계도급실행(2003.04.11)_춘천-동홍천(3)대비표" xfId="5286"/>
    <cellStyle name="_적격(화산) _020303-동묘역(대우)" xfId="5287"/>
    <cellStyle name="_적격(화산) _020303-동묘역(대우)_908공구실행(울트라)" xfId="5288"/>
    <cellStyle name="_적격(화산) _020303-동묘역(대우)_908공구실행(울트라)_견적서-풍납석촌(060206-입찰)개정1-수식수정-1-제출" xfId="5289"/>
    <cellStyle name="_적격(화산) _020303-동묘역(대우)_908공구실행(울트라)_설계내역서(풍납~석촌)" xfId="5290"/>
    <cellStyle name="_적격(화산) _020303-동묘역(대우)_908공구실행(울트라)_설계내역서(풍납~석촌)_견적서-풍납석촌(060206-입찰)개정1-수식수정-1-제출" xfId="5291"/>
    <cellStyle name="_적격(화산) _020303-동묘역(대우)_908공구실행(울트라)_설계내역서(풍납~석촌)_실행예산(장지분기)(060228)개정1" xfId="5292"/>
    <cellStyle name="_적격(화산) _020303-동묘역(대우)_908공구실행(울트라)_실행예산(장지분기)(060228)개정1" xfId="5293"/>
    <cellStyle name="_적격(화산) _020303-동묘역(대우)_견적서-풍납석촌(060206-입찰)개정1-수식수정-1-제출" xfId="5294"/>
    <cellStyle name="_적격(화산) _020303-동묘역(대우)_설계내역서(풍납~석촌)" xfId="5295"/>
    <cellStyle name="_적격(화산) _020303-동묘역(대우)_설계내역서(풍납~석촌)_견적서-풍납석촌(060206-입찰)개정1-수식수정-1-제출" xfId="5296"/>
    <cellStyle name="_적격(화산) _020303-동묘역(대우)_설계내역서(풍납~석촌)_실행예산(장지분기)(060228)개정1" xfId="5297"/>
    <cellStyle name="_적격(화산) _020303-동묘역(대우)_실행예산(장지분기)(060228)개정1" xfId="5298"/>
    <cellStyle name="_적격(화산) _020304-낙동강하구둑(울트라건설)" xfId="5299"/>
    <cellStyle name="_적격(화산) _020304-낙동강하구둑(울트라건설)_908공구실행(울트라)" xfId="5300"/>
    <cellStyle name="_적격(화산) _020304-낙동강하구둑(울트라건설)_908공구실행(울트라)_견적서-풍납석촌(060206-입찰)개정1-수식수정-1-제출" xfId="5301"/>
    <cellStyle name="_적격(화산) _020304-낙동강하구둑(울트라건설)_908공구실행(울트라)_설계내역서(풍납~석촌)" xfId="5302"/>
    <cellStyle name="_적격(화산) _020304-낙동강하구둑(울트라건설)_908공구실행(울트라)_설계내역서(풍납~석촌)_견적서-풍납석촌(060206-입찰)개정1-수식수정-1-제출" xfId="5303"/>
    <cellStyle name="_적격(화산) _020304-낙동강하구둑(울트라건설)_908공구실행(울트라)_설계내역서(풍납~석촌)_실행예산(장지분기)(060228)개정1" xfId="5304"/>
    <cellStyle name="_적격(화산) _020304-낙동강하구둑(울트라건설)_908공구실행(울트라)_실행예산(장지분기)(060228)개정1" xfId="5305"/>
    <cellStyle name="_적격(화산) _020304-낙동강하구둑(울트라건설)_견적서-풍납석촌(060206-입찰)개정1-수식수정-1-제출" xfId="5306"/>
    <cellStyle name="_적격(화산) _020304-낙동강하구둑(울트라건설)_설계내역서(풍납~석촌)" xfId="5307"/>
    <cellStyle name="_적격(화산) _020304-낙동강하구둑(울트라건설)_설계내역서(풍납~석촌)_견적서-풍납석촌(060206-입찰)개정1-수식수정-1-제출" xfId="5308"/>
    <cellStyle name="_적격(화산) _020304-낙동강하구둑(울트라건설)_설계내역서(풍납~석촌)_실행예산(장지분기)(060228)개정1" xfId="5309"/>
    <cellStyle name="_적격(화산) _020304-낙동강하구둑(울트라건설)_실행예산(장지분기)(060228)개정1" xfId="5310"/>
    <cellStyle name="_적격(화산) _020501-경춘선노반신설공사" xfId="5311"/>
    <cellStyle name="_적격(화산) _020501-경춘선노반신설공사(조정)" xfId="5312"/>
    <cellStyle name="_적격(화산) _020501-경춘선노반신설공사(조정)_견적서-풍납석촌(060206-입찰)개정1-수식수정-1-제출" xfId="5313"/>
    <cellStyle name="_적격(화산) _020501-경춘선노반신설공사(조정)_설계내역서(풍납~석촌)" xfId="5314"/>
    <cellStyle name="_적격(화산) _020501-경춘선노반신설공사(조정)_설계내역서(풍납~석촌)_견적서-풍납석촌(060206-입찰)개정1-수식수정-1-제출" xfId="5315"/>
    <cellStyle name="_적격(화산) _020501-경춘선노반신설공사(조정)_설계내역서(풍납~석촌)_실행예산(장지분기)(060228)개정1" xfId="5316"/>
    <cellStyle name="_적격(화산) _020501-경춘선노반신설공사(조정)_실행예산(장지분기)(060228)개정1" xfId="5317"/>
    <cellStyle name="_적격(화산) _020501-경춘선노반신설공사_견적서-풍납석촌(060206-입찰)개정1-수식수정-1-제출" xfId="5318"/>
    <cellStyle name="_적격(화산) _020501-경춘선노반신설공사_설계내역서(풍납~석촌)" xfId="5319"/>
    <cellStyle name="_적격(화산) _020501-경춘선노반신설공사_설계내역서(풍납~석촌)_견적서-풍납석촌(060206-입찰)개정1-수식수정-1-제출" xfId="5320"/>
    <cellStyle name="_적격(화산) _020501-경춘선노반신설공사_설계내역서(풍납~석촌)_실행예산(장지분기)(060228)개정1" xfId="5321"/>
    <cellStyle name="_적격(화산) _020501-경춘선노반신설공사_실행예산(장지분기)(060228)개정1" xfId="5322"/>
    <cellStyle name="_적격(화산) _04. 신도림주상복합_기계실행예산(안)20060412_배연담파스리브단가수정" xfId="5323"/>
    <cellStyle name="_적격(화산) _04028적산수량집계" xfId="13024"/>
    <cellStyle name="_적격(화산) _04-가실행(작업중)" xfId="13647"/>
    <cellStyle name="_적격(화산) _04-가실행(작업중1)" xfId="13648"/>
    <cellStyle name="_적격(화산) _1. 가실행예산(0629 도면기준)" xfId="14920"/>
    <cellStyle name="_적격(화산) _1. 가실행예산(0629 도면기준)_4.일신통신 가실행예산(재견적合)" xfId="14921"/>
    <cellStyle name="_적격(화산) _1. 가실행예산(0629 도면기준)_을" xfId="14922"/>
    <cellStyle name="_적격(화산) _1.본실행 - 조정(안)" xfId="14923"/>
    <cellStyle name="_적격(화산) _1.본실행 - 조정(안)_4.일신통신 가실행예산(재견적合)" xfId="14924"/>
    <cellStyle name="_적격(화산) _1.본실행 - 조정(안)_을" xfId="14925"/>
    <cellStyle name="_적격(화산) _1차 기성 내역서 0612023" xfId="18261"/>
    <cellStyle name="_적격(화산) _3차네고견적(061017-1)" xfId="18262"/>
    <cellStyle name="_적격(화산) _4.일신통신 가실행예산(재견적合)" xfId="14926"/>
    <cellStyle name="_적격(화산) _Book1" xfId="5893"/>
    <cellStyle name="_적격(화산) _Book1_ys dw 은평 생태교량" xfId="5896"/>
    <cellStyle name="_적격(화산) _Book1_삼각지 시공계획서" xfId="5894"/>
    <cellStyle name="_적격(화산) _Book1_삼각지 시공계획서_ys dw 은평 생태교량" xfId="5895"/>
    <cellStyle name="_적격(화산) _KT견적요청" xfId="13649"/>
    <cellStyle name="_적격(화산) _LGMART 남양주점견적2차(조정)" xfId="5897"/>
    <cellStyle name="_적격(화산) _LGMART 남양주점견적2차(조정)_LGMART 남양주점견적2차(조정)" xfId="5907"/>
    <cellStyle name="_적격(화산) _LGMART 남양주점견적2차(조정)_LGMART 남양주점견적2차(조정)_명동복합건물신축공사(입찰)(030832-1)개정4" xfId="5908"/>
    <cellStyle name="_적격(화산) _LGMART 남양주점견적2차(조정)_LGMART 남양주점견적2차(조정)_울산00아파트 오염방지용 C-B WALL공사(031223)개정0" xfId="5909"/>
    <cellStyle name="_적격(화산) _LGMART 남양주점견적2차(조정)_LGMART 남양주점견적2차(조정)_천호동 대우베네시티(030821)개정2" xfId="5910"/>
    <cellStyle name="_적격(화산) _LGMART 남양주점견적2차(조정)_LGMART 남양주점견적2차(조정)_한강로2가 복합건물(030924)개정0-PRD" xfId="5911"/>
    <cellStyle name="_적격(화산) _LGMART 남양주점견적2차(조정)_LG계약변경2차" xfId="5902"/>
    <cellStyle name="_적격(화산) _LGMART 남양주점견적2차(조정)_LG계약변경2차_명동복합건물신축공사(입찰)(030832-1)개정4" xfId="5903"/>
    <cellStyle name="_적격(화산) _LGMART 남양주점견적2차(조정)_LG계약변경2차_울산00아파트 오염방지용 C-B WALL공사(031223)개정0" xfId="5904"/>
    <cellStyle name="_적격(화산) _LGMART 남양주점견적2차(조정)_LG계약변경2차_천호동 대우베네시티(030821)개정2" xfId="5905"/>
    <cellStyle name="_적격(화산) _LGMART 남양주점견적2차(조정)_LG계약변경2차_한강로2가 복합건물(030924)개정0-PRD" xfId="5906"/>
    <cellStyle name="_적격(화산) _LGMART 남양주점견적2차(조정)_명동복합건물신축공사(입찰)(030832-1)개정4" xfId="5898"/>
    <cellStyle name="_적격(화산) _LGMART 남양주점견적2차(조정)_울산00아파트 오염방지용 C-B WALL공사(031223)개정0" xfId="5899"/>
    <cellStyle name="_적격(화산) _LGMART 남양주점견적2차(조정)_천호동 대우베네시티(030821)개정2" xfId="5900"/>
    <cellStyle name="_적격(화산) _LGMART 남양주점견적2차(조정)_한강로2가 복합건물(030924)개정0-PRD" xfId="5901"/>
    <cellStyle name="_적격(화산) _P-(현리-신팔)" xfId="5912"/>
    <cellStyle name="_적격(화산) _P-(현리-신팔)_ys dw 은평 생태교량" xfId="5915"/>
    <cellStyle name="_적격(화산) _P-(현리-신팔)_삼각지 시공계획서" xfId="5913"/>
    <cellStyle name="_적격(화산) _P-(현리-신팔)_삼각지 시공계획서_ys dw 은평 생태교량" xfId="5914"/>
    <cellStyle name="_적격(화산) _p-하남강일1" xfId="5916"/>
    <cellStyle name="_적격(화산) _p-하남강일1_ys dw 은평 생태교량" xfId="5919"/>
    <cellStyle name="_적격(화산) _p-하남강일1_삼각지 시공계획서" xfId="5917"/>
    <cellStyle name="_적격(화산) _p-하남강일1_삼각지 시공계획서_ys dw 은평 생태교량" xfId="5918"/>
    <cellStyle name="_적격(화산) _rhd(토양-토공)071212" xfId="5920"/>
    <cellStyle name="_적격(화산) _ys dw 은평 생태교량" xfId="5921"/>
    <cellStyle name="_적격(화산) _가실행" xfId="13650"/>
    <cellStyle name="_적격(화산) _강변로(4공)실행new" xfId="5324"/>
    <cellStyle name="_적격(화산) _강변로(4공)실행new_춘천-동홍천(3)대비표" xfId="5325"/>
    <cellStyle name="_적격(화산) _건축내역서(가경)" xfId="18263"/>
    <cellStyle name="_적격(화산) _검암2차사전공사(본사검토) " xfId="18264"/>
    <cellStyle name="_적격(화산) _검암2차사전공사(본사검토) _1차 기성 내역서 0612023" xfId="18265"/>
    <cellStyle name="_적격(화산) _검암2차사전공사(본사검토) _3차네고견적(061017-1)" xfId="18266"/>
    <cellStyle name="_적격(화산) _검암2차사전공사(본사검토) _문화센타" xfId="18267"/>
    <cellStyle name="_적격(화산) _견적서-풍납석촌(060206-입찰)개정1-수식수정-1-제출" xfId="5326"/>
    <cellStyle name="_적격(화산) _고서1공구입찰가실행절감(안)" xfId="21682"/>
    <cellStyle name="_적격(화산) _고서1공구입찰가실행절감(안)_팬택공사현황" xfId="21683"/>
    <cellStyle name="_적격(화산) _고서1공구입찰가실행절감(안)_팬택공사현황_00팬택공사현황" xfId="21684"/>
    <cellStyle name="_적격(화산) _고서담양1공구(쌍용건설)" xfId="5327"/>
    <cellStyle name="_적격(화산) _고서담양1공구(쌍용건설)_LGMART 남양주점견적2차(조정)" xfId="5332"/>
    <cellStyle name="_적격(화산) _고서담양1공구(쌍용건설)_LGMART 남양주점견적2차(조정)_LGMART 남양주점견적2차(조정)" xfId="5342"/>
    <cellStyle name="_적격(화산) _고서담양1공구(쌍용건설)_LGMART 남양주점견적2차(조정)_LGMART 남양주점견적2차(조정)_명동복합건물신축공사(입찰)(030832-1)개정4" xfId="5343"/>
    <cellStyle name="_적격(화산) _고서담양1공구(쌍용건설)_LGMART 남양주점견적2차(조정)_LGMART 남양주점견적2차(조정)_울산00아파트 오염방지용 C-B WALL공사(031223)개정0" xfId="5344"/>
    <cellStyle name="_적격(화산) _고서담양1공구(쌍용건설)_LGMART 남양주점견적2차(조정)_LGMART 남양주점견적2차(조정)_천호동 대우베네시티(030821)개정2" xfId="5345"/>
    <cellStyle name="_적격(화산) _고서담양1공구(쌍용건설)_LGMART 남양주점견적2차(조정)_LGMART 남양주점견적2차(조정)_한강로2가 복합건물(030924)개정0-PRD" xfId="5346"/>
    <cellStyle name="_적격(화산) _고서담양1공구(쌍용건설)_LGMART 남양주점견적2차(조정)_LG계약변경2차" xfId="5337"/>
    <cellStyle name="_적격(화산) _고서담양1공구(쌍용건설)_LGMART 남양주점견적2차(조정)_LG계약변경2차_명동복합건물신축공사(입찰)(030832-1)개정4" xfId="5338"/>
    <cellStyle name="_적격(화산) _고서담양1공구(쌍용건설)_LGMART 남양주점견적2차(조정)_LG계약변경2차_울산00아파트 오염방지용 C-B WALL공사(031223)개정0" xfId="5339"/>
    <cellStyle name="_적격(화산) _고서담양1공구(쌍용건설)_LGMART 남양주점견적2차(조정)_LG계약변경2차_천호동 대우베네시티(030821)개정2" xfId="5340"/>
    <cellStyle name="_적격(화산) _고서담양1공구(쌍용건설)_LGMART 남양주점견적2차(조정)_LG계약변경2차_한강로2가 복합건물(030924)개정0-PRD" xfId="5341"/>
    <cellStyle name="_적격(화산) _고서담양1공구(쌍용건설)_LGMART 남양주점견적2차(조정)_명동복합건물신축공사(입찰)(030832-1)개정4" xfId="5333"/>
    <cellStyle name="_적격(화산) _고서담양1공구(쌍용건설)_LGMART 남양주점견적2차(조정)_울산00아파트 오염방지용 C-B WALL공사(031223)개정0" xfId="5334"/>
    <cellStyle name="_적격(화산) _고서담양1공구(쌍용건설)_LGMART 남양주점견적2차(조정)_천호동 대우베네시티(030821)개정2" xfId="5335"/>
    <cellStyle name="_적격(화산) _고서담양1공구(쌍용건설)_LGMART 남양주점견적2차(조정)_한강로2가 복합건물(030924)개정0-PRD" xfId="5336"/>
    <cellStyle name="_적격(화산) _고서담양1공구(쌍용건설)_명동복합건물신축공사(입찰)(030832-1)개정4" xfId="5328"/>
    <cellStyle name="_적격(화산) _고서담양1공구(쌍용건설)_울산00아파트 오염방지용 C-B WALL공사(031223)개정0" xfId="5329"/>
    <cellStyle name="_적격(화산) _고서담양1공구(쌍용건설)_천호동 대우베네시티(030821)개정2" xfId="5330"/>
    <cellStyle name="_적격(화산) _고서담양1공구(쌍용건설)_한강로2가 복합건물(030924)개정0-PRD" xfId="5331"/>
    <cellStyle name="_적격(화산) _공내역(사평로빗물)" xfId="5347"/>
    <cellStyle name="_적격(화산) _공내역(사평로빗물)_견적서-풍납석촌(060206-입찰)개정1-수식수정-1-제출" xfId="5348"/>
    <cellStyle name="_적격(화산) _공내역(사평로빗물)_설계내역서(풍납~석촌)" xfId="5349"/>
    <cellStyle name="_적격(화산) _공내역(사평로빗물)_설계내역서(풍납~석촌)_견적서-풍납석촌(060206-입찰)개정1-수식수정-1-제출" xfId="5350"/>
    <cellStyle name="_적격(화산) _공내역(사평로빗물)_설계내역서(풍납~석촌)_실행예산(장지분기)(060228)개정1" xfId="5351"/>
    <cellStyle name="_적격(화산) _공내역(사평로빗물)_실행예산(장지분기)(060228)개정1" xfId="5352"/>
    <cellStyle name="_적격(화산) _광장주차장" xfId="5353"/>
    <cellStyle name="_적격(화산) _광장주차장_04. 신도림주상복합_기계실행예산(안)20060412_배연담파스리브단가수정" xfId="5354"/>
    <cellStyle name="_적격(화산) _광장주차장_실행작업중_기계내역(노인건강타운)_20060201(동진)" xfId="5355"/>
    <cellStyle name="_적격(화산) _광장주차장_최종-실행내역(협성대신학관)060110" xfId="5356"/>
    <cellStyle name="_적격(화산) _광장주차장_통합단가-동진" xfId="5357"/>
    <cellStyle name="_적격(화산) _광주평동실행" xfId="5358"/>
    <cellStyle name="_적격(화산) _광주평동실행_번암견적의뢰(협력)" xfId="5359"/>
    <cellStyle name="_적격(화산) _광주평동품의1" xfId="5360"/>
    <cellStyle name="_적격(화산) _광주평동품의1_무안-광주2공구(협력)수정" xfId="5361"/>
    <cellStyle name="_적격(화산) _광주평동품의1_번암견적의뢰(협력)" xfId="5362"/>
    <cellStyle name="_적격(화산) _광주평동품의1_적상무주IC도로(1공구)" xfId="5363"/>
    <cellStyle name="_적격(화산) _괴산연풍2(설계공종)" xfId="5364"/>
    <cellStyle name="_적격(화산) _괴산연풍2(설계공종)_춘천-동홍천(3)대비표" xfId="5365"/>
    <cellStyle name="_적격(화산) _금호10구역재개발현장(대우)" xfId="5366"/>
    <cellStyle name="_적격(화산) _금호10구역재개발현장(대우)_908공구실행(울트라)" xfId="5367"/>
    <cellStyle name="_적격(화산) _금호10구역재개발현장(대우)_908공구실행(울트라)_견적서-풍납석촌(060206-입찰)개정1-수식수정-1-제출" xfId="5368"/>
    <cellStyle name="_적격(화산) _금호10구역재개발현장(대우)_908공구실행(울트라)_설계내역서(풍납~석촌)" xfId="5369"/>
    <cellStyle name="_적격(화산) _금호10구역재개발현장(대우)_908공구실행(울트라)_설계내역서(풍납~석촌)_견적서-풍납석촌(060206-입찰)개정1-수식수정-1-제출" xfId="5370"/>
    <cellStyle name="_적격(화산) _금호10구역재개발현장(대우)_908공구실행(울트라)_설계내역서(풍납~석촌)_실행예산(장지분기)(060228)개정1" xfId="5371"/>
    <cellStyle name="_적격(화산) _금호10구역재개발현장(대우)_908공구실행(울트라)_실행예산(장지분기)(060228)개정1" xfId="5372"/>
    <cellStyle name="_적격(화산) _금호10구역재개발현장(대우)_견적서-풍납석촌(060206-입찰)개정1-수식수정-1-제출" xfId="5373"/>
    <cellStyle name="_적격(화산) _금호10구역재개발현장(대우)_설계내역서(풍납~석촌)" xfId="5374"/>
    <cellStyle name="_적격(화산) _금호10구역재개발현장(대우)_설계내역서(풍납~석촌)_견적서-풍납석촌(060206-입찰)개정1-수식수정-1-제출" xfId="5375"/>
    <cellStyle name="_적격(화산) _금호10구역재개발현장(대우)_설계내역서(풍납~석촌)_실행예산(장지분기)(060228)개정1" xfId="5376"/>
    <cellStyle name="_적격(화산) _금호10구역재개발현장(대우)_실행예산(장지분기)(060228)개정1" xfId="5377"/>
    <cellStyle name="_적격(화산) _기본단가" xfId="5378"/>
    <cellStyle name="_적격(화산) _기본단가_춘천-동홍천(3)대비표" xfId="5379"/>
    <cellStyle name="_적격(화산) _기장하수실행1" xfId="5380"/>
    <cellStyle name="_적격(화산) _기장하수실행1_번암견적의뢰(협력)" xfId="5381"/>
    <cellStyle name="_적격(화산) _노원문화회관전기" xfId="5382"/>
    <cellStyle name="_적격(화산) _노원문화회관전기_04. 신도림주상복합_기계실행예산(안)20060412_배연담파스리브단가수정" xfId="5383"/>
    <cellStyle name="_적격(화산) _노원문화회관전기_신사동업무시설빌딩분리" xfId="5384"/>
    <cellStyle name="_적격(화산) _노원문화회관전기_신사동업무시설빌딩분리_04. 신도림주상복합_기계실행예산(안)20060412_배연담파스리브단가수정" xfId="5385"/>
    <cellStyle name="_적격(화산) _노원문화회관전기_신사동업무시설빌딩분리_실행작업중_기계내역(노인건강타운)_20060201(동진)" xfId="5386"/>
    <cellStyle name="_적격(화산) _노원문화회관전기_신사동업무시설빌딩분리_최종-실행내역(협성대신학관)060110" xfId="5387"/>
    <cellStyle name="_적격(화산) _노원문화회관전기_신사동업무시설빌딩분리_통합단가-동진" xfId="5388"/>
    <cellStyle name="_적격(화산) _노원문화회관전기_실행작업중_기계내역(노인건강타운)_20060201(동진)" xfId="5389"/>
    <cellStyle name="_적격(화산) _노원문화회관전기_입찰견적서(제출)" xfId="5390"/>
    <cellStyle name="_적격(화산) _노원문화회관전기_입찰견적서(제출)_04. 신도림주상복합_기계실행예산(안)20060412_배연담파스리브단가수정" xfId="5391"/>
    <cellStyle name="_적격(화산) _노원문화회관전기_입찰견적서(제출)_실행작업중_기계내역(노인건강타운)_20060201(동진)" xfId="5392"/>
    <cellStyle name="_적격(화산) _노원문화회관전기_입찰견적서(제출)_최종-실행내역(협성대신학관)060110" xfId="5393"/>
    <cellStyle name="_적격(화산) _노원문화회관전기_입찰견적서(제출)_통합단가-동진" xfId="5394"/>
    <cellStyle name="_적격(화산) _노원문화회관전기_입찰견적서(제출-세원NEGO)" xfId="5395"/>
    <cellStyle name="_적격(화산) _노원문화회관전기_입찰견적서(제출-세원NEGO)_04. 신도림주상복합_기계실행예산(안)20060412_배연담파스리브단가수정" xfId="5396"/>
    <cellStyle name="_적격(화산) _노원문화회관전기_입찰견적서(제출-세원NEGO)_실행작업중_기계내역(노인건강타운)_20060201(동진)" xfId="5397"/>
    <cellStyle name="_적격(화산) _노원문화회관전기_입찰견적서(제출-세원NEGO)_최종-실행내역(협성대신학관)060110" xfId="5398"/>
    <cellStyle name="_적격(화산) _노원문화회관전기_입찰견적서(제출-세원NEGO)_통합단가-동진" xfId="5399"/>
    <cellStyle name="_적격(화산) _노원문화회관전기_입찰견적서(제출-수정)" xfId="5400"/>
    <cellStyle name="_적격(화산) _노원문화회관전기_입찰견적서(제출-수정)_04. 신도림주상복합_기계실행예산(안)20060412_배연담파스리브단가수정" xfId="5401"/>
    <cellStyle name="_적격(화산) _노원문화회관전기_입찰견적서(제출-수정)_실행작업중_기계내역(노인건강타운)_20060201(동진)" xfId="5402"/>
    <cellStyle name="_적격(화산) _노원문화회관전기_입찰견적서(제출-수정)_최종-실행내역(협성대신학관)060110" xfId="5403"/>
    <cellStyle name="_적격(화산) _노원문화회관전기_입찰견적서(제출-수정)_통합단가-동진" xfId="5404"/>
    <cellStyle name="_적격(화산) _노원문화회관전기_최종-실행내역(협성대신학관)060110" xfId="5405"/>
    <cellStyle name="_적격(화산) _노원문화회관전기_통합단가-동진" xfId="5406"/>
    <cellStyle name="_적격(화산) _대안투찰내역(0221)" xfId="5407"/>
    <cellStyle name="_적격(화산) _대안투찰내역(0221)_★이화-삼계도급실행(2003.04.11)" xfId="5408"/>
    <cellStyle name="_적격(화산) _대안투찰내역(0221)_★이화-삼계도급실행(2003.04.11)_춘천-동홍천(3)대비표" xfId="5409"/>
    <cellStyle name="_적격(화산) _대안투찰내역(0221)_이화삼계(공종기안)" xfId="5410"/>
    <cellStyle name="_적격(화산) _대안투찰내역(0221)_이화삼계(공종기안)_춘천-동홍천(3)대비표" xfId="5411"/>
    <cellStyle name="_적격(화산) _대안투찰내역(0221)_춘천-동홍천(3)대비표" xfId="5412"/>
    <cellStyle name="_적격(화산) _대안투찰내역(0223)" xfId="5413"/>
    <cellStyle name="_적격(화산) _대안투찰내역(0223)_★이화-삼계도급실행(2003.04.11)" xfId="5414"/>
    <cellStyle name="_적격(화산) _대안투찰내역(0223)_★이화-삼계도급실행(2003.04.11)_춘천-동홍천(3)대비표" xfId="5415"/>
    <cellStyle name="_적격(화산) _대안투찰내역(0223)_이화삼계(공종기안)" xfId="5416"/>
    <cellStyle name="_적격(화산) _대안투찰내역(0223)_이화삼계(공종기안)_춘천-동홍천(3)대비표" xfId="5417"/>
    <cellStyle name="_적격(화산) _대안투찰내역(0223)_춘천-동홍천(3)대비표" xfId="5418"/>
    <cellStyle name="_적격(화산) _대안투찰내역(확정본0226)" xfId="5419"/>
    <cellStyle name="_적격(화산) _대안투찰내역(확정본0226)_★이화-삼계도급실행(2003.04.11)" xfId="5420"/>
    <cellStyle name="_적격(화산) _대안투찰내역(확정본0226)_★이화-삼계도급실행(2003.04.11)_춘천-동홍천(3)대비표" xfId="5421"/>
    <cellStyle name="_적격(화산) _대안투찰내역(확정본0226)_이화삼계(공종기안)" xfId="5422"/>
    <cellStyle name="_적격(화산) _대안투찰내역(확정본0226)_이화삼계(공종기안)_춘천-동홍천(3)대비표" xfId="5423"/>
    <cellStyle name="_적격(화산) _대안투찰내역(확정본0226)_춘천-동홍천(3)대비표" xfId="5424"/>
    <cellStyle name="_적격(화산) _대전저유소탱크전기계장공사" xfId="5425"/>
    <cellStyle name="_적격(화산) _대전저유소탱크전기계장공사_04. 신도림주상복합_기계실행예산(안)20060412_배연담파스리브단가수정" xfId="5426"/>
    <cellStyle name="_적격(화산) _대전저유소탱크전기계장공사_광장주차장" xfId="5427"/>
    <cellStyle name="_적격(화산) _대전저유소탱크전기계장공사_광장주차장_04. 신도림주상복합_기계실행예산(안)20060412_배연담파스리브단가수정" xfId="5428"/>
    <cellStyle name="_적격(화산) _대전저유소탱크전기계장공사_광장주차장_실행작업중_기계내역(노인건강타운)_20060201(동진)" xfId="5429"/>
    <cellStyle name="_적격(화산) _대전저유소탱크전기계장공사_광장주차장_최종-실행내역(협성대신학관)060110" xfId="5430"/>
    <cellStyle name="_적격(화산) _대전저유소탱크전기계장공사_광장주차장_통합단가-동진" xfId="5431"/>
    <cellStyle name="_적격(화산) _대전저유소탱크전기계장공사_신사동업무시설빌딩분리" xfId="5432"/>
    <cellStyle name="_적격(화산) _대전저유소탱크전기계장공사_신사동업무시설빌딩분리_04. 신도림주상복합_기계실행예산(안)20060412_배연담파스리브단가수정" xfId="5433"/>
    <cellStyle name="_적격(화산) _대전저유소탱크전기계장공사_신사동업무시설빌딩분리_실행작업중_기계내역(노인건강타운)_20060201(동진)" xfId="5434"/>
    <cellStyle name="_적격(화산) _대전저유소탱크전기계장공사_신사동업무시설빌딩분리_최종-실행내역(협성대신학관)060110" xfId="5435"/>
    <cellStyle name="_적격(화산) _대전저유소탱크전기계장공사_신사동업무시설빌딩분리_통합단가-동진" xfId="5436"/>
    <cellStyle name="_적격(화산) _대전저유소탱크전기계장공사_실행작업중_기계내역(노인건강타운)_20060201(동진)" xfId="5437"/>
    <cellStyle name="_적격(화산) _대전저유소탱크전기계장공사_입찰견적서(제출)" xfId="5438"/>
    <cellStyle name="_적격(화산) _대전저유소탱크전기계장공사_입찰견적서(제출)_04. 신도림주상복합_기계실행예산(안)20060412_배연담파스리브단가수정" xfId="5439"/>
    <cellStyle name="_적격(화산) _대전저유소탱크전기계장공사_입찰견적서(제출)_실행작업중_기계내역(노인건강타운)_20060201(동진)" xfId="5440"/>
    <cellStyle name="_적격(화산) _대전저유소탱크전기계장공사_입찰견적서(제출)_최종-실행내역(협성대신학관)060110" xfId="5441"/>
    <cellStyle name="_적격(화산) _대전저유소탱크전기계장공사_입찰견적서(제출)_통합단가-동진" xfId="5442"/>
    <cellStyle name="_적격(화산) _대전저유소탱크전기계장공사_입찰견적서(제출-세원NEGO)" xfId="5443"/>
    <cellStyle name="_적격(화산) _대전저유소탱크전기계장공사_입찰견적서(제출-세원NEGO)_04. 신도림주상복합_기계실행예산(안)20060412_배연담파스리브단가수정" xfId="5444"/>
    <cellStyle name="_적격(화산) _대전저유소탱크전기계장공사_입찰견적서(제출-세원NEGO)_실행작업중_기계내역(노인건강타운)_20060201(동진)" xfId="5445"/>
    <cellStyle name="_적격(화산) _대전저유소탱크전기계장공사_입찰견적서(제출-세원NEGO)_최종-실행내역(협성대신학관)060110" xfId="5446"/>
    <cellStyle name="_적격(화산) _대전저유소탱크전기계장공사_입찰견적서(제출-세원NEGO)_통합단가-동진" xfId="5447"/>
    <cellStyle name="_적격(화산) _대전저유소탱크전기계장공사_입찰견적서(제출-수정)" xfId="5448"/>
    <cellStyle name="_적격(화산) _대전저유소탱크전기계장공사_입찰견적서(제출-수정)_04. 신도림주상복합_기계실행예산(안)20060412_배연담파스리브단가수정" xfId="5449"/>
    <cellStyle name="_적격(화산) _대전저유소탱크전기계장공사_입찰견적서(제출-수정)_실행작업중_기계내역(노인건강타운)_20060201(동진)" xfId="5450"/>
    <cellStyle name="_적격(화산) _대전저유소탱크전기계장공사_입찰견적서(제출-수정)_최종-실행내역(협성대신학관)060110" xfId="5451"/>
    <cellStyle name="_적격(화산) _대전저유소탱크전기계장공사_입찰견적서(제출-수정)_통합단가-동진" xfId="5452"/>
    <cellStyle name="_적격(화산) _대전저유소탱크전기계장공사_최종-실행내역(협성대신학관)060110" xfId="5453"/>
    <cellStyle name="_적격(화산) _대전저유소탱크전기계장공사_통합단가-동진" xfId="5454"/>
    <cellStyle name="_적격(화산) _도곡동임시" xfId="5455"/>
    <cellStyle name="_적격(화산) _도곡동임시_04. 신도림주상복합_기계실행예산(안)20060412_배연담파스리브단가수정" xfId="5456"/>
    <cellStyle name="_적격(화산) _도곡동임시_신사동업무시설빌딩분리" xfId="5457"/>
    <cellStyle name="_적격(화산) _도곡동임시_신사동업무시설빌딩분리_04. 신도림주상복합_기계실행예산(안)20060412_배연담파스리브단가수정" xfId="5458"/>
    <cellStyle name="_적격(화산) _도곡동임시_신사동업무시설빌딩분리_실행작업중_기계내역(노인건강타운)_20060201(동진)" xfId="5459"/>
    <cellStyle name="_적격(화산) _도곡동임시_신사동업무시설빌딩분리_최종-실행내역(협성대신학관)060110" xfId="5460"/>
    <cellStyle name="_적격(화산) _도곡동임시_신사동업무시설빌딩분리_통합단가-동진" xfId="5461"/>
    <cellStyle name="_적격(화산) _도곡동임시_실행작업중_기계내역(노인건강타운)_20060201(동진)" xfId="5462"/>
    <cellStyle name="_적격(화산) _도곡동임시_입찰견적서(제출)" xfId="5463"/>
    <cellStyle name="_적격(화산) _도곡동임시_입찰견적서(제출)_04. 신도림주상복합_기계실행예산(안)20060412_배연담파스리브단가수정" xfId="5464"/>
    <cellStyle name="_적격(화산) _도곡동임시_입찰견적서(제출)_실행작업중_기계내역(노인건강타운)_20060201(동진)" xfId="5465"/>
    <cellStyle name="_적격(화산) _도곡동임시_입찰견적서(제출)_최종-실행내역(협성대신학관)060110" xfId="5466"/>
    <cellStyle name="_적격(화산) _도곡동임시_입찰견적서(제출)_통합단가-동진" xfId="5467"/>
    <cellStyle name="_적격(화산) _도곡동임시_입찰견적서(제출-세원NEGO)" xfId="5468"/>
    <cellStyle name="_적격(화산) _도곡동임시_입찰견적서(제출-세원NEGO)_04. 신도림주상복합_기계실행예산(안)20060412_배연담파스리브단가수정" xfId="5469"/>
    <cellStyle name="_적격(화산) _도곡동임시_입찰견적서(제출-세원NEGO)_실행작업중_기계내역(노인건강타운)_20060201(동진)" xfId="5470"/>
    <cellStyle name="_적격(화산) _도곡동임시_입찰견적서(제출-세원NEGO)_최종-실행내역(협성대신학관)060110" xfId="5471"/>
    <cellStyle name="_적격(화산) _도곡동임시_입찰견적서(제출-세원NEGO)_통합단가-동진" xfId="5472"/>
    <cellStyle name="_적격(화산) _도곡동임시_입찰견적서(제출-수정)" xfId="5473"/>
    <cellStyle name="_적격(화산) _도곡동임시_입찰견적서(제출-수정)_04. 신도림주상복합_기계실행예산(안)20060412_배연담파스리브단가수정" xfId="5474"/>
    <cellStyle name="_적격(화산) _도곡동임시_입찰견적서(제출-수정)_실행작업중_기계내역(노인건강타운)_20060201(동진)" xfId="5475"/>
    <cellStyle name="_적격(화산) _도곡동임시_입찰견적서(제출-수정)_최종-실행내역(협성대신학관)060110" xfId="5476"/>
    <cellStyle name="_적격(화산) _도곡동임시_입찰견적서(제출-수정)_통합단가-동진" xfId="5477"/>
    <cellStyle name="_적격(화산) _도곡동임시_최종-실행내역(협성대신학관)060110" xfId="5478"/>
    <cellStyle name="_적격(화산) _도곡동임시_통합단가-동진" xfId="5479"/>
    <cellStyle name="_적격(화산) _도급실행0211" xfId="5480"/>
    <cellStyle name="_적격(화산) _도급실행0211_★이화-삼계도급실행(2003.04.11)" xfId="5481"/>
    <cellStyle name="_적격(화산) _도급실행0211_★이화-삼계도급실행(2003.04.11)_춘천-동홍천(3)대비표" xfId="5482"/>
    <cellStyle name="_적격(화산) _도급실행0211_이화삼계(공종기안)" xfId="5483"/>
    <cellStyle name="_적격(화산) _도급실행0211_이화삼계(공종기안)_춘천-동홍천(3)대비표" xfId="5484"/>
    <cellStyle name="_적격(화산) _도급실행0211_춘천-동홍천(3)대비표" xfId="5485"/>
    <cellStyle name="_적격(화산) _동면장안1(조사기안)" xfId="5486"/>
    <cellStyle name="_적격(화산) _동면장안1(조사기안)_춘천-동홍천(3)대비표" xfId="5487"/>
    <cellStyle name="_적격(화산) _명동복합건물신축공사(입찰)(030832-1)개정4" xfId="5488"/>
    <cellStyle name="_적격(화산) _무안-광주2공구(협력)수정" xfId="5489"/>
    <cellStyle name="_적격(화산) _문화센타" xfId="18268"/>
    <cellStyle name="_적격(화산) _번암견적의뢰(협력)" xfId="5490"/>
    <cellStyle name="_적격(화산) _부대결과" xfId="5491"/>
    <cellStyle name="_적격(화산) _부대결과_Book1" xfId="5498"/>
    <cellStyle name="_적격(화산) _부대결과_Book1_ys dw 은평 생태교량" xfId="5501"/>
    <cellStyle name="_적격(화산) _부대결과_Book1_삼각지 시공계획서" xfId="5499"/>
    <cellStyle name="_적격(화산) _부대결과_Book1_삼각지 시공계획서_ys dw 은평 생태교량" xfId="5500"/>
    <cellStyle name="_적격(화산) _부대결과_P-(현리-신팔)" xfId="5502"/>
    <cellStyle name="_적격(화산) _부대결과_P-(현리-신팔)_ys dw 은평 생태교량" xfId="5505"/>
    <cellStyle name="_적격(화산) _부대결과_P-(현리-신팔)_삼각지 시공계획서" xfId="5503"/>
    <cellStyle name="_적격(화산) _부대결과_P-(현리-신팔)_삼각지 시공계획서_ys dw 은평 생태교량" xfId="5504"/>
    <cellStyle name="_적격(화산) _부대결과_ys dw 은평 생태교량" xfId="5506"/>
    <cellStyle name="_적격(화산) _부대결과_삼각지 시공계획서" xfId="5492"/>
    <cellStyle name="_적격(화산) _부대결과_삼각지 시공계획서_ys dw 은평 생태교량" xfId="5493"/>
    <cellStyle name="_적격(화산) _부대결과_현리-신팔도로설계" xfId="5494"/>
    <cellStyle name="_적격(화산) _부대결과_현리-신팔도로설계_ys dw 은평 생태교량" xfId="5497"/>
    <cellStyle name="_적격(화산) _부대결과_현리-신팔도로설계_삼각지 시공계획서" xfId="5495"/>
    <cellStyle name="_적격(화산) _부대결과_현리-신팔도로설계_삼각지 시공계획서_ys dw 은평 생태교량" xfId="5496"/>
    <cellStyle name="_적격(화산) _부대입찰특별조건및내역송부(최저가)" xfId="5507"/>
    <cellStyle name="_적격(화산) _부대입찰특별조건및내역송부(최저가)_Book1" xfId="5530"/>
    <cellStyle name="_적격(화산) _부대입찰특별조건및내역송부(최저가)_Book1_ys dw 은평 생태교량" xfId="5533"/>
    <cellStyle name="_적격(화산) _부대입찰특별조건및내역송부(최저가)_Book1_삼각지 시공계획서" xfId="5531"/>
    <cellStyle name="_적격(화산) _부대입찰특별조건및내역송부(최저가)_Book1_삼각지 시공계획서_ys dw 은평 생태교량" xfId="5532"/>
    <cellStyle name="_적격(화산) _부대입찰특별조건및내역송부(최저가)_P-(현리-신팔)" xfId="5534"/>
    <cellStyle name="_적격(화산) _부대입찰특별조건및내역송부(최저가)_P-(현리-신팔)_ys dw 은평 생태교량" xfId="5537"/>
    <cellStyle name="_적격(화산) _부대입찰특별조건및내역송부(최저가)_P-(현리-신팔)_삼각지 시공계획서" xfId="5535"/>
    <cellStyle name="_적격(화산) _부대입찰특별조건및내역송부(최저가)_P-(현리-신팔)_삼각지 시공계획서_ys dw 은평 생태교량" xfId="5536"/>
    <cellStyle name="_적격(화산) _부대입찰특별조건및내역송부(최저가)_ys dw 은평 생태교량" xfId="5538"/>
    <cellStyle name="_적격(화산) _부대입찰특별조건및내역송부(최저가)_부대결과" xfId="5508"/>
    <cellStyle name="_적격(화산) _부대입찰특별조건및내역송부(최저가)_부대결과_Book1" xfId="5515"/>
    <cellStyle name="_적격(화산) _부대입찰특별조건및내역송부(최저가)_부대결과_Book1_ys dw 은평 생태교량" xfId="5518"/>
    <cellStyle name="_적격(화산) _부대입찰특별조건및내역송부(최저가)_부대결과_Book1_삼각지 시공계획서" xfId="5516"/>
    <cellStyle name="_적격(화산) _부대입찰특별조건및내역송부(최저가)_부대결과_Book1_삼각지 시공계획서_ys dw 은평 생태교량" xfId="5517"/>
    <cellStyle name="_적격(화산) _부대입찰특별조건및내역송부(최저가)_부대결과_P-(현리-신팔)" xfId="5519"/>
    <cellStyle name="_적격(화산) _부대입찰특별조건및내역송부(최저가)_부대결과_P-(현리-신팔)_ys dw 은평 생태교량" xfId="5522"/>
    <cellStyle name="_적격(화산) _부대입찰특별조건및내역송부(최저가)_부대결과_P-(현리-신팔)_삼각지 시공계획서" xfId="5520"/>
    <cellStyle name="_적격(화산) _부대입찰특별조건및내역송부(최저가)_부대결과_P-(현리-신팔)_삼각지 시공계획서_ys dw 은평 생태교량" xfId="5521"/>
    <cellStyle name="_적격(화산) _부대입찰특별조건및내역송부(최저가)_부대결과_ys dw 은평 생태교량" xfId="5523"/>
    <cellStyle name="_적격(화산) _부대입찰특별조건및내역송부(최저가)_부대결과_삼각지 시공계획서" xfId="5509"/>
    <cellStyle name="_적격(화산) _부대입찰특별조건및내역송부(최저가)_부대결과_삼각지 시공계획서_ys dw 은평 생태교량" xfId="5510"/>
    <cellStyle name="_적격(화산) _부대입찰특별조건및내역송부(최저가)_부대결과_현리-신팔도로설계" xfId="5511"/>
    <cellStyle name="_적격(화산) _부대입찰특별조건및내역송부(최저가)_부대결과_현리-신팔도로설계_ys dw 은평 생태교량" xfId="5514"/>
    <cellStyle name="_적격(화산) _부대입찰특별조건및내역송부(최저가)_부대결과_현리-신팔도로설계_삼각지 시공계획서" xfId="5512"/>
    <cellStyle name="_적격(화산) _부대입찰특별조건및내역송부(최저가)_부대결과_현리-신팔도로설계_삼각지 시공계획서_ys dw 은평 생태교량" xfId="5513"/>
    <cellStyle name="_적격(화산) _부대입찰특별조건및내역송부(최저가)_삼각지 시공계획서" xfId="5524"/>
    <cellStyle name="_적격(화산) _부대입찰특별조건및내역송부(최저가)_삼각지 시공계획서_ys dw 은평 생태교량" xfId="5525"/>
    <cellStyle name="_적격(화산) _부대입찰특별조건및내역송부(최저가)_현리-신팔도로설계" xfId="5526"/>
    <cellStyle name="_적격(화산) _부대입찰특별조건및내역송부(최저가)_현리-신팔도로설계_ys dw 은평 생태교량" xfId="5529"/>
    <cellStyle name="_적격(화산) _부대입찰특별조건및내역송부(최저가)_현리-신팔도로설계_삼각지 시공계획서" xfId="5527"/>
    <cellStyle name="_적격(화산) _부대입찰특별조건및내역송부(최저가)_현리-신팔도로설계_삼각지 시공계획서_ys dw 은평 생태교량" xfId="5528"/>
    <cellStyle name="_적격(화산) _부천 소사" xfId="5539"/>
    <cellStyle name="_적격(화산) _부천 소사 2차" xfId="5540"/>
    <cellStyle name="_적격(화산) _부천 소사 2차_04. 신도림주상복합_기계실행예산(안)20060412_배연담파스리브단가수정" xfId="5541"/>
    <cellStyle name="_적격(화산) _부천 소사 2차_신사동업무시설빌딩분리" xfId="5542"/>
    <cellStyle name="_적격(화산) _부천 소사 2차_신사동업무시설빌딩분리_04. 신도림주상복합_기계실행예산(안)20060412_배연담파스리브단가수정" xfId="5543"/>
    <cellStyle name="_적격(화산) _부천 소사 2차_신사동업무시설빌딩분리_실행작업중_기계내역(노인건강타운)_20060201(동진)" xfId="5544"/>
    <cellStyle name="_적격(화산) _부천 소사 2차_신사동업무시설빌딩분리_최종-실행내역(협성대신학관)060110" xfId="5545"/>
    <cellStyle name="_적격(화산) _부천 소사 2차_신사동업무시설빌딩분리_통합단가-동진" xfId="5546"/>
    <cellStyle name="_적격(화산) _부천 소사 2차_실행작업중_기계내역(노인건강타운)_20060201(동진)" xfId="5547"/>
    <cellStyle name="_적격(화산) _부천 소사 2차_입찰견적서(제출)" xfId="5548"/>
    <cellStyle name="_적격(화산) _부천 소사 2차_입찰견적서(제출)_04. 신도림주상복합_기계실행예산(안)20060412_배연담파스리브단가수정" xfId="5549"/>
    <cellStyle name="_적격(화산) _부천 소사 2차_입찰견적서(제출)_실행작업중_기계내역(노인건강타운)_20060201(동진)" xfId="5550"/>
    <cellStyle name="_적격(화산) _부천 소사 2차_입찰견적서(제출)_최종-실행내역(협성대신학관)060110" xfId="5551"/>
    <cellStyle name="_적격(화산) _부천 소사 2차_입찰견적서(제출)_통합단가-동진" xfId="5552"/>
    <cellStyle name="_적격(화산) _부천 소사 2차_입찰견적서(제출-세원NEGO)" xfId="5553"/>
    <cellStyle name="_적격(화산) _부천 소사 2차_입찰견적서(제출-세원NEGO)_04. 신도림주상복합_기계실행예산(안)20060412_배연담파스리브단가수정" xfId="5554"/>
    <cellStyle name="_적격(화산) _부천 소사 2차_입찰견적서(제출-세원NEGO)_실행작업중_기계내역(노인건강타운)_20060201(동진)" xfId="5555"/>
    <cellStyle name="_적격(화산) _부천 소사 2차_입찰견적서(제출-세원NEGO)_최종-실행내역(협성대신학관)060110" xfId="5556"/>
    <cellStyle name="_적격(화산) _부천 소사 2차_입찰견적서(제출-세원NEGO)_통합단가-동진" xfId="5557"/>
    <cellStyle name="_적격(화산) _부천 소사 2차_입찰견적서(제출-수정)" xfId="5558"/>
    <cellStyle name="_적격(화산) _부천 소사 2차_입찰견적서(제출-수정)_04. 신도림주상복합_기계실행예산(안)20060412_배연담파스리브단가수정" xfId="5559"/>
    <cellStyle name="_적격(화산) _부천 소사 2차_입찰견적서(제출-수정)_실행작업중_기계내역(노인건강타운)_20060201(동진)" xfId="5560"/>
    <cellStyle name="_적격(화산) _부천 소사 2차_입찰견적서(제출-수정)_최종-실행내역(협성대신학관)060110" xfId="5561"/>
    <cellStyle name="_적격(화산) _부천 소사 2차_입찰견적서(제출-수정)_통합단가-동진" xfId="5562"/>
    <cellStyle name="_적격(화산) _부천 소사 2차_최종-실행내역(협성대신학관)060110" xfId="5563"/>
    <cellStyle name="_적격(화산) _부천 소사 2차_통합단가-동진" xfId="5564"/>
    <cellStyle name="_적격(화산) _부천 소사_04. 신도림주상복합_기계실행예산(안)20060412_배연담파스리브단가수정" xfId="5565"/>
    <cellStyle name="_적격(화산) _부천 소사_신사동업무시설빌딩분리" xfId="5566"/>
    <cellStyle name="_적격(화산) _부천 소사_신사동업무시설빌딩분리_04. 신도림주상복합_기계실행예산(안)20060412_배연담파스리브단가수정" xfId="5567"/>
    <cellStyle name="_적격(화산) _부천 소사_신사동업무시설빌딩분리_실행작업중_기계내역(노인건강타운)_20060201(동진)" xfId="5568"/>
    <cellStyle name="_적격(화산) _부천 소사_신사동업무시설빌딩분리_최종-실행내역(협성대신학관)060110" xfId="5569"/>
    <cellStyle name="_적격(화산) _부천 소사_신사동업무시설빌딩분리_통합단가-동진" xfId="5570"/>
    <cellStyle name="_적격(화산) _부천 소사_실행작업중_기계내역(노인건강타운)_20060201(동진)" xfId="5571"/>
    <cellStyle name="_적격(화산) _부천 소사_입찰견적서(제출)" xfId="5572"/>
    <cellStyle name="_적격(화산) _부천 소사_입찰견적서(제출)_04. 신도림주상복합_기계실행예산(안)20060412_배연담파스리브단가수정" xfId="5573"/>
    <cellStyle name="_적격(화산) _부천 소사_입찰견적서(제출)_실행작업중_기계내역(노인건강타운)_20060201(동진)" xfId="5574"/>
    <cellStyle name="_적격(화산) _부천 소사_입찰견적서(제출)_최종-실행내역(협성대신학관)060110" xfId="5575"/>
    <cellStyle name="_적격(화산) _부천 소사_입찰견적서(제출)_통합단가-동진" xfId="5576"/>
    <cellStyle name="_적격(화산) _부천 소사_입찰견적서(제출-세원NEGO)" xfId="5577"/>
    <cellStyle name="_적격(화산) _부천 소사_입찰견적서(제출-세원NEGO)_04. 신도림주상복합_기계실행예산(안)20060412_배연담파스리브단가수정" xfId="5578"/>
    <cellStyle name="_적격(화산) _부천 소사_입찰견적서(제출-세원NEGO)_실행작업중_기계내역(노인건강타운)_20060201(동진)" xfId="5579"/>
    <cellStyle name="_적격(화산) _부천 소사_입찰견적서(제출-세원NEGO)_최종-실행내역(협성대신학관)060110" xfId="5580"/>
    <cellStyle name="_적격(화산) _부천 소사_입찰견적서(제출-세원NEGO)_통합단가-동진" xfId="5581"/>
    <cellStyle name="_적격(화산) _부천 소사_입찰견적서(제출-수정)" xfId="5582"/>
    <cellStyle name="_적격(화산) _부천 소사_입찰견적서(제출-수정)_04. 신도림주상복합_기계실행예산(안)20060412_배연담파스리브단가수정" xfId="5583"/>
    <cellStyle name="_적격(화산) _부천 소사_입찰견적서(제출-수정)_실행작업중_기계내역(노인건강타운)_20060201(동진)" xfId="5584"/>
    <cellStyle name="_적격(화산) _부천 소사_입찰견적서(제출-수정)_최종-실행내역(협성대신학관)060110" xfId="5585"/>
    <cellStyle name="_적격(화산) _부천 소사_입찰견적서(제출-수정)_통합단가-동진" xfId="5586"/>
    <cellStyle name="_적격(화산) _부천 소사_최종-실행내역(협성대신학관)060110" xfId="5587"/>
    <cellStyle name="_적격(화산) _부천 소사_통합단가-동진" xfId="5588"/>
    <cellStyle name="_적격(화산) _부천소사점내역서" xfId="18269"/>
    <cellStyle name="_적격(화산) _부천중동오피스텔추정20030602" xfId="21685"/>
    <cellStyle name="_적격(화산) _부천중동오피스텔추정20030602_실행예산초안(105동)-시형-1" xfId="21686"/>
    <cellStyle name="_적격(화산) _부천중동오피스텔추정20030602_실행예산초안(105동)-시형-2" xfId="21687"/>
    <cellStyle name="_적격(화산) _부천중동오피스텔추정20030602_평택 지산동 아파트추정1-결재本" xfId="21688"/>
    <cellStyle name="_적격(화산) _부천중동오피스텔추정20030602_평택 지산동 아파트추정1-결재本_실행예산초안(105동)-시형-1" xfId="21689"/>
    <cellStyle name="_적격(화산) _부천중동오피스텔추정20030602_평택 지산동 아파트추정1-결재本_실행예산초안(105동)-시형-2" xfId="21690"/>
    <cellStyle name="_적격(화산) _비교표(시화,청주)" xfId="18270"/>
    <cellStyle name="_적격(화산) _비교표(청주가경점)" xfId="18271"/>
    <cellStyle name="_적격(화산) _사당동아주맨션추정공사비4(GL-0)" xfId="21691"/>
    <cellStyle name="_적격(화산) _사당동아주맨션추정공사비4(GL-0)_실행예산초안(105동)-시형-1" xfId="21692"/>
    <cellStyle name="_적격(화산) _사당동아주맨션추정공사비4(GL-0)_실행예산초안(105동)-시형-2" xfId="21693"/>
    <cellStyle name="_적격(화산) _사당동아주맨션추정공사비4(GL-0)_평택 지산동 아파트추정1-결재本" xfId="21694"/>
    <cellStyle name="_적격(화산) _사당동아주맨션추정공사비4(GL-0)_평택 지산동 아파트추정1-결재本_실행예산초안(105동)-시형-1" xfId="21695"/>
    <cellStyle name="_적격(화산) _사당동아주맨션추정공사비4(GL-0)_평택 지산동 아파트추정1-결재本_실행예산초안(105동)-시형-2" xfId="21696"/>
    <cellStyle name="_적격(화산) _사전공사(토목본사검토) " xfId="18272"/>
    <cellStyle name="_적격(화산) _사전공사(토목본사검토) _1차 기성 내역서 0612023" xfId="18273"/>
    <cellStyle name="_적격(화산) _사전공사(토목본사검토) _3차네고견적(061017-1)" xfId="18274"/>
    <cellStyle name="_적격(화산) _사전공사(토목본사검토) _문화센타" xfId="18275"/>
    <cellStyle name="_적격(화산) _삼각지 시공계획서" xfId="5589"/>
    <cellStyle name="_적격(화산) _삼각지 시공계획서_ys dw 은평 생태교량" xfId="5590"/>
    <cellStyle name="_적격(화산) _서해안 임해관광도로 설계" xfId="5591"/>
    <cellStyle name="_적격(화산) _서해안 임해관광도로 설계_춘천-동홍천(3)대비표" xfId="5592"/>
    <cellStyle name="_적격(화산) _설계내역서(풍납~석촌)" xfId="5593"/>
    <cellStyle name="_적격(화산) _설계내역서(풍납~석촌)_견적서-풍납석촌(060206-입찰)개정1-수식수정-1-제출" xfId="5594"/>
    <cellStyle name="_적격(화산) _설계내역서(풍납~석촌)_실행예산(장지분기)(060228)개정1" xfId="5595"/>
    <cellStyle name="_적격(화산) _설화동월배전자입찰(계룡건설2)" xfId="5596"/>
    <cellStyle name="_적격(화산) _설화동월배전자입찰(계룡건설2)_서해안 임해관광도로 설계" xfId="5597"/>
    <cellStyle name="_적격(화산) _설화동월배전자입찰(계룡건설2)_서해안 임해관광도로 설계_춘천-동홍천(3)대비표" xfId="5598"/>
    <cellStyle name="_적격(화산) _설화동월배전자입찰(계룡건설2)_지경-사리투찰 (계룡건설1)" xfId="5599"/>
    <cellStyle name="_적격(화산) _설화동월배전자입찰(계룡건설2)_지경-사리투찰 (계룡건설1)_서해안 임해관광도로 설계" xfId="5600"/>
    <cellStyle name="_적격(화산) _설화동월배전자입찰(계룡건설2)_지경-사리투찰 (계룡건설1)_서해안 임해관광도로 설계_춘천-동홍천(3)대비표" xfId="5601"/>
    <cellStyle name="_적격(화산) _설화동월배전자입찰(계룡건설2)_지경-사리투찰 (계룡건설1)_춘천-동홍천(3)대비표" xfId="5602"/>
    <cellStyle name="_적격(화산) _설화동월배전자입찰(계룡건설2)_지경-사리투찰 (계룡건설1)_포항4 일반지방 1공구실행new" xfId="5603"/>
    <cellStyle name="_적격(화산) _설화동월배전자입찰(계룡건설2)_지경-사리투찰 (계룡건설1)_포항4 일반지방 1공구실행new_국지도49호선(본덕-임곡)1공구 실행new" xfId="5604"/>
    <cellStyle name="_적격(화산) _설화동월배전자입찰(계룡건설2)_지경-사리투찰 (계룡건설1)_포항4 일반지방 1공구실행new_국지도49호선(본덕-임곡)1공구 실행new_서해안 임해관광도로 설계" xfId="5605"/>
    <cellStyle name="_적격(화산) _설화동월배전자입찰(계룡건설2)_지경-사리투찰 (계룡건설1)_포항4 일반지방 1공구실행new_국지도49호선(본덕-임곡)1공구 실행new_서해안 임해관광도로 설계_춘천-동홍천(3)대비표" xfId="5606"/>
    <cellStyle name="_적격(화산) _설화동월배전자입찰(계룡건설2)_지경-사리투찰 (계룡건설1)_포항4 일반지방 1공구실행new_국지도49호선(본덕-임곡)1공구 실행new_춘천-동홍천(3)대비표" xfId="5607"/>
    <cellStyle name="_적격(화산) _설화동월배전자입찰(계룡건설2)_지경-사리투찰 (계룡건설1)_포항4 일반지방 1공구실행new_규암우회 투찰(대박)" xfId="5608"/>
    <cellStyle name="_적격(화산) _설화동월배전자입찰(계룡건설2)_지경-사리투찰 (계룡건설1)_포항4 일반지방 1공구실행new_규암우회 투찰(대박)_서해안 임해관광도로 설계" xfId="5609"/>
    <cellStyle name="_적격(화산) _설화동월배전자입찰(계룡건설2)_지경-사리투찰 (계룡건설1)_포항4 일반지방 1공구실행new_규암우회 투찰(대박)_서해안 임해관광도로 설계_춘천-동홍천(3)대비표" xfId="5610"/>
    <cellStyle name="_적격(화산) _설화동월배전자입찰(계룡건설2)_지경-사리투찰 (계룡건설1)_포항4 일반지방 1공구실행new_규암우회 투찰(대박)_춘천-동홍천(3)대비표" xfId="5611"/>
    <cellStyle name="_적격(화산) _설화동월배전자입찰(계룡건설2)_지경-사리투찰 (계룡건설1)_포항4 일반지방 1공구실행new_노귀재터널 실행new" xfId="5612"/>
    <cellStyle name="_적격(화산) _설화동월배전자입찰(계룡건설2)_지경-사리투찰 (계룡건설1)_포항4 일반지방 1공구실행new_노귀재터널 실행new_서해안 임해관광도로 설계" xfId="5613"/>
    <cellStyle name="_적격(화산) _설화동월배전자입찰(계룡건설2)_지경-사리투찰 (계룡건설1)_포항4 일반지방 1공구실행new_노귀재터널 실행new_서해안 임해관광도로 설계_춘천-동홍천(3)대비표" xfId="5614"/>
    <cellStyle name="_적격(화산) _설화동월배전자입찰(계룡건설2)_지경-사리투찰 (계룡건설1)_포항4 일반지방 1공구실행new_노귀재터널 실행new_춘천-동홍천(3)대비표" xfId="5615"/>
    <cellStyle name="_적격(화산) _설화동월배전자입찰(계룡건설2)_지경-사리투찰 (계룡건설1)_포항4 일반지방 1공구실행new_본덕-임곡 2공구 실행new" xfId="5616"/>
    <cellStyle name="_적격(화산) _설화동월배전자입찰(계룡건설2)_지경-사리투찰 (계룡건설1)_포항4 일반지방 1공구실행new_본덕-임곡 2공구 실행new_서해안 임해관광도로 설계" xfId="5617"/>
    <cellStyle name="_적격(화산) _설화동월배전자입찰(계룡건설2)_지경-사리투찰 (계룡건설1)_포항4 일반지방 1공구실행new_본덕-임곡 2공구 실행new_서해안 임해관광도로 설계_춘천-동홍천(3)대비표" xfId="5618"/>
    <cellStyle name="_적격(화산) _설화동월배전자입찰(계룡건설2)_지경-사리투찰 (계룡건설1)_포항4 일반지방 1공구실행new_본덕-임곡 2공구 실행new_춘천-동홍천(3)대비표" xfId="5619"/>
    <cellStyle name="_적격(화산) _설화동월배전자입찰(계룡건설2)_지경-사리투찰 (계룡건설1)_포항4 일반지방 1공구실행new_서해안 임해관광 실행new" xfId="5620"/>
    <cellStyle name="_적격(화산) _설화동월배전자입찰(계룡건설2)_지경-사리투찰 (계룡건설1)_포항4 일반지방 1공구실행new_서해안 임해관광 실행new_서해안 임해관광도로 설계" xfId="5621"/>
    <cellStyle name="_적격(화산) _설화동월배전자입찰(계룡건설2)_지경-사리투찰 (계룡건설1)_포항4 일반지방 1공구실행new_서해안 임해관광 실행new_서해안 임해관광도로 설계_춘천-동홍천(3)대비표" xfId="5622"/>
    <cellStyle name="_적격(화산) _설화동월배전자입찰(계룡건설2)_지경-사리투찰 (계룡건설1)_포항4 일반지방 1공구실행new_서해안 임해관광 실행new_춘천-동홍천(3)대비표" xfId="5623"/>
    <cellStyle name="_적격(화산) _설화동월배전자입찰(계룡건설2)_지경-사리투찰 (계룡건설1)_포항4 일반지방 1공구실행new_서해안 임해관광도로 설계" xfId="5624"/>
    <cellStyle name="_적격(화산) _설화동월배전자입찰(계룡건설2)_지경-사리투찰 (계룡건설1)_포항4 일반지방 1공구실행new_서해안 임해관광도로 설계_춘천-동홍천(3)대비표" xfId="5625"/>
    <cellStyle name="_적격(화산) _설화동월배전자입찰(계룡건설2)_지경-사리투찰 (계룡건설1)_포항4 일반지방 1공구실행new_진천ic -금왕 투찰new" xfId="5626"/>
    <cellStyle name="_적격(화산) _설화동월배전자입찰(계룡건설2)_지경-사리투찰 (계룡건설1)_포항4 일반지방 1공구실행new_진천ic -금왕 투찰new_서해안 임해관광도로 설계" xfId="5627"/>
    <cellStyle name="_적격(화산) _설화동월배전자입찰(계룡건설2)_지경-사리투찰 (계룡건설1)_포항4 일반지방 1공구실행new_진천ic -금왕 투찰new_서해안 임해관광도로 설계_춘천-동홍천(3)대비표" xfId="5628"/>
    <cellStyle name="_적격(화산) _설화동월배전자입찰(계룡건설2)_지경-사리투찰 (계룡건설1)_포항4 일반지방 1공구실행new_진천ic -금왕 투찰new_춘천-동홍천(3)대비표" xfId="5629"/>
    <cellStyle name="_적격(화산) _설화동월배전자입찰(계룡건설2)_지경-사리투찰 (계룡건설1)_포항4 일반지방 1공구실행new_춘천-동홍천(3)대비표" xfId="5630"/>
    <cellStyle name="_적격(화산) _설화동월배전자입찰(계룡건설2)_춘천-동홍천(3)대비표" xfId="5631"/>
    <cellStyle name="_적격(화산) _설화동월배전자입찰(계룡건설2)_포항4 일반지방 1공구실행new" xfId="5632"/>
    <cellStyle name="_적격(화산) _설화동월배전자입찰(계룡건설2)_포항4 일반지방 1공구실행new_국지도49호선(본덕-임곡)1공구 실행new" xfId="5633"/>
    <cellStyle name="_적격(화산) _설화동월배전자입찰(계룡건설2)_포항4 일반지방 1공구실행new_국지도49호선(본덕-임곡)1공구 실행new_서해안 임해관광도로 설계" xfId="5634"/>
    <cellStyle name="_적격(화산) _설화동월배전자입찰(계룡건설2)_포항4 일반지방 1공구실행new_국지도49호선(본덕-임곡)1공구 실행new_서해안 임해관광도로 설계_춘천-동홍천(3)대비표" xfId="5635"/>
    <cellStyle name="_적격(화산) _설화동월배전자입찰(계룡건설2)_포항4 일반지방 1공구실행new_국지도49호선(본덕-임곡)1공구 실행new_춘천-동홍천(3)대비표" xfId="5636"/>
    <cellStyle name="_적격(화산) _설화동월배전자입찰(계룡건설2)_포항4 일반지방 1공구실행new_규암우회 투찰(대박)" xfId="5637"/>
    <cellStyle name="_적격(화산) _설화동월배전자입찰(계룡건설2)_포항4 일반지방 1공구실행new_규암우회 투찰(대박)_서해안 임해관광도로 설계" xfId="5638"/>
    <cellStyle name="_적격(화산) _설화동월배전자입찰(계룡건설2)_포항4 일반지방 1공구실행new_규암우회 투찰(대박)_서해안 임해관광도로 설계_춘천-동홍천(3)대비표" xfId="5639"/>
    <cellStyle name="_적격(화산) _설화동월배전자입찰(계룡건설2)_포항4 일반지방 1공구실행new_규암우회 투찰(대박)_춘천-동홍천(3)대비표" xfId="5640"/>
    <cellStyle name="_적격(화산) _설화동월배전자입찰(계룡건설2)_포항4 일반지방 1공구실행new_노귀재터널 실행new" xfId="5641"/>
    <cellStyle name="_적격(화산) _설화동월배전자입찰(계룡건설2)_포항4 일반지방 1공구실행new_노귀재터널 실행new_서해안 임해관광도로 설계" xfId="5642"/>
    <cellStyle name="_적격(화산) _설화동월배전자입찰(계룡건설2)_포항4 일반지방 1공구실행new_노귀재터널 실행new_서해안 임해관광도로 설계_춘천-동홍천(3)대비표" xfId="5643"/>
    <cellStyle name="_적격(화산) _설화동월배전자입찰(계룡건설2)_포항4 일반지방 1공구실행new_노귀재터널 실행new_춘천-동홍천(3)대비표" xfId="5644"/>
    <cellStyle name="_적격(화산) _설화동월배전자입찰(계룡건설2)_포항4 일반지방 1공구실행new_본덕-임곡 2공구 실행new" xfId="5645"/>
    <cellStyle name="_적격(화산) _설화동월배전자입찰(계룡건설2)_포항4 일반지방 1공구실행new_본덕-임곡 2공구 실행new_서해안 임해관광도로 설계" xfId="5646"/>
    <cellStyle name="_적격(화산) _설화동월배전자입찰(계룡건설2)_포항4 일반지방 1공구실행new_본덕-임곡 2공구 실행new_서해안 임해관광도로 설계_춘천-동홍천(3)대비표" xfId="5647"/>
    <cellStyle name="_적격(화산) _설화동월배전자입찰(계룡건설2)_포항4 일반지방 1공구실행new_본덕-임곡 2공구 실행new_춘천-동홍천(3)대비표" xfId="5648"/>
    <cellStyle name="_적격(화산) _설화동월배전자입찰(계룡건설2)_포항4 일반지방 1공구실행new_서해안 임해관광 실행new" xfId="5649"/>
    <cellStyle name="_적격(화산) _설화동월배전자입찰(계룡건설2)_포항4 일반지방 1공구실행new_서해안 임해관광 실행new_서해안 임해관광도로 설계" xfId="5650"/>
    <cellStyle name="_적격(화산) _설화동월배전자입찰(계룡건설2)_포항4 일반지방 1공구실행new_서해안 임해관광 실행new_서해안 임해관광도로 설계_춘천-동홍천(3)대비표" xfId="5651"/>
    <cellStyle name="_적격(화산) _설화동월배전자입찰(계룡건설2)_포항4 일반지방 1공구실행new_서해안 임해관광 실행new_춘천-동홍천(3)대비표" xfId="5652"/>
    <cellStyle name="_적격(화산) _설화동월배전자입찰(계룡건설2)_포항4 일반지방 1공구실행new_서해안 임해관광도로 설계" xfId="5653"/>
    <cellStyle name="_적격(화산) _설화동월배전자입찰(계룡건설2)_포항4 일반지방 1공구실행new_서해안 임해관광도로 설계_춘천-동홍천(3)대비표" xfId="5654"/>
    <cellStyle name="_적격(화산) _설화동월배전자입찰(계룡건설2)_포항4 일반지방 1공구실행new_진천ic -금왕 투찰new" xfId="5655"/>
    <cellStyle name="_적격(화산) _설화동월배전자입찰(계룡건설2)_포항4 일반지방 1공구실행new_진천ic -금왕 투찰new_서해안 임해관광도로 설계" xfId="5656"/>
    <cellStyle name="_적격(화산) _설화동월배전자입찰(계룡건설2)_포항4 일반지방 1공구실행new_진천ic -금왕 투찰new_서해안 임해관광도로 설계_춘천-동홍천(3)대비표" xfId="5657"/>
    <cellStyle name="_적격(화산) _설화동월배전자입찰(계룡건설2)_포항4 일반지방 1공구실행new_진천ic -금왕 투찰new_춘천-동홍천(3)대비표" xfId="5658"/>
    <cellStyle name="_적격(화산) _설화동월배전자입찰(계룡건설2)_포항4 일반지방 1공구실행new_춘천-동홍천(3)대비표" xfId="5659"/>
    <cellStyle name="_적격(화산) _송학실행안" xfId="5660"/>
    <cellStyle name="_적격(화산) _송학실행안_번암견적의뢰(협력)" xfId="5661"/>
    <cellStyle name="_적격(화산) _송학하수투찰" xfId="5662"/>
    <cellStyle name="_적격(화산) _송학하수투찰_번암견적의뢰(협력)" xfId="5663"/>
    <cellStyle name="_적격(화산) _송학하수품의(설계넣고)" xfId="5664"/>
    <cellStyle name="_적격(화산) _송학하수품의(설계넣고)_무안-광주2공구(협력)수정" xfId="5665"/>
    <cellStyle name="_적격(화산) _송학하수품의(설계넣고)_번암견적의뢰(협력)" xfId="5666"/>
    <cellStyle name="_적격(화산) _송학하수품의(설계넣고)_적상무주IC도로(1공구)" xfId="5667"/>
    <cellStyle name="_적격(화산) _수원-가실행" xfId="13651"/>
    <cellStyle name="_적격(화산) _수원테크노(기안)" xfId="5668"/>
    <cellStyle name="_적격(화산) _수원테크노(기안)_춘천-동홍천(3)대비표" xfId="5669"/>
    <cellStyle name="_적격(화산) _수출입은행" xfId="5670"/>
    <cellStyle name="_적격(화산) _수출입은행_04. 신도림주상복합_기계실행예산(안)20060412_배연담파스리브단가수정" xfId="5671"/>
    <cellStyle name="_적격(화산) _수출입은행_신사동업무시설빌딩분리" xfId="5672"/>
    <cellStyle name="_적격(화산) _수출입은행_신사동업무시설빌딩분리_04. 신도림주상복합_기계실행예산(안)20060412_배연담파스리브단가수정" xfId="5673"/>
    <cellStyle name="_적격(화산) _수출입은행_신사동업무시설빌딩분리_실행작업중_기계내역(노인건강타운)_20060201(동진)" xfId="5674"/>
    <cellStyle name="_적격(화산) _수출입은행_신사동업무시설빌딩분리_최종-실행내역(협성대신학관)060110" xfId="5675"/>
    <cellStyle name="_적격(화산) _수출입은행_신사동업무시설빌딩분리_통합단가-동진" xfId="5676"/>
    <cellStyle name="_적격(화산) _수출입은행_실행작업중_기계내역(노인건강타운)_20060201(동진)" xfId="5677"/>
    <cellStyle name="_적격(화산) _수출입은행_입찰견적서(제출)" xfId="5678"/>
    <cellStyle name="_적격(화산) _수출입은행_입찰견적서(제출)_04. 신도림주상복합_기계실행예산(안)20060412_배연담파스리브단가수정" xfId="5679"/>
    <cellStyle name="_적격(화산) _수출입은행_입찰견적서(제출)_실행작업중_기계내역(노인건강타운)_20060201(동진)" xfId="5680"/>
    <cellStyle name="_적격(화산) _수출입은행_입찰견적서(제출)_최종-실행내역(협성대신학관)060110" xfId="5681"/>
    <cellStyle name="_적격(화산) _수출입은행_입찰견적서(제출)_통합단가-동진" xfId="5682"/>
    <cellStyle name="_적격(화산) _수출입은행_입찰견적서(제출-세원NEGO)" xfId="5683"/>
    <cellStyle name="_적격(화산) _수출입은행_입찰견적서(제출-세원NEGO)_04. 신도림주상복합_기계실행예산(안)20060412_배연담파스리브단가수정" xfId="5684"/>
    <cellStyle name="_적격(화산) _수출입은행_입찰견적서(제출-세원NEGO)_실행작업중_기계내역(노인건강타운)_20060201(동진)" xfId="5685"/>
    <cellStyle name="_적격(화산) _수출입은행_입찰견적서(제출-세원NEGO)_최종-실행내역(협성대신학관)060110" xfId="5686"/>
    <cellStyle name="_적격(화산) _수출입은행_입찰견적서(제출-세원NEGO)_통합단가-동진" xfId="5687"/>
    <cellStyle name="_적격(화산) _수출입은행_입찰견적서(제출-수정)" xfId="5688"/>
    <cellStyle name="_적격(화산) _수출입은행_입찰견적서(제출-수정)_04. 신도림주상복합_기계실행예산(안)20060412_배연담파스리브단가수정" xfId="5689"/>
    <cellStyle name="_적격(화산) _수출입은행_입찰견적서(제출-수정)_실행작업중_기계내역(노인건강타운)_20060201(동진)" xfId="5690"/>
    <cellStyle name="_적격(화산) _수출입은행_입찰견적서(제출-수정)_최종-실행내역(협성대신학관)060110" xfId="5691"/>
    <cellStyle name="_적격(화산) _수출입은행_입찰견적서(제출-수정)_통합단가-동진" xfId="5692"/>
    <cellStyle name="_적격(화산) _수출입은행_최종-실행내역(협성대신학관)060110" xfId="5693"/>
    <cellStyle name="_적격(화산) _수출입은행_통합단가-동진" xfId="5694"/>
    <cellStyle name="_적격(화산) _순천점내역서" xfId="18276"/>
    <cellStyle name="_적격(화산) _신령영천1_입찰" xfId="14927"/>
    <cellStyle name="_적격(화산) _신령영천1_입찰_1. 가실행예산(0629 도면기준)" xfId="14928"/>
    <cellStyle name="_적격(화산) _신령영천1_입찰_1. 가실행예산(0629 도면기준)_4.일신통신 가실행예산(재견적合)" xfId="14929"/>
    <cellStyle name="_적격(화산) _신령영천1_입찰_1. 가실행예산(0629 도면기준)_을" xfId="14930"/>
    <cellStyle name="_적격(화산) _신령영천1_입찰_1.본실행 - 조정(안)" xfId="14931"/>
    <cellStyle name="_적격(화산) _신령영천1_입찰_1.본실행 - 조정(안)_4.일신통신 가실행예산(재견적合)" xfId="14932"/>
    <cellStyle name="_적격(화산) _신령영천1_입찰_1.본실행 - 조정(안)_을" xfId="14933"/>
    <cellStyle name="_적격(화산) _신령영천1_입찰_4.일신통신 가실행예산(재견적合)" xfId="14934"/>
    <cellStyle name="_적격(화산) _신령영천1_입찰_을" xfId="14935"/>
    <cellStyle name="_적격(화산) _신령영천1_입찰_총괄 내역서" xfId="14936"/>
    <cellStyle name="_적격(화산) _신령영천1_입찰_총괄 내역서_4.일신통신 가실행예산(재견적合)" xfId="14937"/>
    <cellStyle name="_적격(화산) _신령영천1_입찰_총괄 내역서_을" xfId="14938"/>
    <cellStyle name="_적격(화산) _신사동업무시설빌딩분리" xfId="5695"/>
    <cellStyle name="_적격(화산) _신사동업무시설빌딩분리_04. 신도림주상복합_기계실행예산(안)20060412_배연담파스리브단가수정" xfId="5696"/>
    <cellStyle name="_적격(화산) _신사동업무시설빌딩분리_실행작업중_기계내역(노인건강타운)_20060201(동진)" xfId="5697"/>
    <cellStyle name="_적격(화산) _신사동업무시설빌딩분리_최종-실행내역(협성대신학관)060110" xfId="5698"/>
    <cellStyle name="_적격(화산) _신사동업무시설빌딩분리_통합단가-동진" xfId="5699"/>
    <cellStyle name="_적격(화산) _실행예산(장지분기)(060228)개정1" xfId="5700"/>
    <cellStyle name="_적격(화산) _실행예산초안(105동)-시형-1" xfId="21697"/>
    <cellStyle name="_적격(화산) _실행예산초안(105동)-시형-2" xfId="21698"/>
    <cellStyle name="_적격(화산) _실행작업중_기계내역(노인건강타운)_20060201(동진)" xfId="5701"/>
    <cellStyle name="_적격(화산) _울산00아파트 오염방지용 C-B WALL공사(031223)개정0" xfId="5702"/>
    <cellStyle name="_적격(화산) _을" xfId="14939"/>
    <cellStyle name="_적격(화산) _이행각서" xfId="18277"/>
    <cellStyle name="_적격(화산) _이화삼계(공종기안)" xfId="5703"/>
    <cellStyle name="_적격(화산) _이화삼계(공종기안)_춘천-동홍천(3)대비표" xfId="5704"/>
    <cellStyle name="_적격(화산) _입찰견적서(제출)" xfId="5705"/>
    <cellStyle name="_적격(화산) _입찰견적서(제출)_04. 신도림주상복합_기계실행예산(안)20060412_배연담파스리브단가수정" xfId="5706"/>
    <cellStyle name="_적격(화산) _입찰견적서(제출)_실행작업중_기계내역(노인건강타운)_20060201(동진)" xfId="5707"/>
    <cellStyle name="_적격(화산) _입찰견적서(제출)_최종-실행내역(협성대신학관)060110" xfId="5708"/>
    <cellStyle name="_적격(화산) _입찰견적서(제출)_통합단가-동진" xfId="5709"/>
    <cellStyle name="_적격(화산) _입찰견적서(제출-세원NEGO)" xfId="5710"/>
    <cellStyle name="_적격(화산) _입찰견적서(제출-세원NEGO)_04. 신도림주상복합_기계실행예산(안)20060412_배연담파스리브단가수정" xfId="5711"/>
    <cellStyle name="_적격(화산) _입찰견적서(제출-세원NEGO)_실행작업중_기계내역(노인건강타운)_20060201(동진)" xfId="5712"/>
    <cellStyle name="_적격(화산) _입찰견적서(제출-세원NEGO)_최종-실행내역(협성대신학관)060110" xfId="5713"/>
    <cellStyle name="_적격(화산) _입찰견적서(제출-세원NEGO)_통합단가-동진" xfId="5714"/>
    <cellStyle name="_적격(화산) _입찰견적서(제출-수정)" xfId="5715"/>
    <cellStyle name="_적격(화산) _입찰견적서(제출-수정)_04. 신도림주상복합_기계실행예산(안)20060412_배연담파스리브단가수정" xfId="5716"/>
    <cellStyle name="_적격(화산) _입찰견적서(제출-수정)_실행작업중_기계내역(노인건강타운)_20060201(동진)" xfId="5717"/>
    <cellStyle name="_적격(화산) _입찰견적서(제출-수정)_최종-실행내역(협성대신학관)060110" xfId="5718"/>
    <cellStyle name="_적격(화산) _입찰견적서(제출-수정)_통합단가-동진" xfId="5719"/>
    <cellStyle name="_적격(화산) _적상무주IC도로(1공구)" xfId="5720"/>
    <cellStyle name="_적격(화산) _중앙서소문전력구견적서" xfId="5721"/>
    <cellStyle name="_적격(화산) _중앙서소문전력구견적서_견적서-풍납석촌(060206-입찰)개정1-수식수정-1-제출" xfId="5722"/>
    <cellStyle name="_적격(화산) _중앙서소문전력구견적서_설계내역서(풍납~석촌)" xfId="5723"/>
    <cellStyle name="_적격(화산) _중앙서소문전력구견적서_설계내역서(풍납~석촌)_견적서-풍납석촌(060206-입찰)개정1-수식수정-1-제출" xfId="5724"/>
    <cellStyle name="_적격(화산) _중앙서소문전력구견적서_설계내역서(풍납~석촌)_실행예산(장지분기)(060228)개정1" xfId="5725"/>
    <cellStyle name="_적격(화산) _중앙서소문전력구견적서_실행예산(장지분기)(060228)개정1" xfId="5726"/>
    <cellStyle name="_적격(화산) _지경-사리 투찰(new)" xfId="5727"/>
    <cellStyle name="_적격(화산) _지경-사리 투찰(new)_서해안 임해관광도로 설계" xfId="5728"/>
    <cellStyle name="_적격(화산) _지경-사리 투찰(new)_서해안 임해관광도로 설계_춘천-동홍천(3)대비표" xfId="5729"/>
    <cellStyle name="_적격(화산) _지경-사리 투찰(new)_지경-사리투찰 (계룡건설1)" xfId="5730"/>
    <cellStyle name="_적격(화산) _지경-사리 투찰(new)_지경-사리투찰 (계룡건설1)_서해안 임해관광도로 설계" xfId="5731"/>
    <cellStyle name="_적격(화산) _지경-사리 투찰(new)_지경-사리투찰 (계룡건설1)_서해안 임해관광도로 설계_춘천-동홍천(3)대비표" xfId="5732"/>
    <cellStyle name="_적격(화산) _지경-사리 투찰(new)_지경-사리투찰 (계룡건설1)_춘천-동홍천(3)대비표" xfId="5733"/>
    <cellStyle name="_적격(화산) _지경-사리 투찰(new)_지경-사리투찰 (계룡건설1)_포항4 일반지방 1공구실행new" xfId="5734"/>
    <cellStyle name="_적격(화산) _지경-사리 투찰(new)_지경-사리투찰 (계룡건설1)_포항4 일반지방 1공구실행new_국지도49호선(본덕-임곡)1공구 실행new" xfId="5735"/>
    <cellStyle name="_적격(화산) _지경-사리 투찰(new)_지경-사리투찰 (계룡건설1)_포항4 일반지방 1공구실행new_국지도49호선(본덕-임곡)1공구 실행new_서해안 임해관광도로 설계" xfId="5736"/>
    <cellStyle name="_적격(화산) _지경-사리 투찰(new)_지경-사리투찰 (계룡건설1)_포항4 일반지방 1공구실행new_국지도49호선(본덕-임곡)1공구 실행new_서해안 임해관광도로 설계_춘천-동홍천(3)대비표" xfId="5737"/>
    <cellStyle name="_적격(화산) _지경-사리 투찰(new)_지경-사리투찰 (계룡건설1)_포항4 일반지방 1공구실행new_국지도49호선(본덕-임곡)1공구 실행new_춘천-동홍천(3)대비표" xfId="5738"/>
    <cellStyle name="_적격(화산) _지경-사리 투찰(new)_지경-사리투찰 (계룡건설1)_포항4 일반지방 1공구실행new_규암우회 투찰(대박)" xfId="5739"/>
    <cellStyle name="_적격(화산) _지경-사리 투찰(new)_지경-사리투찰 (계룡건설1)_포항4 일반지방 1공구실행new_규암우회 투찰(대박)_서해안 임해관광도로 설계" xfId="5740"/>
    <cellStyle name="_적격(화산) _지경-사리 투찰(new)_지경-사리투찰 (계룡건설1)_포항4 일반지방 1공구실행new_규암우회 투찰(대박)_서해안 임해관광도로 설계_춘천-동홍천(3)대비표" xfId="5741"/>
    <cellStyle name="_적격(화산) _지경-사리 투찰(new)_지경-사리투찰 (계룡건설1)_포항4 일반지방 1공구실행new_규암우회 투찰(대박)_춘천-동홍천(3)대비표" xfId="5742"/>
    <cellStyle name="_적격(화산) _지경-사리 투찰(new)_지경-사리투찰 (계룡건설1)_포항4 일반지방 1공구실행new_노귀재터널 실행new" xfId="5743"/>
    <cellStyle name="_적격(화산) _지경-사리 투찰(new)_지경-사리투찰 (계룡건설1)_포항4 일반지방 1공구실행new_노귀재터널 실행new_서해안 임해관광도로 설계" xfId="5744"/>
    <cellStyle name="_적격(화산) _지경-사리 투찰(new)_지경-사리투찰 (계룡건설1)_포항4 일반지방 1공구실행new_노귀재터널 실행new_서해안 임해관광도로 설계_춘천-동홍천(3)대비표" xfId="5745"/>
    <cellStyle name="_적격(화산) _지경-사리 투찰(new)_지경-사리투찰 (계룡건설1)_포항4 일반지방 1공구실행new_노귀재터널 실행new_춘천-동홍천(3)대비표" xfId="5746"/>
    <cellStyle name="_적격(화산) _지경-사리 투찰(new)_지경-사리투찰 (계룡건설1)_포항4 일반지방 1공구실행new_본덕-임곡 2공구 실행new" xfId="5747"/>
    <cellStyle name="_적격(화산) _지경-사리 투찰(new)_지경-사리투찰 (계룡건설1)_포항4 일반지방 1공구실행new_본덕-임곡 2공구 실행new_서해안 임해관광도로 설계" xfId="5748"/>
    <cellStyle name="_적격(화산) _지경-사리 투찰(new)_지경-사리투찰 (계룡건설1)_포항4 일반지방 1공구실행new_본덕-임곡 2공구 실행new_서해안 임해관광도로 설계_춘천-동홍천(3)대비표" xfId="5749"/>
    <cellStyle name="_적격(화산) _지경-사리 투찰(new)_지경-사리투찰 (계룡건설1)_포항4 일반지방 1공구실행new_본덕-임곡 2공구 실행new_춘천-동홍천(3)대비표" xfId="5750"/>
    <cellStyle name="_적격(화산) _지경-사리 투찰(new)_지경-사리투찰 (계룡건설1)_포항4 일반지방 1공구실행new_서해안 임해관광 실행new" xfId="5751"/>
    <cellStyle name="_적격(화산) _지경-사리 투찰(new)_지경-사리투찰 (계룡건설1)_포항4 일반지방 1공구실행new_서해안 임해관광 실행new_서해안 임해관광도로 설계" xfId="5752"/>
    <cellStyle name="_적격(화산) _지경-사리 투찰(new)_지경-사리투찰 (계룡건설1)_포항4 일반지방 1공구실행new_서해안 임해관광 실행new_서해안 임해관광도로 설계_춘천-동홍천(3)대비표" xfId="5753"/>
    <cellStyle name="_적격(화산) _지경-사리 투찰(new)_지경-사리투찰 (계룡건설1)_포항4 일반지방 1공구실행new_서해안 임해관광 실행new_춘천-동홍천(3)대비표" xfId="5754"/>
    <cellStyle name="_적격(화산) _지경-사리 투찰(new)_지경-사리투찰 (계룡건설1)_포항4 일반지방 1공구실행new_서해안 임해관광도로 설계" xfId="5755"/>
    <cellStyle name="_적격(화산) _지경-사리 투찰(new)_지경-사리투찰 (계룡건설1)_포항4 일반지방 1공구실행new_서해안 임해관광도로 설계_춘천-동홍천(3)대비표" xfId="5756"/>
    <cellStyle name="_적격(화산) _지경-사리 투찰(new)_지경-사리투찰 (계룡건설1)_포항4 일반지방 1공구실행new_진천ic -금왕 투찰new" xfId="5757"/>
    <cellStyle name="_적격(화산) _지경-사리 투찰(new)_지경-사리투찰 (계룡건설1)_포항4 일반지방 1공구실행new_진천ic -금왕 투찰new_서해안 임해관광도로 설계" xfId="5758"/>
    <cellStyle name="_적격(화산) _지경-사리 투찰(new)_지경-사리투찰 (계룡건설1)_포항4 일반지방 1공구실행new_진천ic -금왕 투찰new_서해안 임해관광도로 설계_춘천-동홍천(3)대비표" xfId="5759"/>
    <cellStyle name="_적격(화산) _지경-사리 투찰(new)_지경-사리투찰 (계룡건설1)_포항4 일반지방 1공구실행new_진천ic -금왕 투찰new_춘천-동홍천(3)대비표" xfId="5760"/>
    <cellStyle name="_적격(화산) _지경-사리 투찰(new)_지경-사리투찰 (계룡건설1)_포항4 일반지방 1공구실행new_춘천-동홍천(3)대비표" xfId="5761"/>
    <cellStyle name="_적격(화산) _지경-사리 투찰(new)_춘천-동홍천(3)대비표" xfId="5762"/>
    <cellStyle name="_적격(화산) _지경-사리 투찰(new)_포항4 일반지방 1공구실행new" xfId="5763"/>
    <cellStyle name="_적격(화산) _지경-사리 투찰(new)_포항4 일반지방 1공구실행new_국지도49호선(본덕-임곡)1공구 실행new" xfId="5764"/>
    <cellStyle name="_적격(화산) _지경-사리 투찰(new)_포항4 일반지방 1공구실행new_국지도49호선(본덕-임곡)1공구 실행new_서해안 임해관광도로 설계" xfId="5765"/>
    <cellStyle name="_적격(화산) _지경-사리 투찰(new)_포항4 일반지방 1공구실행new_국지도49호선(본덕-임곡)1공구 실행new_서해안 임해관광도로 설계_춘천-동홍천(3)대비표" xfId="5766"/>
    <cellStyle name="_적격(화산) _지경-사리 투찰(new)_포항4 일반지방 1공구실행new_국지도49호선(본덕-임곡)1공구 실행new_춘천-동홍천(3)대비표" xfId="5767"/>
    <cellStyle name="_적격(화산) _지경-사리 투찰(new)_포항4 일반지방 1공구실행new_규암우회 투찰(대박)" xfId="5768"/>
    <cellStyle name="_적격(화산) _지경-사리 투찰(new)_포항4 일반지방 1공구실행new_규암우회 투찰(대박)_서해안 임해관광도로 설계" xfId="5769"/>
    <cellStyle name="_적격(화산) _지경-사리 투찰(new)_포항4 일반지방 1공구실행new_규암우회 투찰(대박)_서해안 임해관광도로 설계_춘천-동홍천(3)대비표" xfId="5770"/>
    <cellStyle name="_적격(화산) _지경-사리 투찰(new)_포항4 일반지방 1공구실행new_규암우회 투찰(대박)_춘천-동홍천(3)대비표" xfId="5771"/>
    <cellStyle name="_적격(화산) _지경-사리 투찰(new)_포항4 일반지방 1공구실행new_노귀재터널 실행new" xfId="5772"/>
    <cellStyle name="_적격(화산) _지경-사리 투찰(new)_포항4 일반지방 1공구실행new_노귀재터널 실행new_서해안 임해관광도로 설계" xfId="5773"/>
    <cellStyle name="_적격(화산) _지경-사리 투찰(new)_포항4 일반지방 1공구실행new_노귀재터널 실행new_서해안 임해관광도로 설계_춘천-동홍천(3)대비표" xfId="5774"/>
    <cellStyle name="_적격(화산) _지경-사리 투찰(new)_포항4 일반지방 1공구실행new_노귀재터널 실행new_춘천-동홍천(3)대비표" xfId="5775"/>
    <cellStyle name="_적격(화산) _지경-사리 투찰(new)_포항4 일반지방 1공구실행new_본덕-임곡 2공구 실행new" xfId="5776"/>
    <cellStyle name="_적격(화산) _지경-사리 투찰(new)_포항4 일반지방 1공구실행new_본덕-임곡 2공구 실행new_서해안 임해관광도로 설계" xfId="5777"/>
    <cellStyle name="_적격(화산) _지경-사리 투찰(new)_포항4 일반지방 1공구실행new_본덕-임곡 2공구 실행new_서해안 임해관광도로 설계_춘천-동홍천(3)대비표" xfId="5778"/>
    <cellStyle name="_적격(화산) _지경-사리 투찰(new)_포항4 일반지방 1공구실행new_본덕-임곡 2공구 실행new_춘천-동홍천(3)대비표" xfId="5779"/>
    <cellStyle name="_적격(화산) _지경-사리 투찰(new)_포항4 일반지방 1공구실행new_서해안 임해관광 실행new" xfId="5780"/>
    <cellStyle name="_적격(화산) _지경-사리 투찰(new)_포항4 일반지방 1공구실행new_서해안 임해관광 실행new_서해안 임해관광도로 설계" xfId="5781"/>
    <cellStyle name="_적격(화산) _지경-사리 투찰(new)_포항4 일반지방 1공구실행new_서해안 임해관광 실행new_서해안 임해관광도로 설계_춘천-동홍천(3)대비표" xfId="5782"/>
    <cellStyle name="_적격(화산) _지경-사리 투찰(new)_포항4 일반지방 1공구실행new_서해안 임해관광 실행new_춘천-동홍천(3)대비표" xfId="5783"/>
    <cellStyle name="_적격(화산) _지경-사리 투찰(new)_포항4 일반지방 1공구실행new_서해안 임해관광도로 설계" xfId="5784"/>
    <cellStyle name="_적격(화산) _지경-사리 투찰(new)_포항4 일반지방 1공구실행new_서해안 임해관광도로 설계_춘천-동홍천(3)대비표" xfId="5785"/>
    <cellStyle name="_적격(화산) _지경-사리 투찰(new)_포항4 일반지방 1공구실행new_진천ic -금왕 투찰new" xfId="5786"/>
    <cellStyle name="_적격(화산) _지경-사리 투찰(new)_포항4 일반지방 1공구실행new_진천ic -금왕 투찰new_서해안 임해관광도로 설계" xfId="5787"/>
    <cellStyle name="_적격(화산) _지경-사리 투찰(new)_포항4 일반지방 1공구실행new_진천ic -금왕 투찰new_서해안 임해관광도로 설계_춘천-동홍천(3)대비표" xfId="5788"/>
    <cellStyle name="_적격(화산) _지경-사리 투찰(new)_포항4 일반지방 1공구실행new_진천ic -금왕 투찰new_춘천-동홍천(3)대비표" xfId="5789"/>
    <cellStyle name="_적격(화산) _지경-사리 투찰(new)_포항4 일반지방 1공구실행new_춘천-동홍천(3)대비표" xfId="5790"/>
    <cellStyle name="_적격(화산) _천호동 대우베네시티(030821)개정2" xfId="5791"/>
    <cellStyle name="_적격(화산) _총괄 내역서" xfId="14940"/>
    <cellStyle name="_적격(화산) _총괄 내역서_4.일신통신 가실행예산(재견적合)" xfId="14941"/>
    <cellStyle name="_적격(화산) _총괄 내역서_을" xfId="14942"/>
    <cellStyle name="_적격(화산) _최종-실행내역(협성대신학관)060110" xfId="5792"/>
    <cellStyle name="_적격(화산) _춘천-동홍천(3)대비표" xfId="5793"/>
    <cellStyle name="_적격(화산) _충정로임시동력(계약)" xfId="5794"/>
    <cellStyle name="_적격(화산) _충정로임시동력(계약)_04. 신도림주상복합_기계실행예산(안)20060412_배연담파스리브단가수정" xfId="5795"/>
    <cellStyle name="_적격(화산) _충정로임시동력(계약)_신사동업무시설빌딩분리" xfId="5796"/>
    <cellStyle name="_적격(화산) _충정로임시동력(계약)_신사동업무시설빌딩분리_04. 신도림주상복합_기계실행예산(안)20060412_배연담파스리브단가수정" xfId="5797"/>
    <cellStyle name="_적격(화산) _충정로임시동력(계약)_신사동업무시설빌딩분리_실행작업중_기계내역(노인건강타운)_20060201(동진)" xfId="5798"/>
    <cellStyle name="_적격(화산) _충정로임시동력(계약)_신사동업무시설빌딩분리_최종-실행내역(협성대신학관)060110" xfId="5799"/>
    <cellStyle name="_적격(화산) _충정로임시동력(계약)_신사동업무시설빌딩분리_통합단가-동진" xfId="5800"/>
    <cellStyle name="_적격(화산) _충정로임시동력(계약)_실행작업중_기계내역(노인건강타운)_20060201(동진)" xfId="5801"/>
    <cellStyle name="_적격(화산) _충정로임시동력(계약)_입찰견적서(제출)" xfId="5802"/>
    <cellStyle name="_적격(화산) _충정로임시동력(계약)_입찰견적서(제출)_04. 신도림주상복합_기계실행예산(안)20060412_배연담파스리브단가수정" xfId="5803"/>
    <cellStyle name="_적격(화산) _충정로임시동력(계약)_입찰견적서(제출)_실행작업중_기계내역(노인건강타운)_20060201(동진)" xfId="5804"/>
    <cellStyle name="_적격(화산) _충정로임시동력(계약)_입찰견적서(제출)_최종-실행내역(협성대신학관)060110" xfId="5805"/>
    <cellStyle name="_적격(화산) _충정로임시동력(계약)_입찰견적서(제출)_통합단가-동진" xfId="5806"/>
    <cellStyle name="_적격(화산) _충정로임시동력(계약)_입찰견적서(제출-세원NEGO)" xfId="5807"/>
    <cellStyle name="_적격(화산) _충정로임시동력(계약)_입찰견적서(제출-세원NEGO)_04. 신도림주상복합_기계실행예산(안)20060412_배연담파스리브단가수정" xfId="5808"/>
    <cellStyle name="_적격(화산) _충정로임시동력(계약)_입찰견적서(제출-세원NEGO)_실행작업중_기계내역(노인건강타운)_20060201(동진)" xfId="5809"/>
    <cellStyle name="_적격(화산) _충정로임시동력(계약)_입찰견적서(제출-세원NEGO)_최종-실행내역(협성대신학관)060110" xfId="5810"/>
    <cellStyle name="_적격(화산) _충정로임시동력(계약)_입찰견적서(제출-세원NEGO)_통합단가-동진" xfId="5811"/>
    <cellStyle name="_적격(화산) _충정로임시동력(계약)_입찰견적서(제출-수정)" xfId="5812"/>
    <cellStyle name="_적격(화산) _충정로임시동력(계약)_입찰견적서(제출-수정)_04. 신도림주상복합_기계실행예산(안)20060412_배연담파스리브단가수정" xfId="5813"/>
    <cellStyle name="_적격(화산) _충정로임시동력(계약)_입찰견적서(제출-수정)_실행작업중_기계내역(노인건강타운)_20060201(동진)" xfId="5814"/>
    <cellStyle name="_적격(화산) _충정로임시동력(계약)_입찰견적서(제출-수정)_최종-실행내역(협성대신학관)060110" xfId="5815"/>
    <cellStyle name="_적격(화산) _충정로임시동력(계약)_입찰견적서(제출-수정)_통합단가-동진" xfId="5816"/>
    <cellStyle name="_적격(화산) _충정로임시동력(계약)_최종-실행내역(협성대신학관)060110" xfId="5817"/>
    <cellStyle name="_적격(화산) _충정로임시동력(계약)_통합단가-동진" xfId="5818"/>
    <cellStyle name="_적격(화산) _태인원평2(조사기안)" xfId="5819"/>
    <cellStyle name="_적격(화산) _태인원평2(조사기안)_춘천-동홍천(3)대비표" xfId="5820"/>
    <cellStyle name="_적격(화산) _토철내역서" xfId="5821"/>
    <cellStyle name="_적격(화산) _토철내역서_견적서-풍납석촌(060206-입찰)개정1-수식수정-1-제출" xfId="5822"/>
    <cellStyle name="_적격(화산) _토철내역서_설계내역서(풍납~석촌)" xfId="5823"/>
    <cellStyle name="_적격(화산) _토철내역서_설계내역서(풍납~석촌)_견적서-풍납석촌(060206-입찰)개정1-수식수정-1-제출" xfId="5824"/>
    <cellStyle name="_적격(화산) _토철내역서_설계내역서(풍납~석촌)_실행예산(장지분기)(060228)개정1" xfId="5825"/>
    <cellStyle name="_적격(화산) _토철내역서_실행예산(장지분기)(060228)개정1" xfId="5826"/>
    <cellStyle name="_적격(화산) _통합단가-동진" xfId="5827"/>
    <cellStyle name="_적격(화산) _투찰" xfId="5828"/>
    <cellStyle name="_적격(화산) _투찰(안덕대정)" xfId="14943"/>
    <cellStyle name="_적격(화산) _투찰(안덕대정)_1. 가실행예산(0629 도면기준)" xfId="14944"/>
    <cellStyle name="_적격(화산) _투찰(안덕대정)_1. 가실행예산(0629 도면기준)_4.일신통신 가실행예산(재견적合)" xfId="14945"/>
    <cellStyle name="_적격(화산) _투찰(안덕대정)_1. 가실행예산(0629 도면기준)_을" xfId="14946"/>
    <cellStyle name="_적격(화산) _투찰(안덕대정)_1.본실행 - 조정(안)" xfId="14947"/>
    <cellStyle name="_적격(화산) _투찰(안덕대정)_1.본실행 - 조정(안)_4.일신통신 가실행예산(재견적合)" xfId="14948"/>
    <cellStyle name="_적격(화산) _투찰(안덕대정)_1.본실행 - 조정(안)_을" xfId="14949"/>
    <cellStyle name="_적격(화산) _투찰(안덕대정)_4.일신통신 가실행예산(재견적合)" xfId="14950"/>
    <cellStyle name="_적격(화산) _투찰(안덕대정)_을" xfId="14951"/>
    <cellStyle name="_적격(화산) _투찰(안덕대정)_총괄 내역서" xfId="14952"/>
    <cellStyle name="_적격(화산) _투찰(안덕대정)_총괄 내역서_4.일신통신 가실행예산(재견적合)" xfId="14953"/>
    <cellStyle name="_적격(화산) _투찰(안덕대정)_총괄 내역서_을" xfId="14954"/>
    <cellStyle name="_적격(화산) _투찰(안덕대정)_투찰_대둔산" xfId="14955"/>
    <cellStyle name="_적격(화산) _투찰(안덕대정)_투찰_대둔산_1. 가실행예산(0629 도면기준)" xfId="14956"/>
    <cellStyle name="_적격(화산) _투찰(안덕대정)_투찰_대둔산_1. 가실행예산(0629 도면기준)_4.일신통신 가실행예산(재견적合)" xfId="14957"/>
    <cellStyle name="_적격(화산) _투찰(안덕대정)_투찰_대둔산_1. 가실행예산(0629 도면기준)_을" xfId="14958"/>
    <cellStyle name="_적격(화산) _투찰(안덕대정)_투찰_대둔산_1.본실행 - 조정(안)" xfId="14959"/>
    <cellStyle name="_적격(화산) _투찰(안덕대정)_투찰_대둔산_1.본실행 - 조정(안)_4.일신통신 가실행예산(재견적合)" xfId="14960"/>
    <cellStyle name="_적격(화산) _투찰(안덕대정)_투찰_대둔산_1.본실행 - 조정(안)_을" xfId="14961"/>
    <cellStyle name="_적격(화산) _투찰(안덕대정)_투찰_대둔산_4.일신통신 가실행예산(재견적合)" xfId="14962"/>
    <cellStyle name="_적격(화산) _투찰(안덕대정)_투찰_대둔산_을" xfId="14963"/>
    <cellStyle name="_적격(화산) _투찰(안덕대정)_투찰_대둔산_총괄 내역서" xfId="14964"/>
    <cellStyle name="_적격(화산) _투찰(안덕대정)_투찰_대둔산_총괄 내역서_4.일신통신 가실행예산(재견적合)" xfId="14965"/>
    <cellStyle name="_적격(화산) _투찰(안덕대정)_투찰_대둔산_총괄 내역서_을" xfId="14966"/>
    <cellStyle name="_적격(화산) _투찰(안덕대정)1" xfId="14967"/>
    <cellStyle name="_적격(화산) _투찰(안덕대정)1_1. 가실행예산(0629 도면기준)" xfId="14968"/>
    <cellStyle name="_적격(화산) _투찰(안덕대정)1_1. 가실행예산(0629 도면기준)_4.일신통신 가실행예산(재견적合)" xfId="14969"/>
    <cellStyle name="_적격(화산) _투찰(안덕대정)1_1. 가실행예산(0629 도면기준)_을" xfId="14970"/>
    <cellStyle name="_적격(화산) _투찰(안덕대정)1_1.본실행 - 조정(안)" xfId="14971"/>
    <cellStyle name="_적격(화산) _투찰(안덕대정)1_1.본실행 - 조정(안)_4.일신통신 가실행예산(재견적合)" xfId="14972"/>
    <cellStyle name="_적격(화산) _투찰(안덕대정)1_1.본실행 - 조정(안)_을" xfId="14973"/>
    <cellStyle name="_적격(화산) _투찰(안덕대정)1_4.일신통신 가실행예산(재견적合)" xfId="14974"/>
    <cellStyle name="_적격(화산) _투찰(안덕대정)1_을" xfId="14975"/>
    <cellStyle name="_적격(화산) _투찰(안덕대정)1_총괄 내역서" xfId="14976"/>
    <cellStyle name="_적격(화산) _투찰(안덕대정)1_총괄 내역서_4.일신통신 가실행예산(재견적合)" xfId="14977"/>
    <cellStyle name="_적격(화산) _투찰(안덕대정)1_총괄 내역서_을" xfId="14978"/>
    <cellStyle name="_적격(화산) _투찰(안덕대정)1_투찰_대둔산" xfId="14979"/>
    <cellStyle name="_적격(화산) _투찰(안덕대정)1_투찰_대둔산_1. 가실행예산(0629 도면기준)" xfId="14980"/>
    <cellStyle name="_적격(화산) _투찰(안덕대정)1_투찰_대둔산_1. 가실행예산(0629 도면기준)_4.일신통신 가실행예산(재견적合)" xfId="14981"/>
    <cellStyle name="_적격(화산) _투찰(안덕대정)1_투찰_대둔산_1. 가실행예산(0629 도면기준)_을" xfId="14982"/>
    <cellStyle name="_적격(화산) _투찰(안덕대정)1_투찰_대둔산_1.본실행 - 조정(안)" xfId="14983"/>
    <cellStyle name="_적격(화산) _투찰(안덕대정)1_투찰_대둔산_1.본실행 - 조정(안)_4.일신통신 가실행예산(재견적合)" xfId="14984"/>
    <cellStyle name="_적격(화산) _투찰(안덕대정)1_투찰_대둔산_1.본실행 - 조정(안)_을" xfId="14985"/>
    <cellStyle name="_적격(화산) _투찰(안덕대정)1_투찰_대둔산_4.일신통신 가실행예산(재견적合)" xfId="14986"/>
    <cellStyle name="_적격(화산) _투찰(안덕대정)1_투찰_대둔산_을" xfId="14987"/>
    <cellStyle name="_적격(화산) _투찰(안덕대정)1_투찰_대둔산_총괄 내역서" xfId="14988"/>
    <cellStyle name="_적격(화산) _투찰(안덕대정)1_투찰_대둔산_총괄 내역서_4.일신통신 가실행예산(재견적合)" xfId="14989"/>
    <cellStyle name="_적격(화산) _투찰(안덕대정)1_투찰_대둔산_총괄 내역서_을" xfId="14990"/>
    <cellStyle name="_적격(화산) _투찰_Book1" xfId="5851"/>
    <cellStyle name="_적격(화산) _투찰_Book1_ys dw 은평 생태교량" xfId="5854"/>
    <cellStyle name="_적격(화산) _투찰_Book1_삼각지 시공계획서" xfId="5852"/>
    <cellStyle name="_적격(화산) _투찰_Book1_삼각지 시공계획서_ys dw 은평 생태교량" xfId="5853"/>
    <cellStyle name="_적격(화산) _투찰_P-(현리-신팔)" xfId="5855"/>
    <cellStyle name="_적격(화산) _투찰_P-(현리-신팔)_ys dw 은평 생태교량" xfId="5858"/>
    <cellStyle name="_적격(화산) _투찰_P-(현리-신팔)_삼각지 시공계획서" xfId="5856"/>
    <cellStyle name="_적격(화산) _투찰_P-(현리-신팔)_삼각지 시공계획서_ys dw 은평 생태교량" xfId="5857"/>
    <cellStyle name="_적격(화산) _투찰_ys dw 은평 생태교량" xfId="5859"/>
    <cellStyle name="_적격(화산) _투찰_대둔산" xfId="14991"/>
    <cellStyle name="_적격(화산) _투찰_대둔산_1. 가실행예산(0629 도면기준)" xfId="14992"/>
    <cellStyle name="_적격(화산) _투찰_대둔산_1. 가실행예산(0629 도면기준)_4.일신통신 가실행예산(재견적合)" xfId="14993"/>
    <cellStyle name="_적격(화산) _투찰_대둔산_1. 가실행예산(0629 도면기준)_을" xfId="14994"/>
    <cellStyle name="_적격(화산) _투찰_대둔산_1.본실행 - 조정(안)" xfId="14995"/>
    <cellStyle name="_적격(화산) _투찰_대둔산_1.본실행 - 조정(안)_4.일신통신 가실행예산(재견적合)" xfId="14996"/>
    <cellStyle name="_적격(화산) _투찰_대둔산_1.본실행 - 조정(안)_을" xfId="14997"/>
    <cellStyle name="_적격(화산) _투찰_대둔산_4.일신통신 가실행예산(재견적合)" xfId="14998"/>
    <cellStyle name="_적격(화산) _투찰_대둔산_을" xfId="14999"/>
    <cellStyle name="_적격(화산) _투찰_대둔산_총괄 내역서" xfId="15000"/>
    <cellStyle name="_적격(화산) _투찰_대둔산_총괄 내역서_4.일신통신 가실행예산(재견적合)" xfId="15001"/>
    <cellStyle name="_적격(화산) _투찰_대둔산_총괄 내역서_을" xfId="15002"/>
    <cellStyle name="_적격(화산) _투찰_부대결과" xfId="5829"/>
    <cellStyle name="_적격(화산) _투찰_부대결과_Book1" xfId="5836"/>
    <cellStyle name="_적격(화산) _투찰_부대결과_Book1_ys dw 은평 생태교량" xfId="5839"/>
    <cellStyle name="_적격(화산) _투찰_부대결과_Book1_삼각지 시공계획서" xfId="5837"/>
    <cellStyle name="_적격(화산) _투찰_부대결과_Book1_삼각지 시공계획서_ys dw 은평 생태교량" xfId="5838"/>
    <cellStyle name="_적격(화산) _투찰_부대결과_P-(현리-신팔)" xfId="5840"/>
    <cellStyle name="_적격(화산) _투찰_부대결과_P-(현리-신팔)_ys dw 은평 생태교량" xfId="5843"/>
    <cellStyle name="_적격(화산) _투찰_부대결과_P-(현리-신팔)_삼각지 시공계획서" xfId="5841"/>
    <cellStyle name="_적격(화산) _투찰_부대결과_P-(현리-신팔)_삼각지 시공계획서_ys dw 은평 생태교량" xfId="5842"/>
    <cellStyle name="_적격(화산) _투찰_부대결과_ys dw 은평 생태교량" xfId="5844"/>
    <cellStyle name="_적격(화산) _투찰_부대결과_삼각지 시공계획서" xfId="5830"/>
    <cellStyle name="_적격(화산) _투찰_부대결과_삼각지 시공계획서_ys dw 은평 생태교량" xfId="5831"/>
    <cellStyle name="_적격(화산) _투찰_부대결과_현리-신팔도로설계" xfId="5832"/>
    <cellStyle name="_적격(화산) _투찰_부대결과_현리-신팔도로설계_ys dw 은평 생태교량" xfId="5835"/>
    <cellStyle name="_적격(화산) _투찰_부대결과_현리-신팔도로설계_삼각지 시공계획서" xfId="5833"/>
    <cellStyle name="_적격(화산) _투찰_부대결과_현리-신팔도로설계_삼각지 시공계획서_ys dw 은평 생태교량" xfId="5834"/>
    <cellStyle name="_적격(화산) _투찰_삼각지 시공계획서" xfId="5845"/>
    <cellStyle name="_적격(화산) _투찰_삼각지 시공계획서_ys dw 은평 생태교량" xfId="5846"/>
    <cellStyle name="_적격(화산) _투찰_현리-신팔도로설계" xfId="5847"/>
    <cellStyle name="_적격(화산) _투찰_현리-신팔도로설계_ys dw 은평 생태교량" xfId="5850"/>
    <cellStyle name="_적격(화산) _투찰_현리-신팔도로설계_삼각지 시공계획서" xfId="5848"/>
    <cellStyle name="_적격(화산) _투찰_현리-신팔도로설계_삼각지 시공계획서_ys dw 은평 생태교량" xfId="5849"/>
    <cellStyle name="_적격(화산) _투찰내역" xfId="15003"/>
    <cellStyle name="_적격(화산) _투찰내역_1. 가실행예산(0629 도면기준)" xfId="15004"/>
    <cellStyle name="_적격(화산) _투찰내역_1. 가실행예산(0629 도면기준)_4.일신통신 가실행예산(재견적合)" xfId="15005"/>
    <cellStyle name="_적격(화산) _투찰내역_1. 가실행예산(0629 도면기준)_을" xfId="15006"/>
    <cellStyle name="_적격(화산) _투찰내역_1.본실행 - 조정(안)" xfId="15007"/>
    <cellStyle name="_적격(화산) _투찰내역_1.본실행 - 조정(안)_4.일신통신 가실행예산(재견적合)" xfId="15008"/>
    <cellStyle name="_적격(화산) _투찰내역_1.본실행 - 조정(안)_을" xfId="15009"/>
    <cellStyle name="_적격(화산) _투찰내역_4.일신통신 가실행예산(재견적合)" xfId="15010"/>
    <cellStyle name="_적격(화산) _투찰내역_을" xfId="15011"/>
    <cellStyle name="_적격(화산) _투찰내역_총괄 내역서" xfId="15012"/>
    <cellStyle name="_적격(화산) _투찰내역_총괄 내역서_4.일신통신 가실행예산(재견적合)" xfId="15013"/>
    <cellStyle name="_적격(화산) _투찰내역_총괄 내역서_을" xfId="15014"/>
    <cellStyle name="_적격(화산) _팬택공사현황" xfId="21699"/>
    <cellStyle name="_적격(화산) _팬택공사현황_00팬택공사현황" xfId="21700"/>
    <cellStyle name="_적격(화산) _포기각서" xfId="18278"/>
    <cellStyle name="_적격(화산) _포항4 일반지방 1공구실행new" xfId="5860"/>
    <cellStyle name="_적격(화산) _포항4 일반지방 1공구실행new_국지도49호선(본덕-임곡)1공구 실행new" xfId="5861"/>
    <cellStyle name="_적격(화산) _포항4 일반지방 1공구실행new_국지도49호선(본덕-임곡)1공구 실행new_서해안 임해관광도로 설계" xfId="5862"/>
    <cellStyle name="_적격(화산) _포항4 일반지방 1공구실행new_국지도49호선(본덕-임곡)1공구 실행new_서해안 임해관광도로 설계_춘천-동홍천(3)대비표" xfId="5863"/>
    <cellStyle name="_적격(화산) _포항4 일반지방 1공구실행new_국지도49호선(본덕-임곡)1공구 실행new_춘천-동홍천(3)대비표" xfId="5864"/>
    <cellStyle name="_적격(화산) _포항4 일반지방 1공구실행new_규암우회 투찰(대박)" xfId="5865"/>
    <cellStyle name="_적격(화산) _포항4 일반지방 1공구실행new_규암우회 투찰(대박)_서해안 임해관광도로 설계" xfId="5866"/>
    <cellStyle name="_적격(화산) _포항4 일반지방 1공구실행new_규암우회 투찰(대박)_서해안 임해관광도로 설계_춘천-동홍천(3)대비표" xfId="5867"/>
    <cellStyle name="_적격(화산) _포항4 일반지방 1공구실행new_규암우회 투찰(대박)_춘천-동홍천(3)대비표" xfId="5868"/>
    <cellStyle name="_적격(화산) _포항4 일반지방 1공구실행new_노귀재터널 실행new" xfId="5869"/>
    <cellStyle name="_적격(화산) _포항4 일반지방 1공구실행new_노귀재터널 실행new_서해안 임해관광도로 설계" xfId="5870"/>
    <cellStyle name="_적격(화산) _포항4 일반지방 1공구실행new_노귀재터널 실행new_서해안 임해관광도로 설계_춘천-동홍천(3)대비표" xfId="5871"/>
    <cellStyle name="_적격(화산) _포항4 일반지방 1공구실행new_노귀재터널 실행new_춘천-동홍천(3)대비표" xfId="5872"/>
    <cellStyle name="_적격(화산) _포항4 일반지방 1공구실행new_본덕-임곡 2공구 실행new" xfId="5873"/>
    <cellStyle name="_적격(화산) _포항4 일반지방 1공구실행new_본덕-임곡 2공구 실행new_서해안 임해관광도로 설계" xfId="5874"/>
    <cellStyle name="_적격(화산) _포항4 일반지방 1공구실행new_본덕-임곡 2공구 실행new_서해안 임해관광도로 설계_춘천-동홍천(3)대비표" xfId="5875"/>
    <cellStyle name="_적격(화산) _포항4 일반지방 1공구실행new_본덕-임곡 2공구 실행new_춘천-동홍천(3)대비표" xfId="5876"/>
    <cellStyle name="_적격(화산) _포항4 일반지방 1공구실행new_서해안 임해관광 실행new" xfId="5877"/>
    <cellStyle name="_적격(화산) _포항4 일반지방 1공구실행new_서해안 임해관광 실행new_서해안 임해관광도로 설계" xfId="5878"/>
    <cellStyle name="_적격(화산) _포항4 일반지방 1공구실행new_서해안 임해관광 실행new_서해안 임해관광도로 설계_춘천-동홍천(3)대비표" xfId="5879"/>
    <cellStyle name="_적격(화산) _포항4 일반지방 1공구실행new_서해안 임해관광 실행new_춘천-동홍천(3)대비표" xfId="5880"/>
    <cellStyle name="_적격(화산) _포항4 일반지방 1공구실행new_서해안 임해관광도로 설계" xfId="5881"/>
    <cellStyle name="_적격(화산) _포항4 일반지방 1공구실행new_서해안 임해관광도로 설계_춘천-동홍천(3)대비표" xfId="5882"/>
    <cellStyle name="_적격(화산) _포항4 일반지방 1공구실행new_진천ic -금왕 투찰new" xfId="5883"/>
    <cellStyle name="_적격(화산) _포항4 일반지방 1공구실행new_진천ic -금왕 투찰new_서해안 임해관광도로 설계" xfId="5884"/>
    <cellStyle name="_적격(화산) _포항4 일반지방 1공구실행new_진천ic -금왕 투찰new_서해안 임해관광도로 설계_춘천-동홍천(3)대비표" xfId="5885"/>
    <cellStyle name="_적격(화산) _포항4 일반지방 1공구실행new_진천ic -금왕 투찰new_춘천-동홍천(3)대비표" xfId="5886"/>
    <cellStyle name="_적격(화산) _포항4 일반지방 1공구실행new_춘천-동홍천(3)대비표" xfId="5887"/>
    <cellStyle name="_적격(화산) _하남덕풍추정공사비7(작성중)" xfId="21701"/>
    <cellStyle name="_적격(화산) _하남덕풍추정공사비7(작성중)_실행예산초안(105동)-시형-1" xfId="21702"/>
    <cellStyle name="_적격(화산) _하남덕풍추정공사비7(작성중)_실행예산초안(105동)-시형-2" xfId="21703"/>
    <cellStyle name="_적격(화산) _하남덕풍추정공사비7(작성중)_평택 지산동 아파트추정1-결재本" xfId="21704"/>
    <cellStyle name="_적격(화산) _하남덕풍추정공사비7(작성중)_평택 지산동 아파트추정1-결재本_실행예산초안(105동)-시형-1" xfId="21705"/>
    <cellStyle name="_적격(화산) _하남덕풍추정공사비7(작성중)_평택 지산동 아파트추정1-결재本_실행예산초안(105동)-시형-2" xfId="21706"/>
    <cellStyle name="_적격(화산) _한강로2가 복합건물(030924)개정0-PRD" xfId="5888"/>
    <cellStyle name="_적격(화산) _현리-신팔도로설계" xfId="5889"/>
    <cellStyle name="_적격(화산) _현리-신팔도로설계_ys dw 은평 생태교량" xfId="5892"/>
    <cellStyle name="_적격(화산) _현리-신팔도로설계_삼각지 시공계획서" xfId="5890"/>
    <cellStyle name="_적격(화산) _현리-신팔도로설계_삼각지 시공계획서_ys dw 은평 생태교량" xfId="5891"/>
    <cellStyle name="_적격(화산) _현설양식" xfId="18279"/>
    <cellStyle name="_적격(화산) _현장설명" xfId="18280"/>
    <cellStyle name="_적격(화산) _호남권투찰1" xfId="15015"/>
    <cellStyle name="_적격(화산) _호남권투찰1_1. 가실행예산(0629 도면기준)" xfId="15016"/>
    <cellStyle name="_적격(화산) _호남권투찰1_1. 가실행예산(0629 도면기준)_4.일신통신 가실행예산(재견적合)" xfId="15017"/>
    <cellStyle name="_적격(화산) _호남권투찰1_1. 가실행예산(0629 도면기준)_을" xfId="15018"/>
    <cellStyle name="_적격(화산) _호남권투찰1_1.본실행 - 조정(안)" xfId="15019"/>
    <cellStyle name="_적격(화산) _호남권투찰1_1.본실행 - 조정(안)_4.일신통신 가실행예산(재견적合)" xfId="15020"/>
    <cellStyle name="_적격(화산) _호남권투찰1_1.본실행 - 조정(안)_을" xfId="15021"/>
    <cellStyle name="_적격(화산) _호남권투찰1_4.일신통신 가실행예산(재견적合)" xfId="15022"/>
    <cellStyle name="_적격(화산) _호남권투찰1_을" xfId="15023"/>
    <cellStyle name="_적격(화산) _호남권투찰1_총괄 내역서" xfId="15024"/>
    <cellStyle name="_적격(화산) _호남권투찰1_총괄 내역서_4.일신통신 가실행예산(재견적合)" xfId="15025"/>
    <cellStyle name="_적격(화산) _호남권투찰1_총괄 내역서_을" xfId="15026"/>
    <cellStyle name="_적격(화산) _화성동탄KCC아파트추정1" xfId="21707"/>
    <cellStyle name="_적격(화산) _화성동탄KCC아파트추정1_실행예산초안(105동)-시형-1" xfId="21708"/>
    <cellStyle name="_적격(화산) _화성동탄KCC아파트추정1_실행예산초안(105동)-시형-2" xfId="21709"/>
    <cellStyle name="_적격(화산) _화성동탄KCC아파트추정1_평택 지산동 아파트추정1-결재本" xfId="21710"/>
    <cellStyle name="_적격(화산) _화성동탄KCC아파트추정1_평택 지산동 아파트추정1-결재本_실행예산초안(105동)-시형-1" xfId="21711"/>
    <cellStyle name="_적격(화산) _화성동탄KCC아파트추정1_평택 지산동 아파트추정1-결재本_실행예산초안(105동)-시형-2" xfId="21712"/>
    <cellStyle name="_적격(화산) _화성동탄KCC아파트추정2" xfId="21713"/>
    <cellStyle name="_적격(화산) _화성동탄KCC아파트추정2_실행예산초안(105동)-시형-1" xfId="21714"/>
    <cellStyle name="_적격(화산) _화성동탄KCC아파트추정2_실행예산초안(105동)-시형-2" xfId="21715"/>
    <cellStyle name="_적격(화산) _화성동탄KCC아파트추정2_평택 지산동 아파트추정1-결재本" xfId="21716"/>
    <cellStyle name="_적격(화산) _화성동탄KCC아파트추정2_평택 지산동 아파트추정1-결재本_실행예산초안(105동)-시형-1" xfId="21717"/>
    <cellStyle name="_적격(화산) _화성동탄KCC아파트추정2_평택 지산동 아파트추정1-결재本_실행예산초안(105동)-시형-2" xfId="21718"/>
    <cellStyle name="_적격예상투찰" xfId="21719"/>
    <cellStyle name="_적격예상투찰_고서1공구입찰가실행절감(안)" xfId="21720"/>
    <cellStyle name="_적격예상투찰_고서1공구입찰가실행절감(안)_팬택공사현황" xfId="21721"/>
    <cellStyle name="_적격예상투찰_고서1공구입찰가실행절감(안)_팬택공사현황_00팬택공사현황" xfId="21722"/>
    <cellStyle name="_적격예상투찰_팬택공사현황" xfId="21723"/>
    <cellStyle name="_적격예상투찰_팬택공사현황_00팬택공사현황" xfId="21724"/>
    <cellStyle name="_전관방송10283P" xfId="13652"/>
    <cellStyle name="_전기공사" xfId="12110"/>
    <cellStyle name="_전기내역서" xfId="12111"/>
    <cellStyle name="_전기내역서(최종)" xfId="12112"/>
    <cellStyle name="_전기실행예산(공동도급)" xfId="5922"/>
    <cellStyle name="_전력간선" xfId="15027"/>
    <cellStyle name="_전력목표" xfId="20612"/>
    <cellStyle name="_전자연동장치_표시제어_시스템-기능수" xfId="5923"/>
    <cellStyle name="_전주 정산건(6월7일)발송" xfId="21725"/>
    <cellStyle name="_전주실리콘폐기물저장소평당단가-2004315" xfId="21726"/>
    <cellStyle name="_전주우회도로 PACKING-도장면적" xfId="21727"/>
    <cellStyle name="_전체집계(최종)" xfId="5924"/>
    <cellStyle name="_전체집계(최종)_암거일반수량" xfId="5925"/>
    <cellStyle name="_전체집계(최종)_암거일반수량_암거일반수량" xfId="5926"/>
    <cellStyle name="_전체집계(최종4.13)" xfId="5927"/>
    <cellStyle name="_전체집계(최종4.13)_암거일반수량" xfId="5928"/>
    <cellStyle name="_전체집계(최종4.13)_암거일반수량_암거일반수량" xfId="5929"/>
    <cellStyle name="_절취운반다짐" xfId="5930"/>
    <cellStyle name="_점수산정총괄(조달청)" xfId="13023"/>
    <cellStyle name="_정릉 우성 아파트 공사계획서" xfId="20613"/>
    <cellStyle name="_정릉 우성 아파트 공사계획서_견적서-110동 602호" xfId="20614"/>
    <cellStyle name="_정릉 우성 아파트 공사계획서_견적서-상가" xfId="20615"/>
    <cellStyle name="_정릉 우성 아파트 공사계획서_견적서-상가_견적서-세대" xfId="20616"/>
    <cellStyle name="_정릉 우성 아파트 공사계획서_견적서-샘플2세대" xfId="20617"/>
    <cellStyle name="_정릉 우성 아파트 공사계획서_견적서-샘플2세대(수정)" xfId="20618"/>
    <cellStyle name="_정릉 우성 아파트 공사계획서_견적서-샘플2세대(수정)_견적서-세대결로(115동 1101호 외)" xfId="20619"/>
    <cellStyle name="_정릉 우성 아파트 공사계획서_견적서-샘플2세대_견적서-세대" xfId="20620"/>
    <cellStyle name="_정릉 우성 아파트 공사계획서_견적서-세대결로(115동 1101호 외)" xfId="20621"/>
    <cellStyle name="_정릉 우성 아파트 공사계획서_견적서-지하주차장" xfId="20622"/>
    <cellStyle name="_정릉 우성 아파트 공사계획서_견적서-지하주차장 천정보 균열" xfId="20623"/>
    <cellStyle name="_정릉 우성 아파트 공사계획서_견적서-지하주차장 천정보 균열_견적서-301동 302호 수정(01.05)" xfId="20624"/>
    <cellStyle name="_정릉 우성 아파트 공사계획서_견적서-지하주차장 천정보 균열_새암건설-302동1601호 보수견적서" xfId="20625"/>
    <cellStyle name="_정릉 우성 아파트 공사계획서_견적서-지하주차장 천정보 균열_점검보고서-303동 1903호(01.08)" xfId="20626"/>
    <cellStyle name="_정릉 우성 아파트 공사계획서_복사본 견적서-202동 1101호NEW" xfId="20627"/>
    <cellStyle name="_정릉 우성 아파트 공사계획서_수량산출서(계단)" xfId="20628"/>
    <cellStyle name="_정릉 우성 아파트 공사계획서_업체선정요청(강릉경포외벽도색)" xfId="20629"/>
    <cellStyle name="_정릉 우성 아파트 공사계획서_업체선정요청(종결보수공사)" xfId="20630"/>
    <cellStyle name="_정문전기공사최종" xfId="5931"/>
    <cellStyle name="_정보통신미장(051115)" xfId="18281"/>
    <cellStyle name="_정보통신수장(바닥-051115)" xfId="18282"/>
    <cellStyle name="_정보통신수장(바닥-051115)_1차 기성 내역서 0612023" xfId="18283"/>
    <cellStyle name="_정보통신수장(바닥-051115)_3차네고견적(061017-1)" xfId="18284"/>
    <cellStyle name="_정보통신수장(바닥-051115)_문화센타" xfId="18285"/>
    <cellStyle name="_정보통신수장(바닥-051122)" xfId="18286"/>
    <cellStyle name="_정보통신수장(바닥-051122)_1차 기성 내역서 0612023" xfId="18287"/>
    <cellStyle name="_정보통신수장(바닥-051122)_3차네고견적(061017-1)" xfId="18288"/>
    <cellStyle name="_정보통신수장(바닥-051122)_문화센타" xfId="18289"/>
    <cellStyle name="_정보통신수장(벽,천정-051122)" xfId="18290"/>
    <cellStyle name="_정보통신수장(벽,천정-051122)_1차 기성 내역서 0612023" xfId="18291"/>
    <cellStyle name="_정보통신수장(벽,천정-051122)_3차네고견적(061017-1)" xfId="18292"/>
    <cellStyle name="_정보통신수장(벽,천정-051122)_문화센타" xfId="18293"/>
    <cellStyle name="_정산내역" xfId="5932"/>
    <cellStyle name="_정산내역서(최종335 11.8)" xfId="13653"/>
    <cellStyle name="_정산세부내역(건설사정)" xfId="15028"/>
    <cellStyle name="_정산양식 (version 1)" xfId="13654"/>
    <cellStyle name="_제주물항" xfId="5933"/>
    <cellStyle name="_제출(2.25)" xfId="13655"/>
    <cellStyle name="_제출견적from" xfId="5934"/>
    <cellStyle name="_제출내역서" xfId="13656"/>
    <cellStyle name="_제출완료-공항운송가실행(0919)" xfId="13022"/>
    <cellStyle name="_제출용병천하수(지역관로1)" xfId="5935"/>
    <cellStyle name="_제출용병천하수(지역관로1)_광주평동실행" xfId="5936"/>
    <cellStyle name="_제출용병천하수(지역관로1)_광주평동실행_번암견적의뢰(협력)" xfId="5937"/>
    <cellStyle name="_제출용병천하수(지역관로1)_광주평동품의1" xfId="5938"/>
    <cellStyle name="_제출용병천하수(지역관로1)_광주평동품의1_무안-광주2공구(협력)수정" xfId="5939"/>
    <cellStyle name="_제출용병천하수(지역관로1)_광주평동품의1_번암견적의뢰(협력)" xfId="5940"/>
    <cellStyle name="_제출용병천하수(지역관로1)_광주평동품의1_적상무주IC도로(1공구)" xfId="5941"/>
    <cellStyle name="_제출용병천하수(지역관로1)_기장하수실행1" xfId="5942"/>
    <cellStyle name="_제출용병천하수(지역관로1)_기장하수실행1_번암견적의뢰(협력)" xfId="5943"/>
    <cellStyle name="_제출용병천하수(지역관로1)_무안-광주2공구(협력)수정" xfId="5944"/>
    <cellStyle name="_제출용병천하수(지역관로1)_번암견적의뢰(협력)" xfId="5945"/>
    <cellStyle name="_제출용병천하수(지역관로1)_송학실행안" xfId="5946"/>
    <cellStyle name="_제출용병천하수(지역관로1)_송학실행안_번암견적의뢰(협력)" xfId="5947"/>
    <cellStyle name="_제출용병천하수(지역관로1)_송학하수투찰" xfId="5948"/>
    <cellStyle name="_제출용병천하수(지역관로1)_송학하수투찰_번암견적의뢰(협력)" xfId="5949"/>
    <cellStyle name="_제출용병천하수(지역관로1)_송학하수품의(설계넣고)" xfId="5950"/>
    <cellStyle name="_제출용병천하수(지역관로1)_송학하수품의(설계넣고)_무안-광주2공구(협력)수정" xfId="5951"/>
    <cellStyle name="_제출용병천하수(지역관로1)_송학하수품의(설계넣고)_번암견적의뢰(협력)" xfId="5952"/>
    <cellStyle name="_제출용병천하수(지역관로1)_송학하수품의(설계넣고)_적상무주IC도로(1공구)" xfId="5953"/>
    <cellStyle name="_제출용병천하수(지역관로1)_적상무주IC도로(1공구)" xfId="5954"/>
    <cellStyle name="_조경내역서" xfId="5955"/>
    <cellStyle name="_조이엘-불광동110동1005호 누수후속건축마감공사" xfId="20631"/>
    <cellStyle name="_조인양식" xfId="5956"/>
    <cellStyle name="_조직표및인원투입" xfId="13657"/>
    <cellStyle name="_주요자재집계표(5-2)-0604" xfId="5957"/>
    <cellStyle name="_죽림1교-상부" xfId="5958"/>
    <cellStyle name="_죽림1교-상부_Book2" xfId="5966"/>
    <cellStyle name="_죽림1교-상부_x주요자재집계표" xfId="5967"/>
    <cellStyle name="_죽림1교-상부_구조물주요자재(3공구)" xfId="5959"/>
    <cellStyle name="_죽림1교-상부_구조물주요자재(3공구)_Book2" xfId="5962"/>
    <cellStyle name="_죽림1교-상부_구조물주요자재(3공구)_x주요자재집계표" xfId="5963"/>
    <cellStyle name="_죽림1교-상부_구조물주요자재(3공구)_주요자재집계표" xfId="5960"/>
    <cellStyle name="_죽림1교-상부_구조물주요자재(3공구)_주요자재집계표(5-2)-0604" xfId="5961"/>
    <cellStyle name="_죽림1교-상부_주요자재집계표" xfId="5964"/>
    <cellStyle name="_죽림1교-상부_주요자재집계표(5-2)-0604" xfId="5965"/>
    <cellStyle name="_죽림2교-상부" xfId="5968"/>
    <cellStyle name="_죽림2교-상부_Book2" xfId="5986"/>
    <cellStyle name="_죽림2교-상부_x주요자재집계표" xfId="5987"/>
    <cellStyle name="_죽림2교-상부_구조물주요자재(3공구)" xfId="5969"/>
    <cellStyle name="_죽림2교-상부_구조물주요자재(3공구)_Book2" xfId="5972"/>
    <cellStyle name="_죽림2교-상부_구조물주요자재(3공구)_x주요자재집계표" xfId="5973"/>
    <cellStyle name="_죽림2교-상부_구조물주요자재(3공구)_주요자재집계표" xfId="5970"/>
    <cellStyle name="_죽림2교-상부_구조물주요자재(3공구)_주요자재집계표(5-2)-0604" xfId="5971"/>
    <cellStyle name="_죽림2교-상부_주요자재집계표" xfId="5974"/>
    <cellStyle name="_죽림2교-상부_주요자재집계표(5-2)-0604" xfId="5975"/>
    <cellStyle name="_죽림2교-상부_죽림1교-상부" xfId="5976"/>
    <cellStyle name="_죽림2교-상부_죽림1교-상부_Book2" xfId="5984"/>
    <cellStyle name="_죽림2교-상부_죽림1교-상부_x주요자재집계표" xfId="5985"/>
    <cellStyle name="_죽림2교-상부_죽림1교-상부_구조물주요자재(3공구)" xfId="5977"/>
    <cellStyle name="_죽림2교-상부_죽림1교-상부_구조물주요자재(3공구)_Book2" xfId="5980"/>
    <cellStyle name="_죽림2교-상부_죽림1교-상부_구조물주요자재(3공구)_x주요자재집계표" xfId="5981"/>
    <cellStyle name="_죽림2교-상부_죽림1교-상부_구조물주요자재(3공구)_주요자재집계표" xfId="5978"/>
    <cellStyle name="_죽림2교-상부_죽림1교-상부_구조물주요자재(3공구)_주요자재집계표(5-2)-0604" xfId="5979"/>
    <cellStyle name="_죽림2교-상부_죽림1교-상부_주요자재집계표" xfId="5982"/>
    <cellStyle name="_죽림2교-상부_죽림1교-상부_주요자재집계표(5-2)-0604" xfId="5983"/>
    <cellStyle name="_죽림2교-상부-1" xfId="5988"/>
    <cellStyle name="_죽림2교-상부-1_Book2" xfId="6006"/>
    <cellStyle name="_죽림2교-상부-1_x주요자재집계표" xfId="6007"/>
    <cellStyle name="_죽림2교-상부-1_구조물주요자재(3공구)" xfId="5989"/>
    <cellStyle name="_죽림2교-상부-1_구조물주요자재(3공구)_Book2" xfId="5992"/>
    <cellStyle name="_죽림2교-상부-1_구조물주요자재(3공구)_x주요자재집계표" xfId="5993"/>
    <cellStyle name="_죽림2교-상부-1_구조물주요자재(3공구)_주요자재집계표" xfId="5990"/>
    <cellStyle name="_죽림2교-상부-1_구조물주요자재(3공구)_주요자재집계표(5-2)-0604" xfId="5991"/>
    <cellStyle name="_죽림2교-상부-1_주요자재집계표" xfId="5994"/>
    <cellStyle name="_죽림2교-상부-1_주요자재집계표(5-2)-0604" xfId="5995"/>
    <cellStyle name="_죽림2교-상부-1_죽림1교-상부" xfId="5996"/>
    <cellStyle name="_죽림2교-상부-1_죽림1교-상부_Book2" xfId="6004"/>
    <cellStyle name="_죽림2교-상부-1_죽림1교-상부_x주요자재집계표" xfId="6005"/>
    <cellStyle name="_죽림2교-상부-1_죽림1교-상부_구조물주요자재(3공구)" xfId="5997"/>
    <cellStyle name="_죽림2교-상부-1_죽림1교-상부_구조물주요자재(3공구)_Book2" xfId="6000"/>
    <cellStyle name="_죽림2교-상부-1_죽림1교-상부_구조물주요자재(3공구)_x주요자재집계표" xfId="6001"/>
    <cellStyle name="_죽림2교-상부-1_죽림1교-상부_구조물주요자재(3공구)_주요자재집계표" xfId="5998"/>
    <cellStyle name="_죽림2교-상부-1_죽림1교-상부_구조물주요자재(3공구)_주요자재집계표(5-2)-0604" xfId="5999"/>
    <cellStyle name="_죽림2교-상부-1_죽림1교-상부_주요자재집계표" xfId="6002"/>
    <cellStyle name="_죽림2교-상부-1_죽림1교-상부_주요자재집계표(5-2)-0604" xfId="6003"/>
    <cellStyle name="_준공-약전설비공사" xfId="15029"/>
    <cellStyle name="_준공정산보고서(최종)" xfId="6008"/>
    <cellStyle name="_준비1" xfId="13658"/>
    <cellStyle name="_중동TC현설" xfId="18294"/>
    <cellStyle name="_중동골조현설" xfId="18295"/>
    <cellStyle name="_중앙선5(투찰72%)" xfId="6009"/>
    <cellStyle name="_중역업무구분(2004-1)" xfId="6010"/>
    <cellStyle name="_증감분석양식" xfId="6011"/>
    <cellStyle name="_지장물 철거(2차)" xfId="12528"/>
    <cellStyle name="_지장물 철거(녹양)" xfId="12527"/>
    <cellStyle name="_지장물철거1차" xfId="12526"/>
    <cellStyle name="_지장물철거공사(대원로)" xfId="12525"/>
    <cellStyle name="_지정과제1분기실적(확정990408)" xfId="12524"/>
    <cellStyle name="_지정과제1분기실적(확정990408)_1" xfId="12523"/>
    <cellStyle name="_지정과제2차심의list" xfId="12512"/>
    <cellStyle name="_지정과제2차심의list_1" xfId="12511"/>
    <cellStyle name="_지정과제2차심의list_2" xfId="12510"/>
    <cellStyle name="_지정과제2차심의결과" xfId="12522"/>
    <cellStyle name="_지정과제2차심의결과(금액조정후최종)" xfId="12521"/>
    <cellStyle name="_지정과제2차심의결과(금액조정후최종)_1" xfId="12520"/>
    <cellStyle name="_지정과제2차심의결과(금액조정후최종)_1_경영개선실적보고(전주공장)" xfId="12519"/>
    <cellStyle name="_지정과제2차심의결과(금액조정후최종)_1_별첨1_2" xfId="12518"/>
    <cellStyle name="_지정과제2차심의결과(금액조정후최종)_1_제안과제집계표(공장전체)" xfId="12517"/>
    <cellStyle name="_지정과제2차심의결과(금액조정후최종)_경영개선실적보고(전주공장)" xfId="12516"/>
    <cellStyle name="_지정과제2차심의결과(금액조정후최종)_별첨1_2" xfId="12515"/>
    <cellStyle name="_지정과제2차심의결과(금액조정후최종)_제안과제집계표(공장전체)" xfId="12514"/>
    <cellStyle name="_지정과제2차심의결과_1" xfId="12513"/>
    <cellStyle name="_지하주차장 견적서(노은-11.20)" xfId="20632"/>
    <cellStyle name="_지하주차장 물량산출서(10.02)" xfId="20633"/>
    <cellStyle name="_지하주차장 보수(10.04)" xfId="20634"/>
    <cellStyle name="_지하주차장+계단누수(02.21)" xfId="20635"/>
    <cellStyle name="_직원복귀및생산성만회대책(10-문일현SE)" xfId="6012"/>
    <cellStyle name="_직원조직표" xfId="20636"/>
    <cellStyle name="_진주푸르지오(검토안반영)" xfId="6013"/>
    <cellStyle name="_진주푸르지오실행예산내역서" xfId="6014"/>
    <cellStyle name="_진주푸르지오실행예산내역서(FINAL-현장용)" xfId="6015"/>
    <cellStyle name="_집계" xfId="6016"/>
    <cellStyle name="_집계표" xfId="13659"/>
    <cellStyle name="_집중관리(981231)" xfId="12509"/>
    <cellStyle name="_집중관리(981231)_1" xfId="12508"/>
    <cellStyle name="_집중관리(지정과제및 양식)" xfId="12507"/>
    <cellStyle name="_집중관리(지정과제및 양식)_1" xfId="12506"/>
    <cellStyle name="_집행갑지 " xfId="6017"/>
    <cellStyle name="_집행갑지 _★이화-삼계도급실행(2003.04.11)" xfId="6018"/>
    <cellStyle name="_집행갑지 _★이화-삼계도급실행(2003.04.11)_춘천-동홍천(3)대비표" xfId="6019"/>
    <cellStyle name="_집행갑지 _020303-동묘역(대우)" xfId="6020"/>
    <cellStyle name="_집행갑지 _020303-동묘역(대우)_908공구실행(울트라)" xfId="6021"/>
    <cellStyle name="_집행갑지 _020303-동묘역(대우)_908공구실행(울트라)_견적서-풍납석촌(060206-입찰)개정1-수식수정-1-제출" xfId="6022"/>
    <cellStyle name="_집행갑지 _020303-동묘역(대우)_908공구실행(울트라)_설계내역서(풍납~석촌)" xfId="6023"/>
    <cellStyle name="_집행갑지 _020303-동묘역(대우)_908공구실행(울트라)_설계내역서(풍납~석촌)_견적서-풍납석촌(060206-입찰)개정1-수식수정-1-제출" xfId="6024"/>
    <cellStyle name="_집행갑지 _020303-동묘역(대우)_908공구실행(울트라)_설계내역서(풍납~석촌)_실행예산(장지분기)(060228)개정1" xfId="6025"/>
    <cellStyle name="_집행갑지 _020303-동묘역(대우)_908공구실행(울트라)_실행예산(장지분기)(060228)개정1" xfId="6026"/>
    <cellStyle name="_집행갑지 _020303-동묘역(대우)_견적서-풍납석촌(060206-입찰)개정1-수식수정-1-제출" xfId="6027"/>
    <cellStyle name="_집행갑지 _020303-동묘역(대우)_설계내역서(풍납~석촌)" xfId="6028"/>
    <cellStyle name="_집행갑지 _020303-동묘역(대우)_설계내역서(풍납~석촌)_견적서-풍납석촌(060206-입찰)개정1-수식수정-1-제출" xfId="6029"/>
    <cellStyle name="_집행갑지 _020303-동묘역(대우)_설계내역서(풍납~석촌)_실행예산(장지분기)(060228)개정1" xfId="6030"/>
    <cellStyle name="_집행갑지 _020303-동묘역(대우)_실행예산(장지분기)(060228)개정1" xfId="6031"/>
    <cellStyle name="_집행갑지 _020304-낙동강하구둑(울트라건설)" xfId="6032"/>
    <cellStyle name="_집행갑지 _020304-낙동강하구둑(울트라건설)_908공구실행(울트라)" xfId="6033"/>
    <cellStyle name="_집행갑지 _020304-낙동강하구둑(울트라건설)_908공구실행(울트라)_견적서-풍납석촌(060206-입찰)개정1-수식수정-1-제출" xfId="6034"/>
    <cellStyle name="_집행갑지 _020304-낙동강하구둑(울트라건설)_908공구실행(울트라)_설계내역서(풍납~석촌)" xfId="6035"/>
    <cellStyle name="_집행갑지 _020304-낙동강하구둑(울트라건설)_908공구실행(울트라)_설계내역서(풍납~석촌)_견적서-풍납석촌(060206-입찰)개정1-수식수정-1-제출" xfId="6036"/>
    <cellStyle name="_집행갑지 _020304-낙동강하구둑(울트라건설)_908공구실행(울트라)_설계내역서(풍납~석촌)_실행예산(장지분기)(060228)개정1" xfId="6037"/>
    <cellStyle name="_집행갑지 _020304-낙동강하구둑(울트라건설)_908공구실행(울트라)_실행예산(장지분기)(060228)개정1" xfId="6038"/>
    <cellStyle name="_집행갑지 _020304-낙동강하구둑(울트라건설)_견적서-풍납석촌(060206-입찰)개정1-수식수정-1-제출" xfId="6039"/>
    <cellStyle name="_집행갑지 _020304-낙동강하구둑(울트라건설)_설계내역서(풍납~석촌)" xfId="6040"/>
    <cellStyle name="_집행갑지 _020304-낙동강하구둑(울트라건설)_설계내역서(풍납~석촌)_견적서-풍납석촌(060206-입찰)개정1-수식수정-1-제출" xfId="6041"/>
    <cellStyle name="_집행갑지 _020304-낙동강하구둑(울트라건설)_설계내역서(풍납~석촌)_실행예산(장지분기)(060228)개정1" xfId="6042"/>
    <cellStyle name="_집행갑지 _020304-낙동강하구둑(울트라건설)_실행예산(장지분기)(060228)개정1" xfId="6043"/>
    <cellStyle name="_집행갑지 _020501-경춘선노반신설공사" xfId="6044"/>
    <cellStyle name="_집행갑지 _020501-경춘선노반신설공사(조정)" xfId="6045"/>
    <cellStyle name="_집행갑지 _020501-경춘선노반신설공사(조정)_견적서-풍납석촌(060206-입찰)개정1-수식수정-1-제출" xfId="6046"/>
    <cellStyle name="_집행갑지 _020501-경춘선노반신설공사(조정)_설계내역서(풍납~석촌)" xfId="6047"/>
    <cellStyle name="_집행갑지 _020501-경춘선노반신설공사(조정)_설계내역서(풍납~석촌)_견적서-풍납석촌(060206-입찰)개정1-수식수정-1-제출" xfId="6048"/>
    <cellStyle name="_집행갑지 _020501-경춘선노반신설공사(조정)_설계내역서(풍납~석촌)_실행예산(장지분기)(060228)개정1" xfId="6049"/>
    <cellStyle name="_집행갑지 _020501-경춘선노반신설공사(조정)_실행예산(장지분기)(060228)개정1" xfId="6050"/>
    <cellStyle name="_집행갑지 _020501-경춘선노반신설공사_견적서-풍납석촌(060206-입찰)개정1-수식수정-1-제출" xfId="6051"/>
    <cellStyle name="_집행갑지 _020501-경춘선노반신설공사_설계내역서(풍납~석촌)" xfId="6052"/>
    <cellStyle name="_집행갑지 _020501-경춘선노반신설공사_설계내역서(풍납~석촌)_견적서-풍납석촌(060206-입찰)개정1-수식수정-1-제출" xfId="6053"/>
    <cellStyle name="_집행갑지 _020501-경춘선노반신설공사_설계내역서(풍납~석촌)_실행예산(장지분기)(060228)개정1" xfId="6054"/>
    <cellStyle name="_집행갑지 _020501-경춘선노반신설공사_실행예산(장지분기)(060228)개정1" xfId="6055"/>
    <cellStyle name="_집행갑지 _1차 기성 내역서 0612023" xfId="18296"/>
    <cellStyle name="_집행갑지 _3차네고견적(061017-1)" xfId="18297"/>
    <cellStyle name="_집행갑지 _Book1" xfId="6221"/>
    <cellStyle name="_집행갑지 _Book1_ys dw 은평 생태교량" xfId="6224"/>
    <cellStyle name="_집행갑지 _Book1_삼각지 시공계획서" xfId="6222"/>
    <cellStyle name="_집행갑지 _Book1_삼각지 시공계획서_ys dw 은평 생태교량" xfId="6223"/>
    <cellStyle name="_집행갑지 _LGMART 남양주점견적2차(조정)" xfId="6225"/>
    <cellStyle name="_집행갑지 _LGMART 남양주점견적2차(조정)_LGMART 남양주점견적2차(조정)" xfId="6235"/>
    <cellStyle name="_집행갑지 _LGMART 남양주점견적2차(조정)_LGMART 남양주점견적2차(조정)_명동복합건물신축공사(입찰)(030832-1)개정4" xfId="6236"/>
    <cellStyle name="_집행갑지 _LGMART 남양주점견적2차(조정)_LGMART 남양주점견적2차(조정)_울산00아파트 오염방지용 C-B WALL공사(031223)개정0" xfId="6237"/>
    <cellStyle name="_집행갑지 _LGMART 남양주점견적2차(조정)_LGMART 남양주점견적2차(조정)_천호동 대우베네시티(030821)개정2" xfId="6238"/>
    <cellStyle name="_집행갑지 _LGMART 남양주점견적2차(조정)_LGMART 남양주점견적2차(조정)_한강로2가 복합건물(030924)개정0-PRD" xfId="6239"/>
    <cellStyle name="_집행갑지 _LGMART 남양주점견적2차(조정)_LG계약변경2차" xfId="6230"/>
    <cellStyle name="_집행갑지 _LGMART 남양주점견적2차(조정)_LG계약변경2차_명동복합건물신축공사(입찰)(030832-1)개정4" xfId="6231"/>
    <cellStyle name="_집행갑지 _LGMART 남양주점견적2차(조정)_LG계약변경2차_울산00아파트 오염방지용 C-B WALL공사(031223)개정0" xfId="6232"/>
    <cellStyle name="_집행갑지 _LGMART 남양주점견적2차(조정)_LG계약변경2차_천호동 대우베네시티(030821)개정2" xfId="6233"/>
    <cellStyle name="_집행갑지 _LGMART 남양주점견적2차(조정)_LG계약변경2차_한강로2가 복합건물(030924)개정0-PRD" xfId="6234"/>
    <cellStyle name="_집행갑지 _LGMART 남양주점견적2차(조정)_명동복합건물신축공사(입찰)(030832-1)개정4" xfId="6226"/>
    <cellStyle name="_집행갑지 _LGMART 남양주점견적2차(조정)_울산00아파트 오염방지용 C-B WALL공사(031223)개정0" xfId="6227"/>
    <cellStyle name="_집행갑지 _LGMART 남양주점견적2차(조정)_천호동 대우베네시티(030821)개정2" xfId="6228"/>
    <cellStyle name="_집행갑지 _LGMART 남양주점견적2차(조정)_한강로2가 복합건물(030924)개정0-PRD" xfId="6229"/>
    <cellStyle name="_집행갑지 _P-(현리-신팔)" xfId="6240"/>
    <cellStyle name="_집행갑지 _P-(현리-신팔)_ys dw 은평 생태교량" xfId="6243"/>
    <cellStyle name="_집행갑지 _P-(현리-신팔)_삼각지 시공계획서" xfId="6241"/>
    <cellStyle name="_집행갑지 _P-(현리-신팔)_삼각지 시공계획서_ys dw 은평 생태교량" xfId="6242"/>
    <cellStyle name="_집행갑지 _p-하남강일1" xfId="6244"/>
    <cellStyle name="_집행갑지 _p-하남강일1_ys dw 은평 생태교량" xfId="6247"/>
    <cellStyle name="_집행갑지 _p-하남강일1_삼각지 시공계획서" xfId="6245"/>
    <cellStyle name="_집행갑지 _p-하남강일1_삼각지 시공계획서_ys dw 은평 생태교량" xfId="6246"/>
    <cellStyle name="_집행갑지 _rhd(토양-토공)071212" xfId="6248"/>
    <cellStyle name="_집행갑지 _ys dw 은평 생태교량" xfId="6249"/>
    <cellStyle name="_집행갑지 _건축내역서(가경)" xfId="18298"/>
    <cellStyle name="_집행갑지 _견적서-풍납석촌(060206-입찰)개정1-수식수정-1-제출" xfId="6056"/>
    <cellStyle name="_집행갑지 _고서담양1공구(쌍용건설)" xfId="6057"/>
    <cellStyle name="_집행갑지 _고서담양1공구(쌍용건설)_LGMART 남양주점견적2차(조정)" xfId="6062"/>
    <cellStyle name="_집행갑지 _고서담양1공구(쌍용건설)_LGMART 남양주점견적2차(조정)_LGMART 남양주점견적2차(조정)" xfId="6072"/>
    <cellStyle name="_집행갑지 _고서담양1공구(쌍용건설)_LGMART 남양주점견적2차(조정)_LGMART 남양주점견적2차(조정)_명동복합건물신축공사(입찰)(030832-1)개정4" xfId="6073"/>
    <cellStyle name="_집행갑지 _고서담양1공구(쌍용건설)_LGMART 남양주점견적2차(조정)_LGMART 남양주점견적2차(조정)_울산00아파트 오염방지용 C-B WALL공사(031223)개정0" xfId="6074"/>
    <cellStyle name="_집행갑지 _고서담양1공구(쌍용건설)_LGMART 남양주점견적2차(조정)_LGMART 남양주점견적2차(조정)_천호동 대우베네시티(030821)개정2" xfId="6075"/>
    <cellStyle name="_집행갑지 _고서담양1공구(쌍용건설)_LGMART 남양주점견적2차(조정)_LGMART 남양주점견적2차(조정)_한강로2가 복합건물(030924)개정0-PRD" xfId="6076"/>
    <cellStyle name="_집행갑지 _고서담양1공구(쌍용건설)_LGMART 남양주점견적2차(조정)_LG계약변경2차" xfId="6067"/>
    <cellStyle name="_집행갑지 _고서담양1공구(쌍용건설)_LGMART 남양주점견적2차(조정)_LG계약변경2차_명동복합건물신축공사(입찰)(030832-1)개정4" xfId="6068"/>
    <cellStyle name="_집행갑지 _고서담양1공구(쌍용건설)_LGMART 남양주점견적2차(조정)_LG계약변경2차_울산00아파트 오염방지용 C-B WALL공사(031223)개정0" xfId="6069"/>
    <cellStyle name="_집행갑지 _고서담양1공구(쌍용건설)_LGMART 남양주점견적2차(조정)_LG계약변경2차_천호동 대우베네시티(030821)개정2" xfId="6070"/>
    <cellStyle name="_집행갑지 _고서담양1공구(쌍용건설)_LGMART 남양주점견적2차(조정)_LG계약변경2차_한강로2가 복합건물(030924)개정0-PRD" xfId="6071"/>
    <cellStyle name="_집행갑지 _고서담양1공구(쌍용건설)_LGMART 남양주점견적2차(조정)_명동복합건물신축공사(입찰)(030832-1)개정4" xfId="6063"/>
    <cellStyle name="_집행갑지 _고서담양1공구(쌍용건설)_LGMART 남양주점견적2차(조정)_울산00아파트 오염방지용 C-B WALL공사(031223)개정0" xfId="6064"/>
    <cellStyle name="_집행갑지 _고서담양1공구(쌍용건설)_LGMART 남양주점견적2차(조정)_천호동 대우베네시티(030821)개정2" xfId="6065"/>
    <cellStyle name="_집행갑지 _고서담양1공구(쌍용건설)_LGMART 남양주점견적2차(조정)_한강로2가 복합건물(030924)개정0-PRD" xfId="6066"/>
    <cellStyle name="_집행갑지 _고서담양1공구(쌍용건설)_명동복합건물신축공사(입찰)(030832-1)개정4" xfId="6058"/>
    <cellStyle name="_집행갑지 _고서담양1공구(쌍용건설)_울산00아파트 오염방지용 C-B WALL공사(031223)개정0" xfId="6059"/>
    <cellStyle name="_집행갑지 _고서담양1공구(쌍용건설)_천호동 대우베네시티(030821)개정2" xfId="6060"/>
    <cellStyle name="_집행갑지 _고서담양1공구(쌍용건설)_한강로2가 복합건물(030924)개정0-PRD" xfId="6061"/>
    <cellStyle name="_집행갑지 _광주평동실행" xfId="6077"/>
    <cellStyle name="_집행갑지 _광주평동실행_번암견적의뢰(협력)" xfId="6078"/>
    <cellStyle name="_집행갑지 _광주평동품의1" xfId="6079"/>
    <cellStyle name="_집행갑지 _광주평동품의1_무안-광주2공구(협력)수정" xfId="6080"/>
    <cellStyle name="_집행갑지 _광주평동품의1_번암견적의뢰(협력)" xfId="6081"/>
    <cellStyle name="_집행갑지 _광주평동품의1_적상무주IC도로(1공구)" xfId="6082"/>
    <cellStyle name="_집행갑지 _괴산연풍2(설계공종)" xfId="6083"/>
    <cellStyle name="_집행갑지 _괴산연풍2(설계공종)_춘천-동홍천(3)대비표" xfId="6084"/>
    <cellStyle name="_집행갑지 _금호10구역재개발현장(대우)" xfId="6085"/>
    <cellStyle name="_집행갑지 _금호10구역재개발현장(대우)_908공구실행(울트라)" xfId="6086"/>
    <cellStyle name="_집행갑지 _금호10구역재개발현장(대우)_908공구실행(울트라)_견적서-풍납석촌(060206-입찰)개정1-수식수정-1-제출" xfId="6087"/>
    <cellStyle name="_집행갑지 _금호10구역재개발현장(대우)_908공구실행(울트라)_설계내역서(풍납~석촌)" xfId="6088"/>
    <cellStyle name="_집행갑지 _금호10구역재개발현장(대우)_908공구실행(울트라)_설계내역서(풍납~석촌)_견적서-풍납석촌(060206-입찰)개정1-수식수정-1-제출" xfId="6089"/>
    <cellStyle name="_집행갑지 _금호10구역재개발현장(대우)_908공구실행(울트라)_설계내역서(풍납~석촌)_실행예산(장지분기)(060228)개정1" xfId="6090"/>
    <cellStyle name="_집행갑지 _금호10구역재개발현장(대우)_908공구실행(울트라)_실행예산(장지분기)(060228)개정1" xfId="6091"/>
    <cellStyle name="_집행갑지 _금호10구역재개발현장(대우)_견적서-풍납석촌(060206-입찰)개정1-수식수정-1-제출" xfId="6092"/>
    <cellStyle name="_집행갑지 _금호10구역재개발현장(대우)_설계내역서(풍납~석촌)" xfId="6093"/>
    <cellStyle name="_집행갑지 _금호10구역재개발현장(대우)_설계내역서(풍납~석촌)_견적서-풍납석촌(060206-입찰)개정1-수식수정-1-제출" xfId="6094"/>
    <cellStyle name="_집행갑지 _금호10구역재개발현장(대우)_설계내역서(풍납~석촌)_실행예산(장지분기)(060228)개정1" xfId="6095"/>
    <cellStyle name="_집행갑지 _금호10구역재개발현장(대우)_실행예산(장지분기)(060228)개정1" xfId="6096"/>
    <cellStyle name="_집행갑지 _기본단가" xfId="6097"/>
    <cellStyle name="_집행갑지 _기본단가_춘천-동홍천(3)대비표" xfId="6098"/>
    <cellStyle name="_집행갑지 _기장하수실행1" xfId="6099"/>
    <cellStyle name="_집행갑지 _기장하수실행1_번암견적의뢰(협력)" xfId="6100"/>
    <cellStyle name="_집행갑지 _동면장안1(조사기안)" xfId="6101"/>
    <cellStyle name="_집행갑지 _동면장안1(조사기안)_춘천-동홍천(3)대비표" xfId="6102"/>
    <cellStyle name="_집행갑지 _명동복합건물신축공사(입찰)(030832-1)개정4" xfId="6103"/>
    <cellStyle name="_집행갑지 _무안-광주2공구(협력)수정" xfId="6104"/>
    <cellStyle name="_집행갑지 _문화센타" xfId="18299"/>
    <cellStyle name="_집행갑지 _번암견적의뢰(협력)" xfId="6105"/>
    <cellStyle name="_집행갑지 _부대결과" xfId="6106"/>
    <cellStyle name="_집행갑지 _부대결과_Book1" xfId="6113"/>
    <cellStyle name="_집행갑지 _부대결과_Book1_ys dw 은평 생태교량" xfId="6116"/>
    <cellStyle name="_집행갑지 _부대결과_Book1_삼각지 시공계획서" xfId="6114"/>
    <cellStyle name="_집행갑지 _부대결과_Book1_삼각지 시공계획서_ys dw 은평 생태교량" xfId="6115"/>
    <cellStyle name="_집행갑지 _부대결과_P-(현리-신팔)" xfId="6117"/>
    <cellStyle name="_집행갑지 _부대결과_P-(현리-신팔)_ys dw 은평 생태교량" xfId="6120"/>
    <cellStyle name="_집행갑지 _부대결과_P-(현리-신팔)_삼각지 시공계획서" xfId="6118"/>
    <cellStyle name="_집행갑지 _부대결과_P-(현리-신팔)_삼각지 시공계획서_ys dw 은평 생태교량" xfId="6119"/>
    <cellStyle name="_집행갑지 _부대결과_ys dw 은평 생태교량" xfId="6121"/>
    <cellStyle name="_집행갑지 _부대결과_삼각지 시공계획서" xfId="6107"/>
    <cellStyle name="_집행갑지 _부대결과_삼각지 시공계획서_ys dw 은평 생태교량" xfId="6108"/>
    <cellStyle name="_집행갑지 _부대결과_현리-신팔도로설계" xfId="6109"/>
    <cellStyle name="_집행갑지 _부대결과_현리-신팔도로설계_ys dw 은평 생태교량" xfId="6112"/>
    <cellStyle name="_집행갑지 _부대결과_현리-신팔도로설계_삼각지 시공계획서" xfId="6110"/>
    <cellStyle name="_집행갑지 _부대결과_현리-신팔도로설계_삼각지 시공계획서_ys dw 은평 생태교량" xfId="6111"/>
    <cellStyle name="_집행갑지 _부대입찰특별조건및내역송부(최저가)" xfId="6122"/>
    <cellStyle name="_집행갑지 _부대입찰특별조건및내역송부(최저가)_Book1" xfId="6145"/>
    <cellStyle name="_집행갑지 _부대입찰특별조건및내역송부(최저가)_Book1_ys dw 은평 생태교량" xfId="6148"/>
    <cellStyle name="_집행갑지 _부대입찰특별조건및내역송부(최저가)_Book1_삼각지 시공계획서" xfId="6146"/>
    <cellStyle name="_집행갑지 _부대입찰특별조건및내역송부(최저가)_Book1_삼각지 시공계획서_ys dw 은평 생태교량" xfId="6147"/>
    <cellStyle name="_집행갑지 _부대입찰특별조건및내역송부(최저가)_P-(현리-신팔)" xfId="6149"/>
    <cellStyle name="_집행갑지 _부대입찰특별조건및내역송부(최저가)_P-(현리-신팔)_ys dw 은평 생태교량" xfId="6152"/>
    <cellStyle name="_집행갑지 _부대입찰특별조건및내역송부(최저가)_P-(현리-신팔)_삼각지 시공계획서" xfId="6150"/>
    <cellStyle name="_집행갑지 _부대입찰특별조건및내역송부(최저가)_P-(현리-신팔)_삼각지 시공계획서_ys dw 은평 생태교량" xfId="6151"/>
    <cellStyle name="_집행갑지 _부대입찰특별조건및내역송부(최저가)_ys dw 은평 생태교량" xfId="6153"/>
    <cellStyle name="_집행갑지 _부대입찰특별조건및내역송부(최저가)_부대결과" xfId="6123"/>
    <cellStyle name="_집행갑지 _부대입찰특별조건및내역송부(최저가)_부대결과_Book1" xfId="6130"/>
    <cellStyle name="_집행갑지 _부대입찰특별조건및내역송부(최저가)_부대결과_Book1_ys dw 은평 생태교량" xfId="6133"/>
    <cellStyle name="_집행갑지 _부대입찰특별조건및내역송부(최저가)_부대결과_Book1_삼각지 시공계획서" xfId="6131"/>
    <cellStyle name="_집행갑지 _부대입찰특별조건및내역송부(최저가)_부대결과_Book1_삼각지 시공계획서_ys dw 은평 생태교량" xfId="6132"/>
    <cellStyle name="_집행갑지 _부대입찰특별조건및내역송부(최저가)_부대결과_P-(현리-신팔)" xfId="6134"/>
    <cellStyle name="_집행갑지 _부대입찰특별조건및내역송부(최저가)_부대결과_P-(현리-신팔)_ys dw 은평 생태교량" xfId="6137"/>
    <cellStyle name="_집행갑지 _부대입찰특별조건및내역송부(최저가)_부대결과_P-(현리-신팔)_삼각지 시공계획서" xfId="6135"/>
    <cellStyle name="_집행갑지 _부대입찰특별조건및내역송부(최저가)_부대결과_P-(현리-신팔)_삼각지 시공계획서_ys dw 은평 생태교량" xfId="6136"/>
    <cellStyle name="_집행갑지 _부대입찰특별조건및내역송부(최저가)_부대결과_ys dw 은평 생태교량" xfId="6138"/>
    <cellStyle name="_집행갑지 _부대입찰특별조건및내역송부(최저가)_부대결과_삼각지 시공계획서" xfId="6124"/>
    <cellStyle name="_집행갑지 _부대입찰특별조건및내역송부(최저가)_부대결과_삼각지 시공계획서_ys dw 은평 생태교량" xfId="6125"/>
    <cellStyle name="_집행갑지 _부대입찰특별조건및내역송부(최저가)_부대결과_현리-신팔도로설계" xfId="6126"/>
    <cellStyle name="_집행갑지 _부대입찰특별조건및내역송부(최저가)_부대결과_현리-신팔도로설계_ys dw 은평 생태교량" xfId="6129"/>
    <cellStyle name="_집행갑지 _부대입찰특별조건및내역송부(최저가)_부대결과_현리-신팔도로설계_삼각지 시공계획서" xfId="6127"/>
    <cellStyle name="_집행갑지 _부대입찰특별조건및내역송부(최저가)_부대결과_현리-신팔도로설계_삼각지 시공계획서_ys dw 은평 생태교량" xfId="6128"/>
    <cellStyle name="_집행갑지 _부대입찰특별조건및내역송부(최저가)_삼각지 시공계획서" xfId="6139"/>
    <cellStyle name="_집행갑지 _부대입찰특별조건및내역송부(최저가)_삼각지 시공계획서_ys dw 은평 생태교량" xfId="6140"/>
    <cellStyle name="_집행갑지 _부대입찰특별조건및내역송부(최저가)_현리-신팔도로설계" xfId="6141"/>
    <cellStyle name="_집행갑지 _부대입찰특별조건및내역송부(최저가)_현리-신팔도로설계_ys dw 은평 생태교량" xfId="6144"/>
    <cellStyle name="_집행갑지 _부대입찰특별조건및내역송부(최저가)_현리-신팔도로설계_삼각지 시공계획서" xfId="6142"/>
    <cellStyle name="_집행갑지 _부대입찰특별조건및내역송부(최저가)_현리-신팔도로설계_삼각지 시공계획서_ys dw 은평 생태교량" xfId="6143"/>
    <cellStyle name="_집행갑지 _부천소사점내역서" xfId="18300"/>
    <cellStyle name="_집행갑지 _비교표(시화,청주)" xfId="18301"/>
    <cellStyle name="_집행갑지 _비교표(청주가경점)" xfId="18302"/>
    <cellStyle name="_집행갑지 _삼각지 시공계획서" xfId="6154"/>
    <cellStyle name="_집행갑지 _삼각지 시공계획서_ys dw 은평 생태교량" xfId="6155"/>
    <cellStyle name="_집행갑지 _설계내역서(풍납~석촌)" xfId="6156"/>
    <cellStyle name="_집행갑지 _설계내역서(풍납~석촌)_견적서-풍납석촌(060206-입찰)개정1-수식수정-1-제출" xfId="6157"/>
    <cellStyle name="_집행갑지 _설계내역서(풍납~석촌)_실행예산(장지분기)(060228)개정1" xfId="6158"/>
    <cellStyle name="_집행갑지 _송학실행안" xfId="6159"/>
    <cellStyle name="_집행갑지 _송학실행안_번암견적의뢰(협력)" xfId="6160"/>
    <cellStyle name="_집행갑지 _송학하수투찰" xfId="6161"/>
    <cellStyle name="_집행갑지 _송학하수투찰_번암견적의뢰(협력)" xfId="6162"/>
    <cellStyle name="_집행갑지 _송학하수품의(설계넣고)" xfId="6163"/>
    <cellStyle name="_집행갑지 _송학하수품의(설계넣고)_무안-광주2공구(협력)수정" xfId="6164"/>
    <cellStyle name="_집행갑지 _송학하수품의(설계넣고)_번암견적의뢰(협력)" xfId="6165"/>
    <cellStyle name="_집행갑지 _송학하수품의(설계넣고)_적상무주IC도로(1공구)" xfId="6166"/>
    <cellStyle name="_집행갑지 _수원테크노(기안)" xfId="6167"/>
    <cellStyle name="_집행갑지 _수원테크노(기안)_춘천-동홍천(3)대비표" xfId="6168"/>
    <cellStyle name="_집행갑지 _순천점내역서" xfId="18303"/>
    <cellStyle name="_집행갑지 _실행예산(장지분기)(060228)개정1" xfId="6169"/>
    <cellStyle name="_집행갑지 _울산00아파트 오염방지용 C-B WALL공사(031223)개정0" xfId="6170"/>
    <cellStyle name="_집행갑지 _이화삼계(공종기안)" xfId="6171"/>
    <cellStyle name="_집행갑지 _이화삼계(공종기안)_춘천-동홍천(3)대비표" xfId="6172"/>
    <cellStyle name="_집행갑지 _적상무주IC도로(1공구)" xfId="6173"/>
    <cellStyle name="_집행갑지 _중앙서소문전력구견적서" xfId="6174"/>
    <cellStyle name="_집행갑지 _중앙서소문전력구견적서_견적서-풍납석촌(060206-입찰)개정1-수식수정-1-제출" xfId="6175"/>
    <cellStyle name="_집행갑지 _중앙서소문전력구견적서_설계내역서(풍납~석촌)" xfId="6176"/>
    <cellStyle name="_집행갑지 _중앙서소문전력구견적서_설계내역서(풍납~석촌)_견적서-풍납석촌(060206-입찰)개정1-수식수정-1-제출" xfId="6177"/>
    <cellStyle name="_집행갑지 _중앙서소문전력구견적서_설계내역서(풍납~석촌)_실행예산(장지분기)(060228)개정1" xfId="6178"/>
    <cellStyle name="_집행갑지 _중앙서소문전력구견적서_실행예산(장지분기)(060228)개정1" xfId="6179"/>
    <cellStyle name="_집행갑지 _천호동 대우베네시티(030821)개정2" xfId="6180"/>
    <cellStyle name="_집행갑지 _춘천-동홍천(3)대비표" xfId="6181"/>
    <cellStyle name="_집행갑지 _태인원평2(조사기안)" xfId="6182"/>
    <cellStyle name="_집행갑지 _태인원평2(조사기안)_춘천-동홍천(3)대비표" xfId="6183"/>
    <cellStyle name="_집행갑지 _투찰" xfId="6184"/>
    <cellStyle name="_집행갑지 _투찰_Book1" xfId="6207"/>
    <cellStyle name="_집행갑지 _투찰_Book1_ys dw 은평 생태교량" xfId="6210"/>
    <cellStyle name="_집행갑지 _투찰_Book1_삼각지 시공계획서" xfId="6208"/>
    <cellStyle name="_집행갑지 _투찰_Book1_삼각지 시공계획서_ys dw 은평 생태교량" xfId="6209"/>
    <cellStyle name="_집행갑지 _투찰_P-(현리-신팔)" xfId="6211"/>
    <cellStyle name="_집행갑지 _투찰_P-(현리-신팔)_ys dw 은평 생태교량" xfId="6214"/>
    <cellStyle name="_집행갑지 _투찰_P-(현리-신팔)_삼각지 시공계획서" xfId="6212"/>
    <cellStyle name="_집행갑지 _투찰_P-(현리-신팔)_삼각지 시공계획서_ys dw 은평 생태교량" xfId="6213"/>
    <cellStyle name="_집행갑지 _투찰_ys dw 은평 생태교량" xfId="6215"/>
    <cellStyle name="_집행갑지 _투찰_부대결과" xfId="6185"/>
    <cellStyle name="_집행갑지 _투찰_부대결과_Book1" xfId="6192"/>
    <cellStyle name="_집행갑지 _투찰_부대결과_Book1_ys dw 은평 생태교량" xfId="6195"/>
    <cellStyle name="_집행갑지 _투찰_부대결과_Book1_삼각지 시공계획서" xfId="6193"/>
    <cellStyle name="_집행갑지 _투찰_부대결과_Book1_삼각지 시공계획서_ys dw 은평 생태교량" xfId="6194"/>
    <cellStyle name="_집행갑지 _투찰_부대결과_P-(현리-신팔)" xfId="6196"/>
    <cellStyle name="_집행갑지 _투찰_부대결과_P-(현리-신팔)_ys dw 은평 생태교량" xfId="6199"/>
    <cellStyle name="_집행갑지 _투찰_부대결과_P-(현리-신팔)_삼각지 시공계획서" xfId="6197"/>
    <cellStyle name="_집행갑지 _투찰_부대결과_P-(현리-신팔)_삼각지 시공계획서_ys dw 은평 생태교량" xfId="6198"/>
    <cellStyle name="_집행갑지 _투찰_부대결과_ys dw 은평 생태교량" xfId="6200"/>
    <cellStyle name="_집행갑지 _투찰_부대결과_삼각지 시공계획서" xfId="6186"/>
    <cellStyle name="_집행갑지 _투찰_부대결과_삼각지 시공계획서_ys dw 은평 생태교량" xfId="6187"/>
    <cellStyle name="_집행갑지 _투찰_부대결과_현리-신팔도로설계" xfId="6188"/>
    <cellStyle name="_집행갑지 _투찰_부대결과_현리-신팔도로설계_ys dw 은평 생태교량" xfId="6191"/>
    <cellStyle name="_집행갑지 _투찰_부대결과_현리-신팔도로설계_삼각지 시공계획서" xfId="6189"/>
    <cellStyle name="_집행갑지 _투찰_부대결과_현리-신팔도로설계_삼각지 시공계획서_ys dw 은평 생태교량" xfId="6190"/>
    <cellStyle name="_집행갑지 _투찰_삼각지 시공계획서" xfId="6201"/>
    <cellStyle name="_집행갑지 _투찰_삼각지 시공계획서_ys dw 은평 생태교량" xfId="6202"/>
    <cellStyle name="_집행갑지 _투찰_현리-신팔도로설계" xfId="6203"/>
    <cellStyle name="_집행갑지 _투찰_현리-신팔도로설계_ys dw 은평 생태교량" xfId="6206"/>
    <cellStyle name="_집행갑지 _투찰_현리-신팔도로설계_삼각지 시공계획서" xfId="6204"/>
    <cellStyle name="_집행갑지 _투찰_현리-신팔도로설계_삼각지 시공계획서_ys dw 은평 생태교량" xfId="6205"/>
    <cellStyle name="_집행갑지 _한강로2가 복합건물(030924)개정0-PRD" xfId="6216"/>
    <cellStyle name="_집행갑지 _현리-신팔도로설계" xfId="6217"/>
    <cellStyle name="_집행갑지 _현리-신팔도로설계_ys dw 은평 생태교량" xfId="6220"/>
    <cellStyle name="_집행갑지 _현리-신팔도로설계_삼각지 시공계획서" xfId="6218"/>
    <cellStyle name="_집행갑지 _현리-신팔도로설계_삼각지 시공계획서_ys dw 은평 생태교량" xfId="6219"/>
    <cellStyle name="_집행-유성" xfId="18304"/>
    <cellStyle name="_집행-유성_건축내역서(가경)" xfId="18305"/>
    <cellStyle name="_집행-유성_부천소사점내역서" xfId="18306"/>
    <cellStyle name="_집행-유성_비교표(시화,청주)" xfId="18307"/>
    <cellStyle name="_집행-유성_비교표(청주가경점)" xfId="18308"/>
    <cellStyle name="_집행-유성_순천점내역서" xfId="18309"/>
    <cellStyle name="_참고" xfId="18310"/>
    <cellStyle name="_참고01-50억대안제시" xfId="13021"/>
    <cellStyle name="_참고02-당초가실행" xfId="13020"/>
    <cellStyle name="_창동 민자 역사" xfId="6250"/>
    <cellStyle name="_창원상수도(투찰)-0.815%" xfId="6251"/>
    <cellStyle name="_천안 고객 PLAZA 내장공사" xfId="13660"/>
    <cellStyle name="_천안-내역서1125" xfId="6252"/>
    <cellStyle name="_천안축구센터신축공사(기계-실행)060221" xfId="6253"/>
    <cellStyle name="_천연잔디운동장조성-2005(2)(1).05-수정중" xfId="6254"/>
    <cellStyle name="_천호동 대우베네시티(030821)개정2" xfId="6255"/>
    <cellStyle name="_철거공(1공구)" xfId="12505"/>
    <cellStyle name="_철거공(2공구)" xfId="12504"/>
    <cellStyle name="_철골공사(공내역) 2차 견적 재조정" xfId="13019"/>
    <cellStyle name="_철콘견적대비수정2(2002.12.10)" xfId="18311"/>
    <cellStyle name="_철콘공내역서5" xfId="18312"/>
    <cellStyle name="_철콘공사시행결의" xfId="12503"/>
    <cellStyle name="_철탑이설보상비실정보고" xfId="6256"/>
    <cellStyle name="_청담멤버스카운티(8.28)" xfId="13661"/>
    <cellStyle name="_청문당 내역보완" xfId="15030"/>
    <cellStyle name="_청우네이처-창동민자역사검토서(송부용)" xfId="6257"/>
    <cellStyle name="_청우네이처-카톨록새병원(대안비교표)" xfId="6258"/>
    <cellStyle name="_청원상주2공구투찰내역서" xfId="6259"/>
    <cellStyle name="_청원상주2공구투찰내역서_춘천-동홍천(3)대비표" xfId="6260"/>
    <cellStyle name="_청주 봉명 I PARK" xfId="6261"/>
    <cellStyle name="_청주관광호텔-대안입찰 내역서(02.10.10)" xfId="13662"/>
    <cellStyle name="_청주우회(남면-북면)" xfId="21728"/>
    <cellStyle name="_청주우회(남면-북면)_고서1공구입찰가실행절감(안)" xfId="21729"/>
    <cellStyle name="_청주우회(남면-북면)_고서1공구입찰가실행절감(안)_팬택공사현황" xfId="21730"/>
    <cellStyle name="_청주우회(남면-북면)_고서1공구입찰가실행절감(안)_팬택공사현황_00팬택공사현황" xfId="21731"/>
    <cellStyle name="_청주우회(남면-북면)_팬택공사현황" xfId="21732"/>
    <cellStyle name="_청주우회(남면-북면)_팬택공사현황_00팬택공사현황" xfId="21733"/>
    <cellStyle name="_초기실행내역(0320)" xfId="6262"/>
    <cellStyle name="_총괄(a4)" xfId="20637"/>
    <cellStyle name="_총괄자재집(4.13)" xfId="6263"/>
    <cellStyle name="_총사업비 검토(9-19) (적산팀)" xfId="6264"/>
    <cellStyle name="_최종보고-파주완료030401" xfId="13018"/>
    <cellStyle name="_최종-실행내역(협성대신학관)060110" xfId="6265"/>
    <cellStyle name="_최종정산보고" xfId="13663"/>
    <cellStyle name="_최종총괄" xfId="20638"/>
    <cellStyle name="_추가공사 매입및 실행" xfId="13664"/>
    <cellStyle name="_춘천전화국증축통신+개요" xfId="15031"/>
    <cellStyle name="_춘천합동내역+개요(수정한최종)" xfId="15032"/>
    <cellStyle name="_충정실행" xfId="15033"/>
    <cellStyle name="_충정실행_의왕실행" xfId="15034"/>
    <cellStyle name="_충주세무서 신축공사" xfId="13665"/>
    <cellStyle name="_충주시소태면" xfId="6266"/>
    <cellStyle name="_카메라 사용한 화일" xfId="6267"/>
    <cellStyle name="_카톨릭병원(최종-20021120)" xfId="6268"/>
    <cellStyle name="_카펠라(조정제출)" xfId="13666"/>
    <cellStyle name="_카펠라스포츠클럽(쇼핑몰)-변경비교내역0413" xfId="13667"/>
    <cellStyle name="_코드SAMPLE-구미광평_가실행_ver01" xfId="6269"/>
    <cellStyle name="_코드SAMPLE-구미광평_가실행_ver01 (version 1)" xfId="6270"/>
    <cellStyle name="_코레노2차-공내역-인테리어공사" xfId="13668"/>
    <cellStyle name="_큰고개재건축아파트건립공사" xfId="15035"/>
    <cellStyle name="_타일공사" xfId="18313"/>
    <cellStyle name="_타일공사_강제창호 및 잡철공사" xfId="18314"/>
    <cellStyle name="_타일공사_도곡동토공사사발주계획" xfId="18315"/>
    <cellStyle name="_타일공사_인테리어공사 발주계획서" xfId="18316"/>
    <cellStyle name="_타일공사_테라조공사" xfId="18317"/>
    <cellStyle name="_타일공사_테라조공사_강제창호 및 잡철공사" xfId="18318"/>
    <cellStyle name="_타일공사_테라조공사_도곡동토공사사발주계획" xfId="18319"/>
    <cellStyle name="_타일공사_테라조공사_인테리어공사 발주계획서" xfId="18320"/>
    <cellStyle name="_타일공사_테라조공사_토공사발주" xfId="18321"/>
    <cellStyle name="_타일공사_토공사발주" xfId="18322"/>
    <cellStyle name="_타일기성" xfId="13669"/>
    <cellStyle name="_타일기성12월" xfId="13670"/>
    <cellStyle name="_태인-원평2공구(협력)" xfId="6271"/>
    <cellStyle name="_태인-원평2공구(협력)_적상무주IC도로(1공구)" xfId="6272"/>
    <cellStyle name="_터빈주제어마감 가설계서(AC-04)" xfId="6273"/>
    <cellStyle name="_토공 - 신일" xfId="15036"/>
    <cellStyle name="_토공1207(1공구토공)" xfId="12502"/>
    <cellStyle name="_토공및흙막이공사" xfId="13017"/>
    <cellStyle name="_토공사 분석2" xfId="15037"/>
    <cellStyle name="_토공사xls" xfId="21734"/>
    <cellStyle name="_토공사공법변경(0530)" xfId="6274"/>
    <cellStyle name="_토공사발주" xfId="18323"/>
    <cellStyle name="_토공사시행결의" xfId="6275"/>
    <cellStyle name="_토공사시행결의_ys dw 은평 생태교량" xfId="6276"/>
    <cellStyle name="_토류판(정대리수정0715)" xfId="15038"/>
    <cellStyle name="_토목설계" xfId="6277"/>
    <cellStyle name="_통광 폐수처리장(2002.5.24)" xfId="6278"/>
    <cellStyle name="_통광정문공사(2002.5.22)" xfId="6279"/>
    <cellStyle name="_통영죽림경비(대우)_ver04_예산관리팀송부" xfId="6280"/>
    <cellStyle name="_투찰" xfId="6281"/>
    <cellStyle name="_투찰(안덕대정)" xfId="15039"/>
    <cellStyle name="_투찰(안덕대정)_1. 가실행예산(0629 도면기준)" xfId="15040"/>
    <cellStyle name="_투찰(안덕대정)_1. 가실행예산(0629 도면기준)_4.일신통신 가실행예산(재견적合)" xfId="15041"/>
    <cellStyle name="_투찰(안덕대정)_1. 가실행예산(0629 도면기준)_을" xfId="15042"/>
    <cellStyle name="_투찰(안덕대정)_1.본실행 - 조정(안)" xfId="15043"/>
    <cellStyle name="_투찰(안덕대정)_1.본실행 - 조정(안)_4.일신통신 가실행예산(재견적合)" xfId="15044"/>
    <cellStyle name="_투찰(안덕대정)_1.본실행 - 조정(안)_을" xfId="15045"/>
    <cellStyle name="_투찰(안덕대정)_4.일신통신 가실행예산(재견적合)" xfId="15046"/>
    <cellStyle name="_투찰(안덕대정)_을" xfId="15047"/>
    <cellStyle name="_투찰(안덕대정)_총괄 내역서" xfId="15048"/>
    <cellStyle name="_투찰(안덕대정)_총괄 내역서_4.일신통신 가실행예산(재견적合)" xfId="15049"/>
    <cellStyle name="_투찰(안덕대정)_총괄 내역서_을" xfId="15050"/>
    <cellStyle name="_투찰(안덕대정)_투찰_대둔산" xfId="15051"/>
    <cellStyle name="_투찰(안덕대정)_투찰_대둔산_1. 가실행예산(0629 도면기준)" xfId="15052"/>
    <cellStyle name="_투찰(안덕대정)_투찰_대둔산_1. 가실행예산(0629 도면기준)_4.일신통신 가실행예산(재견적合)" xfId="15053"/>
    <cellStyle name="_투찰(안덕대정)_투찰_대둔산_1. 가실행예산(0629 도면기준)_을" xfId="15054"/>
    <cellStyle name="_투찰(안덕대정)_투찰_대둔산_1.본실행 - 조정(안)" xfId="15055"/>
    <cellStyle name="_투찰(안덕대정)_투찰_대둔산_1.본실행 - 조정(안)_4.일신통신 가실행예산(재견적合)" xfId="15056"/>
    <cellStyle name="_투찰(안덕대정)_투찰_대둔산_1.본실행 - 조정(안)_을" xfId="15057"/>
    <cellStyle name="_투찰(안덕대정)_투찰_대둔산_4.일신통신 가실행예산(재견적合)" xfId="15058"/>
    <cellStyle name="_투찰(안덕대정)_투찰_대둔산_을" xfId="15059"/>
    <cellStyle name="_투찰(안덕대정)_투찰_대둔산_총괄 내역서" xfId="15060"/>
    <cellStyle name="_투찰(안덕대정)_투찰_대둔산_총괄 내역서_4.일신통신 가실행예산(재견적合)" xfId="15061"/>
    <cellStyle name="_투찰(안덕대정)_투찰_대둔산_총괄 내역서_을" xfId="15062"/>
    <cellStyle name="_투찰(안덕대정)1" xfId="15063"/>
    <cellStyle name="_투찰(안덕대정)1_1. 가실행예산(0629 도면기준)" xfId="15064"/>
    <cellStyle name="_투찰(안덕대정)1_1. 가실행예산(0629 도면기준)_4.일신통신 가실행예산(재견적合)" xfId="15065"/>
    <cellStyle name="_투찰(안덕대정)1_1. 가실행예산(0629 도면기준)_을" xfId="15066"/>
    <cellStyle name="_투찰(안덕대정)1_1.본실행 - 조정(안)" xfId="15067"/>
    <cellStyle name="_투찰(안덕대정)1_1.본실행 - 조정(안)_4.일신통신 가실행예산(재견적合)" xfId="15068"/>
    <cellStyle name="_투찰(안덕대정)1_1.본실행 - 조정(안)_을" xfId="15069"/>
    <cellStyle name="_투찰(안덕대정)1_4.일신통신 가실행예산(재견적合)" xfId="15070"/>
    <cellStyle name="_투찰(안덕대정)1_을" xfId="15071"/>
    <cellStyle name="_투찰(안덕대정)1_총괄 내역서" xfId="15072"/>
    <cellStyle name="_투찰(안덕대정)1_총괄 내역서_4.일신통신 가실행예산(재견적合)" xfId="15073"/>
    <cellStyle name="_투찰(안덕대정)1_총괄 내역서_을" xfId="15074"/>
    <cellStyle name="_투찰(안덕대정)1_투찰_대둔산" xfId="15075"/>
    <cellStyle name="_투찰(안덕대정)1_투찰_대둔산_1. 가실행예산(0629 도면기준)" xfId="15076"/>
    <cellStyle name="_투찰(안덕대정)1_투찰_대둔산_1. 가실행예산(0629 도면기준)_4.일신통신 가실행예산(재견적合)" xfId="15077"/>
    <cellStyle name="_투찰(안덕대정)1_투찰_대둔산_1. 가실행예산(0629 도면기준)_을" xfId="15078"/>
    <cellStyle name="_투찰(안덕대정)1_투찰_대둔산_1.본실행 - 조정(안)" xfId="15079"/>
    <cellStyle name="_투찰(안덕대정)1_투찰_대둔산_1.본실행 - 조정(안)_4.일신통신 가실행예산(재견적合)" xfId="15080"/>
    <cellStyle name="_투찰(안덕대정)1_투찰_대둔산_1.본실행 - 조정(안)_을" xfId="15081"/>
    <cellStyle name="_투찰(안덕대정)1_투찰_대둔산_4.일신통신 가실행예산(재견적合)" xfId="15082"/>
    <cellStyle name="_투찰(안덕대정)1_투찰_대둔산_을" xfId="15083"/>
    <cellStyle name="_투찰(안덕대정)1_투찰_대둔산_총괄 내역서" xfId="15084"/>
    <cellStyle name="_투찰(안덕대정)1_투찰_대둔산_총괄 내역서_4.일신통신 가실행예산(재견적合)" xfId="15085"/>
    <cellStyle name="_투찰(안덕대정)1_투찰_대둔산_총괄 내역서_을" xfId="15086"/>
    <cellStyle name="_투찰_Book1" xfId="6304"/>
    <cellStyle name="_투찰_Book1_ys dw 은평 생태교량" xfId="6307"/>
    <cellStyle name="_투찰_Book1_삼각지 시공계획서" xfId="6305"/>
    <cellStyle name="_투찰_Book1_삼각지 시공계획서_ys dw 은평 생태교량" xfId="6306"/>
    <cellStyle name="_투찰_P-(현리-신팔)" xfId="6308"/>
    <cellStyle name="_투찰_P-(현리-신팔)_ys dw 은평 생태교량" xfId="6311"/>
    <cellStyle name="_투찰_P-(현리-신팔)_삼각지 시공계획서" xfId="6309"/>
    <cellStyle name="_투찰_P-(현리-신팔)_삼각지 시공계획서_ys dw 은평 생태교량" xfId="6310"/>
    <cellStyle name="_투찰_ys dw 은평 생태교량" xfId="6312"/>
    <cellStyle name="_투찰_부대결과" xfId="6282"/>
    <cellStyle name="_투찰_부대결과_Book1" xfId="6289"/>
    <cellStyle name="_투찰_부대결과_Book1_ys dw 은평 생태교량" xfId="6292"/>
    <cellStyle name="_투찰_부대결과_Book1_삼각지 시공계획서" xfId="6290"/>
    <cellStyle name="_투찰_부대결과_Book1_삼각지 시공계획서_ys dw 은평 생태교량" xfId="6291"/>
    <cellStyle name="_투찰_부대결과_P-(현리-신팔)" xfId="6293"/>
    <cellStyle name="_투찰_부대결과_P-(현리-신팔)_ys dw 은평 생태교량" xfId="6296"/>
    <cellStyle name="_투찰_부대결과_P-(현리-신팔)_삼각지 시공계획서" xfId="6294"/>
    <cellStyle name="_투찰_부대결과_P-(현리-신팔)_삼각지 시공계획서_ys dw 은평 생태교량" xfId="6295"/>
    <cellStyle name="_투찰_부대결과_ys dw 은평 생태교량" xfId="6297"/>
    <cellStyle name="_투찰_부대결과_삼각지 시공계획서" xfId="6283"/>
    <cellStyle name="_투찰_부대결과_삼각지 시공계획서_ys dw 은평 생태교량" xfId="6284"/>
    <cellStyle name="_투찰_부대결과_현리-신팔도로설계" xfId="6285"/>
    <cellStyle name="_투찰_부대결과_현리-신팔도로설계_ys dw 은평 생태교량" xfId="6288"/>
    <cellStyle name="_투찰_부대결과_현리-신팔도로설계_삼각지 시공계획서" xfId="6286"/>
    <cellStyle name="_투찰_부대결과_현리-신팔도로설계_삼각지 시공계획서_ys dw 은평 생태교량" xfId="6287"/>
    <cellStyle name="_투찰_삼각지 시공계획서" xfId="6298"/>
    <cellStyle name="_투찰_삼각지 시공계획서_ys dw 은평 생태교량" xfId="6299"/>
    <cellStyle name="_투찰_현리-신팔도로설계" xfId="6300"/>
    <cellStyle name="_투찰_현리-신팔도로설계_ys dw 은평 생태교량" xfId="6303"/>
    <cellStyle name="_투찰_현리-신팔도로설계_삼각지 시공계획서" xfId="6301"/>
    <cellStyle name="_투찰_현리-신팔도로설계_삼각지 시공계획서_ys dw 은평 생태교량" xfId="6302"/>
    <cellStyle name="_투찰내역" xfId="15087"/>
    <cellStyle name="_투찰내역_1. 가실행예산(0629 도면기준)" xfId="15088"/>
    <cellStyle name="_투찰내역_1. 가실행예산(0629 도면기준)_4.일신통신 가실행예산(재견적合)" xfId="15089"/>
    <cellStyle name="_투찰내역_1. 가실행예산(0629 도면기준)_을" xfId="15090"/>
    <cellStyle name="_투찰내역_1.본실행 - 조정(안)" xfId="15091"/>
    <cellStyle name="_투찰내역_1.본실행 - 조정(안)_4.일신통신 가실행예산(재견적合)" xfId="15092"/>
    <cellStyle name="_투찰내역_1.본실행 - 조정(안)_을" xfId="15093"/>
    <cellStyle name="_투찰내역_4.일신통신 가실행예산(재견적合)" xfId="15094"/>
    <cellStyle name="_투찰내역_을" xfId="15095"/>
    <cellStyle name="_투찰내역_총괄 내역서" xfId="15096"/>
    <cellStyle name="_투찰내역_총괄 내역서_4.일신통신 가실행예산(재견적合)" xfId="15097"/>
    <cellStyle name="_투찰내역_총괄 내역서_을" xfId="15098"/>
    <cellStyle name="_투찰내역R1" xfId="15099"/>
    <cellStyle name="_투찰내역R1_1. 가실행예산(0629 도면기준)" xfId="15100"/>
    <cellStyle name="_투찰내역R1_1. 가실행예산(0629 도면기준)_4.일신통신 가실행예산(재견적合)" xfId="15101"/>
    <cellStyle name="_투찰내역R1_1. 가실행예산(0629 도면기준)_을" xfId="15102"/>
    <cellStyle name="_투찰내역R1_1.본실행 - 조정(안)" xfId="15103"/>
    <cellStyle name="_투찰내역R1_1.본실행 - 조정(안)_4.일신통신 가실행예산(재견적合)" xfId="15104"/>
    <cellStyle name="_투찰내역R1_1.본실행 - 조정(안)_을" xfId="15105"/>
    <cellStyle name="_투찰내역R1_4.일신통신 가실행예산(재견적合)" xfId="15106"/>
    <cellStyle name="_투찰내역R1_을" xfId="15107"/>
    <cellStyle name="_투찰내역R1_총괄 내역서" xfId="15108"/>
    <cellStyle name="_투찰내역R1_총괄 내역서_4.일신통신 가실행예산(재견적合)" xfId="15109"/>
    <cellStyle name="_투찰내역R1_총괄 내역서_을" xfId="15110"/>
    <cellStyle name="_투팔양식" xfId="13671"/>
    <cellStyle name="_파주원가분석-030127" xfId="13672"/>
    <cellStyle name="_파주출판물" xfId="18324"/>
    <cellStyle name="_파주출판물 2" xfId="18325"/>
    <cellStyle name="_파주출판물개략완료" xfId="13016"/>
    <cellStyle name="_파주출판물개략완료Ⅲ" xfId="13181"/>
    <cellStyle name="_펌프장" xfId="6313"/>
    <cellStyle name="_평당공사비(05.26)" xfId="13673"/>
    <cellStyle name="_평택송화103동1308호견적" xfId="20639"/>
    <cellStyle name="_평택이동" xfId="6314"/>
    <cellStyle name="_평택지산실행예산서1차(2005.04.24)" xfId="21735"/>
    <cellStyle name="_평택화학중대(본실행)" xfId="18326"/>
    <cellStyle name="_평화의댐내역서최종(OLD)" xfId="6315"/>
    <cellStyle name="_포기각서" xfId="18327"/>
    <cellStyle name="_포장공" xfId="6316"/>
    <cellStyle name="_포항(2공구)설계" xfId="6317"/>
    <cellStyle name="_포항(2공구)설계_춘천-동홍천(3)대비표" xfId="6318"/>
    <cellStyle name="_포항실행견적내역" xfId="6319"/>
    <cellStyle name="_포항영일만(투찰원안)" xfId="6320"/>
    <cellStyle name="_표시(오라)" xfId="13674"/>
    <cellStyle name="_표준화내역(최종)" xfId="6321"/>
    <cellStyle name="_표지" xfId="6322"/>
    <cellStyle name="_표지및원가계산" xfId="6323"/>
    <cellStyle name="_품의" xfId="15111"/>
    <cellStyle name="_품의(외벽로프공)" xfId="20640"/>
    <cellStyle name="_품의서" xfId="6324"/>
    <cellStyle name="_품의서_분계" xfId="6325"/>
    <cellStyle name="_풍림임시" xfId="6326"/>
    <cellStyle name="_하계동계약" xfId="6327"/>
    <cellStyle name="_하나로정보센터 견적(각층별 최종)" xfId="13015"/>
    <cellStyle name="_하남덕풍추정공사비7(작성중)" xfId="21736"/>
    <cellStyle name="_하남덕풍추정공사비7(작성중)_실행예산초안(105동)-시형-1" xfId="21737"/>
    <cellStyle name="_하남덕풍추정공사비7(작성중)_실행예산초안(105동)-시형-2" xfId="21738"/>
    <cellStyle name="_하남덕풍추정공사비7(작성중)_평택 지산동 아파트추정1-결재本" xfId="21739"/>
    <cellStyle name="_하남덕풍추정공사비7(작성중)_평택 지산동 아파트추정1-결재本_실행예산초안(105동)-시형-1" xfId="21740"/>
    <cellStyle name="_하남덕풍추정공사비7(작성중)_평택 지산동 아파트추정1-결재本_실행예산초안(105동)-시형-2" xfId="21741"/>
    <cellStyle name="_하도급승인요청(금속기와공사)" xfId="18328"/>
    <cellStyle name="_하반기성과급인별LIST" xfId="6328"/>
    <cellStyle name="_하이마트창원제출(0313)" xfId="13675"/>
    <cellStyle name="_학생동아리방(설비)" xfId="12113"/>
    <cellStyle name="_한강로2가 복합건물(030924)개정0-PRD" xfId="6329"/>
    <cellStyle name="_한강로설계변경0617" xfId="6330"/>
    <cellStyle name="_한국가정법률 개산" xfId="15112"/>
    <cellStyle name="_한국예술종합학교" xfId="21742"/>
    <cellStyle name="_한남정산" xfId="18329"/>
    <cellStyle name="_한전" xfId="13676"/>
    <cellStyle name="_한전(발주처제출)" xfId="13677"/>
    <cellStyle name="_한전견적서대비견적0723" xfId="13678"/>
    <cellStyle name="_한효빌딩개보수" xfId="6331"/>
    <cellStyle name="_할증" xfId="6332"/>
    <cellStyle name="_해운대 아델리스 석공사(대웅석재)" xfId="21743"/>
    <cellStyle name="_현대건설0504" xfId="20641"/>
    <cellStyle name="_현대건설견적서류양식" xfId="20642"/>
    <cellStyle name="_현대메탈 - 기성" xfId="13679"/>
    <cellStyle name="_현대메탈정산" xfId="13680"/>
    <cellStyle name="_현대미포조선 내역(8.24)" xfId="13681"/>
    <cellStyle name="_현대미포조선 내역및 실행보고(8.24)" xfId="13682"/>
    <cellStyle name="_현대엔지니어링 계약내역서 9.7최종" xfId="13683"/>
    <cellStyle name="_현대엔지니어링 내역(본사)" xfId="13684"/>
    <cellStyle name="_현대엔지니어링 정산보고" xfId="13685"/>
    <cellStyle name="_현대오피텔 민원현장실사" xfId="6333"/>
    <cellStyle name="_현대중공업 캐비넷 및 안내데스크-1" xfId="13686"/>
    <cellStyle name="_현대해상1(1)" xfId="6334"/>
    <cellStyle name="_현리-신팔도로설계" xfId="6335"/>
    <cellStyle name="_현리-신팔도로설계_ys dw 은평 생태교량" xfId="6338"/>
    <cellStyle name="_현리-신팔도로설계_삼각지 시공계획서" xfId="6336"/>
    <cellStyle name="_현리-신팔도로설계_삼각지 시공계획서_ys dw 은평 생태교량" xfId="6337"/>
    <cellStyle name="_현설양식" xfId="18330"/>
    <cellStyle name="_현설용내역(0416)" xfId="6339"/>
    <cellStyle name="_현장 인원 비교" xfId="6340"/>
    <cellStyle name="_현장개요(광기술원)-사장보고용" xfId="6341"/>
    <cellStyle name="_현장설명" xfId="18331"/>
    <cellStyle name="_현장설명서" xfId="18332"/>
    <cellStyle name="_현장설명서-지하수개발" xfId="18333"/>
    <cellStyle name="_현장완료" xfId="13014"/>
    <cellStyle name="_현장인원투입현황" xfId="13687"/>
    <cellStyle name="_현장점검양식 현장송부07,04,26" xfId="6342"/>
    <cellStyle name="_협력업체견적대비(수송동)" xfId="6343"/>
    <cellStyle name="_협력업체견적대비(행신)" xfId="6344"/>
    <cellStyle name="_호수건설내역서20040403" xfId="18334"/>
    <cellStyle name="_호텔약전전기공사(1공구)-발의" xfId="15113"/>
    <cellStyle name="_홈플러스 대구칠성점 내역서 " xfId="18335"/>
    <cellStyle name="_홍길동미래세움제출용" xfId="13688"/>
    <cellStyle name="_홍천병원 보수공사-실행" xfId="13689"/>
    <cellStyle name="_화성골프장" xfId="6345"/>
    <cellStyle name="_화성동탄 견적서(최종NEGO)" xfId="21744"/>
    <cellStyle name="_화성동탄 내역서 4.28" xfId="21745"/>
    <cellStyle name="_화성동탄(투찰내역)" xfId="6346"/>
    <cellStyle name="_화성동탄KCC아파트추정1" xfId="21746"/>
    <cellStyle name="_화성동탄KCC아파트추정1_실행예산초안(105동)-시형-1" xfId="21747"/>
    <cellStyle name="_화성동탄KCC아파트추정1_실행예산초안(105동)-시형-2" xfId="21748"/>
    <cellStyle name="_화성동탄KCC아파트추정1_평택 지산동 아파트추정1-결재本" xfId="21749"/>
    <cellStyle name="_화성동탄KCC아파트추정1_평택 지산동 아파트추정1-결재本_실행예산초안(105동)-시형-1" xfId="21750"/>
    <cellStyle name="_화성동탄KCC아파트추정1_평택 지산동 아파트추정1-결재本_실행예산초안(105동)-시형-2" xfId="21751"/>
    <cellStyle name="_화성동탄KCC아파트추정2" xfId="21752"/>
    <cellStyle name="_화성동탄KCC아파트추정2_실행예산초안(105동)-시형-1" xfId="21753"/>
    <cellStyle name="_화성동탄KCC아파트추정2_실행예산초안(105동)-시형-2" xfId="21754"/>
    <cellStyle name="_화성동탄KCC아파트추정2_평택 지산동 아파트추정1-결재本" xfId="21755"/>
    <cellStyle name="_화성동탄KCC아파트추정2_평택 지산동 아파트추정1-결재本_실행예산초안(105동)-시형-1" xfId="21756"/>
    <cellStyle name="_화성동탄KCC아파트추정2_평택 지산동 아파트추정1-결재本_실행예산초안(105동)-시형-2" xfId="21757"/>
    <cellStyle name="_화성동탄KCC아파트추정3-재추정결재本-홈네트워크 추가등 20040612" xfId="21758"/>
    <cellStyle name="_화성동탄KCC아파트추정3-재추정결재本-홈네트워크 추가등 20040612_실행예산초안(105동)-시형-1" xfId="21759"/>
    <cellStyle name="_화성동탄KCC아파트추정3-재추정결재本-홈네트워크 추가등 20040612_실행예산초안(105동)-시형-2" xfId="21760"/>
    <cellStyle name="_화성동탄경비_ver06_예산관리팀송부_060626" xfId="6347"/>
    <cellStyle name="_화성태안아파트" xfId="6348"/>
    <cellStyle name="_황산교회" xfId="6349"/>
    <cellStyle name="_황세영총괄(1116)" xfId="13690"/>
    <cellStyle name="_황제의 실행0623최종결재용" xfId="13013"/>
    <cellStyle name="_황학동아파트 실행예산(4차,RC공사전체 2004.7.22)(공무팀확정)" xfId="21761"/>
    <cellStyle name="_효성통합회의실(BOQ)제출" xfId="13691"/>
    <cellStyle name="_효자APT가설공사" xfId="6350"/>
    <cellStyle name="_흙막이공사(일위)" xfId="15114"/>
    <cellStyle name="¡" xfId="7280"/>
    <cellStyle name="¡§i" xfId="7281"/>
    <cellStyle name="¡¾¨u￠￢ⓒ÷A¨u," xfId="7282"/>
    <cellStyle name="¡¾¨u￠￢ⓒ÷A¨u, 2" xfId="7283"/>
    <cellStyle name="¡¾¨u￠￢ⓒ÷A¨u, 3" xfId="7284"/>
    <cellStyle name="¡ër" xfId="7285"/>
    <cellStyle name="¨" xfId="7286"/>
    <cellStyle name="¨i" xfId="7287"/>
    <cellStyle name="¨ïo" xfId="7288"/>
    <cellStyle name="¨ö" xfId="7289"/>
    <cellStyle name="¨ö¡" xfId="7290"/>
    <cellStyle name="¨ö¡æ" xfId="7291"/>
    <cellStyle name="¨ö¡æ?" xfId="7292"/>
    <cellStyle name="¨ö¡æ??" xfId="7293"/>
    <cellStyle name="´þ" xfId="13692"/>
    <cellStyle name="´Þ·?" xfId="7294"/>
    <cellStyle name="´Þ·? 2" xfId="7295"/>
    <cellStyle name="´Þ·? 3" xfId="7296"/>
    <cellStyle name="¿ø" xfId="15115"/>
    <cellStyle name="’E‰Y [0.00]_laroux" xfId="7297"/>
    <cellStyle name="’E‰Y_laroux" xfId="7298"/>
    <cellStyle name="¢®¡" xfId="7317"/>
    <cellStyle name="¢®e" xfId="7318"/>
    <cellStyle name="¤@?e_TEST-1 " xfId="7319"/>
    <cellStyle name="\MNPREF32.DLL&amp;" xfId="7331"/>
    <cellStyle name="+,-,0" xfId="7299"/>
    <cellStyle name="+,-,0 2" xfId="7300"/>
    <cellStyle name="+,-,0 3" xfId="7301"/>
    <cellStyle name="+,-,0 4" xfId="13002"/>
    <cellStyle name="=" xfId="7302"/>
    <cellStyle name="= 2" xfId="7303"/>
    <cellStyle name="= 3" xfId="7304"/>
    <cellStyle name="=C:\WINDOWS\SYSTEM32\COMMAND.COM" xfId="13693"/>
    <cellStyle name="±a°e" xfId="13694"/>
    <cellStyle name="±a°e 10" xfId="13695"/>
    <cellStyle name="±a°e 11" xfId="13696"/>
    <cellStyle name="±a°e 12" xfId="13697"/>
    <cellStyle name="±a°e 13" xfId="13698"/>
    <cellStyle name="±a°e 14" xfId="13699"/>
    <cellStyle name="±a°e 15" xfId="13700"/>
    <cellStyle name="±a°e 2" xfId="13701"/>
    <cellStyle name="±a°e 3" xfId="13702"/>
    <cellStyle name="±a°e 4" xfId="13703"/>
    <cellStyle name="±a°e 5" xfId="13704"/>
    <cellStyle name="±a°e 6" xfId="13705"/>
    <cellStyle name="±a°e 7" xfId="13706"/>
    <cellStyle name="±a°e 8" xfId="13707"/>
    <cellStyle name="±a°e 9" xfId="13708"/>
    <cellStyle name="△ []" xfId="7305"/>
    <cellStyle name="△ [] 2" xfId="7306"/>
    <cellStyle name="△ [] 3" xfId="7307"/>
    <cellStyle name="△ [] 4" xfId="13001"/>
    <cellStyle name="△ [0]" xfId="7308"/>
    <cellStyle name="△ [0] 2" xfId="7309"/>
    <cellStyle name="△ [0] 3" xfId="7310"/>
    <cellStyle name="△ [0] 4" xfId="13000"/>
    <cellStyle name="△백분율" xfId="7311"/>
    <cellStyle name="△백분율 2" xfId="7312"/>
    <cellStyle name="△백분율 3" xfId="7313"/>
    <cellStyle name="△백분율 4" xfId="20981"/>
    <cellStyle name="△콤마" xfId="7314"/>
    <cellStyle name="△콤마 2" xfId="7315"/>
    <cellStyle name="△콤마 3" xfId="7316"/>
    <cellStyle name="△콤마 4" xfId="20982"/>
    <cellStyle name="●" xfId="21762"/>
    <cellStyle name="©ö" xfId="7320"/>
    <cellStyle name="©öe" xfId="7321"/>
    <cellStyle name="°ia¤¼o " xfId="13709"/>
    <cellStyle name="°iA¤¼O¼yA¡" xfId="7322"/>
    <cellStyle name="°iA¤¼O¼yA¡ 2" xfId="7323"/>
    <cellStyle name="°iA¤¼O¼yA¡ 3" xfId="7324"/>
    <cellStyle name="°ia¤aa " xfId="13710"/>
    <cellStyle name="°iA¤Aa·A1" xfId="7325"/>
    <cellStyle name="°iA¤Aa·A1 2" xfId="7326"/>
    <cellStyle name="°iA¤Aa·A1 3" xfId="7327"/>
    <cellStyle name="°iA¤Aa·A2" xfId="7328"/>
    <cellStyle name="°iA¤Aa·A2 2" xfId="7329"/>
    <cellStyle name="°iA¤Aa·A2 3" xfId="7330"/>
    <cellStyle name="°ßAu" xfId="13711"/>
    <cellStyle name="°ßAu 10" xfId="13712"/>
    <cellStyle name="°ßAu 11" xfId="13713"/>
    <cellStyle name="°ßAu 12" xfId="13714"/>
    <cellStyle name="°ßAu 13" xfId="13715"/>
    <cellStyle name="°ßAu 14" xfId="13716"/>
    <cellStyle name="°ßAu 15" xfId="13717"/>
    <cellStyle name="°ßAu 2" xfId="13718"/>
    <cellStyle name="°ßAu 3" xfId="13719"/>
    <cellStyle name="°ßAu 4" xfId="13720"/>
    <cellStyle name="°ßAu 5" xfId="13721"/>
    <cellStyle name="°ßAu 6" xfId="13722"/>
    <cellStyle name="°ßAu 7" xfId="13723"/>
    <cellStyle name="°ßAu 8" xfId="13724"/>
    <cellStyle name="°ßAu 9" xfId="13725"/>
    <cellStyle name="µÚ¿¡ ¿À´Â ÇÏÀÌÆÛ¸µÅ©" xfId="18336"/>
    <cellStyle name="•W?_BOOKSHIP_½ÇÀûÇöÈ² " xfId="20643"/>
    <cellStyle name="æØè [0.00]_NT Server " xfId="20644"/>
    <cellStyle name="æØè_NT Server " xfId="20645"/>
    <cellStyle name="ÊÝ [0.00]_NT Server " xfId="20646"/>
    <cellStyle name="ÊÝ_NT Server " xfId="20647"/>
    <cellStyle name="W?_½RmF¼° " xfId="20648"/>
    <cellStyle name="W_BOOKSHIP" xfId="20649"/>
    <cellStyle name="0" xfId="7332"/>
    <cellStyle name="0 2" xfId="7333"/>
    <cellStyle name="0 3" xfId="7334"/>
    <cellStyle name="0%" xfId="7335"/>
    <cellStyle name="0% 2" xfId="7336"/>
    <cellStyle name="0% 3" xfId="7337"/>
    <cellStyle name="0,0_x000d__x000a_NA_x000d__x000a_" xfId="13726"/>
    <cellStyle name="0.0" xfId="7338"/>
    <cellStyle name="0.0 2" xfId="7339"/>
    <cellStyle name="0.0 3" xfId="7340"/>
    <cellStyle name="0.0%" xfId="7341"/>
    <cellStyle name="0.0% 2" xfId="7342"/>
    <cellStyle name="0.0% 3" xfId="7343"/>
    <cellStyle name="0.00" xfId="7344"/>
    <cellStyle name="0.00 2" xfId="7345"/>
    <cellStyle name="0.00 3" xfId="7346"/>
    <cellStyle name="0.00%" xfId="7347"/>
    <cellStyle name="0.00% 2" xfId="7348"/>
    <cellStyle name="0.00% 3" xfId="7349"/>
    <cellStyle name="0.000%" xfId="7350"/>
    <cellStyle name="0.000% 2" xfId="7351"/>
    <cellStyle name="0.000% 3" xfId="7352"/>
    <cellStyle name="0.000%_예정공정표_계통도 " xfId="13727"/>
    <cellStyle name="0.0000%" xfId="7353"/>
    <cellStyle name="0.0000% 2" xfId="7354"/>
    <cellStyle name="0.0000% 3" xfId="7355"/>
    <cellStyle name="0.0000%_계통도 " xfId="13728"/>
    <cellStyle name="0]_laroux_1_PLDT" xfId="7356"/>
    <cellStyle name="0_공조설비" xfId="13729"/>
    <cellStyle name="0_낙산연수원_외주리스트" xfId="7357"/>
    <cellStyle name="0_낙산연수원_외주리스트 2" xfId="7358"/>
    <cellStyle name="0_내역서(0823)" xfId="7359"/>
    <cellStyle name="0_내역서(0823) 2" xfId="7360"/>
    <cellStyle name="0_내역서2" xfId="7361"/>
    <cellStyle name="0_내역서2 2" xfId="7362"/>
    <cellStyle name="0_단가산출서" xfId="7363"/>
    <cellStyle name="0_단가산출서 2" xfId="7364"/>
    <cellStyle name="0_수량산출서" xfId="7365"/>
    <cellStyle name="0_수량산출서 2" xfId="7366"/>
    <cellStyle name="0_수량산출서(0722)" xfId="7367"/>
    <cellStyle name="0_수량산출서(0722) 2" xfId="7368"/>
    <cellStyle name="0_숭실대학교 걷고싶은 거리 녹화사업" xfId="7369"/>
    <cellStyle name="0_숭실대학교 걷고싶은 거리 녹화사업 2" xfId="7370"/>
    <cellStyle name="0_숭실대학교 걷고싶은 거리 녹화사업_1" xfId="7371"/>
    <cellStyle name="0_숭실대학교 걷고싶은 거리 녹화사업_1 2" xfId="7372"/>
    <cellStyle name="0_실행예산-덕성여대(본실행)" xfId="7373"/>
    <cellStyle name="0_실행예산-덕성여대(본실행) 2" xfId="7374"/>
    <cellStyle name="0_저동_실행작업(060713)" xfId="7375"/>
    <cellStyle name="0_저동_실행작업(060713) 2" xfId="7376"/>
    <cellStyle name="0_정산보고" xfId="7377"/>
    <cellStyle name="0_정산보고 2" xfId="7378"/>
    <cellStyle name="0_정산실행예산" xfId="7379"/>
    <cellStyle name="0_정산실행예산 2" xfId="7380"/>
    <cellStyle name="0_준공정산보고-덕성여대현장" xfId="7381"/>
    <cellStyle name="0_준공정산보고-덕성여대현장 2" xfId="7382"/>
    <cellStyle name="0_준공정산보고-중앙고강당현장(경비보나)" xfId="7383"/>
    <cellStyle name="0_준공정산보고-중앙고강당현장(경비보나) 2" xfId="7384"/>
    <cellStyle name="00" xfId="7385"/>
    <cellStyle name="00 2" xfId="7386"/>
    <cellStyle name="00 3" xfId="7387"/>
    <cellStyle name="000" xfId="7388"/>
    <cellStyle name="¼yAU(R)" xfId="7389"/>
    <cellStyle name="¼yAU(R) 2" xfId="7390"/>
    <cellStyle name="¼yAU(R) 3" xfId="7391"/>
    <cellStyle name="½" xfId="7392"/>
    <cellStyle name="½°" xfId="7393"/>
    <cellStyle name="½°ç¥" xfId="7394"/>
    <cellStyle name="½°ç¥ [" xfId="7395"/>
    <cellStyle name="½°ç¥ [0]_" xfId="7396"/>
    <cellStyle name="1" xfId="7397"/>
    <cellStyle name="¹" xfId="7398"/>
    <cellStyle name="1 000 Kč_RESULTS" xfId="15116"/>
    <cellStyle name="1 10" xfId="7399"/>
    <cellStyle name="1 10 2" xfId="7400"/>
    <cellStyle name="1 10 3" xfId="7401"/>
    <cellStyle name="1 11" xfId="7402"/>
    <cellStyle name="1 11 2" xfId="7403"/>
    <cellStyle name="1 11 3" xfId="7404"/>
    <cellStyle name="1 12" xfId="7405"/>
    <cellStyle name="1 12 2" xfId="7406"/>
    <cellStyle name="1 12 3" xfId="7407"/>
    <cellStyle name="1 13" xfId="7408"/>
    <cellStyle name="1 13 2" xfId="7409"/>
    <cellStyle name="1 13 3" xfId="7410"/>
    <cellStyle name="1 14" xfId="7411"/>
    <cellStyle name="1 14 2" xfId="7412"/>
    <cellStyle name="1 14 3" xfId="7413"/>
    <cellStyle name="1 15" xfId="7414"/>
    <cellStyle name="1 16" xfId="7415"/>
    <cellStyle name="1 17" xfId="12999"/>
    <cellStyle name="1 18" xfId="13213"/>
    <cellStyle name="1 19" xfId="13199"/>
    <cellStyle name="1 2" xfId="7416"/>
    <cellStyle name="1 2 2" xfId="7417"/>
    <cellStyle name="1 2 3" xfId="7418"/>
    <cellStyle name="1 20" xfId="13207"/>
    <cellStyle name="1 21" xfId="13204"/>
    <cellStyle name="1 22" xfId="13271"/>
    <cellStyle name="1 23" xfId="12276"/>
    <cellStyle name="1 24" xfId="13252"/>
    <cellStyle name="1 25" xfId="12292"/>
    <cellStyle name="1 3" xfId="7419"/>
    <cellStyle name="1 3 2" xfId="7420"/>
    <cellStyle name="1 3 3" xfId="7421"/>
    <cellStyle name="1 4" xfId="7422"/>
    <cellStyle name="1 4 2" xfId="7423"/>
    <cellStyle name="1 4 3" xfId="7424"/>
    <cellStyle name="1 5" xfId="7425"/>
    <cellStyle name="1 5 2" xfId="7426"/>
    <cellStyle name="1 5 3" xfId="7427"/>
    <cellStyle name="1 6" xfId="7428"/>
    <cellStyle name="1 6 2" xfId="7429"/>
    <cellStyle name="1 6 3" xfId="7430"/>
    <cellStyle name="1 7" xfId="7431"/>
    <cellStyle name="1 7 2" xfId="7432"/>
    <cellStyle name="1 7 3" xfId="7433"/>
    <cellStyle name="1 8" xfId="7434"/>
    <cellStyle name="1 8 2" xfId="7435"/>
    <cellStyle name="1 8 3" xfId="7436"/>
    <cellStyle name="1 9" xfId="7437"/>
    <cellStyle name="1 9 2" xfId="7438"/>
    <cellStyle name="1 9 3" xfId="7439"/>
    <cellStyle name="¹?ºð?²" xfId="7440"/>
    <cellStyle name="¹?ºð?² 2" xfId="7441"/>
    <cellStyle name="¹?ºð?² 3" xfId="7442"/>
    <cellStyle name="1_00-예산서양식100" xfId="7443"/>
    <cellStyle name="1_01.확정실행예산_본실행(전체)_셈텀(06.08.08)_" xfId="7444"/>
    <cellStyle name="1_01__본실행예산내역_대구상인_10.15 (예산관리팀)" xfId="7445"/>
    <cellStyle name="1_01-01. 연세대의료원(기계설비)_실행작업중rev01_제출용20051019" xfId="7446"/>
    <cellStyle name="1_01-01. 연세대의료원(기계설비)_실행작업중rev01_제출용20051019_낙산연수원_외주리스트" xfId="7447"/>
    <cellStyle name="1_01-01. 연세대의료원(기계설비)_실행작업중rev01_제출용20051019_저동_실행작업(060713)" xfId="7448"/>
    <cellStyle name="1_02. 새세대육영회 신축공사 실행내역_Rev01_임성규" xfId="7449"/>
    <cellStyle name="1_02. 새세대육영회 신축공사 실행내역_Rev01_임성규_낙산연수원_외주리스트" xfId="7450"/>
    <cellStyle name="1_02. 새세대육영회 신축공사 실행내역_Rev01_임성규_저동_실행작업(060713)" xfId="7451"/>
    <cellStyle name="1_02. 철도단가대비(04.12.22)-실행" xfId="7452"/>
    <cellStyle name="1_02. 철도단가대비(04.12.22)-실행_낙산연수원_외주리스트" xfId="7453"/>
    <cellStyle name="1_02. 철도단가대비(04.12.22)-실행_저동_실행작업(060713)" xfId="7454"/>
    <cellStyle name="1_03-01-01. 기계설비변경공내역_실행내역20051025_REV.01" xfId="7455"/>
    <cellStyle name="1_03-01-02. 소방설비공내역서_실행내역20051021" xfId="7456"/>
    <cellStyle name="1_05-시설본부본공사(기계설비)_실행작업중1206" xfId="7457"/>
    <cellStyle name="1_07.행정초-울타리공사" xfId="7458"/>
    <cellStyle name="1_1011예산내역서" xfId="7459"/>
    <cellStyle name="1_1-2죽림푸르지오0421" xfId="7460"/>
    <cellStyle name="1_1-2죽림푸르지오0421 2" xfId="7461"/>
    <cellStyle name="1_1-2죽림푸르지오0421 3" xfId="7462"/>
    <cellStyle name="1_Book1" xfId="7797"/>
    <cellStyle name="1_Book1_낙산연수원_외주리스트" xfId="7798"/>
    <cellStyle name="1_Book1_저동_실행작업(060713)" xfId="7799"/>
    <cellStyle name="1_Book2" xfId="7800"/>
    <cellStyle name="1_KVN연세전파천문대엑셀내역_실행입찰용" xfId="7801"/>
    <cellStyle name="1_KVN연세전파천문대엑셀내역_실행입찰용_낙산연수원_외주리스트" xfId="7802"/>
    <cellStyle name="1_KVN연세전파천문대엑셀내역_실행입찰용_저동_실행작업(060713)" xfId="7803"/>
    <cellStyle name="1_laroux" xfId="7804"/>
    <cellStyle name="1_laroux 2" xfId="7805"/>
    <cellStyle name="1_laroux 3" xfId="7806"/>
    <cellStyle name="1_laroux_ATC-YOON1" xfId="7809"/>
    <cellStyle name="1_laroux_ATC-YOON1 2" xfId="7810"/>
    <cellStyle name="1_laroux_ATC-YOON1 3" xfId="7811"/>
    <cellStyle name="1_laroux_ATC-YOON1_낙산연수원_외주리스트" xfId="7812"/>
    <cellStyle name="1_laroux_ATC-YOON1_저동_실행작업(060713)" xfId="7813"/>
    <cellStyle name="1_laroux_낙산연수원_외주리스트" xfId="7807"/>
    <cellStyle name="1_laroux_저동_실행작업(060713)" xfId="7808"/>
    <cellStyle name="1_rhd(토양-토공)071212" xfId="7814"/>
    <cellStyle name="1_rhd(토양-토공)071212 2" xfId="7815"/>
    <cellStyle name="1_rhd(토양-토공)071212 3" xfId="7816"/>
    <cellStyle name="1_SPG및유리공사" xfId="12993"/>
    <cellStyle name="1_total" xfId="7817"/>
    <cellStyle name="1_total 2" xfId="7818"/>
    <cellStyle name="1_total 3" xfId="7819"/>
    <cellStyle name="1_total_★화명동3차원가계산서" xfId="7820"/>
    <cellStyle name="1_total_00-설계서양식" xfId="7821"/>
    <cellStyle name="1_total_00-예산서양식100" xfId="7822"/>
    <cellStyle name="1_total_00-예산서양식100 2" xfId="7823"/>
    <cellStyle name="1_total_00-예산서양식100 3" xfId="7824"/>
    <cellStyle name="1_total_00-예산서양식100_00-폐기물처리설계서양식" xfId="7825"/>
    <cellStyle name="1_total_00-예산서양식100_대전가오-설계서" xfId="7826"/>
    <cellStyle name="1_total_00-예산서양식100_대전가오-설계서(관리)" xfId="7827"/>
    <cellStyle name="1_total_00-예산서양식100_대전가오-설계서1" xfId="7828"/>
    <cellStyle name="1_total_00-예산서양식100_둥근달-수량산출서(철거)" xfId="7829"/>
    <cellStyle name="1_total_00-폐기물예산서양식2" xfId="7830"/>
    <cellStyle name="1_total_00-폐기물예산서양식2_00-폐기물처리설계서양식" xfId="7831"/>
    <cellStyle name="1_total_00-폐기물예산서양식2_둥근달-수량산출서(철거)" xfId="7832"/>
    <cellStyle name="1_total_00-폐기물처리설계서양식" xfId="7833"/>
    <cellStyle name="1_total_00-표지예정공정표" xfId="7834"/>
    <cellStyle name="1_total_00-표지예정공정표_00-폐기물처리설계서양식" xfId="7835"/>
    <cellStyle name="1_total_00-표지예정공정표_둥근달-수량산출서(철거)" xfId="7836"/>
    <cellStyle name="1_total_01.부산대병원실행-작업중(태양)" xfId="7837"/>
    <cellStyle name="1_total_04. 신도림주상복합_기계실행예산(안)20060412_배연담파스리브단가수정" xfId="7838"/>
    <cellStyle name="1_total_04.비봉도급-작업중" xfId="7839"/>
    <cellStyle name="1_total_04.비봉도급-작업중_04. 신도림주상복합_기계실행예산(안)20060412_배연담파스리브단가수정" xfId="7840"/>
    <cellStyle name="1_total_04.비봉도급-작업중_실행작업중_기계내역(노인건강타운)_20060201(동진)" xfId="7841"/>
    <cellStyle name="1_total_04.비봉도급-작업중_최종-실행내역(협성대신학관)060110" xfId="7842"/>
    <cellStyle name="1_total_04.비봉도급-작업중_통합단가-동진" xfId="7843"/>
    <cellStyle name="1_total_05W0305L(실행작업051125)" xfId="7844"/>
    <cellStyle name="1_total_1차 기성 내역서 0612023" xfId="18337"/>
    <cellStyle name="1_total_3차네고견적(061017-1)" xfId="18338"/>
    <cellStyle name="1_total_rhd(토양-토공)071212" xfId="8853"/>
    <cellStyle name="1_total_rhd(토양-토공)071212 2" xfId="8854"/>
    <cellStyle name="1_total_rhd(토양-토공)071212 3" xfId="8855"/>
    <cellStyle name="1_total_Sheet1" xfId="18339"/>
    <cellStyle name="1_total_Sheet1_1차 기성 내역서 0612023" xfId="18340"/>
    <cellStyle name="1_total_Sheet1_3차네고견적(061017-1)" xfId="18341"/>
    <cellStyle name="1_total_ys dw 은평 생태교량" xfId="8856"/>
    <cellStyle name="1_total_ys dw 은평 생태교량 2" xfId="8857"/>
    <cellStyle name="1_total_ys dw 은평 생태교량 3" xfId="8858"/>
    <cellStyle name="1_total_갑지" xfId="7845"/>
    <cellStyle name="1_total_갑지_★화명동3차원가계산서" xfId="7846"/>
    <cellStyle name="1_total_갑지_주요자재집계표(1206-본내역금회)" xfId="7847"/>
    <cellStyle name="1_total_갑지_주요자재집계표(1206-본내역전체)" xfId="7848"/>
    <cellStyle name="1_total_갑지_주요자재집계표(전체)" xfId="7849"/>
    <cellStyle name="1_total_갑지_주요자재집계표1120(금회-제출용)" xfId="7850"/>
    <cellStyle name="1_total_갑지_중동롯데캐슬마스터2" xfId="7851"/>
    <cellStyle name="1_total_갑지0601" xfId="18342"/>
    <cellStyle name="1_total_갑지0601_00갑지" xfId="18343"/>
    <cellStyle name="1_total_갑지0601_00갑지_1차 기성 내역서 0612023" xfId="18344"/>
    <cellStyle name="1_total_갑지0601_00갑지_3차네고견적(061017-1)" xfId="18345"/>
    <cellStyle name="1_total_갑지0601_00갑지_백화점화장실인테리어" xfId="18346"/>
    <cellStyle name="1_total_갑지0601_00갑지_백화점화장실인테리어_1차 기성 내역서 0612023" xfId="18347"/>
    <cellStyle name="1_total_갑지0601_00갑지_백화점화장실인테리어_3차네고견적(061017-1)" xfId="18348"/>
    <cellStyle name="1_total_갑지0601_00갑지_설계내역서" xfId="18349"/>
    <cellStyle name="1_total_갑지0601_00갑지_설계내역서_1차 기성 내역서 0612023" xfId="18350"/>
    <cellStyle name="1_total_갑지0601_00갑지_설계내역서_3차네고견적(061017-1)" xfId="18351"/>
    <cellStyle name="1_total_갑지0601_00갑지_설계내역서_백화점화장실인테리어" xfId="18352"/>
    <cellStyle name="1_total_갑지0601_00갑지_설계내역서_백화점화장실인테리어_1차 기성 내역서 0612023" xfId="18353"/>
    <cellStyle name="1_total_갑지0601_00갑지_설계내역서_백화점화장실인테리어_3차네고견적(061017-1)" xfId="18354"/>
    <cellStyle name="1_total_갑지0601_00갑지_설계내역서_화명조경" xfId="18355"/>
    <cellStyle name="1_total_갑지0601_00갑지_설계내역서_화명조경_1차 기성 내역서 0612023" xfId="18356"/>
    <cellStyle name="1_total_갑지0601_00갑지_설계내역서_화명조경_3차네고견적(061017-1)" xfId="18357"/>
    <cellStyle name="1_total_갑지0601_00갑지_설계내역서_화명조경_백화점화장실인테리어" xfId="18358"/>
    <cellStyle name="1_total_갑지0601_00갑지_설계내역서_화명조경_백화점화장실인테리어_1차 기성 내역서 0612023" xfId="18359"/>
    <cellStyle name="1_total_갑지0601_00갑지_설계내역서_화명조경_백화점화장실인테리어_3차네고견적(061017-1)" xfId="18360"/>
    <cellStyle name="1_total_갑지0601_00갑지_설계내역서1월7일" xfId="18361"/>
    <cellStyle name="1_total_갑지0601_00갑지_설계내역서1월7일_1차 기성 내역서 0612023" xfId="18362"/>
    <cellStyle name="1_total_갑지0601_00갑지_설계내역서1월7일_3차네고견적(061017-1)" xfId="18363"/>
    <cellStyle name="1_total_갑지0601_00갑지_설계내역서1월7일_백화점화장실인테리어" xfId="18364"/>
    <cellStyle name="1_total_갑지0601_00갑지_설계내역서1월7일_백화점화장실인테리어_1차 기성 내역서 0612023" xfId="18365"/>
    <cellStyle name="1_total_갑지0601_00갑지_설계내역서1월7일_백화점화장실인테리어_3차네고견적(061017-1)" xfId="18366"/>
    <cellStyle name="1_total_갑지0601_00갑지_설계내역서1월7일_화명조경" xfId="18367"/>
    <cellStyle name="1_total_갑지0601_00갑지_설계내역서1월7일_화명조경_1차 기성 내역서 0612023" xfId="18368"/>
    <cellStyle name="1_total_갑지0601_00갑지_설계내역서1월7일_화명조경_3차네고견적(061017-1)" xfId="18369"/>
    <cellStyle name="1_total_갑지0601_00갑지_설계내역서1월7일_화명조경_백화점화장실인테리어" xfId="18370"/>
    <cellStyle name="1_total_갑지0601_00갑지_설계내역서1월7일_화명조경_백화점화장실인테리어_1차 기성 내역서 0612023" xfId="18371"/>
    <cellStyle name="1_total_갑지0601_00갑지_설계내역서1월7일_화명조경_백화점화장실인테리어_3차네고견적(061017-1)" xfId="18372"/>
    <cellStyle name="1_total_갑지0601_00갑지_화명조경" xfId="18373"/>
    <cellStyle name="1_total_갑지0601_00갑지_화명조경_1차 기성 내역서 0612023" xfId="18374"/>
    <cellStyle name="1_total_갑지0601_00갑지_화명조경_3차네고견적(061017-1)" xfId="18375"/>
    <cellStyle name="1_total_갑지0601_00갑지_화명조경_백화점화장실인테리어" xfId="18376"/>
    <cellStyle name="1_total_갑지0601_00갑지_화명조경_백화점화장실인테리어_1차 기성 내역서 0612023" xfId="18377"/>
    <cellStyle name="1_total_갑지0601_00갑지_화명조경_백화점화장실인테리어_3차네고견적(061017-1)" xfId="18378"/>
    <cellStyle name="1_total_갑지0601_1차 기성 내역서 0612023" xfId="18379"/>
    <cellStyle name="1_total_갑지0601_3차네고견적(061017-1)" xfId="18380"/>
    <cellStyle name="1_total_갑지0601_과천놀이터설계서" xfId="18381"/>
    <cellStyle name="1_total_갑지0601_과천놀이터설계서_1차 기성 내역서 0612023" xfId="18382"/>
    <cellStyle name="1_total_갑지0601_과천놀이터설계서_3차네고견적(061017-1)" xfId="18383"/>
    <cellStyle name="1_total_갑지0601_과천놀이터설계서_백화점화장실인테리어" xfId="18384"/>
    <cellStyle name="1_total_갑지0601_과천놀이터설계서_백화점화장실인테리어_1차 기성 내역서 0612023" xfId="18385"/>
    <cellStyle name="1_total_갑지0601_과천놀이터설계서_백화점화장실인테리어_3차네고견적(061017-1)" xfId="18386"/>
    <cellStyle name="1_total_갑지0601_과천놀이터설계서_설계내역서" xfId="18387"/>
    <cellStyle name="1_total_갑지0601_과천놀이터설계서_설계내역서_1차 기성 내역서 0612023" xfId="18388"/>
    <cellStyle name="1_total_갑지0601_과천놀이터설계서_설계내역서_3차네고견적(061017-1)" xfId="18389"/>
    <cellStyle name="1_total_갑지0601_과천놀이터설계서_설계내역서_백화점화장실인테리어" xfId="18390"/>
    <cellStyle name="1_total_갑지0601_과천놀이터설계서_설계내역서_백화점화장실인테리어_1차 기성 내역서 0612023" xfId="18391"/>
    <cellStyle name="1_total_갑지0601_과천놀이터설계서_설계내역서_백화점화장실인테리어_3차네고견적(061017-1)" xfId="18392"/>
    <cellStyle name="1_total_갑지0601_과천놀이터설계서_설계내역서_화명조경" xfId="18393"/>
    <cellStyle name="1_total_갑지0601_과천놀이터설계서_설계내역서_화명조경_1차 기성 내역서 0612023" xfId="18394"/>
    <cellStyle name="1_total_갑지0601_과천놀이터설계서_설계내역서_화명조경_3차네고견적(061017-1)" xfId="18395"/>
    <cellStyle name="1_total_갑지0601_과천놀이터설계서_설계내역서_화명조경_백화점화장실인테리어" xfId="18396"/>
    <cellStyle name="1_total_갑지0601_과천놀이터설계서_설계내역서_화명조경_백화점화장실인테리어_1차 기성 내역서 0612023" xfId="18397"/>
    <cellStyle name="1_total_갑지0601_과천놀이터설계서_설계내역서_화명조경_백화점화장실인테리어_3차네고견적(061017-1)" xfId="18398"/>
    <cellStyle name="1_total_갑지0601_과천놀이터설계서_설계내역서1월7일" xfId="18399"/>
    <cellStyle name="1_total_갑지0601_과천놀이터설계서_설계내역서1월7일_1차 기성 내역서 0612023" xfId="18400"/>
    <cellStyle name="1_total_갑지0601_과천놀이터설계서_설계내역서1월7일_3차네고견적(061017-1)" xfId="18401"/>
    <cellStyle name="1_total_갑지0601_과천놀이터설계서_설계내역서1월7일_백화점화장실인테리어" xfId="18402"/>
    <cellStyle name="1_total_갑지0601_과천놀이터설계서_설계내역서1월7일_백화점화장실인테리어_1차 기성 내역서 0612023" xfId="18403"/>
    <cellStyle name="1_total_갑지0601_과천놀이터설계서_설계내역서1월7일_백화점화장실인테리어_3차네고견적(061017-1)" xfId="18404"/>
    <cellStyle name="1_total_갑지0601_과천놀이터설계서_설계내역서1월7일_화명조경" xfId="18405"/>
    <cellStyle name="1_total_갑지0601_과천놀이터설계서_설계내역서1월7일_화명조경_1차 기성 내역서 0612023" xfId="18406"/>
    <cellStyle name="1_total_갑지0601_과천놀이터설계서_설계내역서1월7일_화명조경_3차네고견적(061017-1)" xfId="18407"/>
    <cellStyle name="1_total_갑지0601_과천놀이터설계서_설계내역서1월7일_화명조경_백화점화장실인테리어" xfId="18408"/>
    <cellStyle name="1_total_갑지0601_과천놀이터설계서_설계내역서1월7일_화명조경_백화점화장실인테리어_1차 기성 내역서 0612023" xfId="18409"/>
    <cellStyle name="1_total_갑지0601_과천놀이터설계서_설계내역서1월7일_화명조경_백화점화장실인테리어_3차네고견적(061017-1)" xfId="18410"/>
    <cellStyle name="1_total_갑지0601_과천놀이터설계서_화명조경" xfId="18411"/>
    <cellStyle name="1_total_갑지0601_과천놀이터설계서_화명조경_1차 기성 내역서 0612023" xfId="18412"/>
    <cellStyle name="1_total_갑지0601_과천놀이터설계서_화명조경_3차네고견적(061017-1)" xfId="18413"/>
    <cellStyle name="1_total_갑지0601_과천놀이터설계서_화명조경_백화점화장실인테리어" xfId="18414"/>
    <cellStyle name="1_total_갑지0601_과천놀이터설계서_화명조경_백화점화장실인테리어_1차 기성 내역서 0612023" xfId="18415"/>
    <cellStyle name="1_total_갑지0601_과천놀이터설계서_화명조경_백화점화장실인테리어_3차네고견적(061017-1)" xfId="18416"/>
    <cellStyle name="1_total_갑지0601_백화점화장실인테리어" xfId="18417"/>
    <cellStyle name="1_total_갑지0601_백화점화장실인테리어_1차 기성 내역서 0612023" xfId="18418"/>
    <cellStyle name="1_total_갑지0601_백화점화장실인테리어_3차네고견적(061017-1)" xfId="18419"/>
    <cellStyle name="1_total_갑지0601_총괄갑지" xfId="18420"/>
    <cellStyle name="1_total_갑지0601_총괄갑지_1차 기성 내역서 0612023" xfId="18421"/>
    <cellStyle name="1_total_갑지0601_총괄갑지_3차네고견적(061017-1)" xfId="18422"/>
    <cellStyle name="1_total_갑지0601_총괄갑지_백화점화장실인테리어" xfId="18423"/>
    <cellStyle name="1_total_갑지0601_총괄갑지_백화점화장실인테리어_1차 기성 내역서 0612023" xfId="18424"/>
    <cellStyle name="1_total_갑지0601_총괄갑지_백화점화장실인테리어_3차네고견적(061017-1)" xfId="18425"/>
    <cellStyle name="1_total_갑지0601_총괄갑지_설계내역서" xfId="18426"/>
    <cellStyle name="1_total_갑지0601_총괄갑지_설계내역서_1차 기성 내역서 0612023" xfId="18427"/>
    <cellStyle name="1_total_갑지0601_총괄갑지_설계내역서_3차네고견적(061017-1)" xfId="18428"/>
    <cellStyle name="1_total_갑지0601_총괄갑지_설계내역서_백화점화장실인테리어" xfId="18429"/>
    <cellStyle name="1_total_갑지0601_총괄갑지_설계내역서_백화점화장실인테리어_1차 기성 내역서 0612023" xfId="18430"/>
    <cellStyle name="1_total_갑지0601_총괄갑지_설계내역서_백화점화장실인테리어_3차네고견적(061017-1)" xfId="18431"/>
    <cellStyle name="1_total_갑지0601_총괄갑지_설계내역서_화명조경" xfId="18432"/>
    <cellStyle name="1_total_갑지0601_총괄갑지_설계내역서_화명조경_1차 기성 내역서 0612023" xfId="18433"/>
    <cellStyle name="1_total_갑지0601_총괄갑지_설계내역서_화명조경_3차네고견적(061017-1)" xfId="18434"/>
    <cellStyle name="1_total_갑지0601_총괄갑지_설계내역서_화명조경_백화점화장실인테리어" xfId="18435"/>
    <cellStyle name="1_total_갑지0601_총괄갑지_설계내역서_화명조경_백화점화장실인테리어_1차 기성 내역서 0612023" xfId="18436"/>
    <cellStyle name="1_total_갑지0601_총괄갑지_설계내역서_화명조경_백화점화장실인테리어_3차네고견적(061017-1)" xfId="18437"/>
    <cellStyle name="1_total_갑지0601_총괄갑지_설계내역서1월7일" xfId="18438"/>
    <cellStyle name="1_total_갑지0601_총괄갑지_설계내역서1월7일_1차 기성 내역서 0612023" xfId="18439"/>
    <cellStyle name="1_total_갑지0601_총괄갑지_설계내역서1월7일_3차네고견적(061017-1)" xfId="18440"/>
    <cellStyle name="1_total_갑지0601_총괄갑지_설계내역서1월7일_백화점화장실인테리어" xfId="18441"/>
    <cellStyle name="1_total_갑지0601_총괄갑지_설계내역서1월7일_백화점화장실인테리어_1차 기성 내역서 0612023" xfId="18442"/>
    <cellStyle name="1_total_갑지0601_총괄갑지_설계내역서1월7일_백화점화장실인테리어_3차네고견적(061017-1)" xfId="18443"/>
    <cellStyle name="1_total_갑지0601_총괄갑지_설계내역서1월7일_화명조경" xfId="18444"/>
    <cellStyle name="1_total_갑지0601_총괄갑지_설계내역서1월7일_화명조경_1차 기성 내역서 0612023" xfId="18445"/>
    <cellStyle name="1_total_갑지0601_총괄갑지_설계내역서1월7일_화명조경_3차네고견적(061017-1)" xfId="18446"/>
    <cellStyle name="1_total_갑지0601_총괄갑지_설계내역서1월7일_화명조경_백화점화장실인테리어" xfId="18447"/>
    <cellStyle name="1_total_갑지0601_총괄갑지_설계내역서1월7일_화명조경_백화점화장실인테리어_1차 기성 내역서 0612023" xfId="18448"/>
    <cellStyle name="1_total_갑지0601_총괄갑지_설계내역서1월7일_화명조경_백화점화장실인테리어_3차네고견적(061017-1)" xfId="18449"/>
    <cellStyle name="1_total_갑지0601_총괄갑지_화명조경" xfId="18450"/>
    <cellStyle name="1_total_갑지0601_총괄갑지_화명조경_1차 기성 내역서 0612023" xfId="18451"/>
    <cellStyle name="1_total_갑지0601_총괄갑지_화명조경_3차네고견적(061017-1)" xfId="18452"/>
    <cellStyle name="1_total_갑지0601_총괄갑지_화명조경_백화점화장실인테리어" xfId="18453"/>
    <cellStyle name="1_total_갑지0601_총괄갑지_화명조경_백화점화장실인테리어_1차 기성 내역서 0612023" xfId="18454"/>
    <cellStyle name="1_total_갑지0601_총괄갑지_화명조경_백화점화장실인테리어_3차네고견적(061017-1)" xfId="18455"/>
    <cellStyle name="1_total_갑지0601_총괄내역서" xfId="18456"/>
    <cellStyle name="1_total_갑지0601_총괄내역서_1차 기성 내역서 0612023" xfId="18457"/>
    <cellStyle name="1_total_갑지0601_총괄내역서_3차네고견적(061017-1)" xfId="18458"/>
    <cellStyle name="1_total_갑지0601_총괄내역서_백화점화장실인테리어" xfId="18459"/>
    <cellStyle name="1_total_갑지0601_총괄내역서_백화점화장실인테리어_1차 기성 내역서 0612023" xfId="18460"/>
    <cellStyle name="1_total_갑지0601_총괄내역서_백화점화장실인테리어_3차네고견적(061017-1)" xfId="18461"/>
    <cellStyle name="1_total_갑지0601_총괄내역서_설계내역서" xfId="18462"/>
    <cellStyle name="1_total_갑지0601_총괄내역서_설계내역서_1차 기성 내역서 0612023" xfId="18463"/>
    <cellStyle name="1_total_갑지0601_총괄내역서_설계내역서_3차네고견적(061017-1)" xfId="18464"/>
    <cellStyle name="1_total_갑지0601_총괄내역서_설계내역서_백화점화장실인테리어" xfId="18465"/>
    <cellStyle name="1_total_갑지0601_총괄내역서_설계내역서_백화점화장실인테리어_1차 기성 내역서 0612023" xfId="18466"/>
    <cellStyle name="1_total_갑지0601_총괄내역서_설계내역서_백화점화장실인테리어_3차네고견적(061017-1)" xfId="18467"/>
    <cellStyle name="1_total_갑지0601_총괄내역서_설계내역서_화명조경" xfId="18468"/>
    <cellStyle name="1_total_갑지0601_총괄내역서_설계내역서_화명조경_1차 기성 내역서 0612023" xfId="18469"/>
    <cellStyle name="1_total_갑지0601_총괄내역서_설계내역서_화명조경_3차네고견적(061017-1)" xfId="18470"/>
    <cellStyle name="1_total_갑지0601_총괄내역서_설계내역서_화명조경_백화점화장실인테리어" xfId="18471"/>
    <cellStyle name="1_total_갑지0601_총괄내역서_설계내역서_화명조경_백화점화장실인테리어_1차 기성 내역서 0612023" xfId="18472"/>
    <cellStyle name="1_total_갑지0601_총괄내역서_설계내역서_화명조경_백화점화장실인테리어_3차네고견적(061017-1)" xfId="18473"/>
    <cellStyle name="1_total_갑지0601_총괄내역서_설계내역서1월7일" xfId="18474"/>
    <cellStyle name="1_total_갑지0601_총괄내역서_설계내역서1월7일_1차 기성 내역서 0612023" xfId="18475"/>
    <cellStyle name="1_total_갑지0601_총괄내역서_설계내역서1월7일_3차네고견적(061017-1)" xfId="18476"/>
    <cellStyle name="1_total_갑지0601_총괄내역서_설계내역서1월7일_백화점화장실인테리어" xfId="18477"/>
    <cellStyle name="1_total_갑지0601_총괄내역서_설계내역서1월7일_백화점화장실인테리어_1차 기성 내역서 0612023" xfId="18478"/>
    <cellStyle name="1_total_갑지0601_총괄내역서_설계내역서1월7일_백화점화장실인테리어_3차네고견적(061017-1)" xfId="18479"/>
    <cellStyle name="1_total_갑지0601_총괄내역서_설계내역서1월7일_화명조경" xfId="18480"/>
    <cellStyle name="1_total_갑지0601_총괄내역서_설계내역서1월7일_화명조경_1차 기성 내역서 0612023" xfId="18481"/>
    <cellStyle name="1_total_갑지0601_총괄내역서_설계내역서1월7일_화명조경_3차네고견적(061017-1)" xfId="18482"/>
    <cellStyle name="1_total_갑지0601_총괄내역서_설계내역서1월7일_화명조경_백화점화장실인테리어" xfId="18483"/>
    <cellStyle name="1_total_갑지0601_총괄내역서_설계내역서1월7일_화명조경_백화점화장실인테리어_1차 기성 내역서 0612023" xfId="18484"/>
    <cellStyle name="1_total_갑지0601_총괄내역서_설계내역서1월7일_화명조경_백화점화장실인테리어_3차네고견적(061017-1)" xfId="18485"/>
    <cellStyle name="1_total_갑지0601_총괄내역서_화명조경" xfId="18486"/>
    <cellStyle name="1_total_갑지0601_총괄내역서_화명조경_1차 기성 내역서 0612023" xfId="18487"/>
    <cellStyle name="1_total_갑지0601_총괄내역서_화명조경_3차네고견적(061017-1)" xfId="18488"/>
    <cellStyle name="1_total_갑지0601_총괄내역서_화명조경_백화점화장실인테리어" xfId="18489"/>
    <cellStyle name="1_total_갑지0601_총괄내역서_화명조경_백화점화장실인테리어_1차 기성 내역서 0612023" xfId="18490"/>
    <cellStyle name="1_total_갑지0601_총괄내역서_화명조경_백화점화장실인테리어_3차네고견적(061017-1)" xfId="18491"/>
    <cellStyle name="1_total_갑지0601_화명조경" xfId="18492"/>
    <cellStyle name="1_total_갑지0601_화명조경_1차 기성 내역서 0612023" xfId="18493"/>
    <cellStyle name="1_total_갑지0601_화명조경_3차네고견적(061017-1)" xfId="18494"/>
    <cellStyle name="1_total_갑지0601_화명조경_백화점화장실인테리어" xfId="18495"/>
    <cellStyle name="1_total_갑지0601_화명조경_백화점화장실인테리어_1차 기성 내역서 0612023" xfId="18496"/>
    <cellStyle name="1_total_갑지0601_화명조경_백화점화장실인테리어_3차네고견적(061017-1)" xfId="18497"/>
    <cellStyle name="1_total_강남대 complex 도급" xfId="7852"/>
    <cellStyle name="1_total_강남대 complex 도급_04. 신도림주상복합_기계실행예산(안)20060412_배연담파스리브단가수정" xfId="7853"/>
    <cellStyle name="1_total_강남대 complex 도급_실행작업중_기계(공내역서)-실행(051226)" xfId="7854"/>
    <cellStyle name="1_total_강남대 complex 도급_실행작업중_기계내역(노인건강타운)_20060201(동진)" xfId="7855"/>
    <cellStyle name="1_total_강남대 complex 도급_최종-실행내역(협성대신학관)060110" xfId="7856"/>
    <cellStyle name="1_total_강남대 complex 도급_통합단가-동진" xfId="7857"/>
    <cellStyle name="1_total_강남대 complex 실행-10%조정내역" xfId="7858"/>
    <cellStyle name="1_total_강남대 complex 실행-10%조정내역_04. 신도림주상복합_기계실행예산(안)20060412_배연담파스리브단가수정" xfId="7859"/>
    <cellStyle name="1_total_개략공사비" xfId="7860"/>
    <cellStyle name="1_total_개략공사비_★화명동3차원가계산서" xfId="7861"/>
    <cellStyle name="1_total_개략공사비_주요자재집계표(1206-본내역금회)" xfId="7862"/>
    <cellStyle name="1_total_개략공사비_주요자재집계표(1206-본내역전체)" xfId="7863"/>
    <cellStyle name="1_total_개략공사비_주요자재집계표(전체)" xfId="7864"/>
    <cellStyle name="1_total_개략공사비_주요자재집계표1120(금회-제출용)" xfId="7865"/>
    <cellStyle name="1_total_개략공사비_중동롯데캐슬마스터2" xfId="7866"/>
    <cellStyle name="1_total_개략예산" xfId="7867"/>
    <cellStyle name="1_total_개략예산_★화명동3차원가계산서" xfId="7868"/>
    <cellStyle name="1_total_개략예산_주요자재집계표(1206-본내역금회)" xfId="7869"/>
    <cellStyle name="1_total_개략예산_주요자재집계표(1206-본내역전체)" xfId="7870"/>
    <cellStyle name="1_total_개략예산_주요자재집계표(전체)" xfId="7871"/>
    <cellStyle name="1_total_개략예산_주요자재집계표1120(금회-제출용)" xfId="7872"/>
    <cellStyle name="1_total_개략예산_중동롯데캐슬마스터2" xfId="7873"/>
    <cellStyle name="1_total_건국대학교기숙사신축공사_3차수정(실행05.04.20)_결과물" xfId="7874"/>
    <cellStyle name="1_total_건국대학교기숙사신축공사_3차수정(실행05.04.20)_결과물_04. 신도림주상복합_기계실행예산(안)20060412_배연담파스리브단가수정" xfId="7875"/>
    <cellStyle name="1_total_건국대학교기숙사신축공사_3차수정(실행05.04.20)_결과물_실행작업중_기계내역(노인건강타운)_20060201(동진)" xfId="7876"/>
    <cellStyle name="1_total_건국대학교기숙사신축공사_3차수정(실행05.04.20)_결과물_최종-실행내역(협성대신학관)060110" xfId="7877"/>
    <cellStyle name="1_total_건국대학교기숙사신축공사_3차수정(실행05.04.20)_결과물_통합단가-동진" xfId="7878"/>
    <cellStyle name="1_total_골프장수목" xfId="7879"/>
    <cellStyle name="1_total_골프장수목_★화명동3차원가계산서" xfId="7880"/>
    <cellStyle name="1_total_골프장수목_주요자재집계표(1206-본내역금회)" xfId="7881"/>
    <cellStyle name="1_total_골프장수목_주요자재집계표(1206-본내역전체)" xfId="7882"/>
    <cellStyle name="1_total_골프장수목_주요자재집계표(전체)" xfId="7883"/>
    <cellStyle name="1_total_골프장수목_주요자재집계표1120(금회-제출용)" xfId="7884"/>
    <cellStyle name="1_total_골프장수목_중동롯데캐슬마스터2" xfId="7885"/>
    <cellStyle name="1_total_공사비" xfId="7886"/>
    <cellStyle name="1_total_공사비(1차조정1120)" xfId="7887"/>
    <cellStyle name="1_total_공사비(1차조정1120)_★화명동3차원가계산서" xfId="7888"/>
    <cellStyle name="1_total_공사비(1차조정1120)_주요자재집계표(1206-본내역금회)" xfId="7889"/>
    <cellStyle name="1_total_공사비(1차조정1120)_주요자재집계표(1206-본내역전체)" xfId="7890"/>
    <cellStyle name="1_total_공사비(1차조정1120)_주요자재집계표(전체)" xfId="7891"/>
    <cellStyle name="1_total_공사비(1차조정1120)_주요자재집계표1120(금회-제출용)" xfId="7892"/>
    <cellStyle name="1_total_공사비(1차조정1120)_중동롯데캐슬마스터2" xfId="7893"/>
    <cellStyle name="1_total_공사비_★화명동3차원가계산서" xfId="7894"/>
    <cellStyle name="1_total_공사비_주요자재집계표(1206-본내역금회)" xfId="7895"/>
    <cellStyle name="1_total_공사비_주요자재집계표(1206-본내역전체)" xfId="7896"/>
    <cellStyle name="1_total_공사비_주요자재집계표(전체)" xfId="7897"/>
    <cellStyle name="1_total_공사비_주요자재집계표1120(금회-제출용)" xfId="7898"/>
    <cellStyle name="1_total_공사비_중동롯데캐슬마스터2" xfId="7899"/>
    <cellStyle name="1_total_공사비조정(1123)" xfId="7900"/>
    <cellStyle name="1_total_공사비조정(1123)_★화명동3차원가계산서" xfId="7901"/>
    <cellStyle name="1_total_공사비조정(1123)_주요자재집계표(1206-본내역금회)" xfId="7902"/>
    <cellStyle name="1_total_공사비조정(1123)_주요자재집계표(1206-본내역전체)" xfId="7903"/>
    <cellStyle name="1_total_공사비조정(1123)_주요자재집계표(전체)" xfId="7904"/>
    <cellStyle name="1_total_공사비조정(1123)_주요자재집계표1120(금회-제출용)" xfId="7905"/>
    <cellStyle name="1_total_공사비조정(1123)_중동롯데캐슬마스터2" xfId="7906"/>
    <cellStyle name="1_total_공사비조정(1128)" xfId="7907"/>
    <cellStyle name="1_total_공사비조정(1128)_★화명동3차원가계산서" xfId="7908"/>
    <cellStyle name="1_total_공사비조정(1128)_주요자재집계표(1206-본내역금회)" xfId="7909"/>
    <cellStyle name="1_total_공사비조정(1128)_주요자재집계표(1206-본내역전체)" xfId="7910"/>
    <cellStyle name="1_total_공사비조정(1128)_주요자재집계표(전체)" xfId="7911"/>
    <cellStyle name="1_total_공사비조정(1128)_주요자재집계표1120(금회-제출용)" xfId="7912"/>
    <cellStyle name="1_total_공사비조정(1128)_중동롯데캐슬마스터2" xfId="7913"/>
    <cellStyle name="1_total_공사예가(휘경동)-설계가" xfId="7914"/>
    <cellStyle name="1_total_공사예가(휘경동)-설계가_★화명동3차원가계산서" xfId="7915"/>
    <cellStyle name="1_total_공사예가(휘경동)-설계가_주요자재집계표(1206-본내역금회)" xfId="7916"/>
    <cellStyle name="1_total_공사예가(휘경동)-설계가_주요자재집계표(1206-본내역전체)" xfId="7917"/>
    <cellStyle name="1_total_공사예가(휘경동)-설계가_주요자재집계표(전체)" xfId="7918"/>
    <cellStyle name="1_total_공사예가(휘경동)-설계가_주요자재집계표1120(금회-제출용)" xfId="7919"/>
    <cellStyle name="1_total_공사예가(휘경동)-설계가_중동롯데캐슬마스터2" xfId="7920"/>
    <cellStyle name="1_total_공원정비수량산출" xfId="7921"/>
    <cellStyle name="1_total_공원정비수량산출_수량산출" xfId="7922"/>
    <cellStyle name="1_total_구로리총괄내역" xfId="7923"/>
    <cellStyle name="1_total_구로리총괄내역 2" xfId="7924"/>
    <cellStyle name="1_total_구로리총괄내역 3" xfId="7925"/>
    <cellStyle name="1_total_구로리총괄내역_01.부산대병원실행-작업중(태양)" xfId="7926"/>
    <cellStyle name="1_total_구로리총괄내역_04. 신도림주상복합_기계실행예산(안)20060412_배연담파스리브단가수정" xfId="7927"/>
    <cellStyle name="1_total_구로리총괄내역_04.비봉도급-작업중" xfId="7928"/>
    <cellStyle name="1_total_구로리총괄내역_04.비봉도급-작업중_04. 신도림주상복합_기계실행예산(안)20060412_배연담파스리브단가수정" xfId="7929"/>
    <cellStyle name="1_total_구로리총괄내역_04.비봉도급-작업중_실행작업중_기계내역(노인건강타운)_20060201(동진)" xfId="7930"/>
    <cellStyle name="1_total_구로리총괄내역_04.비봉도급-작업중_최종-실행내역(협성대신학관)060110" xfId="7931"/>
    <cellStyle name="1_total_구로리총괄내역_04.비봉도급-작업중_통합단가-동진" xfId="7932"/>
    <cellStyle name="1_total_구로리총괄내역_ys dw 은평 생태교량" xfId="8151"/>
    <cellStyle name="1_total_구로리총괄내역_ys dw 은평 생태교량 2" xfId="8152"/>
    <cellStyle name="1_total_구로리총괄내역_ys dw 은평 생태교량 3" xfId="8153"/>
    <cellStyle name="1_total_구로리총괄내역_구로리설계예산서1029" xfId="7933"/>
    <cellStyle name="1_total_구로리총괄내역_구로리설계예산서1118준공" xfId="7934"/>
    <cellStyle name="1_total_구로리총괄내역_구로리설계예산서조경" xfId="7935"/>
    <cellStyle name="1_total_구로리총괄내역_구로리어린이공원예산서(조경)1125" xfId="7936"/>
    <cellStyle name="1_total_구로리총괄내역_국민은행" xfId="7937"/>
    <cellStyle name="1_total_구로리총괄내역_내역서" xfId="7938"/>
    <cellStyle name="1_total_구로리총괄내역_노임단가표" xfId="7939"/>
    <cellStyle name="1_total_구로리총괄내역_단가산출서" xfId="7940"/>
    <cellStyle name="1_total_구로리총괄내역_단가산출서 2" xfId="7941"/>
    <cellStyle name="1_total_구로리총괄내역_단가산출서 3" xfId="7942"/>
    <cellStyle name="1_total_구로리총괄내역_단가산출서_01.부산대병원실행-작업중(태양)" xfId="7943"/>
    <cellStyle name="1_total_구로리총괄내역_단가산출서_04. 신도림주상복합_기계실행예산(안)20060412_배연담파스리브단가수정" xfId="7944"/>
    <cellStyle name="1_total_구로리총괄내역_단가산출서_04.비봉도급-작업중" xfId="7945"/>
    <cellStyle name="1_total_구로리총괄내역_단가산출서_04.비봉도급-작업중_04. 신도림주상복합_기계실행예산(안)20060412_배연담파스리브단가수정" xfId="7946"/>
    <cellStyle name="1_total_구로리총괄내역_단가산출서_04.비봉도급-작업중_실행작업중_기계내역(노인건강타운)_20060201(동진)" xfId="7947"/>
    <cellStyle name="1_total_구로리총괄내역_단가산출서_04.비봉도급-작업중_최종-실행내역(협성대신학관)060110" xfId="7948"/>
    <cellStyle name="1_total_구로리총괄내역_단가산출서_04.비봉도급-작업중_통합단가-동진" xfId="7949"/>
    <cellStyle name="1_total_구로리총괄내역_단가산출서_ys dw 은평 생태교량" xfId="7992"/>
    <cellStyle name="1_total_구로리총괄내역_단가산출서_ys dw 은평 생태교량 2" xfId="7993"/>
    <cellStyle name="1_total_구로리총괄내역_단가산출서_ys dw 은평 생태교량 3" xfId="7994"/>
    <cellStyle name="1_total_구로리총괄내역_단가산출서_국민은행" xfId="7950"/>
    <cellStyle name="1_total_구로리총괄내역_단가산출서_도장공사(실행예산)" xfId="13091"/>
    <cellStyle name="1_total_구로리총괄내역_단가산출서_도장공사(실행예산)_동주변경결의(1차)" xfId="12501"/>
    <cellStyle name="1_total_구로리총괄내역_단가산출서_성북구실행(0426)" xfId="7951"/>
    <cellStyle name="1_total_구로리총괄내역_단가산출서_성북구실행(0426)_20061128입찰실행(춘천의암스포츠타운-당초안)" xfId="7952"/>
    <cellStyle name="1_total_구로리총괄내역_단가산출서_성북구실행(0426)_20061218입찰실행(차세대연구동)" xfId="7953"/>
    <cellStyle name="1_total_구로리총괄내역_단가산출서_성북구실행(0426)_20070201입찰실행(시화2007.02.07결재)" xfId="7954"/>
    <cellStyle name="1_total_구로리총괄내역_단가산출서_성북구실행(0426)_20070201입찰실행(시화2007.02.08결재)" xfId="7955"/>
    <cellStyle name="1_total_구로리총괄내역_단가산출서_성북구실행(0426)_경비및 공사스케줄작성" xfId="7956"/>
    <cellStyle name="1_total_구로리총괄내역_단가산출서_성북구실행(0426)_두원공과대학입찰실행(20060718)" xfId="7957"/>
    <cellStyle name="1_total_구로리총괄내역_단가산출서_성북구실행(0426)_두원공과대학입찰실행(20060728)" xfId="7958"/>
    <cellStyle name="1_total_구로리총괄내역_단가산출서_성북구실행(0426)_두원공과대학입찰실행(20060801)" xfId="7959"/>
    <cellStyle name="1_total_구로리총괄내역_단가산출서_성북구실행(0426)_두원공과대학입찰실행(20060801최종)" xfId="7960"/>
    <cellStyle name="1_total_구로리총괄내역_단가산출서_성북구실행(0426)_일괄견적비교(대은수량기준)-최종" xfId="7961"/>
    <cellStyle name="1_total_구로리총괄내역_단가산출서_성북구실행(0426)_입찰실행(2007.01.17결재)" xfId="7962"/>
    <cellStyle name="1_total_구로리총괄내역_단가산출서_성북구실행(0426)_입찰실행(2007.01.23-절감nego-공기13개월현실245억도급260억)" xfId="7963"/>
    <cellStyle name="1_total_구로리총괄내역_단가산출서_성북구실행(0426)_입찰실행(녹산병원2007.05.02)" xfId="7964"/>
    <cellStyle name="1_total_구로리총괄내역_단가산출서_성북구실행(0426)_입찰실행(녹산병원2007.05.09)" xfId="7965"/>
    <cellStyle name="1_total_구로리총괄내역_단가산출서_성북구실행(0426)_입찰실행(두원공과대학 )" xfId="7966"/>
    <cellStyle name="1_total_구로리총괄내역_단가산출서_성북구실행(0426)_입찰실행(문화재종합병원)" xfId="7967"/>
    <cellStyle name="1_total_구로리총괄내역_단가산출서_성북구실행(0426)_입찰실행(서울북부지방법원)" xfId="7968"/>
    <cellStyle name="1_total_구로리총괄내역_단가산출서_성북구실행(0426)_입찰실행(서울북부지방법원)-단가입력" xfId="7969"/>
    <cellStyle name="1_total_구로리총괄내역_단가산출서_성북구실행(0426)_입찰실행(서울북부지방법원-공기28개월2007.02.14)" xfId="7970"/>
    <cellStyle name="1_total_구로리총괄내역_단가산출서_성북구실행(0426)_입찰실행(서울북부지방법원-공기28개월2007.02.15)" xfId="7971"/>
    <cellStyle name="1_total_구로리총괄내역_단가산출서_성북구실행(0426)_입찰실행(육군훈련소)" xfId="7972"/>
    <cellStyle name="1_total_구로리총괄내역_단가산출서_성북구실행(0426)_입찰실행(육군훈련소-최종)" xfId="7973"/>
    <cellStyle name="1_total_구로리총괄내역_단가산출서_성북구실행(0426)_입찰실행(인재2007.02.28)" xfId="7974"/>
    <cellStyle name="1_total_구로리총괄내역_단가산출서_성북구실행(0426)_입찰실행(청주대학교예술대실습관)" xfId="7975"/>
    <cellStyle name="1_total_구로리총괄내역_단가산출서_성북구실행(0426)_진주종합실내체육관건립공사(실행20060613)" xfId="7976"/>
    <cellStyle name="1_total_구로리총괄내역_단가산출서_성북구실행(0426)_청주대학교예술대학실습관입찰실행" xfId="7977"/>
    <cellStyle name="1_total_구로리총괄내역_단가산출서_실행예산-덕성여대(본실행)" xfId="7978"/>
    <cellStyle name="1_total_구로리총괄내역_단가산출서_실행작업중_기계내역(노인건강타운)_20060201(동진)" xfId="7979"/>
    <cellStyle name="1_total_구로리총괄내역_단가산출서_실행품의B&amp;N100%(1113)최종결재" xfId="7980"/>
    <cellStyle name="1_total_구로리총괄내역_단가산출서_실행품의B&amp;N100%(1113)최종결재_실행예산품의서(송도B&amp;N)20080116작업중" xfId="7981"/>
    <cellStyle name="1_total_구로리총괄내역_단가산출서_실행품의B&amp;N100%(1113)최종결재_실행예산품의서(송도B&amp;N)검토20080101" xfId="7982"/>
    <cellStyle name="1_total_구로리총괄내역_단가산출서_정산보고" xfId="7983"/>
    <cellStyle name="1_total_구로리총괄내역_단가산출서_정산실행예산" xfId="7984"/>
    <cellStyle name="1_total_구로리총괄내역_단가산출서_준공정산보고-덕성여대현장" xfId="7985"/>
    <cellStyle name="1_total_구로리총괄내역_단가산출서_준공정산보고-중앙고강당현장(경비보나)" xfId="7986"/>
    <cellStyle name="1_total_구로리총괄내역_단가산출서_청주사직골조(최종확정)" xfId="7987"/>
    <cellStyle name="1_total_구로리총괄내역_단가산출서_청주사직골조(최종확정) 2" xfId="7988"/>
    <cellStyle name="1_total_구로리총괄내역_단가산출서_청주사직골조(최종확정) 3" xfId="7989"/>
    <cellStyle name="1_total_구로리총괄내역_단가산출서_최종-실행내역(협성대신학관)060110" xfId="7990"/>
    <cellStyle name="1_total_구로리총괄내역_단가산출서_통합단가-동진" xfId="7991"/>
    <cellStyle name="1_total_구로리총괄내역_도장공사(실행예산)" xfId="12500"/>
    <cellStyle name="1_total_구로리총괄내역_도장공사(실행예산)_동주변경결의(1차)" xfId="12499"/>
    <cellStyle name="1_total_구로리총괄내역_성북구실행(0426)" xfId="7995"/>
    <cellStyle name="1_total_구로리총괄내역_성북구실행(0426)_20061128입찰실행(춘천의암스포츠타운-당초안)" xfId="7996"/>
    <cellStyle name="1_total_구로리총괄내역_성북구실행(0426)_20061218입찰실행(차세대연구동)" xfId="7997"/>
    <cellStyle name="1_total_구로리총괄내역_성북구실행(0426)_20070201입찰실행(시화2007.02.07결재)" xfId="7998"/>
    <cellStyle name="1_total_구로리총괄내역_성북구실행(0426)_20070201입찰실행(시화2007.02.08결재)" xfId="7999"/>
    <cellStyle name="1_total_구로리총괄내역_성북구실행(0426)_경비및 공사스케줄작성" xfId="8000"/>
    <cellStyle name="1_total_구로리총괄내역_성북구실행(0426)_두원공과대학입찰실행(20060718)" xfId="8001"/>
    <cellStyle name="1_total_구로리총괄내역_성북구실행(0426)_두원공과대학입찰실행(20060728)" xfId="8002"/>
    <cellStyle name="1_total_구로리총괄내역_성북구실행(0426)_두원공과대학입찰실행(20060801)" xfId="8003"/>
    <cellStyle name="1_total_구로리총괄내역_성북구실행(0426)_두원공과대학입찰실행(20060801최종)" xfId="8004"/>
    <cellStyle name="1_total_구로리총괄내역_성북구실행(0426)_일괄견적비교(대은수량기준)-최종" xfId="8005"/>
    <cellStyle name="1_total_구로리총괄내역_성북구실행(0426)_입찰실행(2007.01.17결재)" xfId="8006"/>
    <cellStyle name="1_total_구로리총괄내역_성북구실행(0426)_입찰실행(2007.01.23-절감nego-공기13개월현실245억도급260억)" xfId="8007"/>
    <cellStyle name="1_total_구로리총괄내역_성북구실행(0426)_입찰실행(녹산병원2007.05.02)" xfId="8008"/>
    <cellStyle name="1_total_구로리총괄내역_성북구실행(0426)_입찰실행(녹산병원2007.05.09)" xfId="8009"/>
    <cellStyle name="1_total_구로리총괄내역_성북구실행(0426)_입찰실행(두원공과대학 )" xfId="8010"/>
    <cellStyle name="1_total_구로리총괄내역_성북구실행(0426)_입찰실행(문화재종합병원)" xfId="8011"/>
    <cellStyle name="1_total_구로리총괄내역_성북구실행(0426)_입찰실행(서울북부지방법원)" xfId="8012"/>
    <cellStyle name="1_total_구로리총괄내역_성북구실행(0426)_입찰실행(서울북부지방법원)-단가입력" xfId="8013"/>
    <cellStyle name="1_total_구로리총괄내역_성북구실행(0426)_입찰실행(서울북부지방법원-공기28개월2007.02.14)" xfId="8014"/>
    <cellStyle name="1_total_구로리총괄내역_성북구실행(0426)_입찰실행(서울북부지방법원-공기28개월2007.02.15)" xfId="8015"/>
    <cellStyle name="1_total_구로리총괄내역_성북구실행(0426)_입찰실행(육군훈련소)" xfId="8016"/>
    <cellStyle name="1_total_구로리총괄내역_성북구실행(0426)_입찰실행(육군훈련소-최종)" xfId="8017"/>
    <cellStyle name="1_total_구로리총괄내역_성북구실행(0426)_입찰실행(인재2007.02.28)" xfId="8018"/>
    <cellStyle name="1_total_구로리총괄내역_성북구실행(0426)_입찰실행(청주대학교예술대실습관)" xfId="8019"/>
    <cellStyle name="1_total_구로리총괄내역_성북구실행(0426)_진주종합실내체육관건립공사(실행20060613)" xfId="8020"/>
    <cellStyle name="1_total_구로리총괄내역_성북구실행(0426)_청주대학교예술대학실습관입찰실행" xfId="8021"/>
    <cellStyle name="1_total_구로리총괄내역_수도권매립지" xfId="8022"/>
    <cellStyle name="1_total_구로리총괄내역_수도권매립지1004(발주용)" xfId="8023"/>
    <cellStyle name="1_total_구로리총괄내역_실행예산-덕성여대(본실행)" xfId="8024"/>
    <cellStyle name="1_total_구로리총괄내역_실행작업중_기계내역(노인건강타운)_20060201(동진)" xfId="8025"/>
    <cellStyle name="1_total_구로리총괄내역_실행품의B&amp;N100%(1113)최종결재" xfId="8026"/>
    <cellStyle name="1_total_구로리총괄내역_실행품의B&amp;N100%(1113)최종결재_실행예산품의서(송도B&amp;N)20080116작업중" xfId="8027"/>
    <cellStyle name="1_total_구로리총괄내역_실행품의B&amp;N100%(1113)최종결재_실행예산품의서(송도B&amp;N)검토20080101" xfId="8028"/>
    <cellStyle name="1_total_구로리총괄내역_일신건영설계예산서(0211)" xfId="8029"/>
    <cellStyle name="1_total_구로리총괄내역_일위대가" xfId="8030"/>
    <cellStyle name="1_total_구로리총괄내역_일위대가 2" xfId="8031"/>
    <cellStyle name="1_total_구로리총괄내역_일위대가 3" xfId="8032"/>
    <cellStyle name="1_total_구로리총괄내역_일위대가_01.부산대병원실행-작업중(태양)" xfId="8033"/>
    <cellStyle name="1_total_구로리총괄내역_일위대가_04. 신도림주상복합_기계실행예산(안)20060412_배연담파스리브단가수정" xfId="8034"/>
    <cellStyle name="1_total_구로리총괄내역_일위대가_04.비봉도급-작업중" xfId="8035"/>
    <cellStyle name="1_total_구로리총괄내역_일위대가_04.비봉도급-작업중_04. 신도림주상복합_기계실행예산(안)20060412_배연담파스리브단가수정" xfId="8036"/>
    <cellStyle name="1_total_구로리총괄내역_일위대가_04.비봉도급-작업중_실행작업중_기계내역(노인건강타운)_20060201(동진)" xfId="8037"/>
    <cellStyle name="1_total_구로리총괄내역_일위대가_04.비봉도급-작업중_최종-실행내역(협성대신학관)060110" xfId="8038"/>
    <cellStyle name="1_total_구로리총괄내역_일위대가_04.비봉도급-작업중_통합단가-동진" xfId="8039"/>
    <cellStyle name="1_total_구로리총괄내역_일위대가_ys dw 은평 생태교량" xfId="8082"/>
    <cellStyle name="1_total_구로리총괄내역_일위대가_ys dw 은평 생태교량 2" xfId="8083"/>
    <cellStyle name="1_total_구로리총괄내역_일위대가_ys dw 은평 생태교량 3" xfId="8084"/>
    <cellStyle name="1_total_구로리총괄내역_일위대가_국민은행" xfId="8040"/>
    <cellStyle name="1_total_구로리총괄내역_일위대가_도장공사(실행예산)" xfId="12498"/>
    <cellStyle name="1_total_구로리총괄내역_일위대가_도장공사(실행예산)_동주변경결의(1차)" xfId="12497"/>
    <cellStyle name="1_total_구로리총괄내역_일위대가_성북구실행(0426)" xfId="8041"/>
    <cellStyle name="1_total_구로리총괄내역_일위대가_성북구실행(0426)_20061128입찰실행(춘천의암스포츠타운-당초안)" xfId="8042"/>
    <cellStyle name="1_total_구로리총괄내역_일위대가_성북구실행(0426)_20061218입찰실행(차세대연구동)" xfId="8043"/>
    <cellStyle name="1_total_구로리총괄내역_일위대가_성북구실행(0426)_20070201입찰실행(시화2007.02.07결재)" xfId="8044"/>
    <cellStyle name="1_total_구로리총괄내역_일위대가_성북구실행(0426)_20070201입찰실행(시화2007.02.08결재)" xfId="8045"/>
    <cellStyle name="1_total_구로리총괄내역_일위대가_성북구실행(0426)_경비및 공사스케줄작성" xfId="8046"/>
    <cellStyle name="1_total_구로리총괄내역_일위대가_성북구실행(0426)_두원공과대학입찰실행(20060718)" xfId="8047"/>
    <cellStyle name="1_total_구로리총괄내역_일위대가_성북구실행(0426)_두원공과대학입찰실행(20060728)" xfId="8048"/>
    <cellStyle name="1_total_구로리총괄내역_일위대가_성북구실행(0426)_두원공과대학입찰실행(20060801)" xfId="8049"/>
    <cellStyle name="1_total_구로리총괄내역_일위대가_성북구실행(0426)_두원공과대학입찰실행(20060801최종)" xfId="8050"/>
    <cellStyle name="1_total_구로리총괄내역_일위대가_성북구실행(0426)_일괄견적비교(대은수량기준)-최종" xfId="8051"/>
    <cellStyle name="1_total_구로리총괄내역_일위대가_성북구실행(0426)_입찰실행(2007.01.17결재)" xfId="8052"/>
    <cellStyle name="1_total_구로리총괄내역_일위대가_성북구실행(0426)_입찰실행(2007.01.23-절감nego-공기13개월현실245억도급260억)" xfId="8053"/>
    <cellStyle name="1_total_구로리총괄내역_일위대가_성북구실행(0426)_입찰실행(녹산병원2007.05.02)" xfId="8054"/>
    <cellStyle name="1_total_구로리총괄내역_일위대가_성북구실행(0426)_입찰실행(녹산병원2007.05.09)" xfId="8055"/>
    <cellStyle name="1_total_구로리총괄내역_일위대가_성북구실행(0426)_입찰실행(두원공과대학 )" xfId="8056"/>
    <cellStyle name="1_total_구로리총괄내역_일위대가_성북구실행(0426)_입찰실행(문화재종합병원)" xfId="8057"/>
    <cellStyle name="1_total_구로리총괄내역_일위대가_성북구실행(0426)_입찰실행(서울북부지방법원)" xfId="8058"/>
    <cellStyle name="1_total_구로리총괄내역_일위대가_성북구실행(0426)_입찰실행(서울북부지방법원)-단가입력" xfId="8059"/>
    <cellStyle name="1_total_구로리총괄내역_일위대가_성북구실행(0426)_입찰실행(서울북부지방법원-공기28개월2007.02.14)" xfId="8060"/>
    <cellStyle name="1_total_구로리총괄내역_일위대가_성북구실행(0426)_입찰실행(서울북부지방법원-공기28개월2007.02.15)" xfId="8061"/>
    <cellStyle name="1_total_구로리총괄내역_일위대가_성북구실행(0426)_입찰실행(육군훈련소)" xfId="8062"/>
    <cellStyle name="1_total_구로리총괄내역_일위대가_성북구실행(0426)_입찰실행(육군훈련소-최종)" xfId="8063"/>
    <cellStyle name="1_total_구로리총괄내역_일위대가_성북구실행(0426)_입찰실행(인재2007.02.28)" xfId="8064"/>
    <cellStyle name="1_total_구로리총괄내역_일위대가_성북구실행(0426)_입찰실행(청주대학교예술대실습관)" xfId="8065"/>
    <cellStyle name="1_total_구로리총괄내역_일위대가_성북구실행(0426)_진주종합실내체육관건립공사(실행20060613)" xfId="8066"/>
    <cellStyle name="1_total_구로리총괄내역_일위대가_성북구실행(0426)_청주대학교예술대학실습관입찰실행" xfId="8067"/>
    <cellStyle name="1_total_구로리총괄내역_일위대가_실행예산-덕성여대(본실행)" xfId="8068"/>
    <cellStyle name="1_total_구로리총괄내역_일위대가_실행작업중_기계내역(노인건강타운)_20060201(동진)" xfId="8069"/>
    <cellStyle name="1_total_구로리총괄내역_일위대가_실행품의B&amp;N100%(1113)최종결재" xfId="8070"/>
    <cellStyle name="1_total_구로리총괄내역_일위대가_실행품의B&amp;N100%(1113)최종결재_실행예산품의서(송도B&amp;N)20080116작업중" xfId="8071"/>
    <cellStyle name="1_total_구로리총괄내역_일위대가_실행품의B&amp;N100%(1113)최종결재_실행예산품의서(송도B&amp;N)검토20080101" xfId="8072"/>
    <cellStyle name="1_total_구로리총괄내역_일위대가_정산보고" xfId="8073"/>
    <cellStyle name="1_total_구로리총괄내역_일위대가_정산실행예산" xfId="8074"/>
    <cellStyle name="1_total_구로리총괄내역_일위대가_준공정산보고-덕성여대현장" xfId="8075"/>
    <cellStyle name="1_total_구로리총괄내역_일위대가_준공정산보고-중앙고강당현장(경비보나)" xfId="8076"/>
    <cellStyle name="1_total_구로리총괄내역_일위대가_청주사직골조(최종확정)" xfId="8077"/>
    <cellStyle name="1_total_구로리총괄내역_일위대가_청주사직골조(최종확정) 2" xfId="8078"/>
    <cellStyle name="1_total_구로리총괄내역_일위대가_청주사직골조(최종확정) 3" xfId="8079"/>
    <cellStyle name="1_total_구로리총괄내역_일위대가_최종-실행내역(협성대신학관)060110" xfId="8080"/>
    <cellStyle name="1_total_구로리총괄내역_일위대가_통합단가-동진" xfId="8081"/>
    <cellStyle name="1_total_구로리총괄내역_자재단가표" xfId="8085"/>
    <cellStyle name="1_total_구로리총괄내역_장안초등학교내역0814" xfId="8086"/>
    <cellStyle name="1_total_구로리총괄내역_정산보고" xfId="8087"/>
    <cellStyle name="1_total_구로리총괄내역_정산실행예산" xfId="8088"/>
    <cellStyle name="1_total_구로리총괄내역_준공정산보고-덕성여대현장" xfId="8089"/>
    <cellStyle name="1_total_구로리총괄내역_준공정산보고-중앙고강당현장(경비보나)" xfId="8090"/>
    <cellStyle name="1_total_구로리총괄내역_청주사직골조(최종확정)" xfId="8091"/>
    <cellStyle name="1_total_구로리총괄내역_청주사직골조(최종확정) 2" xfId="8092"/>
    <cellStyle name="1_total_구로리총괄내역_청주사직골조(최종확정) 3" xfId="8093"/>
    <cellStyle name="1_total_구로리총괄내역_최종-실행내역(협성대신학관)060110" xfId="8094"/>
    <cellStyle name="1_total_구로리총괄내역_통합단가-동진" xfId="8095"/>
    <cellStyle name="1_total_구로리총괄내역_표준내역서" xfId="8096"/>
    <cellStyle name="1_total_구로리총괄내역_표준내역서 2" xfId="8097"/>
    <cellStyle name="1_total_구로리총괄내역_표준내역서 3" xfId="8098"/>
    <cellStyle name="1_total_구로리총괄내역_표준내역서_01.부산대병원실행-작업중(태양)" xfId="8099"/>
    <cellStyle name="1_total_구로리총괄내역_표준내역서_04. 신도림주상복합_기계실행예산(안)20060412_배연담파스리브단가수정" xfId="8100"/>
    <cellStyle name="1_total_구로리총괄내역_표준내역서_04.비봉도급-작업중" xfId="8101"/>
    <cellStyle name="1_total_구로리총괄내역_표준내역서_04.비봉도급-작업중_04. 신도림주상복합_기계실행예산(안)20060412_배연담파스리브단가수정" xfId="8102"/>
    <cellStyle name="1_total_구로리총괄내역_표준내역서_04.비봉도급-작업중_실행작업중_기계내역(노인건강타운)_20060201(동진)" xfId="8103"/>
    <cellStyle name="1_total_구로리총괄내역_표준내역서_04.비봉도급-작업중_최종-실행내역(협성대신학관)060110" xfId="8104"/>
    <cellStyle name="1_total_구로리총괄내역_표준내역서_04.비봉도급-작업중_통합단가-동진" xfId="8105"/>
    <cellStyle name="1_total_구로리총괄내역_표준내역서_ys dw 은평 생태교량" xfId="8148"/>
    <cellStyle name="1_total_구로리총괄내역_표준내역서_ys dw 은평 생태교량 2" xfId="8149"/>
    <cellStyle name="1_total_구로리총괄내역_표준내역서_ys dw 은평 생태교량 3" xfId="8150"/>
    <cellStyle name="1_total_구로리총괄내역_표준내역서_국민은행" xfId="8106"/>
    <cellStyle name="1_total_구로리총괄내역_표준내역서_도장공사(실행예산)" xfId="12496"/>
    <cellStyle name="1_total_구로리총괄내역_표준내역서_도장공사(실행예산)_동주변경결의(1차)" xfId="13196"/>
    <cellStyle name="1_total_구로리총괄내역_표준내역서_성북구실행(0426)" xfId="8107"/>
    <cellStyle name="1_total_구로리총괄내역_표준내역서_성북구실행(0426)_20061128입찰실행(춘천의암스포츠타운-당초안)" xfId="8108"/>
    <cellStyle name="1_total_구로리총괄내역_표준내역서_성북구실행(0426)_20061218입찰실행(차세대연구동)" xfId="8109"/>
    <cellStyle name="1_total_구로리총괄내역_표준내역서_성북구실행(0426)_20070201입찰실행(시화2007.02.07결재)" xfId="8110"/>
    <cellStyle name="1_total_구로리총괄내역_표준내역서_성북구실행(0426)_20070201입찰실행(시화2007.02.08결재)" xfId="8111"/>
    <cellStyle name="1_total_구로리총괄내역_표준내역서_성북구실행(0426)_경비및 공사스케줄작성" xfId="8112"/>
    <cellStyle name="1_total_구로리총괄내역_표준내역서_성북구실행(0426)_두원공과대학입찰실행(20060718)" xfId="8113"/>
    <cellStyle name="1_total_구로리총괄내역_표준내역서_성북구실행(0426)_두원공과대학입찰실행(20060728)" xfId="8114"/>
    <cellStyle name="1_total_구로리총괄내역_표준내역서_성북구실행(0426)_두원공과대학입찰실행(20060801)" xfId="8115"/>
    <cellStyle name="1_total_구로리총괄내역_표준내역서_성북구실행(0426)_두원공과대학입찰실행(20060801최종)" xfId="8116"/>
    <cellStyle name="1_total_구로리총괄내역_표준내역서_성북구실행(0426)_일괄견적비교(대은수량기준)-최종" xfId="8117"/>
    <cellStyle name="1_total_구로리총괄내역_표준내역서_성북구실행(0426)_입찰실행(2007.01.17결재)" xfId="8118"/>
    <cellStyle name="1_total_구로리총괄내역_표준내역서_성북구실행(0426)_입찰실행(2007.01.23-절감nego-공기13개월현실245억도급260억)" xfId="8119"/>
    <cellStyle name="1_total_구로리총괄내역_표준내역서_성북구실행(0426)_입찰실행(녹산병원2007.05.02)" xfId="8120"/>
    <cellStyle name="1_total_구로리총괄내역_표준내역서_성북구실행(0426)_입찰실행(녹산병원2007.05.09)" xfId="8121"/>
    <cellStyle name="1_total_구로리총괄내역_표준내역서_성북구실행(0426)_입찰실행(두원공과대학 )" xfId="8122"/>
    <cellStyle name="1_total_구로리총괄내역_표준내역서_성북구실행(0426)_입찰실행(문화재종합병원)" xfId="8123"/>
    <cellStyle name="1_total_구로리총괄내역_표준내역서_성북구실행(0426)_입찰실행(서울북부지방법원)" xfId="8124"/>
    <cellStyle name="1_total_구로리총괄내역_표준내역서_성북구실행(0426)_입찰실행(서울북부지방법원)-단가입력" xfId="8125"/>
    <cellStyle name="1_total_구로리총괄내역_표준내역서_성북구실행(0426)_입찰실행(서울북부지방법원-공기28개월2007.02.14)" xfId="8126"/>
    <cellStyle name="1_total_구로리총괄내역_표준내역서_성북구실행(0426)_입찰실행(서울북부지방법원-공기28개월2007.02.15)" xfId="8127"/>
    <cellStyle name="1_total_구로리총괄내역_표준내역서_성북구실행(0426)_입찰실행(육군훈련소)" xfId="8128"/>
    <cellStyle name="1_total_구로리총괄내역_표준내역서_성북구실행(0426)_입찰실행(육군훈련소-최종)" xfId="8129"/>
    <cellStyle name="1_total_구로리총괄내역_표준내역서_성북구실행(0426)_입찰실행(인재2007.02.28)" xfId="8130"/>
    <cellStyle name="1_total_구로리총괄내역_표준내역서_성북구실행(0426)_입찰실행(청주대학교예술대실습관)" xfId="8131"/>
    <cellStyle name="1_total_구로리총괄내역_표준내역서_성북구실행(0426)_진주종합실내체육관건립공사(실행20060613)" xfId="8132"/>
    <cellStyle name="1_total_구로리총괄내역_표준내역서_성북구실행(0426)_청주대학교예술대학실습관입찰실행" xfId="8133"/>
    <cellStyle name="1_total_구로리총괄내역_표준내역서_실행예산-덕성여대(본실행)" xfId="8134"/>
    <cellStyle name="1_total_구로리총괄내역_표준내역서_실행작업중_기계내역(노인건강타운)_20060201(동진)" xfId="8135"/>
    <cellStyle name="1_total_구로리총괄내역_표준내역서_실행품의B&amp;N100%(1113)최종결재" xfId="8136"/>
    <cellStyle name="1_total_구로리총괄내역_표준내역서_실행품의B&amp;N100%(1113)최종결재_실행예산품의서(송도B&amp;N)20080116작업중" xfId="8137"/>
    <cellStyle name="1_total_구로리총괄내역_표준내역서_실행품의B&amp;N100%(1113)최종결재_실행예산품의서(송도B&amp;N)검토20080101" xfId="8138"/>
    <cellStyle name="1_total_구로리총괄내역_표준내역서_정산보고" xfId="8139"/>
    <cellStyle name="1_total_구로리총괄내역_표준내역서_정산실행예산" xfId="8140"/>
    <cellStyle name="1_total_구로리총괄내역_표준내역서_준공정산보고-덕성여대현장" xfId="8141"/>
    <cellStyle name="1_total_구로리총괄내역_표준내역서_준공정산보고-중앙고강당현장(경비보나)" xfId="8142"/>
    <cellStyle name="1_total_구로리총괄내역_표준내역서_청주사직골조(최종확정)" xfId="8143"/>
    <cellStyle name="1_total_구로리총괄내역_표준내역서_청주사직골조(최종확정) 2" xfId="8144"/>
    <cellStyle name="1_total_구로리총괄내역_표준내역서_청주사직골조(최종확정) 3" xfId="8145"/>
    <cellStyle name="1_total_구로리총괄내역_표준내역서_최종-실행내역(협성대신학관)060110" xfId="8146"/>
    <cellStyle name="1_total_구로리총괄내역_표준내역서_통합단가-동진" xfId="8147"/>
    <cellStyle name="1_total_구청본과-폐기물예산서양식" xfId="8154"/>
    <cellStyle name="1_total_구청본과-폐기물예산서양식_둥근달-수량산출서(철거)" xfId="8155"/>
    <cellStyle name="1_total_국민은행" xfId="8156"/>
    <cellStyle name="1_total_금호아파트수량산출" xfId="8157"/>
    <cellStyle name="1_total_금호아파트수량산출_수량산출" xfId="8158"/>
    <cellStyle name="1_total_노원구가로수-폐기물예산서" xfId="8159"/>
    <cellStyle name="1_total_노원구가로수-폐기물예산서_00-폐기물처리설계서양식" xfId="8160"/>
    <cellStyle name="1_total_노원구가로수-폐기물예산서_둥근달-수량산출서(철거)" xfId="8161"/>
    <cellStyle name="1_total_단위1" xfId="8162"/>
    <cellStyle name="1_total_단위1_★화명동3차원가계산서" xfId="8163"/>
    <cellStyle name="1_total_단위1_주요자재집계표(1206-본내역금회)" xfId="8164"/>
    <cellStyle name="1_total_단위1_주요자재집계표(1206-본내역전체)" xfId="8165"/>
    <cellStyle name="1_total_단위1_주요자재집계표(전체)" xfId="8166"/>
    <cellStyle name="1_total_단위1_주요자재집계표1120(금회-제출용)" xfId="8167"/>
    <cellStyle name="1_total_단위1_중동롯데캐슬마스터2" xfId="8168"/>
    <cellStyle name="1_total_단위수량산출" xfId="8169"/>
    <cellStyle name="1_total_단위수량산출_★화명동3차원가계산서" xfId="8170"/>
    <cellStyle name="1_total_단위수량산출_주요자재집계표(1206-본내역금회)" xfId="8171"/>
    <cellStyle name="1_total_단위수량산출_주요자재집계표(1206-본내역전체)" xfId="8172"/>
    <cellStyle name="1_total_단위수량산출_주요자재집계표(전체)" xfId="8173"/>
    <cellStyle name="1_total_단위수량산출_주요자재집계표1120(금회-제출용)" xfId="8174"/>
    <cellStyle name="1_total_단위수량산출_중동롯데캐슬마스터2" xfId="8175"/>
    <cellStyle name="1_total_단위수량산출-1" xfId="8176"/>
    <cellStyle name="1_total_단위수량산출-1_★화명동3차원가계산서" xfId="8177"/>
    <cellStyle name="1_total_단위수량산출-1_주요자재집계표(1206-본내역금회)" xfId="8178"/>
    <cellStyle name="1_total_단위수량산출-1_주요자재집계표(1206-본내역전체)" xfId="8179"/>
    <cellStyle name="1_total_단위수량산출-1_주요자재집계표(전체)" xfId="8180"/>
    <cellStyle name="1_total_단위수량산출-1_주요자재집계표1120(금회-제출용)" xfId="8181"/>
    <cellStyle name="1_total_단위수량산출-1_중동롯데캐슬마스터2" xfId="8182"/>
    <cellStyle name="1_total_도봉신창-예산서 0325" xfId="8183"/>
    <cellStyle name="1_total_도장공사(실행예산)" xfId="13195"/>
    <cellStyle name="1_total_도장공사(실행예산)_동주변경결의(1차)" xfId="12495"/>
    <cellStyle name="1_total_동탄수량산출" xfId="8184"/>
    <cellStyle name="1_total_목동내역" xfId="8185"/>
    <cellStyle name="1_total_목동내역_04. 신도림주상복합_기계실행예산(안)20060412_배연담파스리브단가수정" xfId="8186"/>
    <cellStyle name="1_total_목동내역_05W0305L(실행작업051125)" xfId="8187"/>
    <cellStyle name="1_total_목동내역_강남대 complex 도급" xfId="8188"/>
    <cellStyle name="1_total_목동내역_강남대 complex 도급_04. 신도림주상복합_기계실행예산(안)20060412_배연담파스리브단가수정" xfId="8189"/>
    <cellStyle name="1_total_목동내역_강남대 complex 도급_실행작업중_기계(공내역서)-실행(051226)" xfId="8190"/>
    <cellStyle name="1_total_목동내역_강남대 complex 도급_실행작업중_기계내역(노인건강타운)_20060201(동진)" xfId="8191"/>
    <cellStyle name="1_total_목동내역_강남대 complex 도급_최종-실행내역(협성대신학관)060110" xfId="8192"/>
    <cellStyle name="1_total_목동내역_강남대 complex 도급_통합단가-동진" xfId="8193"/>
    <cellStyle name="1_total_목동내역_강남대 complex 실행-10%조정내역" xfId="8194"/>
    <cellStyle name="1_total_목동내역_강남대 complex 실행-10%조정내역_04. 신도림주상복합_기계실행예산(안)20060412_배연담파스리브단가수정" xfId="8195"/>
    <cellStyle name="1_total_목동내역_건국대학교기숙사신축공사_3차수정(실행05.04.20)_결과물" xfId="8196"/>
    <cellStyle name="1_total_목동내역_건국대학교기숙사신축공사_3차수정(실행05.04.20)_결과물_04. 신도림주상복합_기계실행예산(안)20060412_배연담파스리브단가수정" xfId="8197"/>
    <cellStyle name="1_total_목동내역_건국대학교기숙사신축공사_3차수정(실행05.04.20)_결과물_실행작업중_기계내역(노인건강타운)_20060201(동진)" xfId="8198"/>
    <cellStyle name="1_total_목동내역_건국대학교기숙사신축공사_3차수정(실행05.04.20)_결과물_최종-실행내역(협성대신학관)060110" xfId="8199"/>
    <cellStyle name="1_total_목동내역_건국대학교기숙사신축공사_3차수정(실행05.04.20)_결과물_통합단가-동진" xfId="8200"/>
    <cellStyle name="1_total_목동내역_실행작업중_기계(공내역서)-실행(051226)" xfId="8201"/>
    <cellStyle name="1_total_목동내역_실행작업중_기계내역(노인건강타운)_20060201(동진)" xfId="8202"/>
    <cellStyle name="1_total_목동내역_외주견적목록" xfId="8203"/>
    <cellStyle name="1_total_목동내역_최종-실행내역(협성대신학관)060110" xfId="8204"/>
    <cellStyle name="1_total_목동내역_통합단가-동진" xfId="8205"/>
    <cellStyle name="1_total_목동내역_폐기물집계" xfId="8206"/>
    <cellStyle name="1_total_목동내역_폐기물집계_04. 신도림주상복합_기계실행예산(안)20060412_배연담파스리브단가수정" xfId="8207"/>
    <cellStyle name="1_total_목동내역_폐기물집계_05W0305L(실행작업051125)" xfId="8208"/>
    <cellStyle name="1_total_목동내역_폐기물집계_강남대 complex 도급" xfId="8209"/>
    <cellStyle name="1_total_목동내역_폐기물집계_강남대 complex 도급_04. 신도림주상복합_기계실행예산(안)20060412_배연담파스리브단가수정" xfId="8210"/>
    <cellStyle name="1_total_목동내역_폐기물집계_강남대 complex 도급_실행작업중_기계(공내역서)-실행(051226)" xfId="8211"/>
    <cellStyle name="1_total_목동내역_폐기물집계_강남대 complex 도급_실행작업중_기계내역(노인건강타운)_20060201(동진)" xfId="8212"/>
    <cellStyle name="1_total_목동내역_폐기물집계_강남대 complex 도급_최종-실행내역(협성대신학관)060110" xfId="8213"/>
    <cellStyle name="1_total_목동내역_폐기물집계_강남대 complex 도급_통합단가-동진" xfId="8214"/>
    <cellStyle name="1_total_목동내역_폐기물집계_강남대 complex 실행-10%조정내역" xfId="8215"/>
    <cellStyle name="1_total_목동내역_폐기물집계_강남대 complex 실행-10%조정내역_04. 신도림주상복합_기계실행예산(안)20060412_배연담파스리브단가수정" xfId="8216"/>
    <cellStyle name="1_total_목동내역_폐기물집계_건국대학교기숙사신축공사_3차수정(실행05.04.20)_결과물" xfId="8217"/>
    <cellStyle name="1_total_목동내역_폐기물집계_건국대학교기숙사신축공사_3차수정(실행05.04.20)_결과물_04. 신도림주상복합_기계실행예산(안)20060412_배연담파스리브단가수정" xfId="8218"/>
    <cellStyle name="1_total_목동내역_폐기물집계_건국대학교기숙사신축공사_3차수정(실행05.04.20)_결과물_실행작업중_기계내역(노인건강타운)_20060201(동진)" xfId="8219"/>
    <cellStyle name="1_total_목동내역_폐기물집계_건국대학교기숙사신축공사_3차수정(실행05.04.20)_결과물_최종-실행내역(협성대신학관)060110" xfId="8220"/>
    <cellStyle name="1_total_목동내역_폐기물집계_건국대학교기숙사신축공사_3차수정(실행05.04.20)_결과물_통합단가-동진" xfId="8221"/>
    <cellStyle name="1_total_목동내역_폐기물집계_실행작업중_기계(공내역서)-실행(051226)" xfId="8222"/>
    <cellStyle name="1_total_목동내역_폐기물집계_실행작업중_기계내역(노인건강타운)_20060201(동진)" xfId="8223"/>
    <cellStyle name="1_total_목동내역_폐기물집계_외주견적목록" xfId="8224"/>
    <cellStyle name="1_total_목동내역_폐기물집계_최종-실행내역(협성대신학관)060110" xfId="8225"/>
    <cellStyle name="1_total_목동내역_폐기물집계_통합단가-동진" xfId="8226"/>
    <cellStyle name="1_total_목동내역_폐기물집계_한국국제협력단국제협력관련시설신축공사(11(1).20)실행작업" xfId="8227"/>
    <cellStyle name="1_total_목동내역_한국국제협력단국제협력관련시설신축공사(11(1).20)실행작업" xfId="8228"/>
    <cellStyle name="1_total_문래수량집계" xfId="8229"/>
    <cellStyle name="1_total_문래수량집계_★화명동3차원가계산서" xfId="8230"/>
    <cellStyle name="1_total_문래수량집계_주요자재집계표(1206-본내역금회)" xfId="8231"/>
    <cellStyle name="1_total_문래수량집계_주요자재집계표(1206-본내역전체)" xfId="8232"/>
    <cellStyle name="1_total_문래수량집계_주요자재집계표(전체)" xfId="8233"/>
    <cellStyle name="1_total_문래수량집계_주요자재집계표1120(금회-제출용)" xfId="8234"/>
    <cellStyle name="1_total_문래수량집계_중동롯데캐슬마스터2" xfId="8235"/>
    <cellStyle name="1_total_백화점화장실인테리어" xfId="18498"/>
    <cellStyle name="1_total_백화점화장실인테리어_1차 기성 내역서 0612023" xfId="18499"/>
    <cellStyle name="1_total_백화점화장실인테리어_3차네고견적(061017-1)" xfId="18500"/>
    <cellStyle name="1_total_서초spa공사비-실행가" xfId="8236"/>
    <cellStyle name="1_total_서초spa공사비-실행가_★화명동3차원가계산서" xfId="8237"/>
    <cellStyle name="1_total_서초spa공사비-실행가_주요자재집계표(1206-본내역금회)" xfId="8238"/>
    <cellStyle name="1_total_서초spa공사비-실행가_주요자재집계표(1206-본내역전체)" xfId="8239"/>
    <cellStyle name="1_total_서초spa공사비-실행가_주요자재집계표(전체)" xfId="8240"/>
    <cellStyle name="1_total_서초spa공사비-실행가_주요자재집계표1120(금회-제출용)" xfId="8241"/>
    <cellStyle name="1_total_서초spa공사비-실행가_중동롯데캐슬마스터2" xfId="8242"/>
    <cellStyle name="1_total_설계내역서" xfId="18501"/>
    <cellStyle name="1_total_설계내역서_1차 기성 내역서 0612023" xfId="18502"/>
    <cellStyle name="1_total_설계내역서_3차네고견적(061017-1)" xfId="18503"/>
    <cellStyle name="1_total_설계내역서_백화점화장실인테리어" xfId="18504"/>
    <cellStyle name="1_total_설계내역서_백화점화장실인테리어_1차 기성 내역서 0612023" xfId="18505"/>
    <cellStyle name="1_total_설계내역서_백화점화장실인테리어_3차네고견적(061017-1)" xfId="18506"/>
    <cellStyle name="1_total_설계내역서_화명조경" xfId="18507"/>
    <cellStyle name="1_total_설계내역서_화명조경_1차 기성 내역서 0612023" xfId="18508"/>
    <cellStyle name="1_total_설계내역서_화명조경_3차네고견적(061017-1)" xfId="18509"/>
    <cellStyle name="1_total_설계내역서_화명조경_백화점화장실인테리어" xfId="18510"/>
    <cellStyle name="1_total_설계내역서_화명조경_백화점화장실인테리어_1차 기성 내역서 0612023" xfId="18511"/>
    <cellStyle name="1_total_설계내역서_화명조경_백화점화장실인테리어_3차네고견적(061017-1)" xfId="18512"/>
    <cellStyle name="1_total_설계내역서1월7일" xfId="18513"/>
    <cellStyle name="1_total_설계내역서1월7일_1차 기성 내역서 0612023" xfId="18514"/>
    <cellStyle name="1_total_설계내역서1월7일_3차네고견적(061017-1)" xfId="18515"/>
    <cellStyle name="1_total_설계내역서1월7일_백화점화장실인테리어" xfId="18516"/>
    <cellStyle name="1_total_설계내역서1월7일_백화점화장실인테리어_1차 기성 내역서 0612023" xfId="18517"/>
    <cellStyle name="1_total_설계내역서1월7일_백화점화장실인테리어_3차네고견적(061017-1)" xfId="18518"/>
    <cellStyle name="1_total_설계내역서1월7일_화명조경" xfId="18519"/>
    <cellStyle name="1_total_설계내역서1월7일_화명조경_1차 기성 내역서 0612023" xfId="18520"/>
    <cellStyle name="1_total_설계내역서1월7일_화명조경_3차네고견적(061017-1)" xfId="18521"/>
    <cellStyle name="1_total_설계내역서1월7일_화명조경_백화점화장실인테리어" xfId="18522"/>
    <cellStyle name="1_total_설계내역서1월7일_화명조경_백화점화장실인테리어_1차 기성 내역서 0612023" xfId="18523"/>
    <cellStyle name="1_total_설계내역서1월7일_화명조경_백화점화장실인테리어_3차네고견적(061017-1)" xfId="18524"/>
    <cellStyle name="1_total_성북구실행(0426)" xfId="8243"/>
    <cellStyle name="1_total_성북구실행(0426)_20061128입찰실행(춘천의암스포츠타운-당초안)" xfId="8244"/>
    <cellStyle name="1_total_성북구실행(0426)_20061218입찰실행(차세대연구동)" xfId="8245"/>
    <cellStyle name="1_total_성북구실행(0426)_20070201입찰실행(시화2007.02.07결재)" xfId="8246"/>
    <cellStyle name="1_total_성북구실행(0426)_20070201입찰실행(시화2007.02.08결재)" xfId="8247"/>
    <cellStyle name="1_total_성북구실행(0426)_경비및 공사스케줄작성" xfId="8248"/>
    <cellStyle name="1_total_성북구실행(0426)_두원공과대학입찰실행(20060718)" xfId="8249"/>
    <cellStyle name="1_total_성북구실행(0426)_두원공과대학입찰실행(20060728)" xfId="8250"/>
    <cellStyle name="1_total_성북구실행(0426)_두원공과대학입찰실행(20060801)" xfId="8251"/>
    <cellStyle name="1_total_성북구실행(0426)_두원공과대학입찰실행(20060801최종)" xfId="8252"/>
    <cellStyle name="1_total_성북구실행(0426)_일괄견적비교(대은수량기준)-최종" xfId="8253"/>
    <cellStyle name="1_total_성북구실행(0426)_입찰실행(2007.01.17결재)" xfId="8254"/>
    <cellStyle name="1_total_성북구실행(0426)_입찰실행(2007.01.23-절감nego-공기13개월현실245억도급260억)" xfId="8255"/>
    <cellStyle name="1_total_성북구실행(0426)_입찰실행(녹산병원2007.05.02)" xfId="8256"/>
    <cellStyle name="1_total_성북구실행(0426)_입찰실행(녹산병원2007.05.09)" xfId="8257"/>
    <cellStyle name="1_total_성북구실행(0426)_입찰실행(두원공과대학 )" xfId="8258"/>
    <cellStyle name="1_total_성북구실행(0426)_입찰실행(문화재종합병원)" xfId="8259"/>
    <cellStyle name="1_total_성북구실행(0426)_입찰실행(서울북부지방법원)" xfId="8260"/>
    <cellStyle name="1_total_성북구실행(0426)_입찰실행(서울북부지방법원)-단가입력" xfId="8261"/>
    <cellStyle name="1_total_성북구실행(0426)_입찰실행(서울북부지방법원-공기28개월2007.02.14)" xfId="8262"/>
    <cellStyle name="1_total_성북구실행(0426)_입찰실행(서울북부지방법원-공기28개월2007.02.15)" xfId="8263"/>
    <cellStyle name="1_total_성북구실행(0426)_입찰실행(육군훈련소)" xfId="8264"/>
    <cellStyle name="1_total_성북구실행(0426)_입찰실행(육군훈련소-최종)" xfId="8265"/>
    <cellStyle name="1_total_성북구실행(0426)_입찰실행(인재2007.02.28)" xfId="8266"/>
    <cellStyle name="1_total_성북구실행(0426)_입찰실행(청주대학교예술대실습관)" xfId="8267"/>
    <cellStyle name="1_total_성북구실행(0426)_진주종합실내체육관건립공사(실행20060613)" xfId="8268"/>
    <cellStyle name="1_total_성북구실행(0426)_청주대학교예술대학실습관입찰실행" xfId="8269"/>
    <cellStyle name="1_total_수량산출" xfId="8270"/>
    <cellStyle name="1_total_수량산출_1" xfId="8271"/>
    <cellStyle name="1_total_수량산출_수량산출" xfId="8272"/>
    <cellStyle name="1_total_수량집계표" xfId="8273"/>
    <cellStyle name="1_total_수량집계표_★화명동3차원가계산서" xfId="8274"/>
    <cellStyle name="1_total_수량집계표_주요자재집계표(1206-본내역금회)" xfId="8275"/>
    <cellStyle name="1_total_수량집계표_주요자재집계표(1206-본내역전체)" xfId="8276"/>
    <cellStyle name="1_total_수량집계표_주요자재집계표(전체)" xfId="8277"/>
    <cellStyle name="1_total_수량집계표_주요자재집계표1120(금회-제출용)" xfId="8278"/>
    <cellStyle name="1_total_수량집계표_중동롯데캐슬마스터2" xfId="8279"/>
    <cellStyle name="1_total_수량총괄표" xfId="8280"/>
    <cellStyle name="1_total_수량총괄표_★화명동3차원가계산서" xfId="8281"/>
    <cellStyle name="1_total_수량총괄표_주요자재집계표(1206-본내역금회)" xfId="8282"/>
    <cellStyle name="1_total_수량총괄표_주요자재집계표(1206-본내역전체)" xfId="8283"/>
    <cellStyle name="1_total_수량총괄표_주요자재집계표(전체)" xfId="8284"/>
    <cellStyle name="1_total_수량총괄표_주요자재집계표1120(금회-제출용)" xfId="8285"/>
    <cellStyle name="1_total_수량총괄표_중동롯데캐슬마스터2" xfId="8286"/>
    <cellStyle name="1_total_수원변경수량산출" xfId="8287"/>
    <cellStyle name="1_total_수원변경수량산출_★화명동3차원가계산서" xfId="8288"/>
    <cellStyle name="1_total_수원변경수량산출_1차 기성 내역서 0612023" xfId="18525"/>
    <cellStyle name="1_total_수원변경수량산출_3차네고견적(061017-1)" xfId="18526"/>
    <cellStyle name="1_total_수원변경수량산출_백화점화장실인테리어" xfId="18527"/>
    <cellStyle name="1_total_수원변경수량산출_백화점화장실인테리어_1차 기성 내역서 0612023" xfId="18528"/>
    <cellStyle name="1_total_수원변경수량산출_백화점화장실인테리어_3차네고견적(061017-1)" xfId="18529"/>
    <cellStyle name="1_total_수원변경수량산출_설계내역서" xfId="18530"/>
    <cellStyle name="1_total_수원변경수량산출_설계내역서_1차 기성 내역서 0612023" xfId="18531"/>
    <cellStyle name="1_total_수원변경수량산출_설계내역서_3차네고견적(061017-1)" xfId="18532"/>
    <cellStyle name="1_total_수원변경수량산출_설계내역서_백화점화장실인테리어" xfId="18533"/>
    <cellStyle name="1_total_수원변경수량산출_설계내역서_백화점화장실인테리어_1차 기성 내역서 0612023" xfId="18534"/>
    <cellStyle name="1_total_수원변경수량산출_설계내역서_백화점화장실인테리어_3차네고견적(061017-1)" xfId="18535"/>
    <cellStyle name="1_total_수원변경수량산출_설계내역서_화명조경" xfId="18536"/>
    <cellStyle name="1_total_수원변경수량산출_설계내역서_화명조경_1차 기성 내역서 0612023" xfId="18537"/>
    <cellStyle name="1_total_수원변경수량산출_설계내역서_화명조경_3차네고견적(061017-1)" xfId="18538"/>
    <cellStyle name="1_total_수원변경수량산출_설계내역서_화명조경_백화점화장실인테리어" xfId="18539"/>
    <cellStyle name="1_total_수원변경수량산출_설계내역서_화명조경_백화점화장실인테리어_1차 기성 내역서 0612023" xfId="18540"/>
    <cellStyle name="1_total_수원변경수량산출_설계내역서_화명조경_백화점화장실인테리어_3차네고견적(061017-1)" xfId="18541"/>
    <cellStyle name="1_total_수원변경수량산출_설계내역서1월7일" xfId="18542"/>
    <cellStyle name="1_total_수원변경수량산출_설계내역서1월7일_1차 기성 내역서 0612023" xfId="18543"/>
    <cellStyle name="1_total_수원변경수량산출_설계내역서1월7일_3차네고견적(061017-1)" xfId="18544"/>
    <cellStyle name="1_total_수원변경수량산출_설계내역서1월7일_백화점화장실인테리어" xfId="18545"/>
    <cellStyle name="1_total_수원변경수량산출_설계내역서1월7일_백화점화장실인테리어_1차 기성 내역서 0612023" xfId="18546"/>
    <cellStyle name="1_total_수원변경수량산출_설계내역서1월7일_백화점화장실인테리어_3차네고견적(061017-1)" xfId="18547"/>
    <cellStyle name="1_total_수원변경수량산출_설계내역서1월7일_화명조경" xfId="18548"/>
    <cellStyle name="1_total_수원변경수량산출_설계내역서1월7일_화명조경_1차 기성 내역서 0612023" xfId="18549"/>
    <cellStyle name="1_total_수원변경수량산출_설계내역서1월7일_화명조경_3차네고견적(061017-1)" xfId="18550"/>
    <cellStyle name="1_total_수원변경수량산출_설계내역서1월7일_화명조경_백화점화장실인테리어" xfId="18551"/>
    <cellStyle name="1_total_수원변경수량산출_설계내역서1월7일_화명조경_백화점화장실인테리어_1차 기성 내역서 0612023" xfId="18552"/>
    <cellStyle name="1_total_수원변경수량산출_설계내역서1월7일_화명조경_백화점화장실인테리어_3차네고견적(061017-1)" xfId="18553"/>
    <cellStyle name="1_total_수원변경수량산출_주요자재집계표(1206-본내역금회)" xfId="8289"/>
    <cellStyle name="1_total_수원변경수량산출_주요자재집계표(1206-본내역전체)" xfId="8290"/>
    <cellStyle name="1_total_수원변경수량산출_주요자재집계표(전체)" xfId="8291"/>
    <cellStyle name="1_total_수원변경수량산출_주요자재집계표1120(금회-제출용)" xfId="8292"/>
    <cellStyle name="1_total_수원변경수량산출_중동롯데캐슬마스터2" xfId="8293"/>
    <cellStyle name="1_total_수원변경수량산출_화명조경" xfId="18554"/>
    <cellStyle name="1_total_수원변경수량산출_화명조경_1차 기성 내역서 0612023" xfId="18555"/>
    <cellStyle name="1_total_수원변경수량산출_화명조경_3차네고견적(061017-1)" xfId="18556"/>
    <cellStyle name="1_total_수원변경수량산출_화명조경_백화점화장실인테리어" xfId="18557"/>
    <cellStyle name="1_total_수원변경수량산출_화명조경_백화점화장실인테리어_1차 기성 내역서 0612023" xfId="18558"/>
    <cellStyle name="1_total_수원변경수량산출_화명조경_백화점화장실인테리어_3차네고견적(061017-1)" xfId="18559"/>
    <cellStyle name="1_total_수원수량집계(7.13)" xfId="8294"/>
    <cellStyle name="1_total_수원수량집계(7.13)_★화명동3차원가계산서" xfId="8295"/>
    <cellStyle name="1_total_수원수량집계(7.13)_주요자재집계표(1206-본내역금회)" xfId="8296"/>
    <cellStyle name="1_total_수원수량집계(7.13)_주요자재집계표(1206-본내역전체)" xfId="8297"/>
    <cellStyle name="1_total_수원수량집계(7.13)_주요자재집계표(전체)" xfId="8298"/>
    <cellStyle name="1_total_수원수량집계(7.13)_주요자재집계표1120(금회-제출용)" xfId="8299"/>
    <cellStyle name="1_total_수원수량집계(7.13)_중동롯데캐슬마스터2" xfId="8300"/>
    <cellStyle name="1_total_수원수량집계(7.31)" xfId="8301"/>
    <cellStyle name="1_total_수원수량집계(7.31)_★화명동3차원가계산서" xfId="8302"/>
    <cellStyle name="1_total_수원수량집계(7.31)_주요자재집계표(1206-본내역금회)" xfId="8303"/>
    <cellStyle name="1_total_수원수량집계(7.31)_주요자재집계표(1206-본내역전체)" xfId="8304"/>
    <cellStyle name="1_total_수원수량집계(7.31)_주요자재집계표(전체)" xfId="8305"/>
    <cellStyle name="1_total_수원수량집계(7.31)_주요자재집계표1120(금회-제출용)" xfId="8306"/>
    <cellStyle name="1_total_수원수량집계(7.31)_중동롯데캐슬마스터2" xfId="8307"/>
    <cellStyle name="1_total_시설물공" xfId="8308"/>
    <cellStyle name="1_total_시설물공_수량산출" xfId="8309"/>
    <cellStyle name="1_total_실행예산-덕성여대(본실행)" xfId="8310"/>
    <cellStyle name="1_total_실행작업중_기계(공내역서)-실행(051226)" xfId="8311"/>
    <cellStyle name="1_total_실행작업중_기계내역(노인건강타운)_20060201(동진)" xfId="8312"/>
    <cellStyle name="1_total_실행품의B&amp;N100%(1113)최종결재" xfId="8313"/>
    <cellStyle name="1_total_실행품의B&amp;N100%(1113)최종결재_실행예산품의서(송도B&amp;N)20080116작업중" xfId="8314"/>
    <cellStyle name="1_total_실행품의B&amp;N100%(1113)최종결재_실행예산품의서(송도B&amp;N)검토20080101" xfId="8315"/>
    <cellStyle name="1_total_쌍용수량0905" xfId="8316"/>
    <cellStyle name="1_total_쌍용수량0905_★화명동3차원가계산서" xfId="8317"/>
    <cellStyle name="1_total_쌍용수량0905_1차 기성 내역서 0612023" xfId="18560"/>
    <cellStyle name="1_total_쌍용수량0905_3차네고견적(061017-1)" xfId="18561"/>
    <cellStyle name="1_total_쌍용수량0905_백화점화장실인테리어" xfId="18562"/>
    <cellStyle name="1_total_쌍용수량0905_백화점화장실인테리어_1차 기성 내역서 0612023" xfId="18563"/>
    <cellStyle name="1_total_쌍용수량0905_백화점화장실인테리어_3차네고견적(061017-1)" xfId="18564"/>
    <cellStyle name="1_total_쌍용수량0905_설계내역서" xfId="18565"/>
    <cellStyle name="1_total_쌍용수량0905_설계내역서_1차 기성 내역서 0612023" xfId="18566"/>
    <cellStyle name="1_total_쌍용수량0905_설계내역서_3차네고견적(061017-1)" xfId="18567"/>
    <cellStyle name="1_total_쌍용수량0905_설계내역서_백화점화장실인테리어" xfId="18568"/>
    <cellStyle name="1_total_쌍용수량0905_설계내역서_백화점화장실인테리어_1차 기성 내역서 0612023" xfId="18569"/>
    <cellStyle name="1_total_쌍용수량0905_설계내역서_백화점화장실인테리어_3차네고견적(061017-1)" xfId="18570"/>
    <cellStyle name="1_total_쌍용수량0905_설계내역서_화명조경" xfId="18571"/>
    <cellStyle name="1_total_쌍용수량0905_설계내역서_화명조경_1차 기성 내역서 0612023" xfId="18572"/>
    <cellStyle name="1_total_쌍용수량0905_설계내역서_화명조경_3차네고견적(061017-1)" xfId="18573"/>
    <cellStyle name="1_total_쌍용수량0905_설계내역서_화명조경_백화점화장실인테리어" xfId="18574"/>
    <cellStyle name="1_total_쌍용수량0905_설계내역서_화명조경_백화점화장실인테리어_1차 기성 내역서 0612023" xfId="18575"/>
    <cellStyle name="1_total_쌍용수량0905_설계내역서_화명조경_백화점화장실인테리어_3차네고견적(061017-1)" xfId="18576"/>
    <cellStyle name="1_total_쌍용수량0905_설계내역서1월7일" xfId="18577"/>
    <cellStyle name="1_total_쌍용수량0905_설계내역서1월7일_1차 기성 내역서 0612023" xfId="18578"/>
    <cellStyle name="1_total_쌍용수량0905_설계내역서1월7일_3차네고견적(061017-1)" xfId="18579"/>
    <cellStyle name="1_total_쌍용수량0905_설계내역서1월7일_백화점화장실인테리어" xfId="18580"/>
    <cellStyle name="1_total_쌍용수량0905_설계내역서1월7일_백화점화장실인테리어_1차 기성 내역서 0612023" xfId="18581"/>
    <cellStyle name="1_total_쌍용수량0905_설계내역서1월7일_백화점화장실인테리어_3차네고견적(061017-1)" xfId="18582"/>
    <cellStyle name="1_total_쌍용수량0905_설계내역서1월7일_화명조경" xfId="18583"/>
    <cellStyle name="1_total_쌍용수량0905_설계내역서1월7일_화명조경_1차 기성 내역서 0612023" xfId="18584"/>
    <cellStyle name="1_total_쌍용수량0905_설계내역서1월7일_화명조경_3차네고견적(061017-1)" xfId="18585"/>
    <cellStyle name="1_total_쌍용수량0905_설계내역서1월7일_화명조경_백화점화장실인테리어" xfId="18586"/>
    <cellStyle name="1_total_쌍용수량0905_설계내역서1월7일_화명조경_백화점화장실인테리어_1차 기성 내역서 0612023" xfId="18587"/>
    <cellStyle name="1_total_쌍용수량0905_설계내역서1월7일_화명조경_백화점화장실인테리어_3차네고견적(061017-1)" xfId="18588"/>
    <cellStyle name="1_total_쌍용수량0905_주요자재집계표(1206-본내역금회)" xfId="8318"/>
    <cellStyle name="1_total_쌍용수량0905_주요자재집계표(1206-본내역전체)" xfId="8319"/>
    <cellStyle name="1_total_쌍용수량0905_주요자재집계표(전체)" xfId="8320"/>
    <cellStyle name="1_total_쌍용수량0905_주요자재집계표1120(금회-제출용)" xfId="8321"/>
    <cellStyle name="1_total_쌍용수량0905_중동롯데캐슬마스터2" xfId="8322"/>
    <cellStyle name="1_total_쌍용수량0905_화명조경" xfId="18589"/>
    <cellStyle name="1_total_쌍용수량0905_화명조경_1차 기성 내역서 0612023" xfId="18590"/>
    <cellStyle name="1_total_쌍용수량0905_화명조경_3차네고견적(061017-1)" xfId="18591"/>
    <cellStyle name="1_total_쌍용수량0905_화명조경_백화점화장실인테리어" xfId="18592"/>
    <cellStyle name="1_total_쌍용수량0905_화명조경_백화점화장실인테리어_1차 기성 내역서 0612023" xfId="18593"/>
    <cellStyle name="1_total_쌍용수량0905_화명조경_백화점화장실인테리어_3차네고견적(061017-1)" xfId="18594"/>
    <cellStyle name="1_total_쌍용수량집계" xfId="8323"/>
    <cellStyle name="1_total_쌍용수량집계_★화명동3차원가계산서" xfId="8324"/>
    <cellStyle name="1_total_쌍용수량집계_주요자재집계표(1206-본내역금회)" xfId="8325"/>
    <cellStyle name="1_total_쌍용수량집계_주요자재집계표(1206-본내역전체)" xfId="8326"/>
    <cellStyle name="1_total_쌍용수량집계_주요자재집계표(전체)" xfId="8327"/>
    <cellStyle name="1_total_쌍용수량집계_주요자재집계표1120(금회-제출용)" xfId="8328"/>
    <cellStyle name="1_total_쌍용수량집계_중동롯데캐슬마스터2" xfId="8329"/>
    <cellStyle name="1_total_안양비산내역서(0506)" xfId="8330"/>
    <cellStyle name="1_total_안양비산내역서(0506)_★화명동3차원가계산서" xfId="8331"/>
    <cellStyle name="1_total_안양비산내역서(0506)_주요자재집계표(1206-본내역금회)" xfId="8332"/>
    <cellStyle name="1_total_안양비산내역서(0506)_주요자재집계표(1206-본내역전체)" xfId="8333"/>
    <cellStyle name="1_total_안양비산내역서(0506)_주요자재집계표(전체)" xfId="8334"/>
    <cellStyle name="1_total_안양비산내역서(0506)_주요자재집계표1120(금회-제출용)" xfId="8335"/>
    <cellStyle name="1_total_안양비산내역서(0506)_중동롯데캐슬마스터2" xfId="8336"/>
    <cellStyle name="1_total_외주견적목록" xfId="8337"/>
    <cellStyle name="1_total_용평수량집계" xfId="8338"/>
    <cellStyle name="1_total_용평수량집계_★화명동3차원가계산서" xfId="8339"/>
    <cellStyle name="1_total_용평수량집계_주요자재집계표(1206-본내역금회)" xfId="8340"/>
    <cellStyle name="1_total_용평수량집계_주요자재집계표(1206-본내역전체)" xfId="8341"/>
    <cellStyle name="1_total_용평수량집계_주요자재집계표(전체)" xfId="8342"/>
    <cellStyle name="1_total_용평수량집계_주요자재집계표1120(금회-제출용)" xfId="8343"/>
    <cellStyle name="1_total_용평수량집계_중동롯데캐슬마스터2" xfId="8344"/>
    <cellStyle name="1_total_은파단위수량" xfId="8345"/>
    <cellStyle name="1_total_은파단위수량_★화명동3차원가계산서" xfId="8346"/>
    <cellStyle name="1_total_은파단위수량_주요자재집계표(1206-본내역금회)" xfId="8347"/>
    <cellStyle name="1_total_은파단위수량_주요자재집계표(1206-본내역전체)" xfId="8348"/>
    <cellStyle name="1_total_은파단위수량_주요자재집계표(전체)" xfId="8349"/>
    <cellStyle name="1_total_은파단위수량_주요자재집계표1120(금회-제출용)" xfId="8350"/>
    <cellStyle name="1_total_은파단위수량_중동롯데캐슬마스터2" xfId="8351"/>
    <cellStyle name="1_total_은파수량집계" xfId="8352"/>
    <cellStyle name="1_total_은파수량집계_★화명동3차원가계산서" xfId="8353"/>
    <cellStyle name="1_total_은파수량집계_1차 기성 내역서 0612023" xfId="18595"/>
    <cellStyle name="1_total_은파수량집계_3차네고견적(061017-1)" xfId="18596"/>
    <cellStyle name="1_total_은파수량집계_백화점화장실인테리어" xfId="18597"/>
    <cellStyle name="1_total_은파수량집계_백화점화장실인테리어_1차 기성 내역서 0612023" xfId="18598"/>
    <cellStyle name="1_total_은파수량집계_백화점화장실인테리어_3차네고견적(061017-1)" xfId="18599"/>
    <cellStyle name="1_total_은파수량집계_설계내역서" xfId="18600"/>
    <cellStyle name="1_total_은파수량집계_설계내역서_1차 기성 내역서 0612023" xfId="18601"/>
    <cellStyle name="1_total_은파수량집계_설계내역서_3차네고견적(061017-1)" xfId="18602"/>
    <cellStyle name="1_total_은파수량집계_설계내역서_백화점화장실인테리어" xfId="18603"/>
    <cellStyle name="1_total_은파수량집계_설계내역서_백화점화장실인테리어_1차 기성 내역서 0612023" xfId="18604"/>
    <cellStyle name="1_total_은파수량집계_설계내역서_백화점화장실인테리어_3차네고견적(061017-1)" xfId="18605"/>
    <cellStyle name="1_total_은파수량집계_설계내역서_화명조경" xfId="18606"/>
    <cellStyle name="1_total_은파수량집계_설계내역서_화명조경_1차 기성 내역서 0612023" xfId="18607"/>
    <cellStyle name="1_total_은파수량집계_설계내역서_화명조경_3차네고견적(061017-1)" xfId="18608"/>
    <cellStyle name="1_total_은파수량집계_설계내역서_화명조경_백화점화장실인테리어" xfId="18609"/>
    <cellStyle name="1_total_은파수량집계_설계내역서_화명조경_백화점화장실인테리어_1차 기성 내역서 0612023" xfId="18610"/>
    <cellStyle name="1_total_은파수량집계_설계내역서_화명조경_백화점화장실인테리어_3차네고견적(061017-1)" xfId="18611"/>
    <cellStyle name="1_total_은파수량집계_설계내역서1월7일" xfId="18612"/>
    <cellStyle name="1_total_은파수량집계_설계내역서1월7일_1차 기성 내역서 0612023" xfId="18613"/>
    <cellStyle name="1_total_은파수량집계_설계내역서1월7일_3차네고견적(061017-1)" xfId="18614"/>
    <cellStyle name="1_total_은파수량집계_설계내역서1월7일_백화점화장실인테리어" xfId="18615"/>
    <cellStyle name="1_total_은파수량집계_설계내역서1월7일_백화점화장실인테리어_1차 기성 내역서 0612023" xfId="18616"/>
    <cellStyle name="1_total_은파수량집계_설계내역서1월7일_백화점화장실인테리어_3차네고견적(061017-1)" xfId="18617"/>
    <cellStyle name="1_total_은파수량집계_설계내역서1월7일_화명조경" xfId="18618"/>
    <cellStyle name="1_total_은파수량집계_설계내역서1월7일_화명조경_1차 기성 내역서 0612023" xfId="18619"/>
    <cellStyle name="1_total_은파수량집계_설계내역서1월7일_화명조경_3차네고견적(061017-1)" xfId="18620"/>
    <cellStyle name="1_total_은파수량집계_설계내역서1월7일_화명조경_백화점화장실인테리어" xfId="18621"/>
    <cellStyle name="1_total_은파수량집계_설계내역서1월7일_화명조경_백화점화장실인테리어_1차 기성 내역서 0612023" xfId="18622"/>
    <cellStyle name="1_total_은파수량집계_설계내역서1월7일_화명조경_백화점화장실인테리어_3차네고견적(061017-1)" xfId="18623"/>
    <cellStyle name="1_total_은파수량집계_주요자재집계표(1206-본내역금회)" xfId="8354"/>
    <cellStyle name="1_total_은파수량집계_주요자재집계표(1206-본내역전체)" xfId="8355"/>
    <cellStyle name="1_total_은파수량집계_주요자재집계표(전체)" xfId="8356"/>
    <cellStyle name="1_total_은파수량집계_주요자재집계표1120(금회-제출용)" xfId="8357"/>
    <cellStyle name="1_total_은파수량집계_중동롯데캐슬마스터2" xfId="8358"/>
    <cellStyle name="1_total_은파수량집계_화명조경" xfId="18624"/>
    <cellStyle name="1_total_은파수량집계_화명조경_1차 기성 내역서 0612023" xfId="18625"/>
    <cellStyle name="1_total_은파수량집계_화명조경_3차네고견적(061017-1)" xfId="18626"/>
    <cellStyle name="1_total_은파수량집계_화명조경_백화점화장실인테리어" xfId="18627"/>
    <cellStyle name="1_total_은파수량집계_화명조경_백화점화장실인테리어_1차 기성 내역서 0612023" xfId="18628"/>
    <cellStyle name="1_total_은파수량집계_화명조경_백화점화장실인테리어_3차네고견적(061017-1)" xfId="18629"/>
    <cellStyle name="1_total_장충-예산서" xfId="8359"/>
    <cellStyle name="1_total_장충-예산서_00-폐기물처리설계서양식" xfId="8360"/>
    <cellStyle name="1_total_장충-예산서_둥근달-수량산출서(철거)" xfId="8361"/>
    <cellStyle name="1_total_장충-폐기물예산서" xfId="8362"/>
    <cellStyle name="1_total_장충-폐기물예산서_00-폐기물처리설계서양식" xfId="8363"/>
    <cellStyle name="1_total_장충-폐기물예산서_둥근달-수량산출서(철거)" xfId="8364"/>
    <cellStyle name="1_total_장충-표지예정공정표" xfId="8365"/>
    <cellStyle name="1_total_장충-표지예정공정표_00-폐기물처리설계서양식" xfId="8366"/>
    <cellStyle name="1_total_장충-표지예정공정표_둥근달-수량산출서(철거)" xfId="8367"/>
    <cellStyle name="1_total_정산보고" xfId="8368"/>
    <cellStyle name="1_total_정산실행예산" xfId="8369"/>
    <cellStyle name="1_total_주요자재집계표(1206-본내역금회)" xfId="8370"/>
    <cellStyle name="1_total_주요자재집계표(1206-본내역전체)" xfId="8371"/>
    <cellStyle name="1_total_주요자재집계표(전체)" xfId="8372"/>
    <cellStyle name="1_total_주요자재집계표1120(금회-제출용)" xfId="8373"/>
    <cellStyle name="1_total_준공정산보고-덕성여대현장" xfId="8374"/>
    <cellStyle name="1_total_준공정산보고-중앙고강당현장(경비보나)" xfId="8375"/>
    <cellStyle name="1_total_중동롯데캐슬마스터2" xfId="8376"/>
    <cellStyle name="1_total_청주사직골조(최종확정)" xfId="8377"/>
    <cellStyle name="1_total_청주사직골조(최종확정) 2" xfId="8378"/>
    <cellStyle name="1_total_청주사직골조(최종확정) 3" xfId="8379"/>
    <cellStyle name="1_total_총괄내역0518" xfId="8380"/>
    <cellStyle name="1_total_총괄내역0518 2" xfId="8381"/>
    <cellStyle name="1_total_총괄내역0518 3" xfId="8382"/>
    <cellStyle name="1_total_총괄내역0518_01.부산대병원실행-작업중(태양)" xfId="8383"/>
    <cellStyle name="1_total_총괄내역0518_04. 신도림주상복합_기계실행예산(안)20060412_배연담파스리브단가수정" xfId="8384"/>
    <cellStyle name="1_total_총괄내역0518_04.비봉도급-작업중" xfId="8385"/>
    <cellStyle name="1_total_총괄내역0518_04.비봉도급-작업중_04. 신도림주상복합_기계실행예산(안)20060412_배연담파스리브단가수정" xfId="8386"/>
    <cellStyle name="1_total_총괄내역0518_04.비봉도급-작업중_실행작업중_기계내역(노인건강타운)_20060201(동진)" xfId="8387"/>
    <cellStyle name="1_total_총괄내역0518_04.비봉도급-작업중_최종-실행내역(협성대신학관)060110" xfId="8388"/>
    <cellStyle name="1_total_총괄내역0518_04.비봉도급-작업중_통합단가-동진" xfId="8389"/>
    <cellStyle name="1_total_총괄내역0518_ys dw 은평 생태교량" xfId="8608"/>
    <cellStyle name="1_total_총괄내역0518_ys dw 은평 생태교량 2" xfId="8609"/>
    <cellStyle name="1_total_총괄내역0518_ys dw 은평 생태교량 3" xfId="8610"/>
    <cellStyle name="1_total_총괄내역0518_구로리설계예산서1029" xfId="8390"/>
    <cellStyle name="1_total_총괄내역0518_구로리설계예산서1118준공" xfId="8391"/>
    <cellStyle name="1_total_총괄내역0518_구로리설계예산서조경" xfId="8392"/>
    <cellStyle name="1_total_총괄내역0518_구로리어린이공원예산서(조경)1125" xfId="8393"/>
    <cellStyle name="1_total_총괄내역0518_국민은행" xfId="8394"/>
    <cellStyle name="1_total_총괄내역0518_내역서" xfId="8395"/>
    <cellStyle name="1_total_총괄내역0518_노임단가표" xfId="8396"/>
    <cellStyle name="1_total_총괄내역0518_단가산출서" xfId="8397"/>
    <cellStyle name="1_total_총괄내역0518_단가산출서 2" xfId="8398"/>
    <cellStyle name="1_total_총괄내역0518_단가산출서 3" xfId="8399"/>
    <cellStyle name="1_total_총괄내역0518_단가산출서_01.부산대병원실행-작업중(태양)" xfId="8400"/>
    <cellStyle name="1_total_총괄내역0518_단가산출서_04. 신도림주상복합_기계실행예산(안)20060412_배연담파스리브단가수정" xfId="8401"/>
    <cellStyle name="1_total_총괄내역0518_단가산출서_04.비봉도급-작업중" xfId="8402"/>
    <cellStyle name="1_total_총괄내역0518_단가산출서_04.비봉도급-작업중_04. 신도림주상복합_기계실행예산(안)20060412_배연담파스리브단가수정" xfId="8403"/>
    <cellStyle name="1_total_총괄내역0518_단가산출서_04.비봉도급-작업중_실행작업중_기계내역(노인건강타운)_20060201(동진)" xfId="8404"/>
    <cellStyle name="1_total_총괄내역0518_단가산출서_04.비봉도급-작업중_최종-실행내역(협성대신학관)060110" xfId="8405"/>
    <cellStyle name="1_total_총괄내역0518_단가산출서_04.비봉도급-작업중_통합단가-동진" xfId="8406"/>
    <cellStyle name="1_total_총괄내역0518_단가산출서_ys dw 은평 생태교량" xfId="8449"/>
    <cellStyle name="1_total_총괄내역0518_단가산출서_ys dw 은평 생태교량 2" xfId="8450"/>
    <cellStyle name="1_total_총괄내역0518_단가산출서_ys dw 은평 생태교량 3" xfId="8451"/>
    <cellStyle name="1_total_총괄내역0518_단가산출서_국민은행" xfId="8407"/>
    <cellStyle name="1_total_총괄내역0518_단가산출서_도장공사(실행예산)" xfId="12494"/>
    <cellStyle name="1_total_총괄내역0518_단가산출서_도장공사(실행예산)_동주변경결의(1차)" xfId="12493"/>
    <cellStyle name="1_total_총괄내역0518_단가산출서_성북구실행(0426)" xfId="8408"/>
    <cellStyle name="1_total_총괄내역0518_단가산출서_성북구실행(0426)_20061128입찰실행(춘천의암스포츠타운-당초안)" xfId="8409"/>
    <cellStyle name="1_total_총괄내역0518_단가산출서_성북구실행(0426)_20061218입찰실행(차세대연구동)" xfId="8410"/>
    <cellStyle name="1_total_총괄내역0518_단가산출서_성북구실행(0426)_20070201입찰실행(시화2007.02.07결재)" xfId="8411"/>
    <cellStyle name="1_total_총괄내역0518_단가산출서_성북구실행(0426)_20070201입찰실행(시화2007.02.08결재)" xfId="8412"/>
    <cellStyle name="1_total_총괄내역0518_단가산출서_성북구실행(0426)_경비및 공사스케줄작성" xfId="8413"/>
    <cellStyle name="1_total_총괄내역0518_단가산출서_성북구실행(0426)_두원공과대학입찰실행(20060718)" xfId="8414"/>
    <cellStyle name="1_total_총괄내역0518_단가산출서_성북구실행(0426)_두원공과대학입찰실행(20060728)" xfId="8415"/>
    <cellStyle name="1_total_총괄내역0518_단가산출서_성북구실행(0426)_두원공과대학입찰실행(20060801)" xfId="8416"/>
    <cellStyle name="1_total_총괄내역0518_단가산출서_성북구실행(0426)_두원공과대학입찰실행(20060801최종)" xfId="8417"/>
    <cellStyle name="1_total_총괄내역0518_단가산출서_성북구실행(0426)_일괄견적비교(대은수량기준)-최종" xfId="8418"/>
    <cellStyle name="1_total_총괄내역0518_단가산출서_성북구실행(0426)_입찰실행(2007.01.17결재)" xfId="8419"/>
    <cellStyle name="1_total_총괄내역0518_단가산출서_성북구실행(0426)_입찰실행(2007.01.23-절감nego-공기13개월현실245억도급260억)" xfId="8420"/>
    <cellStyle name="1_total_총괄내역0518_단가산출서_성북구실행(0426)_입찰실행(녹산병원2007.05.02)" xfId="8421"/>
    <cellStyle name="1_total_총괄내역0518_단가산출서_성북구실행(0426)_입찰실행(녹산병원2007.05.09)" xfId="8422"/>
    <cellStyle name="1_total_총괄내역0518_단가산출서_성북구실행(0426)_입찰실행(두원공과대학 )" xfId="8423"/>
    <cellStyle name="1_total_총괄내역0518_단가산출서_성북구실행(0426)_입찰실행(문화재종합병원)" xfId="8424"/>
    <cellStyle name="1_total_총괄내역0518_단가산출서_성북구실행(0426)_입찰실행(서울북부지방법원)" xfId="8425"/>
    <cellStyle name="1_total_총괄내역0518_단가산출서_성북구실행(0426)_입찰실행(서울북부지방법원)-단가입력" xfId="8426"/>
    <cellStyle name="1_total_총괄내역0518_단가산출서_성북구실행(0426)_입찰실행(서울북부지방법원-공기28개월2007.02.14)" xfId="8427"/>
    <cellStyle name="1_total_총괄내역0518_단가산출서_성북구실행(0426)_입찰실행(서울북부지방법원-공기28개월2007.02.15)" xfId="8428"/>
    <cellStyle name="1_total_총괄내역0518_단가산출서_성북구실행(0426)_입찰실행(육군훈련소)" xfId="8429"/>
    <cellStyle name="1_total_총괄내역0518_단가산출서_성북구실행(0426)_입찰실행(육군훈련소-최종)" xfId="8430"/>
    <cellStyle name="1_total_총괄내역0518_단가산출서_성북구실행(0426)_입찰실행(인재2007.02.28)" xfId="8431"/>
    <cellStyle name="1_total_총괄내역0518_단가산출서_성북구실행(0426)_입찰실행(청주대학교예술대실습관)" xfId="8432"/>
    <cellStyle name="1_total_총괄내역0518_단가산출서_성북구실행(0426)_진주종합실내체육관건립공사(실행20060613)" xfId="8433"/>
    <cellStyle name="1_total_총괄내역0518_단가산출서_성북구실행(0426)_청주대학교예술대학실습관입찰실행" xfId="8434"/>
    <cellStyle name="1_total_총괄내역0518_단가산출서_실행예산-덕성여대(본실행)" xfId="8435"/>
    <cellStyle name="1_total_총괄내역0518_단가산출서_실행작업중_기계내역(노인건강타운)_20060201(동진)" xfId="8436"/>
    <cellStyle name="1_total_총괄내역0518_단가산출서_실행품의B&amp;N100%(1113)최종결재" xfId="8437"/>
    <cellStyle name="1_total_총괄내역0518_단가산출서_실행품의B&amp;N100%(1113)최종결재_실행예산품의서(송도B&amp;N)20080116작업중" xfId="8438"/>
    <cellStyle name="1_total_총괄내역0518_단가산출서_실행품의B&amp;N100%(1113)최종결재_실행예산품의서(송도B&amp;N)검토20080101" xfId="8439"/>
    <cellStyle name="1_total_총괄내역0518_단가산출서_정산보고" xfId="8440"/>
    <cellStyle name="1_total_총괄내역0518_단가산출서_정산실행예산" xfId="8441"/>
    <cellStyle name="1_total_총괄내역0518_단가산출서_준공정산보고-덕성여대현장" xfId="8442"/>
    <cellStyle name="1_total_총괄내역0518_단가산출서_준공정산보고-중앙고강당현장(경비보나)" xfId="8443"/>
    <cellStyle name="1_total_총괄내역0518_단가산출서_청주사직골조(최종확정)" xfId="8444"/>
    <cellStyle name="1_total_총괄내역0518_단가산출서_청주사직골조(최종확정) 2" xfId="8445"/>
    <cellStyle name="1_total_총괄내역0518_단가산출서_청주사직골조(최종확정) 3" xfId="8446"/>
    <cellStyle name="1_total_총괄내역0518_단가산출서_최종-실행내역(협성대신학관)060110" xfId="8447"/>
    <cellStyle name="1_total_총괄내역0518_단가산출서_통합단가-동진" xfId="8448"/>
    <cellStyle name="1_total_총괄내역0518_도장공사(실행예산)" xfId="12492"/>
    <cellStyle name="1_total_총괄내역0518_도장공사(실행예산)_동주변경결의(1차)" xfId="12491"/>
    <cellStyle name="1_total_총괄내역0518_성북구실행(0426)" xfId="8452"/>
    <cellStyle name="1_total_총괄내역0518_성북구실행(0426)_20061128입찰실행(춘천의암스포츠타운-당초안)" xfId="8453"/>
    <cellStyle name="1_total_총괄내역0518_성북구실행(0426)_20061218입찰실행(차세대연구동)" xfId="8454"/>
    <cellStyle name="1_total_총괄내역0518_성북구실행(0426)_20070201입찰실행(시화2007.02.07결재)" xfId="8455"/>
    <cellStyle name="1_total_총괄내역0518_성북구실행(0426)_20070201입찰실행(시화2007.02.08결재)" xfId="8456"/>
    <cellStyle name="1_total_총괄내역0518_성북구실행(0426)_경비및 공사스케줄작성" xfId="8457"/>
    <cellStyle name="1_total_총괄내역0518_성북구실행(0426)_두원공과대학입찰실행(20060718)" xfId="8458"/>
    <cellStyle name="1_total_총괄내역0518_성북구실행(0426)_두원공과대학입찰실행(20060728)" xfId="8459"/>
    <cellStyle name="1_total_총괄내역0518_성북구실행(0426)_두원공과대학입찰실행(20060801)" xfId="8460"/>
    <cellStyle name="1_total_총괄내역0518_성북구실행(0426)_두원공과대학입찰실행(20060801최종)" xfId="8461"/>
    <cellStyle name="1_total_총괄내역0518_성북구실행(0426)_일괄견적비교(대은수량기준)-최종" xfId="8462"/>
    <cellStyle name="1_total_총괄내역0518_성북구실행(0426)_입찰실행(2007.01.17결재)" xfId="8463"/>
    <cellStyle name="1_total_총괄내역0518_성북구실행(0426)_입찰실행(2007.01.23-절감nego-공기13개월현실245억도급260억)" xfId="8464"/>
    <cellStyle name="1_total_총괄내역0518_성북구실행(0426)_입찰실행(녹산병원2007.05.02)" xfId="8465"/>
    <cellStyle name="1_total_총괄내역0518_성북구실행(0426)_입찰실행(녹산병원2007.05.09)" xfId="8466"/>
    <cellStyle name="1_total_총괄내역0518_성북구실행(0426)_입찰실행(두원공과대학 )" xfId="8467"/>
    <cellStyle name="1_total_총괄내역0518_성북구실행(0426)_입찰실행(문화재종합병원)" xfId="8468"/>
    <cellStyle name="1_total_총괄내역0518_성북구실행(0426)_입찰실행(서울북부지방법원)" xfId="8469"/>
    <cellStyle name="1_total_총괄내역0518_성북구실행(0426)_입찰실행(서울북부지방법원)-단가입력" xfId="8470"/>
    <cellStyle name="1_total_총괄내역0518_성북구실행(0426)_입찰실행(서울북부지방법원-공기28개월2007.02.14)" xfId="8471"/>
    <cellStyle name="1_total_총괄내역0518_성북구실행(0426)_입찰실행(서울북부지방법원-공기28개월2007.02.15)" xfId="8472"/>
    <cellStyle name="1_total_총괄내역0518_성북구실행(0426)_입찰실행(육군훈련소)" xfId="8473"/>
    <cellStyle name="1_total_총괄내역0518_성북구실행(0426)_입찰실행(육군훈련소-최종)" xfId="8474"/>
    <cellStyle name="1_total_총괄내역0518_성북구실행(0426)_입찰실행(인재2007.02.28)" xfId="8475"/>
    <cellStyle name="1_total_총괄내역0518_성북구실행(0426)_입찰실행(청주대학교예술대실습관)" xfId="8476"/>
    <cellStyle name="1_total_총괄내역0518_성북구실행(0426)_진주종합실내체육관건립공사(실행20060613)" xfId="8477"/>
    <cellStyle name="1_total_총괄내역0518_성북구실행(0426)_청주대학교예술대학실습관입찰실행" xfId="8478"/>
    <cellStyle name="1_total_총괄내역0518_수도권매립지" xfId="8479"/>
    <cellStyle name="1_total_총괄내역0518_수도권매립지1004(발주용)" xfId="8480"/>
    <cellStyle name="1_total_총괄내역0518_실행예산-덕성여대(본실행)" xfId="8481"/>
    <cellStyle name="1_total_총괄내역0518_실행작업중_기계내역(노인건강타운)_20060201(동진)" xfId="8482"/>
    <cellStyle name="1_total_총괄내역0518_실행품의B&amp;N100%(1113)최종결재" xfId="8483"/>
    <cellStyle name="1_total_총괄내역0518_실행품의B&amp;N100%(1113)최종결재_실행예산품의서(송도B&amp;N)20080116작업중" xfId="8484"/>
    <cellStyle name="1_total_총괄내역0518_실행품의B&amp;N100%(1113)최종결재_실행예산품의서(송도B&amp;N)검토20080101" xfId="8485"/>
    <cellStyle name="1_total_총괄내역0518_일신건영설계예산서(0211)" xfId="8486"/>
    <cellStyle name="1_total_총괄내역0518_일위대가" xfId="8487"/>
    <cellStyle name="1_total_총괄내역0518_일위대가 2" xfId="8488"/>
    <cellStyle name="1_total_총괄내역0518_일위대가 3" xfId="8489"/>
    <cellStyle name="1_total_총괄내역0518_일위대가_01.부산대병원실행-작업중(태양)" xfId="8490"/>
    <cellStyle name="1_total_총괄내역0518_일위대가_04. 신도림주상복합_기계실행예산(안)20060412_배연담파스리브단가수정" xfId="8491"/>
    <cellStyle name="1_total_총괄내역0518_일위대가_04.비봉도급-작업중" xfId="8492"/>
    <cellStyle name="1_total_총괄내역0518_일위대가_04.비봉도급-작업중_04. 신도림주상복합_기계실행예산(안)20060412_배연담파스리브단가수정" xfId="8493"/>
    <cellStyle name="1_total_총괄내역0518_일위대가_04.비봉도급-작업중_실행작업중_기계내역(노인건강타운)_20060201(동진)" xfId="8494"/>
    <cellStyle name="1_total_총괄내역0518_일위대가_04.비봉도급-작업중_최종-실행내역(협성대신학관)060110" xfId="8495"/>
    <cellStyle name="1_total_총괄내역0518_일위대가_04.비봉도급-작업중_통합단가-동진" xfId="8496"/>
    <cellStyle name="1_total_총괄내역0518_일위대가_ys dw 은평 생태교량" xfId="8539"/>
    <cellStyle name="1_total_총괄내역0518_일위대가_ys dw 은평 생태교량 2" xfId="8540"/>
    <cellStyle name="1_total_총괄내역0518_일위대가_ys dw 은평 생태교량 3" xfId="8541"/>
    <cellStyle name="1_total_총괄내역0518_일위대가_국민은행" xfId="8497"/>
    <cellStyle name="1_total_총괄내역0518_일위대가_도장공사(실행예산)" xfId="12490"/>
    <cellStyle name="1_total_총괄내역0518_일위대가_도장공사(실행예산)_동주변경결의(1차)" xfId="12489"/>
    <cellStyle name="1_total_총괄내역0518_일위대가_성북구실행(0426)" xfId="8498"/>
    <cellStyle name="1_total_총괄내역0518_일위대가_성북구실행(0426)_20061128입찰실행(춘천의암스포츠타운-당초안)" xfId="8499"/>
    <cellStyle name="1_total_총괄내역0518_일위대가_성북구실행(0426)_20061218입찰실행(차세대연구동)" xfId="8500"/>
    <cellStyle name="1_total_총괄내역0518_일위대가_성북구실행(0426)_20070201입찰실행(시화2007.02.07결재)" xfId="8501"/>
    <cellStyle name="1_total_총괄내역0518_일위대가_성북구실행(0426)_20070201입찰실행(시화2007.02.08결재)" xfId="8502"/>
    <cellStyle name="1_total_총괄내역0518_일위대가_성북구실행(0426)_경비및 공사스케줄작성" xfId="8503"/>
    <cellStyle name="1_total_총괄내역0518_일위대가_성북구실행(0426)_두원공과대학입찰실행(20060718)" xfId="8504"/>
    <cellStyle name="1_total_총괄내역0518_일위대가_성북구실행(0426)_두원공과대학입찰실행(20060728)" xfId="8505"/>
    <cellStyle name="1_total_총괄내역0518_일위대가_성북구실행(0426)_두원공과대학입찰실행(20060801)" xfId="8506"/>
    <cellStyle name="1_total_총괄내역0518_일위대가_성북구실행(0426)_두원공과대학입찰실행(20060801최종)" xfId="8507"/>
    <cellStyle name="1_total_총괄내역0518_일위대가_성북구실행(0426)_일괄견적비교(대은수량기준)-최종" xfId="8508"/>
    <cellStyle name="1_total_총괄내역0518_일위대가_성북구실행(0426)_입찰실행(2007.01.17결재)" xfId="8509"/>
    <cellStyle name="1_total_총괄내역0518_일위대가_성북구실행(0426)_입찰실행(2007.01.23-절감nego-공기13개월현실245억도급260억)" xfId="8510"/>
    <cellStyle name="1_total_총괄내역0518_일위대가_성북구실행(0426)_입찰실행(녹산병원2007.05.02)" xfId="8511"/>
    <cellStyle name="1_total_총괄내역0518_일위대가_성북구실행(0426)_입찰실행(녹산병원2007.05.09)" xfId="8512"/>
    <cellStyle name="1_total_총괄내역0518_일위대가_성북구실행(0426)_입찰실행(두원공과대학 )" xfId="8513"/>
    <cellStyle name="1_total_총괄내역0518_일위대가_성북구실행(0426)_입찰실행(문화재종합병원)" xfId="8514"/>
    <cellStyle name="1_total_총괄내역0518_일위대가_성북구실행(0426)_입찰실행(서울북부지방법원)" xfId="8515"/>
    <cellStyle name="1_total_총괄내역0518_일위대가_성북구실행(0426)_입찰실행(서울북부지방법원)-단가입력" xfId="8516"/>
    <cellStyle name="1_total_총괄내역0518_일위대가_성북구실행(0426)_입찰실행(서울북부지방법원-공기28개월2007.02.14)" xfId="8517"/>
    <cellStyle name="1_total_총괄내역0518_일위대가_성북구실행(0426)_입찰실행(서울북부지방법원-공기28개월2007.02.15)" xfId="8518"/>
    <cellStyle name="1_total_총괄내역0518_일위대가_성북구실행(0426)_입찰실행(육군훈련소)" xfId="8519"/>
    <cellStyle name="1_total_총괄내역0518_일위대가_성북구실행(0426)_입찰실행(육군훈련소-최종)" xfId="8520"/>
    <cellStyle name="1_total_총괄내역0518_일위대가_성북구실행(0426)_입찰실행(인재2007.02.28)" xfId="8521"/>
    <cellStyle name="1_total_총괄내역0518_일위대가_성북구실행(0426)_입찰실행(청주대학교예술대실습관)" xfId="8522"/>
    <cellStyle name="1_total_총괄내역0518_일위대가_성북구실행(0426)_진주종합실내체육관건립공사(실행20060613)" xfId="8523"/>
    <cellStyle name="1_total_총괄내역0518_일위대가_성북구실행(0426)_청주대학교예술대학실습관입찰실행" xfId="8524"/>
    <cellStyle name="1_total_총괄내역0518_일위대가_실행예산-덕성여대(본실행)" xfId="8525"/>
    <cellStyle name="1_total_총괄내역0518_일위대가_실행작업중_기계내역(노인건강타운)_20060201(동진)" xfId="8526"/>
    <cellStyle name="1_total_총괄내역0518_일위대가_실행품의B&amp;N100%(1113)최종결재" xfId="8527"/>
    <cellStyle name="1_total_총괄내역0518_일위대가_실행품의B&amp;N100%(1113)최종결재_실행예산품의서(송도B&amp;N)20080116작업중" xfId="8528"/>
    <cellStyle name="1_total_총괄내역0518_일위대가_실행품의B&amp;N100%(1113)최종결재_실행예산품의서(송도B&amp;N)검토20080101" xfId="8529"/>
    <cellStyle name="1_total_총괄내역0518_일위대가_정산보고" xfId="8530"/>
    <cellStyle name="1_total_총괄내역0518_일위대가_정산실행예산" xfId="8531"/>
    <cellStyle name="1_total_총괄내역0518_일위대가_준공정산보고-덕성여대현장" xfId="8532"/>
    <cellStyle name="1_total_총괄내역0518_일위대가_준공정산보고-중앙고강당현장(경비보나)" xfId="8533"/>
    <cellStyle name="1_total_총괄내역0518_일위대가_청주사직골조(최종확정)" xfId="8534"/>
    <cellStyle name="1_total_총괄내역0518_일위대가_청주사직골조(최종확정) 2" xfId="8535"/>
    <cellStyle name="1_total_총괄내역0518_일위대가_청주사직골조(최종확정) 3" xfId="8536"/>
    <cellStyle name="1_total_총괄내역0518_일위대가_최종-실행내역(협성대신학관)060110" xfId="8537"/>
    <cellStyle name="1_total_총괄내역0518_일위대가_통합단가-동진" xfId="8538"/>
    <cellStyle name="1_total_총괄내역0518_자재단가표" xfId="8542"/>
    <cellStyle name="1_total_총괄내역0518_장안초등학교내역0814" xfId="8543"/>
    <cellStyle name="1_total_총괄내역0518_정산보고" xfId="8544"/>
    <cellStyle name="1_total_총괄내역0518_정산실행예산" xfId="8545"/>
    <cellStyle name="1_total_총괄내역0518_준공정산보고-덕성여대현장" xfId="8546"/>
    <cellStyle name="1_total_총괄내역0518_준공정산보고-중앙고강당현장(경비보나)" xfId="8547"/>
    <cellStyle name="1_total_총괄내역0518_청주사직골조(최종확정)" xfId="8548"/>
    <cellStyle name="1_total_총괄내역0518_청주사직골조(최종확정) 2" xfId="8549"/>
    <cellStyle name="1_total_총괄내역0518_청주사직골조(최종확정) 3" xfId="8550"/>
    <cellStyle name="1_total_총괄내역0518_최종-실행내역(협성대신학관)060110" xfId="8551"/>
    <cellStyle name="1_total_총괄내역0518_통합단가-동진" xfId="8552"/>
    <cellStyle name="1_total_총괄내역0518_표준내역서" xfId="8553"/>
    <cellStyle name="1_total_총괄내역0518_표준내역서 2" xfId="8554"/>
    <cellStyle name="1_total_총괄내역0518_표준내역서 3" xfId="8555"/>
    <cellStyle name="1_total_총괄내역0518_표준내역서_01.부산대병원실행-작업중(태양)" xfId="8556"/>
    <cellStyle name="1_total_총괄내역0518_표준내역서_04. 신도림주상복합_기계실행예산(안)20060412_배연담파스리브단가수정" xfId="8557"/>
    <cellStyle name="1_total_총괄내역0518_표준내역서_04.비봉도급-작업중" xfId="8558"/>
    <cellStyle name="1_total_총괄내역0518_표준내역서_04.비봉도급-작업중_04. 신도림주상복합_기계실행예산(안)20060412_배연담파스리브단가수정" xfId="8559"/>
    <cellStyle name="1_total_총괄내역0518_표준내역서_04.비봉도급-작업중_실행작업중_기계내역(노인건강타운)_20060201(동진)" xfId="8560"/>
    <cellStyle name="1_total_총괄내역0518_표준내역서_04.비봉도급-작업중_최종-실행내역(협성대신학관)060110" xfId="8561"/>
    <cellStyle name="1_total_총괄내역0518_표준내역서_04.비봉도급-작업중_통합단가-동진" xfId="8562"/>
    <cellStyle name="1_total_총괄내역0518_표준내역서_ys dw 은평 생태교량" xfId="8605"/>
    <cellStyle name="1_total_총괄내역0518_표준내역서_ys dw 은평 생태교량 2" xfId="8606"/>
    <cellStyle name="1_total_총괄내역0518_표준내역서_ys dw 은평 생태교량 3" xfId="8607"/>
    <cellStyle name="1_total_총괄내역0518_표준내역서_국민은행" xfId="8563"/>
    <cellStyle name="1_total_총괄내역0518_표준내역서_도장공사(실행예산)" xfId="12488"/>
    <cellStyle name="1_total_총괄내역0518_표준내역서_도장공사(실행예산)_동주변경결의(1차)" xfId="12487"/>
    <cellStyle name="1_total_총괄내역0518_표준내역서_성북구실행(0426)" xfId="8564"/>
    <cellStyle name="1_total_총괄내역0518_표준내역서_성북구실행(0426)_20061128입찰실행(춘천의암스포츠타운-당초안)" xfId="8565"/>
    <cellStyle name="1_total_총괄내역0518_표준내역서_성북구실행(0426)_20061218입찰실행(차세대연구동)" xfId="8566"/>
    <cellStyle name="1_total_총괄내역0518_표준내역서_성북구실행(0426)_20070201입찰실행(시화2007.02.07결재)" xfId="8567"/>
    <cellStyle name="1_total_총괄내역0518_표준내역서_성북구실행(0426)_20070201입찰실행(시화2007.02.08결재)" xfId="8568"/>
    <cellStyle name="1_total_총괄내역0518_표준내역서_성북구실행(0426)_경비및 공사스케줄작성" xfId="8569"/>
    <cellStyle name="1_total_총괄내역0518_표준내역서_성북구실행(0426)_두원공과대학입찰실행(20060718)" xfId="8570"/>
    <cellStyle name="1_total_총괄내역0518_표준내역서_성북구실행(0426)_두원공과대학입찰실행(20060728)" xfId="8571"/>
    <cellStyle name="1_total_총괄내역0518_표준내역서_성북구실행(0426)_두원공과대학입찰실행(20060801)" xfId="8572"/>
    <cellStyle name="1_total_총괄내역0518_표준내역서_성북구실행(0426)_두원공과대학입찰실행(20060801최종)" xfId="8573"/>
    <cellStyle name="1_total_총괄내역0518_표준내역서_성북구실행(0426)_일괄견적비교(대은수량기준)-최종" xfId="8574"/>
    <cellStyle name="1_total_총괄내역0518_표준내역서_성북구실행(0426)_입찰실행(2007.01.17결재)" xfId="8575"/>
    <cellStyle name="1_total_총괄내역0518_표준내역서_성북구실행(0426)_입찰실행(2007.01.23-절감nego-공기13개월현실245억도급260억)" xfId="8576"/>
    <cellStyle name="1_total_총괄내역0518_표준내역서_성북구실행(0426)_입찰실행(녹산병원2007.05.02)" xfId="8577"/>
    <cellStyle name="1_total_총괄내역0518_표준내역서_성북구실행(0426)_입찰실행(녹산병원2007.05.09)" xfId="8578"/>
    <cellStyle name="1_total_총괄내역0518_표준내역서_성북구실행(0426)_입찰실행(두원공과대학 )" xfId="8579"/>
    <cellStyle name="1_total_총괄내역0518_표준내역서_성북구실행(0426)_입찰실행(문화재종합병원)" xfId="8580"/>
    <cellStyle name="1_total_총괄내역0518_표준내역서_성북구실행(0426)_입찰실행(서울북부지방법원)" xfId="8581"/>
    <cellStyle name="1_total_총괄내역0518_표준내역서_성북구실행(0426)_입찰실행(서울북부지방법원)-단가입력" xfId="8582"/>
    <cellStyle name="1_total_총괄내역0518_표준내역서_성북구실행(0426)_입찰실행(서울북부지방법원-공기28개월2007.02.14)" xfId="8583"/>
    <cellStyle name="1_total_총괄내역0518_표준내역서_성북구실행(0426)_입찰실행(서울북부지방법원-공기28개월2007.02.15)" xfId="8584"/>
    <cellStyle name="1_total_총괄내역0518_표준내역서_성북구실행(0426)_입찰실행(육군훈련소)" xfId="8585"/>
    <cellStyle name="1_total_총괄내역0518_표준내역서_성북구실행(0426)_입찰실행(육군훈련소-최종)" xfId="8586"/>
    <cellStyle name="1_total_총괄내역0518_표준내역서_성북구실행(0426)_입찰실행(인재2007.02.28)" xfId="8587"/>
    <cellStyle name="1_total_총괄내역0518_표준내역서_성북구실행(0426)_입찰실행(청주대학교예술대실습관)" xfId="8588"/>
    <cellStyle name="1_total_총괄내역0518_표준내역서_성북구실행(0426)_진주종합실내체육관건립공사(실행20060613)" xfId="8589"/>
    <cellStyle name="1_total_총괄내역0518_표준내역서_성북구실행(0426)_청주대학교예술대학실습관입찰실행" xfId="8590"/>
    <cellStyle name="1_total_총괄내역0518_표준내역서_실행예산-덕성여대(본실행)" xfId="8591"/>
    <cellStyle name="1_total_총괄내역0518_표준내역서_실행작업중_기계내역(노인건강타운)_20060201(동진)" xfId="8592"/>
    <cellStyle name="1_total_총괄내역0518_표준내역서_실행품의B&amp;N100%(1113)최종결재" xfId="8593"/>
    <cellStyle name="1_total_총괄내역0518_표준내역서_실행품의B&amp;N100%(1113)최종결재_실행예산품의서(송도B&amp;N)20080116작업중" xfId="8594"/>
    <cellStyle name="1_total_총괄내역0518_표준내역서_실행품의B&amp;N100%(1113)최종결재_실행예산품의서(송도B&amp;N)검토20080101" xfId="8595"/>
    <cellStyle name="1_total_총괄내역0518_표준내역서_정산보고" xfId="8596"/>
    <cellStyle name="1_total_총괄내역0518_표준내역서_정산실행예산" xfId="8597"/>
    <cellStyle name="1_total_총괄내역0518_표준내역서_준공정산보고-덕성여대현장" xfId="8598"/>
    <cellStyle name="1_total_총괄내역0518_표준내역서_준공정산보고-중앙고강당현장(경비보나)" xfId="8599"/>
    <cellStyle name="1_total_총괄내역0518_표준내역서_청주사직골조(최종확정)" xfId="8600"/>
    <cellStyle name="1_total_총괄내역0518_표준내역서_청주사직골조(최종확정) 2" xfId="8601"/>
    <cellStyle name="1_total_총괄내역0518_표준내역서_청주사직골조(최종확정) 3" xfId="8602"/>
    <cellStyle name="1_total_총괄내역0518_표준내역서_최종-실행내역(협성대신학관)060110" xfId="8603"/>
    <cellStyle name="1_total_총괄내역0518_표준내역서_통합단가-동진" xfId="8604"/>
    <cellStyle name="1_total_최종-실행내역(협성대신학관)060110" xfId="8611"/>
    <cellStyle name="1_total_터미널1" xfId="8612"/>
    <cellStyle name="1_total_터미널1_★화명동3차원가계산서" xfId="8613"/>
    <cellStyle name="1_total_터미널1_주요자재집계표(1206-본내역금회)" xfId="8614"/>
    <cellStyle name="1_total_터미널1_주요자재집계표(1206-본내역전체)" xfId="8615"/>
    <cellStyle name="1_total_터미널1_주요자재집계표(전체)" xfId="8616"/>
    <cellStyle name="1_total_터미널1_주요자재집계표1120(금회-제출용)" xfId="8617"/>
    <cellStyle name="1_total_터미널1_중동롯데캐슬마스터2" xfId="8618"/>
    <cellStyle name="1_total_터미널1-0" xfId="18630"/>
    <cellStyle name="1_total_터미널1-0_1차 기성 내역서 0612023" xfId="18631"/>
    <cellStyle name="1_total_터미널1-0_3차네고견적(061017-1)" xfId="18632"/>
    <cellStyle name="1_total_터미널1-0_백화점화장실인테리어" xfId="18633"/>
    <cellStyle name="1_total_터미널1-0_백화점화장실인테리어_1차 기성 내역서 0612023" xfId="18634"/>
    <cellStyle name="1_total_터미널1-0_백화점화장실인테리어_3차네고견적(061017-1)" xfId="18635"/>
    <cellStyle name="1_total_터미널1-0_화명조경" xfId="18636"/>
    <cellStyle name="1_total_터미널1-0_화명조경_1차 기성 내역서 0612023" xfId="18637"/>
    <cellStyle name="1_total_터미널1-0_화명조경_3차네고견적(061017-1)" xfId="18638"/>
    <cellStyle name="1_total_터미널1-0_화명조경_백화점화장실인테리어" xfId="18639"/>
    <cellStyle name="1_total_터미널1-0_화명조경_백화점화장실인테리어_1차 기성 내역서 0612023" xfId="18640"/>
    <cellStyle name="1_total_터미널1-0_화명조경_백화점화장실인테리어_3차네고견적(061017-1)" xfId="18641"/>
    <cellStyle name="1_total_통합단가-동진" xfId="8619"/>
    <cellStyle name="1_total_포천어린이공원수량산출" xfId="8620"/>
    <cellStyle name="1_total_포천어린이공원수량산출_수량산출" xfId="8621"/>
    <cellStyle name="1_total_포천어린이공원수량산출f" xfId="8622"/>
    <cellStyle name="1_total_한국국제협력단국제협력관련시설신축공사(11(1).20)실행작업" xfId="8623"/>
    <cellStyle name="1_total_현대화수량산출(27최종)" xfId="8624"/>
    <cellStyle name="1_total_현대화수량산출(27최종)_수량산출" xfId="8625"/>
    <cellStyle name="1_total_현대화수량산출(27최종)_수량산출_1" xfId="8626"/>
    <cellStyle name="1_total_현대화수량산출(27최종)_수량산출_금호아파트수량산출" xfId="8627"/>
    <cellStyle name="1_total_현대화수량산출(27최종)_수량산출_금호아파트수량산출_수량산출" xfId="8628"/>
    <cellStyle name="1_total_현대화수량산출(27최종)_수량산출_동탄수량산출" xfId="8629"/>
    <cellStyle name="1_total_현대화수량산출(27최종)_수량산출_수량산출" xfId="8630"/>
    <cellStyle name="1_total_현대화수량산출(27최종)_수량산출_수량산출_1" xfId="8631"/>
    <cellStyle name="1_total_현대화수량산출(27최종)_수량산출_수량산출_수량산출" xfId="8632"/>
    <cellStyle name="1_total_현대화수량산출(27최종)_수량산출_포천어린이공원수량산출" xfId="8633"/>
    <cellStyle name="1_total_현대화수량산출(27최종)_수량산출_포천어린이공원수량산출_수량산출" xfId="8634"/>
    <cellStyle name="1_total_현대화수량산출(27최종)_수량산출_포천어린이공원수량산출f" xfId="8635"/>
    <cellStyle name="1_total_현대화수량산출(27최종)_수량산출_화성 동탄신도시" xfId="8636"/>
    <cellStyle name="1_total_현대화수량산출(27최종)_수량산출_화성동탄신도시시설물" xfId="8637"/>
    <cellStyle name="1_total_현충묘지-예산서(조경)" xfId="8638"/>
    <cellStyle name="1_total_현충묘지-예산서(조경) 2" xfId="8639"/>
    <cellStyle name="1_total_현충묘지-예산서(조경) 3" xfId="8640"/>
    <cellStyle name="1_total_현충묘지-예산서(조경)_00-폐기물예산서양식2" xfId="8641"/>
    <cellStyle name="1_total_현충묘지-예산서(조경)_00-폐기물예산서양식2_00-폐기물처리설계서양식" xfId="8642"/>
    <cellStyle name="1_total_현충묘지-예산서(조경)_00-폐기물예산서양식2_둥근달-수량산출서(철거)" xfId="8643"/>
    <cellStyle name="1_total_현충묘지-예산서(조경)_00-폐기물처리설계서양식" xfId="8644"/>
    <cellStyle name="1_total_현충묘지-예산서(조경)_04. 신도림주상복합_기계실행예산(안)20060412_배연담파스리브단가수정" xfId="8645"/>
    <cellStyle name="1_total_현충묘지-예산서(조경)_05W0305L(실행작업051125)" xfId="8646"/>
    <cellStyle name="1_total_현충묘지-예산서(조경)_강남대 complex 도급" xfId="8647"/>
    <cellStyle name="1_total_현충묘지-예산서(조경)_강남대 complex 도급_04. 신도림주상복합_기계실행예산(안)20060412_배연담파스리브단가수정" xfId="8648"/>
    <cellStyle name="1_total_현충묘지-예산서(조경)_강남대 complex 도급_실행작업중_기계(공내역서)-실행(051226)" xfId="8649"/>
    <cellStyle name="1_total_현충묘지-예산서(조경)_강남대 complex 도급_실행작업중_기계내역(노인건강타운)_20060201(동진)" xfId="8650"/>
    <cellStyle name="1_total_현충묘지-예산서(조경)_강남대 complex 도급_최종-실행내역(협성대신학관)060110" xfId="8651"/>
    <cellStyle name="1_total_현충묘지-예산서(조경)_강남대 complex 도급_통합단가-동진" xfId="8652"/>
    <cellStyle name="1_total_현충묘지-예산서(조경)_강남대 complex 실행-10%조정내역" xfId="8653"/>
    <cellStyle name="1_total_현충묘지-예산서(조경)_강남대 complex 실행-10%조정내역_04. 신도림주상복합_기계실행예산(안)20060412_배연담파스리브단가수정" xfId="8654"/>
    <cellStyle name="1_total_현충묘지-예산서(조경)_건국대학교기숙사신축공사_3차수정(실행05.04.20)_결과물" xfId="8655"/>
    <cellStyle name="1_total_현충묘지-예산서(조경)_건국대학교기숙사신축공사_3차수정(실행05.04.20)_결과물_04. 신도림주상복합_기계실행예산(안)20060412_배연담파스리브단가수정" xfId="8656"/>
    <cellStyle name="1_total_현충묘지-예산서(조경)_건국대학교기숙사신축공사_3차수정(실행05.04.20)_결과물_실행작업중_기계내역(노인건강타운)_20060201(동진)" xfId="8657"/>
    <cellStyle name="1_total_현충묘지-예산서(조경)_건국대학교기숙사신축공사_3차수정(실행05.04.20)_결과물_최종-실행내역(협성대신학관)060110" xfId="8658"/>
    <cellStyle name="1_total_현충묘지-예산서(조경)_건국대학교기숙사신축공사_3차수정(실행05.04.20)_결과물_통합단가-동진" xfId="8659"/>
    <cellStyle name="1_total_현충묘지-예산서(조경)_구청본과-폐기물예산서양식" xfId="8660"/>
    <cellStyle name="1_total_현충묘지-예산서(조경)_구청본과-폐기물예산서양식_둥근달-수량산출서(철거)" xfId="8661"/>
    <cellStyle name="1_total_현충묘지-예산서(조경)_까르프-표지예정공정표" xfId="8662"/>
    <cellStyle name="1_total_현충묘지-예산서(조경)_까르프-표지예정공정표_00-폐기물처리설계서양식" xfId="8663"/>
    <cellStyle name="1_total_현충묘지-예산서(조경)_까르프-표지예정공정표_00-표지예정공정표" xfId="8664"/>
    <cellStyle name="1_total_현충묘지-예산서(조경)_까르프-표지예정공정표_00-표지예정공정표_00-폐기물처리설계서양식" xfId="8665"/>
    <cellStyle name="1_total_현충묘지-예산서(조경)_까르프-표지예정공정표_00-표지예정공정표_둥근달-수량산출서(철거)" xfId="8666"/>
    <cellStyle name="1_total_현충묘지-예산서(조경)_까르프-표지예정공정표_둥근달-수량산출서(철거)" xfId="8667"/>
    <cellStyle name="1_total_현충묘지-예산서(조경)_노원구가로수-폐기물예산서" xfId="8668"/>
    <cellStyle name="1_total_현충묘지-예산서(조경)_노원구가로수-폐기물예산서_00-폐기물처리설계서양식" xfId="8669"/>
    <cellStyle name="1_total_현충묘지-예산서(조경)_노원구가로수-폐기물예산서_둥근달-수량산출서(철거)" xfId="8670"/>
    <cellStyle name="1_total_현충묘지-예산서(조경)_대전가오-설계서" xfId="8671"/>
    <cellStyle name="1_total_현충묘지-예산서(조경)_대전가오-설계서(관리)" xfId="8672"/>
    <cellStyle name="1_total_현충묘지-예산서(조경)_대전가오-설계서1" xfId="8673"/>
    <cellStyle name="1_total_현충묘지-예산서(조경)_목동내역" xfId="8674"/>
    <cellStyle name="1_total_현충묘지-예산서(조경)_목동내역_04. 신도림주상복합_기계실행예산(안)20060412_배연담파스리브단가수정" xfId="8675"/>
    <cellStyle name="1_total_현충묘지-예산서(조경)_목동내역_05W0305L(실행작업051125)" xfId="8676"/>
    <cellStyle name="1_total_현충묘지-예산서(조경)_목동내역_강남대 complex 도급" xfId="8677"/>
    <cellStyle name="1_total_현충묘지-예산서(조경)_목동내역_강남대 complex 도급_04. 신도림주상복합_기계실행예산(안)20060412_배연담파스리브단가수정" xfId="8678"/>
    <cellStyle name="1_total_현충묘지-예산서(조경)_목동내역_강남대 complex 도급_실행작업중_기계(공내역서)-실행(051226)" xfId="8679"/>
    <cellStyle name="1_total_현충묘지-예산서(조경)_목동내역_강남대 complex 도급_실행작업중_기계내역(노인건강타운)_20060201(동진)" xfId="8680"/>
    <cellStyle name="1_total_현충묘지-예산서(조경)_목동내역_강남대 complex 도급_최종-실행내역(협성대신학관)060110" xfId="8681"/>
    <cellStyle name="1_total_현충묘지-예산서(조경)_목동내역_강남대 complex 도급_통합단가-동진" xfId="8682"/>
    <cellStyle name="1_total_현충묘지-예산서(조경)_목동내역_강남대 complex 실행-10%조정내역" xfId="8683"/>
    <cellStyle name="1_total_현충묘지-예산서(조경)_목동내역_강남대 complex 실행-10%조정내역_04. 신도림주상복합_기계실행예산(안)20060412_배연담파스리브단가수정" xfId="8684"/>
    <cellStyle name="1_total_현충묘지-예산서(조경)_목동내역_건국대학교기숙사신축공사_3차수정(실행05.04.20)_결과물" xfId="8685"/>
    <cellStyle name="1_total_현충묘지-예산서(조경)_목동내역_건국대학교기숙사신축공사_3차수정(실행05.04.20)_결과물_04. 신도림주상복합_기계실행예산(안)20060412_배연담파스리브단가수정" xfId="8686"/>
    <cellStyle name="1_total_현충묘지-예산서(조경)_목동내역_건국대학교기숙사신축공사_3차수정(실행05.04.20)_결과물_실행작업중_기계내역(노인건강타운)_20060201(동진)" xfId="8687"/>
    <cellStyle name="1_total_현충묘지-예산서(조경)_목동내역_건국대학교기숙사신축공사_3차수정(실행05.04.20)_결과물_최종-실행내역(협성대신학관)060110" xfId="8688"/>
    <cellStyle name="1_total_현충묘지-예산서(조경)_목동내역_건국대학교기숙사신축공사_3차수정(실행05.04.20)_결과물_통합단가-동진" xfId="8689"/>
    <cellStyle name="1_total_현충묘지-예산서(조경)_목동내역_실행작업중_기계(공내역서)-실행(051226)" xfId="8690"/>
    <cellStyle name="1_total_현충묘지-예산서(조경)_목동내역_실행작업중_기계내역(노인건강타운)_20060201(동진)" xfId="8691"/>
    <cellStyle name="1_total_현충묘지-예산서(조경)_목동내역_외주견적목록" xfId="8692"/>
    <cellStyle name="1_total_현충묘지-예산서(조경)_목동내역_최종-실행내역(협성대신학관)060110" xfId="8693"/>
    <cellStyle name="1_total_현충묘지-예산서(조경)_목동내역_통합단가-동진" xfId="8694"/>
    <cellStyle name="1_total_현충묘지-예산서(조경)_목동내역_폐기물집계" xfId="8695"/>
    <cellStyle name="1_total_현충묘지-예산서(조경)_목동내역_폐기물집계_04. 신도림주상복합_기계실행예산(안)20060412_배연담파스리브단가수정" xfId="8696"/>
    <cellStyle name="1_total_현충묘지-예산서(조경)_목동내역_폐기물집계_05W0305L(실행작업051125)" xfId="8697"/>
    <cellStyle name="1_total_현충묘지-예산서(조경)_목동내역_폐기물집계_강남대 complex 도급" xfId="8698"/>
    <cellStyle name="1_total_현충묘지-예산서(조경)_목동내역_폐기물집계_강남대 complex 도급_04. 신도림주상복합_기계실행예산(안)20060412_배연담파스리브단가수정" xfId="8699"/>
    <cellStyle name="1_total_현충묘지-예산서(조경)_목동내역_폐기물집계_강남대 complex 도급_실행작업중_기계(공내역서)-실행(051226)" xfId="8700"/>
    <cellStyle name="1_total_현충묘지-예산서(조경)_목동내역_폐기물집계_강남대 complex 도급_실행작업중_기계내역(노인건강타운)_20060201(동진)" xfId="8701"/>
    <cellStyle name="1_total_현충묘지-예산서(조경)_목동내역_폐기물집계_강남대 complex 도급_최종-실행내역(협성대신학관)060110" xfId="8702"/>
    <cellStyle name="1_total_현충묘지-예산서(조경)_목동내역_폐기물집계_강남대 complex 도급_통합단가-동진" xfId="8703"/>
    <cellStyle name="1_total_현충묘지-예산서(조경)_목동내역_폐기물집계_강남대 complex 실행-10%조정내역" xfId="8704"/>
    <cellStyle name="1_total_현충묘지-예산서(조경)_목동내역_폐기물집계_강남대 complex 실행-10%조정내역_04. 신도림주상복합_기계실행예산(안)20060412_배연담파스리브단가수정" xfId="8705"/>
    <cellStyle name="1_total_현충묘지-예산서(조경)_목동내역_폐기물집계_건국대학교기숙사신축공사_3차수정(실행05.04.20)_결과물" xfId="8706"/>
    <cellStyle name="1_total_현충묘지-예산서(조경)_목동내역_폐기물집계_건국대학교기숙사신축공사_3차수정(실행05.04.20)_결과물_04. 신도림주상복합_기계실행예산(안)20060412_배연담파스리브단가수정" xfId="8707"/>
    <cellStyle name="1_total_현충묘지-예산서(조경)_목동내역_폐기물집계_건국대학교기숙사신축공사_3차수정(실행05.04.20)_결과물_실행작업중_기계내역(노인건강타운)_20060201(동진)" xfId="8708"/>
    <cellStyle name="1_total_현충묘지-예산서(조경)_목동내역_폐기물집계_건국대학교기숙사신축공사_3차수정(실행05.04.20)_결과물_최종-실행내역(협성대신학관)060110" xfId="8709"/>
    <cellStyle name="1_total_현충묘지-예산서(조경)_목동내역_폐기물집계_건국대학교기숙사신축공사_3차수정(실행05.04.20)_결과물_통합단가-동진" xfId="8710"/>
    <cellStyle name="1_total_현충묘지-예산서(조경)_목동내역_폐기물집계_실행작업중_기계(공내역서)-실행(051226)" xfId="8711"/>
    <cellStyle name="1_total_현충묘지-예산서(조경)_목동내역_폐기물집계_실행작업중_기계내역(노인건강타운)_20060201(동진)" xfId="8712"/>
    <cellStyle name="1_total_현충묘지-예산서(조경)_목동내역_폐기물집계_외주견적목록" xfId="8713"/>
    <cellStyle name="1_total_현충묘지-예산서(조경)_목동내역_폐기물집계_최종-실행내역(협성대신학관)060110" xfId="8714"/>
    <cellStyle name="1_total_현충묘지-예산서(조경)_목동내역_폐기물집계_통합단가-동진" xfId="8715"/>
    <cellStyle name="1_total_현충묘지-예산서(조경)_목동내역_폐기물집계_한국국제협력단국제협력관련시설신축공사(11(1).20)실행작업" xfId="8716"/>
    <cellStyle name="1_total_현충묘지-예산서(조경)_목동내역_한국국제협력단국제협력관련시설신축공사(11(1).20)실행작업" xfId="8717"/>
    <cellStyle name="1_total_현충묘지-예산서(조경)_실행작업중_기계(공내역서)-실행(051226)" xfId="8718"/>
    <cellStyle name="1_total_현충묘지-예산서(조경)_실행작업중_기계내역(노인건강타운)_20060201(동진)" xfId="8719"/>
    <cellStyle name="1_total_현충묘지-예산서(조경)_예산서-엑셀변환양식100" xfId="8720"/>
    <cellStyle name="1_total_현충묘지-예산서(조경)_예산서-엑셀변환양식100 2" xfId="8721"/>
    <cellStyle name="1_total_현충묘지-예산서(조경)_예산서-엑셀변환양식100 3" xfId="8722"/>
    <cellStyle name="1_total_현충묘지-예산서(조경)_예산서-엑셀변환양식100_00-설계서양식" xfId="8723"/>
    <cellStyle name="1_total_현충묘지-예산서(조경)_예산서-엑셀변환양식100_00-예산서양식100" xfId="8724"/>
    <cellStyle name="1_total_현충묘지-예산서(조경)_예산서-엑셀변환양식100_00-예산서양식100 2" xfId="8725"/>
    <cellStyle name="1_total_현충묘지-예산서(조경)_예산서-엑셀변환양식100_00-예산서양식100 3" xfId="8726"/>
    <cellStyle name="1_total_현충묘지-예산서(조경)_예산서-엑셀변환양식100_00-예산서양식100_00-폐기물처리설계서양식" xfId="8727"/>
    <cellStyle name="1_total_현충묘지-예산서(조경)_예산서-엑셀변환양식100_00-예산서양식100_대전가오-설계서" xfId="8728"/>
    <cellStyle name="1_total_현충묘지-예산서(조경)_예산서-엑셀변환양식100_00-예산서양식100_대전가오-설계서(관리)" xfId="8729"/>
    <cellStyle name="1_total_현충묘지-예산서(조경)_예산서-엑셀변환양식100_00-예산서양식100_대전가오-설계서1" xfId="8730"/>
    <cellStyle name="1_total_현충묘지-예산서(조경)_예산서-엑셀변환양식100_00-예산서양식100_둥근달-수량산출서(철거)" xfId="8731"/>
    <cellStyle name="1_total_현충묘지-예산서(조경)_예산서-엑셀변환양식100_00-폐기물예산서양식2" xfId="8732"/>
    <cellStyle name="1_total_현충묘지-예산서(조경)_예산서-엑셀변환양식100_00-폐기물예산서양식2_00-폐기물처리설계서양식" xfId="8733"/>
    <cellStyle name="1_total_현충묘지-예산서(조경)_예산서-엑셀변환양식100_00-폐기물예산서양식2_둥근달-수량산출서(철거)" xfId="8734"/>
    <cellStyle name="1_total_현충묘지-예산서(조경)_예산서-엑셀변환양식100_00-폐기물처리설계서양식" xfId="8735"/>
    <cellStyle name="1_total_현충묘지-예산서(조경)_예산서-엑셀변환양식100_00-표지예정공정표" xfId="8736"/>
    <cellStyle name="1_total_현충묘지-예산서(조경)_예산서-엑셀변환양식100_00-표지예정공정표_00-폐기물처리설계서양식" xfId="8737"/>
    <cellStyle name="1_total_현충묘지-예산서(조경)_예산서-엑셀변환양식100_00-표지예정공정표_둥근달-수량산출서(철거)" xfId="8738"/>
    <cellStyle name="1_total_현충묘지-예산서(조경)_예산서-엑셀변환양식100_04. 신도림주상복합_기계실행예산(안)20060412_배연담파스리브단가수정" xfId="8739"/>
    <cellStyle name="1_total_현충묘지-예산서(조경)_예산서-엑셀변환양식100_05W0305L(실행작업051125)" xfId="8740"/>
    <cellStyle name="1_total_현충묘지-예산서(조경)_예산서-엑셀변환양식100_강남대 complex 도급" xfId="8741"/>
    <cellStyle name="1_total_현충묘지-예산서(조경)_예산서-엑셀변환양식100_강남대 complex 도급_04. 신도림주상복합_기계실행예산(안)20060412_배연담파스리브단가수정" xfId="8742"/>
    <cellStyle name="1_total_현충묘지-예산서(조경)_예산서-엑셀변환양식100_강남대 complex 도급_실행작업중_기계(공내역서)-실행(051226)" xfId="8743"/>
    <cellStyle name="1_total_현충묘지-예산서(조경)_예산서-엑셀변환양식100_강남대 complex 도급_실행작업중_기계내역(노인건강타운)_20060201(동진)" xfId="8744"/>
    <cellStyle name="1_total_현충묘지-예산서(조경)_예산서-엑셀변환양식100_강남대 complex 도급_최종-실행내역(협성대신학관)060110" xfId="8745"/>
    <cellStyle name="1_total_현충묘지-예산서(조경)_예산서-엑셀변환양식100_강남대 complex 도급_통합단가-동진" xfId="8746"/>
    <cellStyle name="1_total_현충묘지-예산서(조경)_예산서-엑셀변환양식100_강남대 complex 실행-10%조정내역" xfId="8747"/>
    <cellStyle name="1_total_현충묘지-예산서(조경)_예산서-엑셀변환양식100_강남대 complex 실행-10%조정내역_04. 신도림주상복합_기계실행예산(안)20060412_배연담파스리브단가수정" xfId="8748"/>
    <cellStyle name="1_total_현충묘지-예산서(조경)_예산서-엑셀변환양식100_건국대학교기숙사신축공사_3차수정(실행05.04.20)_결과물" xfId="8749"/>
    <cellStyle name="1_total_현충묘지-예산서(조경)_예산서-엑셀변환양식100_건국대학교기숙사신축공사_3차수정(실행05.04.20)_결과물_04. 신도림주상복합_기계실행예산(안)20060412_배연담파스리브단가수정" xfId="8750"/>
    <cellStyle name="1_total_현충묘지-예산서(조경)_예산서-엑셀변환양식100_건국대학교기숙사신축공사_3차수정(실행05.04.20)_결과물_실행작업중_기계내역(노인건강타운)_20060201(동진)" xfId="8751"/>
    <cellStyle name="1_total_현충묘지-예산서(조경)_예산서-엑셀변환양식100_건국대학교기숙사신축공사_3차수정(실행05.04.20)_결과물_최종-실행내역(협성대신학관)060110" xfId="8752"/>
    <cellStyle name="1_total_현충묘지-예산서(조경)_예산서-엑셀변환양식100_건국대학교기숙사신축공사_3차수정(실행05.04.20)_결과물_통합단가-동진" xfId="8753"/>
    <cellStyle name="1_total_현충묘지-예산서(조경)_예산서-엑셀변환양식100_구청본과-폐기물예산서양식" xfId="8754"/>
    <cellStyle name="1_total_현충묘지-예산서(조경)_예산서-엑셀변환양식100_구청본과-폐기물예산서양식_둥근달-수량산출서(철거)" xfId="8755"/>
    <cellStyle name="1_total_현충묘지-예산서(조경)_예산서-엑셀변환양식100_노원구가로수-폐기물예산서" xfId="8756"/>
    <cellStyle name="1_total_현충묘지-예산서(조경)_예산서-엑셀변환양식100_노원구가로수-폐기물예산서_00-폐기물처리설계서양식" xfId="8757"/>
    <cellStyle name="1_total_현충묘지-예산서(조경)_예산서-엑셀변환양식100_노원구가로수-폐기물예산서_둥근달-수량산출서(철거)" xfId="8758"/>
    <cellStyle name="1_total_현충묘지-예산서(조경)_예산서-엑셀변환양식100_도봉신창-예산서 0325" xfId="8759"/>
    <cellStyle name="1_total_현충묘지-예산서(조경)_예산서-엑셀변환양식100_목동내역" xfId="8760"/>
    <cellStyle name="1_total_현충묘지-예산서(조경)_예산서-엑셀변환양식100_목동내역_04. 신도림주상복합_기계실행예산(안)20060412_배연담파스리브단가수정" xfId="8761"/>
    <cellStyle name="1_total_현충묘지-예산서(조경)_예산서-엑셀변환양식100_목동내역_05W0305L(실행작업051125)" xfId="8762"/>
    <cellStyle name="1_total_현충묘지-예산서(조경)_예산서-엑셀변환양식100_목동내역_강남대 complex 도급" xfId="8763"/>
    <cellStyle name="1_total_현충묘지-예산서(조경)_예산서-엑셀변환양식100_목동내역_강남대 complex 도급_04. 신도림주상복합_기계실행예산(안)20060412_배연담파스리브단가수정" xfId="8764"/>
    <cellStyle name="1_total_현충묘지-예산서(조경)_예산서-엑셀변환양식100_목동내역_강남대 complex 도급_실행작업중_기계(공내역서)-실행(051226)" xfId="8765"/>
    <cellStyle name="1_total_현충묘지-예산서(조경)_예산서-엑셀변환양식100_목동내역_강남대 complex 도급_실행작업중_기계내역(노인건강타운)_20060201(동진)" xfId="8766"/>
    <cellStyle name="1_total_현충묘지-예산서(조경)_예산서-엑셀변환양식100_목동내역_강남대 complex 도급_최종-실행내역(협성대신학관)060110" xfId="8767"/>
    <cellStyle name="1_total_현충묘지-예산서(조경)_예산서-엑셀변환양식100_목동내역_강남대 complex 도급_통합단가-동진" xfId="8768"/>
    <cellStyle name="1_total_현충묘지-예산서(조경)_예산서-엑셀변환양식100_목동내역_강남대 complex 실행-10%조정내역" xfId="8769"/>
    <cellStyle name="1_total_현충묘지-예산서(조경)_예산서-엑셀변환양식100_목동내역_강남대 complex 실행-10%조정내역_04. 신도림주상복합_기계실행예산(안)20060412_배연담파스리브단가수정" xfId="8770"/>
    <cellStyle name="1_total_현충묘지-예산서(조경)_예산서-엑셀변환양식100_목동내역_건국대학교기숙사신축공사_3차수정(실행05.04.20)_결과물" xfId="8771"/>
    <cellStyle name="1_total_현충묘지-예산서(조경)_예산서-엑셀변환양식100_목동내역_건국대학교기숙사신축공사_3차수정(실행05.04.20)_결과물_04. 신도림주상복합_기계실행예산(안)20060412_배연담파스리브단가수정" xfId="8772"/>
    <cellStyle name="1_total_현충묘지-예산서(조경)_예산서-엑셀변환양식100_목동내역_건국대학교기숙사신축공사_3차수정(실행05.04.20)_결과물_실행작업중_기계내역(노인건강타운)_20060201(동진)" xfId="8773"/>
    <cellStyle name="1_total_현충묘지-예산서(조경)_예산서-엑셀변환양식100_목동내역_건국대학교기숙사신축공사_3차수정(실행05.04.20)_결과물_최종-실행내역(협성대신학관)060110" xfId="8774"/>
    <cellStyle name="1_total_현충묘지-예산서(조경)_예산서-엑셀변환양식100_목동내역_건국대학교기숙사신축공사_3차수정(실행05.04.20)_결과물_통합단가-동진" xfId="8775"/>
    <cellStyle name="1_total_현충묘지-예산서(조경)_예산서-엑셀변환양식100_목동내역_실행작업중_기계(공내역서)-실행(051226)" xfId="8776"/>
    <cellStyle name="1_total_현충묘지-예산서(조경)_예산서-엑셀변환양식100_목동내역_실행작업중_기계내역(노인건강타운)_20060201(동진)" xfId="8777"/>
    <cellStyle name="1_total_현충묘지-예산서(조경)_예산서-엑셀변환양식100_목동내역_외주견적목록" xfId="8778"/>
    <cellStyle name="1_total_현충묘지-예산서(조경)_예산서-엑셀변환양식100_목동내역_최종-실행내역(협성대신학관)060110" xfId="8779"/>
    <cellStyle name="1_total_현충묘지-예산서(조경)_예산서-엑셀변환양식100_목동내역_통합단가-동진" xfId="8780"/>
    <cellStyle name="1_total_현충묘지-예산서(조경)_예산서-엑셀변환양식100_목동내역_폐기물집계" xfId="8781"/>
    <cellStyle name="1_total_현충묘지-예산서(조경)_예산서-엑셀변환양식100_목동내역_폐기물집계_04. 신도림주상복합_기계실행예산(안)20060412_배연담파스리브단가수정" xfId="8782"/>
    <cellStyle name="1_total_현충묘지-예산서(조경)_예산서-엑셀변환양식100_목동내역_폐기물집계_05W0305L(실행작업051125)" xfId="8783"/>
    <cellStyle name="1_total_현충묘지-예산서(조경)_예산서-엑셀변환양식100_목동내역_폐기물집계_강남대 complex 도급" xfId="8784"/>
    <cellStyle name="1_total_현충묘지-예산서(조경)_예산서-엑셀변환양식100_목동내역_폐기물집계_강남대 complex 도급_04. 신도림주상복합_기계실행예산(안)20060412_배연담파스리브단가수정" xfId="8785"/>
    <cellStyle name="1_total_현충묘지-예산서(조경)_예산서-엑셀변환양식100_목동내역_폐기물집계_강남대 complex 도급_실행작업중_기계(공내역서)-실행(051226)" xfId="8786"/>
    <cellStyle name="1_total_현충묘지-예산서(조경)_예산서-엑셀변환양식100_목동내역_폐기물집계_강남대 complex 도급_실행작업중_기계내역(노인건강타운)_20060201(동진)" xfId="8787"/>
    <cellStyle name="1_total_현충묘지-예산서(조경)_예산서-엑셀변환양식100_목동내역_폐기물집계_강남대 complex 도급_최종-실행내역(협성대신학관)060110" xfId="8788"/>
    <cellStyle name="1_total_현충묘지-예산서(조경)_예산서-엑셀변환양식100_목동내역_폐기물집계_강남대 complex 도급_통합단가-동진" xfId="8789"/>
    <cellStyle name="1_total_현충묘지-예산서(조경)_예산서-엑셀변환양식100_목동내역_폐기물집계_강남대 complex 실행-10%조정내역" xfId="8790"/>
    <cellStyle name="1_total_현충묘지-예산서(조경)_예산서-엑셀변환양식100_목동내역_폐기물집계_강남대 complex 실행-10%조정내역_04. 신도림주상복합_기계실행예산(안)20060412_배연담파스리브단가수정" xfId="8791"/>
    <cellStyle name="1_total_현충묘지-예산서(조경)_예산서-엑셀변환양식100_목동내역_폐기물집계_건국대학교기숙사신축공사_3차수정(실행05.04.20)_결과물" xfId="8792"/>
    <cellStyle name="1_total_현충묘지-예산서(조경)_예산서-엑셀변환양식100_목동내역_폐기물집계_건국대학교기숙사신축공사_3차수정(실행05.04.20)_결과물_04. 신도림주상복합_기계실행예산(안)20060412_배연담파스리브단가수정" xfId="8793"/>
    <cellStyle name="1_total_현충묘지-예산서(조경)_예산서-엑셀변환양식100_목동내역_폐기물집계_건국대학교기숙사신축공사_3차수정(실행05.04.20)_결과물_실행작업중_기계내역(노인건강타운)_20060201(동진)" xfId="8794"/>
    <cellStyle name="1_total_현충묘지-예산서(조경)_예산서-엑셀변환양식100_목동내역_폐기물집계_건국대학교기숙사신축공사_3차수정(실행05.04.20)_결과물_최종-실행내역(협성대신학관)060110" xfId="8795"/>
    <cellStyle name="1_total_현충묘지-예산서(조경)_예산서-엑셀변환양식100_목동내역_폐기물집계_건국대학교기숙사신축공사_3차수정(실행05.04.20)_결과물_통합단가-동진" xfId="8796"/>
    <cellStyle name="1_total_현충묘지-예산서(조경)_예산서-엑셀변환양식100_목동내역_폐기물집계_실행작업중_기계(공내역서)-실행(051226)" xfId="8797"/>
    <cellStyle name="1_total_현충묘지-예산서(조경)_예산서-엑셀변환양식100_목동내역_폐기물집계_실행작업중_기계내역(노인건강타운)_20060201(동진)" xfId="8798"/>
    <cellStyle name="1_total_현충묘지-예산서(조경)_예산서-엑셀변환양식100_목동내역_폐기물집계_외주견적목록" xfId="8799"/>
    <cellStyle name="1_total_현충묘지-예산서(조경)_예산서-엑셀변환양식100_목동내역_폐기물집계_최종-실행내역(협성대신학관)060110" xfId="8800"/>
    <cellStyle name="1_total_현충묘지-예산서(조경)_예산서-엑셀변환양식100_목동내역_폐기물집계_통합단가-동진" xfId="8801"/>
    <cellStyle name="1_total_현충묘지-예산서(조경)_예산서-엑셀변환양식100_목동내역_폐기물집계_한국국제협력단국제협력관련시설신축공사(11(1).20)실행작업" xfId="8802"/>
    <cellStyle name="1_total_현충묘지-예산서(조경)_예산서-엑셀변환양식100_목동내역_한국국제협력단국제협력관련시설신축공사(11(1).20)실행작업" xfId="8803"/>
    <cellStyle name="1_total_현충묘지-예산서(조경)_예산서-엑셀변환양식100_실행작업중_기계(공내역서)-실행(051226)" xfId="8804"/>
    <cellStyle name="1_total_현충묘지-예산서(조경)_예산서-엑셀변환양식100_실행작업중_기계내역(노인건강타운)_20060201(동진)" xfId="8805"/>
    <cellStyle name="1_total_현충묘지-예산서(조경)_예산서-엑셀변환양식100_외주견적목록" xfId="8806"/>
    <cellStyle name="1_total_현충묘지-예산서(조경)_예산서-엑셀변환양식100_장충-예산서" xfId="8807"/>
    <cellStyle name="1_total_현충묘지-예산서(조경)_예산서-엑셀변환양식100_장충-예산서_00-폐기물처리설계서양식" xfId="8808"/>
    <cellStyle name="1_total_현충묘지-예산서(조경)_예산서-엑셀변환양식100_장충-예산서_둥근달-수량산출서(철거)" xfId="8809"/>
    <cellStyle name="1_total_현충묘지-예산서(조경)_예산서-엑셀변환양식100_장충-폐기물예산서" xfId="8810"/>
    <cellStyle name="1_total_현충묘지-예산서(조경)_예산서-엑셀변환양식100_장충-폐기물예산서_00-폐기물처리설계서양식" xfId="8811"/>
    <cellStyle name="1_total_현충묘지-예산서(조경)_예산서-엑셀변환양식100_장충-폐기물예산서_둥근달-수량산출서(철거)" xfId="8812"/>
    <cellStyle name="1_total_현충묘지-예산서(조경)_예산서-엑셀변환양식100_장충-표지예정공정표" xfId="8813"/>
    <cellStyle name="1_total_현충묘지-예산서(조경)_예산서-엑셀변환양식100_장충-표지예정공정표_00-폐기물처리설계서양식" xfId="8814"/>
    <cellStyle name="1_total_현충묘지-예산서(조경)_예산서-엑셀변환양식100_장충-표지예정공정표_둥근달-수량산출서(철거)" xfId="8815"/>
    <cellStyle name="1_total_현충묘지-예산서(조경)_예산서-엑셀변환양식100_최종-실행내역(협성대신학관)060110" xfId="8816"/>
    <cellStyle name="1_total_현충묘지-예산서(조경)_예산서-엑셀변환양식100_통합단가-동진" xfId="8817"/>
    <cellStyle name="1_total_현충묘지-예산서(조경)_예산서-엑셀변환양식100_한국국제협력단국제협력관련시설신축공사(11(1).20)실행작업" xfId="8818"/>
    <cellStyle name="1_total_현충묘지-예산서(조경)_외주견적목록" xfId="8819"/>
    <cellStyle name="1_total_현충묘지-예산서(조경)_장충-예산서" xfId="8820"/>
    <cellStyle name="1_total_현충묘지-예산서(조경)_장충-예산서_00-폐기물처리설계서양식" xfId="8821"/>
    <cellStyle name="1_total_현충묘지-예산서(조경)_장충-예산서_둥근달-수량산출서(철거)" xfId="8822"/>
    <cellStyle name="1_total_현충묘지-예산서(조경)_장충-폐기물예산서" xfId="8823"/>
    <cellStyle name="1_total_현충묘지-예산서(조경)_장충-폐기물예산서_00-폐기물처리설계서양식" xfId="8824"/>
    <cellStyle name="1_total_현충묘지-예산서(조경)_장충-폐기물예산서_둥근달-수량산출서(철거)" xfId="8825"/>
    <cellStyle name="1_total_현충묘지-예산서(조경)_장충-표지예정공정표" xfId="8826"/>
    <cellStyle name="1_total_현충묘지-예산서(조경)_장충-표지예정공정표_00-폐기물처리설계서양식" xfId="8827"/>
    <cellStyle name="1_total_현충묘지-예산서(조경)_장충-표지예정공정표_둥근달-수량산출서(철거)" xfId="8828"/>
    <cellStyle name="1_total_현충묘지-예산서(조경)_최종-실행내역(협성대신학관)060110" xfId="8829"/>
    <cellStyle name="1_total_현충묘지-예산서(조경)_통합단가-동진" xfId="8830"/>
    <cellStyle name="1_total_현충묘지-예산서(조경)_표지예정공정표" xfId="8831"/>
    <cellStyle name="1_total_현충묘지-예산서(조경)_-표지예정공정표" xfId="8832"/>
    <cellStyle name="1_total_현충묘지-예산서(조경)_표지예정공정표_00-폐기물처리설계서양식" xfId="8833"/>
    <cellStyle name="1_total_현충묘지-예산서(조경)_-표지예정공정표_00-폐기물처리설계서양식" xfId="8834"/>
    <cellStyle name="1_total_현충묘지-예산서(조경)_표지예정공정표_00-표지예정공정표" xfId="8835"/>
    <cellStyle name="1_total_현충묘지-예산서(조경)_-표지예정공정표_00-표지예정공정표" xfId="8836"/>
    <cellStyle name="1_total_현충묘지-예산서(조경)_표지예정공정표_00-표지예정공정표_00-폐기물처리설계서양식" xfId="8837"/>
    <cellStyle name="1_total_현충묘지-예산서(조경)_-표지예정공정표_00-표지예정공정표_00-폐기물처리설계서양식" xfId="8838"/>
    <cellStyle name="1_total_현충묘지-예산서(조경)_표지예정공정표_00-표지예정공정표_둥근달-수량산출서(철거)" xfId="8839"/>
    <cellStyle name="1_total_현충묘지-예산서(조경)_-표지예정공정표_00-표지예정공정표_둥근달-수량산출서(철거)" xfId="8840"/>
    <cellStyle name="1_total_현충묘지-예산서(조경)_표지예정공정표_둥근달-수량산출서(철거)" xfId="8841"/>
    <cellStyle name="1_total_현충묘지-예산서(조경)_-표지예정공정표_둥근달-수량산출서(철거)" xfId="8842"/>
    <cellStyle name="1_total_현충묘지-예산서(조경)_한국국제협력단국제협력관련시설신축공사(11(1).20)실행작업" xfId="8843"/>
    <cellStyle name="1_total_화명공사비" xfId="8844"/>
    <cellStyle name="1_total_화명공사비_★화명동3차원가계산서" xfId="8845"/>
    <cellStyle name="1_total_화명공사비_주요자재집계표(1206-본내역금회)" xfId="8846"/>
    <cellStyle name="1_total_화명공사비_주요자재집계표(1206-본내역전체)" xfId="8847"/>
    <cellStyle name="1_total_화명공사비_주요자재집계표(전체)" xfId="8848"/>
    <cellStyle name="1_total_화명공사비_주요자재집계표1120(금회-제출용)" xfId="8849"/>
    <cellStyle name="1_total_화명공사비_중동롯데캐슬마스터2" xfId="8850"/>
    <cellStyle name="1_total_화명조경" xfId="18642"/>
    <cellStyle name="1_total_화명조경_1차 기성 내역서 0612023" xfId="18643"/>
    <cellStyle name="1_total_화명조경_3차네고견적(061017-1)" xfId="18644"/>
    <cellStyle name="1_total_화명조경_백화점화장실인테리어" xfId="18645"/>
    <cellStyle name="1_total_화명조경_백화점화장실인테리어_1차 기성 내역서 0612023" xfId="18646"/>
    <cellStyle name="1_total_화명조경_백화점화장실인테리어_3차네고견적(061017-1)" xfId="18647"/>
    <cellStyle name="1_total_화성 동탄신도시" xfId="8851"/>
    <cellStyle name="1_total_화성동탄신도시시설물" xfId="8852"/>
    <cellStyle name="1_tree" xfId="8859"/>
    <cellStyle name="1_tree 2" xfId="8860"/>
    <cellStyle name="1_tree 3" xfId="8861"/>
    <cellStyle name="1_tree_★화명동3차원가계산서" xfId="8862"/>
    <cellStyle name="1_tree_00-설계서양식" xfId="8863"/>
    <cellStyle name="1_tree_00-예산서양식100" xfId="8864"/>
    <cellStyle name="1_tree_00-예산서양식100 2" xfId="8865"/>
    <cellStyle name="1_tree_00-예산서양식100 3" xfId="8866"/>
    <cellStyle name="1_tree_00-예산서양식100_00-폐기물처리설계서양식" xfId="8867"/>
    <cellStyle name="1_tree_00-예산서양식100_대전가오-설계서" xfId="8868"/>
    <cellStyle name="1_tree_00-예산서양식100_대전가오-설계서(관리)" xfId="8869"/>
    <cellStyle name="1_tree_00-예산서양식100_대전가오-설계서1" xfId="8870"/>
    <cellStyle name="1_tree_00-예산서양식100_둥근달-수량산출서(철거)" xfId="8871"/>
    <cellStyle name="1_tree_00-폐기물예산서양식2" xfId="8872"/>
    <cellStyle name="1_tree_00-폐기물예산서양식2_00-폐기물처리설계서양식" xfId="8873"/>
    <cellStyle name="1_tree_00-폐기물예산서양식2_둥근달-수량산출서(철거)" xfId="8874"/>
    <cellStyle name="1_tree_00-폐기물처리설계서양식" xfId="8875"/>
    <cellStyle name="1_tree_00-표지예정공정표" xfId="8876"/>
    <cellStyle name="1_tree_00-표지예정공정표_00-폐기물처리설계서양식" xfId="8877"/>
    <cellStyle name="1_tree_00-표지예정공정표_둥근달-수량산출서(철거)" xfId="8878"/>
    <cellStyle name="1_tree_01.부산대병원실행-작업중(태양)" xfId="8879"/>
    <cellStyle name="1_tree_04. 신도림주상복합_기계실행예산(안)20060412_배연담파스리브단가수정" xfId="8880"/>
    <cellStyle name="1_tree_04.비봉도급-작업중" xfId="8881"/>
    <cellStyle name="1_tree_04.비봉도급-작업중_04. 신도림주상복합_기계실행예산(안)20060412_배연담파스리브단가수정" xfId="8882"/>
    <cellStyle name="1_tree_04.비봉도급-작업중_실행작업중_기계내역(노인건강타운)_20060201(동진)" xfId="8883"/>
    <cellStyle name="1_tree_04.비봉도급-작업중_최종-실행내역(협성대신학관)060110" xfId="8884"/>
    <cellStyle name="1_tree_04.비봉도급-작업중_통합단가-동진" xfId="8885"/>
    <cellStyle name="1_tree_05W0305L(실행작업051125)" xfId="8886"/>
    <cellStyle name="1_tree_1011예산내역서" xfId="8887"/>
    <cellStyle name="1_tree_1차 기성 내역서 0612023" xfId="18648"/>
    <cellStyle name="1_tree_3차네고견적(061017-1)" xfId="18649"/>
    <cellStyle name="1_tree_Book2" xfId="11027"/>
    <cellStyle name="1_tree_Book2_★화명동3차원가계산서" xfId="11028"/>
    <cellStyle name="1_tree_Book2_주요자재집계표(1206-본내역금회)" xfId="11029"/>
    <cellStyle name="1_tree_Book2_주요자재집계표(1206-본내역전체)" xfId="11030"/>
    <cellStyle name="1_tree_Book2_주요자재집계표(전체)" xfId="11031"/>
    <cellStyle name="1_tree_Book2_주요자재집계표1120(금회-제출용)" xfId="11032"/>
    <cellStyle name="1_tree_Book2_중동롯데캐슬마스터2" xfId="11033"/>
    <cellStyle name="1_tree_rhd(토양-토공)071212" xfId="11034"/>
    <cellStyle name="1_tree_rhd(토양-토공)071212 2" xfId="11035"/>
    <cellStyle name="1_tree_rhd(토양-토공)071212 3" xfId="11036"/>
    <cellStyle name="1_tree_Sheet1" xfId="18650"/>
    <cellStyle name="1_tree_Sheet1_1차 기성 내역서 0612023" xfId="18651"/>
    <cellStyle name="1_tree_Sheet1_3차네고견적(061017-1)" xfId="18652"/>
    <cellStyle name="1_tree_ys dw 은평 생태교량" xfId="11037"/>
    <cellStyle name="1_tree_ys dw 은평 생태교량 2" xfId="11038"/>
    <cellStyle name="1_tree_ys dw 은평 생태교량 3" xfId="11039"/>
    <cellStyle name="1_tree_갑지" xfId="8888"/>
    <cellStyle name="1_tree_갑지_★화명동3차원가계산서" xfId="8889"/>
    <cellStyle name="1_tree_갑지_주요자재집계표(1206-본내역금회)" xfId="8890"/>
    <cellStyle name="1_tree_갑지_주요자재집계표(1206-본내역전체)" xfId="8891"/>
    <cellStyle name="1_tree_갑지_주요자재집계표(전체)" xfId="8892"/>
    <cellStyle name="1_tree_갑지_주요자재집계표1120(금회-제출용)" xfId="8893"/>
    <cellStyle name="1_tree_갑지_중동롯데캐슬마스터2" xfId="8894"/>
    <cellStyle name="1_tree_갑지0601" xfId="18653"/>
    <cellStyle name="1_tree_갑지0601_00갑지" xfId="18654"/>
    <cellStyle name="1_tree_갑지0601_00갑지_1차 기성 내역서 0612023" xfId="18655"/>
    <cellStyle name="1_tree_갑지0601_00갑지_3차네고견적(061017-1)" xfId="18656"/>
    <cellStyle name="1_tree_갑지0601_00갑지_백화점화장실인테리어" xfId="18657"/>
    <cellStyle name="1_tree_갑지0601_00갑지_백화점화장실인테리어_1차 기성 내역서 0612023" xfId="18658"/>
    <cellStyle name="1_tree_갑지0601_00갑지_백화점화장실인테리어_3차네고견적(061017-1)" xfId="18659"/>
    <cellStyle name="1_tree_갑지0601_00갑지_설계내역서" xfId="18660"/>
    <cellStyle name="1_tree_갑지0601_00갑지_설계내역서_1차 기성 내역서 0612023" xfId="18661"/>
    <cellStyle name="1_tree_갑지0601_00갑지_설계내역서_3차네고견적(061017-1)" xfId="18662"/>
    <cellStyle name="1_tree_갑지0601_00갑지_설계내역서_백화점화장실인테리어" xfId="18663"/>
    <cellStyle name="1_tree_갑지0601_00갑지_설계내역서_백화점화장실인테리어_1차 기성 내역서 0612023" xfId="18664"/>
    <cellStyle name="1_tree_갑지0601_00갑지_설계내역서_백화점화장실인테리어_3차네고견적(061017-1)" xfId="18665"/>
    <cellStyle name="1_tree_갑지0601_00갑지_설계내역서_화명조경" xfId="18666"/>
    <cellStyle name="1_tree_갑지0601_00갑지_설계내역서_화명조경_1차 기성 내역서 0612023" xfId="18667"/>
    <cellStyle name="1_tree_갑지0601_00갑지_설계내역서_화명조경_3차네고견적(061017-1)" xfId="18668"/>
    <cellStyle name="1_tree_갑지0601_00갑지_설계내역서_화명조경_백화점화장실인테리어" xfId="18669"/>
    <cellStyle name="1_tree_갑지0601_00갑지_설계내역서_화명조경_백화점화장실인테리어_1차 기성 내역서 0612023" xfId="18670"/>
    <cellStyle name="1_tree_갑지0601_00갑지_설계내역서_화명조경_백화점화장실인테리어_3차네고견적(061017-1)" xfId="18671"/>
    <cellStyle name="1_tree_갑지0601_00갑지_설계내역서1월7일" xfId="18672"/>
    <cellStyle name="1_tree_갑지0601_00갑지_설계내역서1월7일_1차 기성 내역서 0612023" xfId="18673"/>
    <cellStyle name="1_tree_갑지0601_00갑지_설계내역서1월7일_3차네고견적(061017-1)" xfId="18674"/>
    <cellStyle name="1_tree_갑지0601_00갑지_설계내역서1월7일_백화점화장실인테리어" xfId="18675"/>
    <cellStyle name="1_tree_갑지0601_00갑지_설계내역서1월7일_백화점화장실인테리어_1차 기성 내역서 0612023" xfId="18676"/>
    <cellStyle name="1_tree_갑지0601_00갑지_설계내역서1월7일_백화점화장실인테리어_3차네고견적(061017-1)" xfId="18677"/>
    <cellStyle name="1_tree_갑지0601_00갑지_설계내역서1월7일_화명조경" xfId="18678"/>
    <cellStyle name="1_tree_갑지0601_00갑지_설계내역서1월7일_화명조경_1차 기성 내역서 0612023" xfId="18679"/>
    <cellStyle name="1_tree_갑지0601_00갑지_설계내역서1월7일_화명조경_3차네고견적(061017-1)" xfId="18680"/>
    <cellStyle name="1_tree_갑지0601_00갑지_설계내역서1월7일_화명조경_백화점화장실인테리어" xfId="18681"/>
    <cellStyle name="1_tree_갑지0601_00갑지_설계내역서1월7일_화명조경_백화점화장실인테리어_1차 기성 내역서 0612023" xfId="18682"/>
    <cellStyle name="1_tree_갑지0601_00갑지_설계내역서1월7일_화명조경_백화점화장실인테리어_3차네고견적(061017-1)" xfId="18683"/>
    <cellStyle name="1_tree_갑지0601_00갑지_화명조경" xfId="18684"/>
    <cellStyle name="1_tree_갑지0601_00갑지_화명조경_1차 기성 내역서 0612023" xfId="18685"/>
    <cellStyle name="1_tree_갑지0601_00갑지_화명조경_3차네고견적(061017-1)" xfId="18686"/>
    <cellStyle name="1_tree_갑지0601_00갑지_화명조경_백화점화장실인테리어" xfId="18687"/>
    <cellStyle name="1_tree_갑지0601_00갑지_화명조경_백화점화장실인테리어_1차 기성 내역서 0612023" xfId="18688"/>
    <cellStyle name="1_tree_갑지0601_00갑지_화명조경_백화점화장실인테리어_3차네고견적(061017-1)" xfId="18689"/>
    <cellStyle name="1_tree_갑지0601_1차 기성 내역서 0612023" xfId="18690"/>
    <cellStyle name="1_tree_갑지0601_3차네고견적(061017-1)" xfId="18691"/>
    <cellStyle name="1_tree_갑지0601_과천놀이터설계서" xfId="18692"/>
    <cellStyle name="1_tree_갑지0601_과천놀이터설계서_1차 기성 내역서 0612023" xfId="18693"/>
    <cellStyle name="1_tree_갑지0601_과천놀이터설계서_3차네고견적(061017-1)" xfId="18694"/>
    <cellStyle name="1_tree_갑지0601_과천놀이터설계서_백화점화장실인테리어" xfId="18695"/>
    <cellStyle name="1_tree_갑지0601_과천놀이터설계서_백화점화장실인테리어_1차 기성 내역서 0612023" xfId="18696"/>
    <cellStyle name="1_tree_갑지0601_과천놀이터설계서_백화점화장실인테리어_3차네고견적(061017-1)" xfId="18697"/>
    <cellStyle name="1_tree_갑지0601_과천놀이터설계서_설계내역서" xfId="18698"/>
    <cellStyle name="1_tree_갑지0601_과천놀이터설계서_설계내역서_1차 기성 내역서 0612023" xfId="18699"/>
    <cellStyle name="1_tree_갑지0601_과천놀이터설계서_설계내역서_3차네고견적(061017-1)" xfId="18700"/>
    <cellStyle name="1_tree_갑지0601_과천놀이터설계서_설계내역서_백화점화장실인테리어" xfId="18701"/>
    <cellStyle name="1_tree_갑지0601_과천놀이터설계서_설계내역서_백화점화장실인테리어_1차 기성 내역서 0612023" xfId="18702"/>
    <cellStyle name="1_tree_갑지0601_과천놀이터설계서_설계내역서_백화점화장실인테리어_3차네고견적(061017-1)" xfId="18703"/>
    <cellStyle name="1_tree_갑지0601_과천놀이터설계서_설계내역서_화명조경" xfId="18704"/>
    <cellStyle name="1_tree_갑지0601_과천놀이터설계서_설계내역서_화명조경_1차 기성 내역서 0612023" xfId="18705"/>
    <cellStyle name="1_tree_갑지0601_과천놀이터설계서_설계내역서_화명조경_3차네고견적(061017-1)" xfId="18706"/>
    <cellStyle name="1_tree_갑지0601_과천놀이터설계서_설계내역서_화명조경_백화점화장실인테리어" xfId="18707"/>
    <cellStyle name="1_tree_갑지0601_과천놀이터설계서_설계내역서_화명조경_백화점화장실인테리어_1차 기성 내역서 0612023" xfId="18708"/>
    <cellStyle name="1_tree_갑지0601_과천놀이터설계서_설계내역서_화명조경_백화점화장실인테리어_3차네고견적(061017-1)" xfId="18709"/>
    <cellStyle name="1_tree_갑지0601_과천놀이터설계서_설계내역서1월7일" xfId="18710"/>
    <cellStyle name="1_tree_갑지0601_과천놀이터설계서_설계내역서1월7일_1차 기성 내역서 0612023" xfId="18711"/>
    <cellStyle name="1_tree_갑지0601_과천놀이터설계서_설계내역서1월7일_3차네고견적(061017-1)" xfId="18712"/>
    <cellStyle name="1_tree_갑지0601_과천놀이터설계서_설계내역서1월7일_백화점화장실인테리어" xfId="18713"/>
    <cellStyle name="1_tree_갑지0601_과천놀이터설계서_설계내역서1월7일_백화점화장실인테리어_1차 기성 내역서 0612023" xfId="18714"/>
    <cellStyle name="1_tree_갑지0601_과천놀이터설계서_설계내역서1월7일_백화점화장실인테리어_3차네고견적(061017-1)" xfId="18715"/>
    <cellStyle name="1_tree_갑지0601_과천놀이터설계서_설계내역서1월7일_화명조경" xfId="18716"/>
    <cellStyle name="1_tree_갑지0601_과천놀이터설계서_설계내역서1월7일_화명조경_1차 기성 내역서 0612023" xfId="18717"/>
    <cellStyle name="1_tree_갑지0601_과천놀이터설계서_설계내역서1월7일_화명조경_3차네고견적(061017-1)" xfId="18718"/>
    <cellStyle name="1_tree_갑지0601_과천놀이터설계서_설계내역서1월7일_화명조경_백화점화장실인테리어" xfId="18719"/>
    <cellStyle name="1_tree_갑지0601_과천놀이터설계서_설계내역서1월7일_화명조경_백화점화장실인테리어_1차 기성 내역서 0612023" xfId="18720"/>
    <cellStyle name="1_tree_갑지0601_과천놀이터설계서_설계내역서1월7일_화명조경_백화점화장실인테리어_3차네고견적(061017-1)" xfId="18721"/>
    <cellStyle name="1_tree_갑지0601_과천놀이터설계서_화명조경" xfId="18722"/>
    <cellStyle name="1_tree_갑지0601_과천놀이터설계서_화명조경_1차 기성 내역서 0612023" xfId="18723"/>
    <cellStyle name="1_tree_갑지0601_과천놀이터설계서_화명조경_3차네고견적(061017-1)" xfId="18724"/>
    <cellStyle name="1_tree_갑지0601_과천놀이터설계서_화명조경_백화점화장실인테리어" xfId="18725"/>
    <cellStyle name="1_tree_갑지0601_과천놀이터설계서_화명조경_백화점화장실인테리어_1차 기성 내역서 0612023" xfId="18726"/>
    <cellStyle name="1_tree_갑지0601_과천놀이터설계서_화명조경_백화점화장실인테리어_3차네고견적(061017-1)" xfId="18727"/>
    <cellStyle name="1_tree_갑지0601_백화점화장실인테리어" xfId="18728"/>
    <cellStyle name="1_tree_갑지0601_백화점화장실인테리어_1차 기성 내역서 0612023" xfId="18729"/>
    <cellStyle name="1_tree_갑지0601_백화점화장실인테리어_3차네고견적(061017-1)" xfId="18730"/>
    <cellStyle name="1_tree_갑지0601_총괄갑지" xfId="18731"/>
    <cellStyle name="1_tree_갑지0601_총괄갑지_1차 기성 내역서 0612023" xfId="18732"/>
    <cellStyle name="1_tree_갑지0601_총괄갑지_3차네고견적(061017-1)" xfId="18733"/>
    <cellStyle name="1_tree_갑지0601_총괄갑지_백화점화장실인테리어" xfId="18734"/>
    <cellStyle name="1_tree_갑지0601_총괄갑지_백화점화장실인테리어_1차 기성 내역서 0612023" xfId="18735"/>
    <cellStyle name="1_tree_갑지0601_총괄갑지_백화점화장실인테리어_3차네고견적(061017-1)" xfId="18736"/>
    <cellStyle name="1_tree_갑지0601_총괄갑지_설계내역서" xfId="18737"/>
    <cellStyle name="1_tree_갑지0601_총괄갑지_설계내역서_1차 기성 내역서 0612023" xfId="18738"/>
    <cellStyle name="1_tree_갑지0601_총괄갑지_설계내역서_3차네고견적(061017-1)" xfId="18739"/>
    <cellStyle name="1_tree_갑지0601_총괄갑지_설계내역서_백화점화장실인테리어" xfId="18740"/>
    <cellStyle name="1_tree_갑지0601_총괄갑지_설계내역서_백화점화장실인테리어_1차 기성 내역서 0612023" xfId="18741"/>
    <cellStyle name="1_tree_갑지0601_총괄갑지_설계내역서_백화점화장실인테리어_3차네고견적(061017-1)" xfId="18742"/>
    <cellStyle name="1_tree_갑지0601_총괄갑지_설계내역서_화명조경" xfId="18743"/>
    <cellStyle name="1_tree_갑지0601_총괄갑지_설계내역서_화명조경_1차 기성 내역서 0612023" xfId="18744"/>
    <cellStyle name="1_tree_갑지0601_총괄갑지_설계내역서_화명조경_3차네고견적(061017-1)" xfId="18745"/>
    <cellStyle name="1_tree_갑지0601_총괄갑지_설계내역서_화명조경_백화점화장실인테리어" xfId="18746"/>
    <cellStyle name="1_tree_갑지0601_총괄갑지_설계내역서_화명조경_백화점화장실인테리어_1차 기성 내역서 0612023" xfId="18747"/>
    <cellStyle name="1_tree_갑지0601_총괄갑지_설계내역서_화명조경_백화점화장실인테리어_3차네고견적(061017-1)" xfId="18748"/>
    <cellStyle name="1_tree_갑지0601_총괄갑지_설계내역서1월7일" xfId="18749"/>
    <cellStyle name="1_tree_갑지0601_총괄갑지_설계내역서1월7일_1차 기성 내역서 0612023" xfId="18750"/>
    <cellStyle name="1_tree_갑지0601_총괄갑지_설계내역서1월7일_3차네고견적(061017-1)" xfId="18751"/>
    <cellStyle name="1_tree_갑지0601_총괄갑지_설계내역서1월7일_백화점화장실인테리어" xfId="18752"/>
    <cellStyle name="1_tree_갑지0601_총괄갑지_설계내역서1월7일_백화점화장실인테리어_1차 기성 내역서 0612023" xfId="18753"/>
    <cellStyle name="1_tree_갑지0601_총괄갑지_설계내역서1월7일_백화점화장실인테리어_3차네고견적(061017-1)" xfId="18754"/>
    <cellStyle name="1_tree_갑지0601_총괄갑지_설계내역서1월7일_화명조경" xfId="18755"/>
    <cellStyle name="1_tree_갑지0601_총괄갑지_설계내역서1월7일_화명조경_1차 기성 내역서 0612023" xfId="18756"/>
    <cellStyle name="1_tree_갑지0601_총괄갑지_설계내역서1월7일_화명조경_3차네고견적(061017-1)" xfId="18757"/>
    <cellStyle name="1_tree_갑지0601_총괄갑지_설계내역서1월7일_화명조경_백화점화장실인테리어" xfId="18758"/>
    <cellStyle name="1_tree_갑지0601_총괄갑지_설계내역서1월7일_화명조경_백화점화장실인테리어_1차 기성 내역서 0612023" xfId="18759"/>
    <cellStyle name="1_tree_갑지0601_총괄갑지_설계내역서1월7일_화명조경_백화점화장실인테리어_3차네고견적(061017-1)" xfId="18760"/>
    <cellStyle name="1_tree_갑지0601_총괄갑지_화명조경" xfId="18761"/>
    <cellStyle name="1_tree_갑지0601_총괄갑지_화명조경_1차 기성 내역서 0612023" xfId="18762"/>
    <cellStyle name="1_tree_갑지0601_총괄갑지_화명조경_3차네고견적(061017-1)" xfId="18763"/>
    <cellStyle name="1_tree_갑지0601_총괄갑지_화명조경_백화점화장실인테리어" xfId="18764"/>
    <cellStyle name="1_tree_갑지0601_총괄갑지_화명조경_백화점화장실인테리어_1차 기성 내역서 0612023" xfId="18765"/>
    <cellStyle name="1_tree_갑지0601_총괄갑지_화명조경_백화점화장실인테리어_3차네고견적(061017-1)" xfId="18766"/>
    <cellStyle name="1_tree_갑지0601_총괄내역서" xfId="18767"/>
    <cellStyle name="1_tree_갑지0601_총괄내역서_1차 기성 내역서 0612023" xfId="18768"/>
    <cellStyle name="1_tree_갑지0601_총괄내역서_3차네고견적(061017-1)" xfId="18769"/>
    <cellStyle name="1_tree_갑지0601_총괄내역서_백화점화장실인테리어" xfId="18770"/>
    <cellStyle name="1_tree_갑지0601_총괄내역서_백화점화장실인테리어_1차 기성 내역서 0612023" xfId="18771"/>
    <cellStyle name="1_tree_갑지0601_총괄내역서_백화점화장실인테리어_3차네고견적(061017-1)" xfId="18772"/>
    <cellStyle name="1_tree_갑지0601_총괄내역서_설계내역서" xfId="18773"/>
    <cellStyle name="1_tree_갑지0601_총괄내역서_설계내역서_1차 기성 내역서 0612023" xfId="18774"/>
    <cellStyle name="1_tree_갑지0601_총괄내역서_설계내역서_3차네고견적(061017-1)" xfId="18775"/>
    <cellStyle name="1_tree_갑지0601_총괄내역서_설계내역서_백화점화장실인테리어" xfId="18776"/>
    <cellStyle name="1_tree_갑지0601_총괄내역서_설계내역서_백화점화장실인테리어_1차 기성 내역서 0612023" xfId="18777"/>
    <cellStyle name="1_tree_갑지0601_총괄내역서_설계내역서_백화점화장실인테리어_3차네고견적(061017-1)" xfId="18778"/>
    <cellStyle name="1_tree_갑지0601_총괄내역서_설계내역서_화명조경" xfId="18779"/>
    <cellStyle name="1_tree_갑지0601_총괄내역서_설계내역서_화명조경_1차 기성 내역서 0612023" xfId="18780"/>
    <cellStyle name="1_tree_갑지0601_총괄내역서_설계내역서_화명조경_3차네고견적(061017-1)" xfId="18781"/>
    <cellStyle name="1_tree_갑지0601_총괄내역서_설계내역서_화명조경_백화점화장실인테리어" xfId="18782"/>
    <cellStyle name="1_tree_갑지0601_총괄내역서_설계내역서_화명조경_백화점화장실인테리어_1차 기성 내역서 0612023" xfId="18783"/>
    <cellStyle name="1_tree_갑지0601_총괄내역서_설계내역서_화명조경_백화점화장실인테리어_3차네고견적(061017-1)" xfId="18784"/>
    <cellStyle name="1_tree_갑지0601_총괄내역서_설계내역서1월7일" xfId="18785"/>
    <cellStyle name="1_tree_갑지0601_총괄내역서_설계내역서1월7일_1차 기성 내역서 0612023" xfId="18786"/>
    <cellStyle name="1_tree_갑지0601_총괄내역서_설계내역서1월7일_3차네고견적(061017-1)" xfId="18787"/>
    <cellStyle name="1_tree_갑지0601_총괄내역서_설계내역서1월7일_백화점화장실인테리어" xfId="18788"/>
    <cellStyle name="1_tree_갑지0601_총괄내역서_설계내역서1월7일_백화점화장실인테리어_1차 기성 내역서 0612023" xfId="18789"/>
    <cellStyle name="1_tree_갑지0601_총괄내역서_설계내역서1월7일_백화점화장실인테리어_3차네고견적(061017-1)" xfId="18790"/>
    <cellStyle name="1_tree_갑지0601_총괄내역서_설계내역서1월7일_화명조경" xfId="18791"/>
    <cellStyle name="1_tree_갑지0601_총괄내역서_설계내역서1월7일_화명조경_1차 기성 내역서 0612023" xfId="18792"/>
    <cellStyle name="1_tree_갑지0601_총괄내역서_설계내역서1월7일_화명조경_3차네고견적(061017-1)" xfId="18793"/>
    <cellStyle name="1_tree_갑지0601_총괄내역서_설계내역서1월7일_화명조경_백화점화장실인테리어" xfId="18794"/>
    <cellStyle name="1_tree_갑지0601_총괄내역서_설계내역서1월7일_화명조경_백화점화장실인테리어_1차 기성 내역서 0612023" xfId="18795"/>
    <cellStyle name="1_tree_갑지0601_총괄내역서_설계내역서1월7일_화명조경_백화점화장실인테리어_3차네고견적(061017-1)" xfId="18796"/>
    <cellStyle name="1_tree_갑지0601_총괄내역서_화명조경" xfId="18797"/>
    <cellStyle name="1_tree_갑지0601_총괄내역서_화명조경_1차 기성 내역서 0612023" xfId="18798"/>
    <cellStyle name="1_tree_갑지0601_총괄내역서_화명조경_3차네고견적(061017-1)" xfId="18799"/>
    <cellStyle name="1_tree_갑지0601_총괄내역서_화명조경_백화점화장실인테리어" xfId="18800"/>
    <cellStyle name="1_tree_갑지0601_총괄내역서_화명조경_백화점화장실인테리어_1차 기성 내역서 0612023" xfId="18801"/>
    <cellStyle name="1_tree_갑지0601_총괄내역서_화명조경_백화점화장실인테리어_3차네고견적(061017-1)" xfId="18802"/>
    <cellStyle name="1_tree_갑지0601_화명조경" xfId="18803"/>
    <cellStyle name="1_tree_갑지0601_화명조경_1차 기성 내역서 0612023" xfId="18804"/>
    <cellStyle name="1_tree_갑지0601_화명조경_3차네고견적(061017-1)" xfId="18805"/>
    <cellStyle name="1_tree_갑지0601_화명조경_백화점화장실인테리어" xfId="18806"/>
    <cellStyle name="1_tree_갑지0601_화명조경_백화점화장실인테리어_1차 기성 내역서 0612023" xfId="18807"/>
    <cellStyle name="1_tree_갑지0601_화명조경_백화점화장실인테리어_3차네고견적(061017-1)" xfId="18808"/>
    <cellStyle name="1_tree_강남대 complex 도급" xfId="8895"/>
    <cellStyle name="1_tree_강남대 complex 도급_04. 신도림주상복합_기계실행예산(안)20060412_배연담파스리브단가수정" xfId="8896"/>
    <cellStyle name="1_tree_강남대 complex 도급_실행작업중_기계(공내역서)-실행(051226)" xfId="8897"/>
    <cellStyle name="1_tree_강남대 complex 도급_실행작업중_기계내역(노인건강타운)_20060201(동진)" xfId="8898"/>
    <cellStyle name="1_tree_강남대 complex 도급_최종-실행내역(협성대신학관)060110" xfId="8899"/>
    <cellStyle name="1_tree_강남대 complex 도급_통합단가-동진" xfId="8900"/>
    <cellStyle name="1_tree_강남대 complex 실행-10%조정내역" xfId="8901"/>
    <cellStyle name="1_tree_강남대 complex 실행-10%조정내역_04. 신도림주상복합_기계실행예산(안)20060412_배연담파스리브단가수정" xfId="8902"/>
    <cellStyle name="1_tree_개략공사비" xfId="8903"/>
    <cellStyle name="1_tree_개략공사비_★화명동3차원가계산서" xfId="8904"/>
    <cellStyle name="1_tree_개략공사비_주요자재집계표(1206-본내역금회)" xfId="8905"/>
    <cellStyle name="1_tree_개략공사비_주요자재집계표(1206-본내역전체)" xfId="8906"/>
    <cellStyle name="1_tree_개략공사비_주요자재집계표(전체)" xfId="8907"/>
    <cellStyle name="1_tree_개략공사비_주요자재집계표1120(금회-제출용)" xfId="8908"/>
    <cellStyle name="1_tree_개략공사비_중동롯데캐슬마스터2" xfId="8909"/>
    <cellStyle name="1_tree_개략예산" xfId="8910"/>
    <cellStyle name="1_tree_개략예산_★화명동3차원가계산서" xfId="8911"/>
    <cellStyle name="1_tree_개략예산_주요자재집계표(1206-본내역금회)" xfId="8912"/>
    <cellStyle name="1_tree_개략예산_주요자재집계표(1206-본내역전체)" xfId="8913"/>
    <cellStyle name="1_tree_개략예산_주요자재집계표(전체)" xfId="8914"/>
    <cellStyle name="1_tree_개략예산_주요자재집계표1120(금회-제출용)" xfId="8915"/>
    <cellStyle name="1_tree_개략예산_중동롯데캐슬마스터2" xfId="8916"/>
    <cellStyle name="1_tree_건국대학교기숙사신축공사_3차수정(실행05.04.20)_결과물" xfId="8917"/>
    <cellStyle name="1_tree_건국대학교기숙사신축공사_3차수정(실행05.04.20)_결과물_04. 신도림주상복합_기계실행예산(안)20060412_배연담파스리브단가수정" xfId="8918"/>
    <cellStyle name="1_tree_건국대학교기숙사신축공사_3차수정(실행05.04.20)_결과물_실행작업중_기계내역(노인건강타운)_20060201(동진)" xfId="8919"/>
    <cellStyle name="1_tree_건국대학교기숙사신축공사_3차수정(실행05.04.20)_결과물_최종-실행내역(협성대신학관)060110" xfId="8920"/>
    <cellStyle name="1_tree_건국대학교기숙사신축공사_3차수정(실행05.04.20)_결과물_통합단가-동진" xfId="8921"/>
    <cellStyle name="1_tree_골프장수목" xfId="8922"/>
    <cellStyle name="1_tree_골프장수목_★화명동3차원가계산서" xfId="8923"/>
    <cellStyle name="1_tree_골프장수목_주요자재집계표(1206-본내역금회)" xfId="8924"/>
    <cellStyle name="1_tree_골프장수목_주요자재집계표(1206-본내역전체)" xfId="8925"/>
    <cellStyle name="1_tree_골프장수목_주요자재집계표(전체)" xfId="8926"/>
    <cellStyle name="1_tree_골프장수목_주요자재집계표1120(금회-제출용)" xfId="8927"/>
    <cellStyle name="1_tree_골프장수목_중동롯데캐슬마스터2" xfId="8928"/>
    <cellStyle name="1_tree_공사비" xfId="8929"/>
    <cellStyle name="1_tree_공사비(1차조정1120)" xfId="8930"/>
    <cellStyle name="1_tree_공사비(1차조정1120)_★화명동3차원가계산서" xfId="8931"/>
    <cellStyle name="1_tree_공사비(1차조정1120)_주요자재집계표(1206-본내역금회)" xfId="8932"/>
    <cellStyle name="1_tree_공사비(1차조정1120)_주요자재집계표(1206-본내역전체)" xfId="8933"/>
    <cellStyle name="1_tree_공사비(1차조정1120)_주요자재집계표(전체)" xfId="8934"/>
    <cellStyle name="1_tree_공사비(1차조정1120)_주요자재집계표1120(금회-제출용)" xfId="8935"/>
    <cellStyle name="1_tree_공사비(1차조정1120)_중동롯데캐슬마스터2" xfId="8936"/>
    <cellStyle name="1_tree_공사비_★화명동3차원가계산서" xfId="8937"/>
    <cellStyle name="1_tree_공사비_주요자재집계표(1206-본내역금회)" xfId="8938"/>
    <cellStyle name="1_tree_공사비_주요자재집계표(1206-본내역전체)" xfId="8939"/>
    <cellStyle name="1_tree_공사비_주요자재집계표(전체)" xfId="8940"/>
    <cellStyle name="1_tree_공사비_주요자재집계표1120(금회-제출용)" xfId="8941"/>
    <cellStyle name="1_tree_공사비_중동롯데캐슬마스터2" xfId="8942"/>
    <cellStyle name="1_tree_공사비조정(1123)" xfId="8943"/>
    <cellStyle name="1_tree_공사비조정(1123)_★화명동3차원가계산서" xfId="8944"/>
    <cellStyle name="1_tree_공사비조정(1123)_주요자재집계표(1206-본내역금회)" xfId="8945"/>
    <cellStyle name="1_tree_공사비조정(1123)_주요자재집계표(1206-본내역전체)" xfId="8946"/>
    <cellStyle name="1_tree_공사비조정(1123)_주요자재집계표(전체)" xfId="8947"/>
    <cellStyle name="1_tree_공사비조정(1123)_주요자재집계표1120(금회-제출용)" xfId="8948"/>
    <cellStyle name="1_tree_공사비조정(1123)_중동롯데캐슬마스터2" xfId="8949"/>
    <cellStyle name="1_tree_공사비조정(1128)" xfId="8950"/>
    <cellStyle name="1_tree_공사비조정(1128)_★화명동3차원가계산서" xfId="8951"/>
    <cellStyle name="1_tree_공사비조정(1128)_주요자재집계표(1206-본내역금회)" xfId="8952"/>
    <cellStyle name="1_tree_공사비조정(1128)_주요자재집계표(1206-본내역전체)" xfId="8953"/>
    <cellStyle name="1_tree_공사비조정(1128)_주요자재집계표(전체)" xfId="8954"/>
    <cellStyle name="1_tree_공사비조정(1128)_주요자재집계표1120(금회-제출용)" xfId="8955"/>
    <cellStyle name="1_tree_공사비조정(1128)_중동롯데캐슬마스터2" xfId="8956"/>
    <cellStyle name="1_tree_공사예가(휘경동)-설계가" xfId="8957"/>
    <cellStyle name="1_tree_공사예가(휘경동)-설계가_★화명동3차원가계산서" xfId="8958"/>
    <cellStyle name="1_tree_공사예가(휘경동)-설계가_주요자재집계표(1206-본내역금회)" xfId="8959"/>
    <cellStyle name="1_tree_공사예가(휘경동)-설계가_주요자재집계표(1206-본내역전체)" xfId="8960"/>
    <cellStyle name="1_tree_공사예가(휘경동)-설계가_주요자재집계표(전체)" xfId="8961"/>
    <cellStyle name="1_tree_공사예가(휘경동)-설계가_주요자재집계표1120(금회-제출용)" xfId="8962"/>
    <cellStyle name="1_tree_공사예가(휘경동)-설계가_중동롯데캐슬마스터2" xfId="8963"/>
    <cellStyle name="1_tree_공원정비수량산출" xfId="8964"/>
    <cellStyle name="1_tree_공원정비수량산출_수량산출" xfId="8965"/>
    <cellStyle name="1_tree_과천수량집계" xfId="8966"/>
    <cellStyle name="1_tree_과천수량집계_★화명동3차원가계산서" xfId="8967"/>
    <cellStyle name="1_tree_과천수량집계_주요자재집계표(1206-본내역금회)" xfId="8968"/>
    <cellStyle name="1_tree_과천수량집계_주요자재집계표(1206-본내역전체)" xfId="8969"/>
    <cellStyle name="1_tree_과천수량집계_주요자재집계표(전체)" xfId="8970"/>
    <cellStyle name="1_tree_과천수량집계_주요자재집계표1120(금회-제출용)" xfId="8971"/>
    <cellStyle name="1_tree_과천수량집계_중동롯데캐슬마스터2" xfId="8972"/>
    <cellStyle name="1_tree_구로리총괄내역" xfId="8973"/>
    <cellStyle name="1_tree_구로리총괄내역 2" xfId="8974"/>
    <cellStyle name="1_tree_구로리총괄내역 3" xfId="8975"/>
    <cellStyle name="1_tree_구로리총괄내역_01.부산대병원실행-작업중(태양)" xfId="8976"/>
    <cellStyle name="1_tree_구로리총괄내역_04. 신도림주상복합_기계실행예산(안)20060412_배연담파스리브단가수정" xfId="8977"/>
    <cellStyle name="1_tree_구로리총괄내역_04.비봉도급-작업중" xfId="8978"/>
    <cellStyle name="1_tree_구로리총괄내역_04.비봉도급-작업중_04. 신도림주상복합_기계실행예산(안)20060412_배연담파스리브단가수정" xfId="8979"/>
    <cellStyle name="1_tree_구로리총괄내역_04.비봉도급-작업중_실행작업중_기계내역(노인건강타운)_20060201(동진)" xfId="8980"/>
    <cellStyle name="1_tree_구로리총괄내역_04.비봉도급-작업중_최종-실행내역(협성대신학관)060110" xfId="8981"/>
    <cellStyle name="1_tree_구로리총괄내역_04.비봉도급-작업중_통합단가-동진" xfId="8982"/>
    <cellStyle name="1_tree_구로리총괄내역_ys dw 은평 생태교량" xfId="9201"/>
    <cellStyle name="1_tree_구로리총괄내역_ys dw 은평 생태교량 2" xfId="9202"/>
    <cellStyle name="1_tree_구로리총괄내역_ys dw 은평 생태교량 3" xfId="9203"/>
    <cellStyle name="1_tree_구로리총괄내역_구로리설계예산서1029" xfId="8983"/>
    <cellStyle name="1_tree_구로리총괄내역_구로리설계예산서1118준공" xfId="8984"/>
    <cellStyle name="1_tree_구로리총괄내역_구로리설계예산서조경" xfId="8985"/>
    <cellStyle name="1_tree_구로리총괄내역_구로리어린이공원예산서(조경)1125" xfId="8986"/>
    <cellStyle name="1_tree_구로리총괄내역_국민은행" xfId="8987"/>
    <cellStyle name="1_tree_구로리총괄내역_내역서" xfId="8988"/>
    <cellStyle name="1_tree_구로리총괄내역_노임단가표" xfId="8989"/>
    <cellStyle name="1_tree_구로리총괄내역_단가산출서" xfId="8990"/>
    <cellStyle name="1_tree_구로리총괄내역_단가산출서 2" xfId="8991"/>
    <cellStyle name="1_tree_구로리총괄내역_단가산출서 3" xfId="8992"/>
    <cellStyle name="1_tree_구로리총괄내역_단가산출서_01.부산대병원실행-작업중(태양)" xfId="8993"/>
    <cellStyle name="1_tree_구로리총괄내역_단가산출서_04. 신도림주상복합_기계실행예산(안)20060412_배연담파스리브단가수정" xfId="8994"/>
    <cellStyle name="1_tree_구로리총괄내역_단가산출서_04.비봉도급-작업중" xfId="8995"/>
    <cellStyle name="1_tree_구로리총괄내역_단가산출서_04.비봉도급-작업중_04. 신도림주상복합_기계실행예산(안)20060412_배연담파스리브단가수정" xfId="8996"/>
    <cellStyle name="1_tree_구로리총괄내역_단가산출서_04.비봉도급-작업중_실행작업중_기계내역(노인건강타운)_20060201(동진)" xfId="8997"/>
    <cellStyle name="1_tree_구로리총괄내역_단가산출서_04.비봉도급-작업중_최종-실행내역(협성대신학관)060110" xfId="8998"/>
    <cellStyle name="1_tree_구로리총괄내역_단가산출서_04.비봉도급-작업중_통합단가-동진" xfId="8999"/>
    <cellStyle name="1_tree_구로리총괄내역_단가산출서_ys dw 은평 생태교량" xfId="9042"/>
    <cellStyle name="1_tree_구로리총괄내역_단가산출서_ys dw 은평 생태교량 2" xfId="9043"/>
    <cellStyle name="1_tree_구로리총괄내역_단가산출서_ys dw 은평 생태교량 3" xfId="9044"/>
    <cellStyle name="1_tree_구로리총괄내역_단가산출서_국민은행" xfId="9000"/>
    <cellStyle name="1_tree_구로리총괄내역_단가산출서_도장공사(실행예산)" xfId="12486"/>
    <cellStyle name="1_tree_구로리총괄내역_단가산출서_도장공사(실행예산)_동주변경결의(1차)" xfId="12485"/>
    <cellStyle name="1_tree_구로리총괄내역_단가산출서_성북구실행(0426)" xfId="9001"/>
    <cellStyle name="1_tree_구로리총괄내역_단가산출서_성북구실행(0426)_20061128입찰실행(춘천의암스포츠타운-당초안)" xfId="9002"/>
    <cellStyle name="1_tree_구로리총괄내역_단가산출서_성북구실행(0426)_20061218입찰실행(차세대연구동)" xfId="9003"/>
    <cellStyle name="1_tree_구로리총괄내역_단가산출서_성북구실행(0426)_20070201입찰실행(시화2007.02.07결재)" xfId="9004"/>
    <cellStyle name="1_tree_구로리총괄내역_단가산출서_성북구실행(0426)_20070201입찰실행(시화2007.02.08결재)" xfId="9005"/>
    <cellStyle name="1_tree_구로리총괄내역_단가산출서_성북구실행(0426)_경비및 공사스케줄작성" xfId="9006"/>
    <cellStyle name="1_tree_구로리총괄내역_단가산출서_성북구실행(0426)_두원공과대학입찰실행(20060718)" xfId="9007"/>
    <cellStyle name="1_tree_구로리총괄내역_단가산출서_성북구실행(0426)_두원공과대학입찰실행(20060728)" xfId="9008"/>
    <cellStyle name="1_tree_구로리총괄내역_단가산출서_성북구실행(0426)_두원공과대학입찰실행(20060801)" xfId="9009"/>
    <cellStyle name="1_tree_구로리총괄내역_단가산출서_성북구실행(0426)_두원공과대학입찰실행(20060801최종)" xfId="9010"/>
    <cellStyle name="1_tree_구로리총괄내역_단가산출서_성북구실행(0426)_일괄견적비교(대은수량기준)-최종" xfId="9011"/>
    <cellStyle name="1_tree_구로리총괄내역_단가산출서_성북구실행(0426)_입찰실행(2007.01.17결재)" xfId="9012"/>
    <cellStyle name="1_tree_구로리총괄내역_단가산출서_성북구실행(0426)_입찰실행(2007.01.23-절감nego-공기13개월현실245억도급260억)" xfId="9013"/>
    <cellStyle name="1_tree_구로리총괄내역_단가산출서_성북구실행(0426)_입찰실행(녹산병원2007.05.02)" xfId="9014"/>
    <cellStyle name="1_tree_구로리총괄내역_단가산출서_성북구실행(0426)_입찰실행(녹산병원2007.05.09)" xfId="9015"/>
    <cellStyle name="1_tree_구로리총괄내역_단가산출서_성북구실행(0426)_입찰실행(두원공과대학 )" xfId="9016"/>
    <cellStyle name="1_tree_구로리총괄내역_단가산출서_성북구실행(0426)_입찰실행(문화재종합병원)" xfId="9017"/>
    <cellStyle name="1_tree_구로리총괄내역_단가산출서_성북구실행(0426)_입찰실행(서울북부지방법원)" xfId="9018"/>
    <cellStyle name="1_tree_구로리총괄내역_단가산출서_성북구실행(0426)_입찰실행(서울북부지방법원)-단가입력" xfId="9019"/>
    <cellStyle name="1_tree_구로리총괄내역_단가산출서_성북구실행(0426)_입찰실행(서울북부지방법원-공기28개월2007.02.14)" xfId="9020"/>
    <cellStyle name="1_tree_구로리총괄내역_단가산출서_성북구실행(0426)_입찰실행(서울북부지방법원-공기28개월2007.02.15)" xfId="9021"/>
    <cellStyle name="1_tree_구로리총괄내역_단가산출서_성북구실행(0426)_입찰실행(육군훈련소)" xfId="9022"/>
    <cellStyle name="1_tree_구로리총괄내역_단가산출서_성북구실행(0426)_입찰실행(육군훈련소-최종)" xfId="9023"/>
    <cellStyle name="1_tree_구로리총괄내역_단가산출서_성북구실행(0426)_입찰실행(인재2007.02.28)" xfId="9024"/>
    <cellStyle name="1_tree_구로리총괄내역_단가산출서_성북구실행(0426)_입찰실행(청주대학교예술대실습관)" xfId="9025"/>
    <cellStyle name="1_tree_구로리총괄내역_단가산출서_성북구실행(0426)_진주종합실내체육관건립공사(실행20060613)" xfId="9026"/>
    <cellStyle name="1_tree_구로리총괄내역_단가산출서_성북구실행(0426)_청주대학교예술대학실습관입찰실행" xfId="9027"/>
    <cellStyle name="1_tree_구로리총괄내역_단가산출서_실행예산-덕성여대(본실행)" xfId="9028"/>
    <cellStyle name="1_tree_구로리총괄내역_단가산출서_실행작업중_기계내역(노인건강타운)_20060201(동진)" xfId="9029"/>
    <cellStyle name="1_tree_구로리총괄내역_단가산출서_실행품의B&amp;N100%(1113)최종결재" xfId="9030"/>
    <cellStyle name="1_tree_구로리총괄내역_단가산출서_실행품의B&amp;N100%(1113)최종결재_실행예산품의서(송도B&amp;N)20080116작업중" xfId="9031"/>
    <cellStyle name="1_tree_구로리총괄내역_단가산출서_실행품의B&amp;N100%(1113)최종결재_실행예산품의서(송도B&amp;N)검토20080101" xfId="9032"/>
    <cellStyle name="1_tree_구로리총괄내역_단가산출서_정산보고" xfId="9033"/>
    <cellStyle name="1_tree_구로리총괄내역_단가산출서_정산실행예산" xfId="9034"/>
    <cellStyle name="1_tree_구로리총괄내역_단가산출서_준공정산보고-덕성여대현장" xfId="9035"/>
    <cellStyle name="1_tree_구로리총괄내역_단가산출서_준공정산보고-중앙고강당현장(경비보나)" xfId="9036"/>
    <cellStyle name="1_tree_구로리총괄내역_단가산출서_청주사직골조(최종확정)" xfId="9037"/>
    <cellStyle name="1_tree_구로리총괄내역_단가산출서_청주사직골조(최종확정) 2" xfId="9038"/>
    <cellStyle name="1_tree_구로리총괄내역_단가산출서_청주사직골조(최종확정) 3" xfId="9039"/>
    <cellStyle name="1_tree_구로리총괄내역_단가산출서_최종-실행내역(협성대신학관)060110" xfId="9040"/>
    <cellStyle name="1_tree_구로리총괄내역_단가산출서_통합단가-동진" xfId="9041"/>
    <cellStyle name="1_tree_구로리총괄내역_도장공사(실행예산)" xfId="12484"/>
    <cellStyle name="1_tree_구로리총괄내역_도장공사(실행예산)_동주변경결의(1차)" xfId="12250"/>
    <cellStyle name="1_tree_구로리총괄내역_성북구실행(0426)" xfId="9045"/>
    <cellStyle name="1_tree_구로리총괄내역_성북구실행(0426)_20061128입찰실행(춘천의암스포츠타운-당초안)" xfId="9046"/>
    <cellStyle name="1_tree_구로리총괄내역_성북구실행(0426)_20061218입찰실행(차세대연구동)" xfId="9047"/>
    <cellStyle name="1_tree_구로리총괄내역_성북구실행(0426)_20070201입찰실행(시화2007.02.07결재)" xfId="9048"/>
    <cellStyle name="1_tree_구로리총괄내역_성북구실행(0426)_20070201입찰실행(시화2007.02.08결재)" xfId="9049"/>
    <cellStyle name="1_tree_구로리총괄내역_성북구실행(0426)_경비및 공사스케줄작성" xfId="9050"/>
    <cellStyle name="1_tree_구로리총괄내역_성북구실행(0426)_두원공과대학입찰실행(20060718)" xfId="9051"/>
    <cellStyle name="1_tree_구로리총괄내역_성북구실행(0426)_두원공과대학입찰실행(20060728)" xfId="9052"/>
    <cellStyle name="1_tree_구로리총괄내역_성북구실행(0426)_두원공과대학입찰실행(20060801)" xfId="9053"/>
    <cellStyle name="1_tree_구로리총괄내역_성북구실행(0426)_두원공과대학입찰실행(20060801최종)" xfId="9054"/>
    <cellStyle name="1_tree_구로리총괄내역_성북구실행(0426)_일괄견적비교(대은수량기준)-최종" xfId="9055"/>
    <cellStyle name="1_tree_구로리총괄내역_성북구실행(0426)_입찰실행(2007.01.17결재)" xfId="9056"/>
    <cellStyle name="1_tree_구로리총괄내역_성북구실행(0426)_입찰실행(2007.01.23-절감nego-공기13개월현실245억도급260억)" xfId="9057"/>
    <cellStyle name="1_tree_구로리총괄내역_성북구실행(0426)_입찰실행(녹산병원2007.05.02)" xfId="9058"/>
    <cellStyle name="1_tree_구로리총괄내역_성북구실행(0426)_입찰실행(녹산병원2007.05.09)" xfId="9059"/>
    <cellStyle name="1_tree_구로리총괄내역_성북구실행(0426)_입찰실행(두원공과대학 )" xfId="9060"/>
    <cellStyle name="1_tree_구로리총괄내역_성북구실행(0426)_입찰실행(문화재종합병원)" xfId="9061"/>
    <cellStyle name="1_tree_구로리총괄내역_성북구실행(0426)_입찰실행(서울북부지방법원)" xfId="9062"/>
    <cellStyle name="1_tree_구로리총괄내역_성북구실행(0426)_입찰실행(서울북부지방법원)-단가입력" xfId="9063"/>
    <cellStyle name="1_tree_구로리총괄내역_성북구실행(0426)_입찰실행(서울북부지방법원-공기28개월2007.02.14)" xfId="9064"/>
    <cellStyle name="1_tree_구로리총괄내역_성북구실행(0426)_입찰실행(서울북부지방법원-공기28개월2007.02.15)" xfId="9065"/>
    <cellStyle name="1_tree_구로리총괄내역_성북구실행(0426)_입찰실행(육군훈련소)" xfId="9066"/>
    <cellStyle name="1_tree_구로리총괄내역_성북구실행(0426)_입찰실행(육군훈련소-최종)" xfId="9067"/>
    <cellStyle name="1_tree_구로리총괄내역_성북구실행(0426)_입찰실행(인재2007.02.28)" xfId="9068"/>
    <cellStyle name="1_tree_구로리총괄내역_성북구실행(0426)_입찰실행(청주대학교예술대실습관)" xfId="9069"/>
    <cellStyle name="1_tree_구로리총괄내역_성북구실행(0426)_진주종합실내체육관건립공사(실행20060613)" xfId="9070"/>
    <cellStyle name="1_tree_구로리총괄내역_성북구실행(0426)_청주대학교예술대학실습관입찰실행" xfId="9071"/>
    <cellStyle name="1_tree_구로리총괄내역_수도권매립지" xfId="9072"/>
    <cellStyle name="1_tree_구로리총괄내역_수도권매립지1004(발주용)" xfId="9073"/>
    <cellStyle name="1_tree_구로리총괄내역_실행예산-덕성여대(본실행)" xfId="9074"/>
    <cellStyle name="1_tree_구로리총괄내역_실행작업중_기계내역(노인건강타운)_20060201(동진)" xfId="9075"/>
    <cellStyle name="1_tree_구로리총괄내역_실행품의B&amp;N100%(1113)최종결재" xfId="9076"/>
    <cellStyle name="1_tree_구로리총괄내역_실행품의B&amp;N100%(1113)최종결재_실행예산품의서(송도B&amp;N)20080116작업중" xfId="9077"/>
    <cellStyle name="1_tree_구로리총괄내역_실행품의B&amp;N100%(1113)최종결재_실행예산품의서(송도B&amp;N)검토20080101" xfId="9078"/>
    <cellStyle name="1_tree_구로리총괄내역_일신건영설계예산서(0211)" xfId="9079"/>
    <cellStyle name="1_tree_구로리총괄내역_일위대가" xfId="9080"/>
    <cellStyle name="1_tree_구로리총괄내역_일위대가 2" xfId="9081"/>
    <cellStyle name="1_tree_구로리총괄내역_일위대가 3" xfId="9082"/>
    <cellStyle name="1_tree_구로리총괄내역_일위대가_01.부산대병원실행-작업중(태양)" xfId="9083"/>
    <cellStyle name="1_tree_구로리총괄내역_일위대가_04. 신도림주상복합_기계실행예산(안)20060412_배연담파스리브단가수정" xfId="9084"/>
    <cellStyle name="1_tree_구로리총괄내역_일위대가_04.비봉도급-작업중" xfId="9085"/>
    <cellStyle name="1_tree_구로리총괄내역_일위대가_04.비봉도급-작업중_04. 신도림주상복합_기계실행예산(안)20060412_배연담파스리브단가수정" xfId="9086"/>
    <cellStyle name="1_tree_구로리총괄내역_일위대가_04.비봉도급-작업중_실행작업중_기계내역(노인건강타운)_20060201(동진)" xfId="9087"/>
    <cellStyle name="1_tree_구로리총괄내역_일위대가_04.비봉도급-작업중_최종-실행내역(협성대신학관)060110" xfId="9088"/>
    <cellStyle name="1_tree_구로리총괄내역_일위대가_04.비봉도급-작업중_통합단가-동진" xfId="9089"/>
    <cellStyle name="1_tree_구로리총괄내역_일위대가_ys dw 은평 생태교량" xfId="9132"/>
    <cellStyle name="1_tree_구로리총괄내역_일위대가_ys dw 은평 생태교량 2" xfId="9133"/>
    <cellStyle name="1_tree_구로리총괄내역_일위대가_ys dw 은평 생태교량 3" xfId="9134"/>
    <cellStyle name="1_tree_구로리총괄내역_일위대가_국민은행" xfId="9090"/>
    <cellStyle name="1_tree_구로리총괄내역_일위대가_도장공사(실행예산)" xfId="12483"/>
    <cellStyle name="1_tree_구로리총괄내역_일위대가_도장공사(실행예산)_동주변경결의(1차)" xfId="12482"/>
    <cellStyle name="1_tree_구로리총괄내역_일위대가_성북구실행(0426)" xfId="9091"/>
    <cellStyle name="1_tree_구로리총괄내역_일위대가_성북구실행(0426)_20061128입찰실행(춘천의암스포츠타운-당초안)" xfId="9092"/>
    <cellStyle name="1_tree_구로리총괄내역_일위대가_성북구실행(0426)_20061218입찰실행(차세대연구동)" xfId="9093"/>
    <cellStyle name="1_tree_구로리총괄내역_일위대가_성북구실행(0426)_20070201입찰실행(시화2007.02.07결재)" xfId="9094"/>
    <cellStyle name="1_tree_구로리총괄내역_일위대가_성북구실행(0426)_20070201입찰실행(시화2007.02.08결재)" xfId="9095"/>
    <cellStyle name="1_tree_구로리총괄내역_일위대가_성북구실행(0426)_경비및 공사스케줄작성" xfId="9096"/>
    <cellStyle name="1_tree_구로리총괄내역_일위대가_성북구실행(0426)_두원공과대학입찰실행(20060718)" xfId="9097"/>
    <cellStyle name="1_tree_구로리총괄내역_일위대가_성북구실행(0426)_두원공과대학입찰실행(20060728)" xfId="9098"/>
    <cellStyle name="1_tree_구로리총괄내역_일위대가_성북구실행(0426)_두원공과대학입찰실행(20060801)" xfId="9099"/>
    <cellStyle name="1_tree_구로리총괄내역_일위대가_성북구실행(0426)_두원공과대학입찰실행(20060801최종)" xfId="9100"/>
    <cellStyle name="1_tree_구로리총괄내역_일위대가_성북구실행(0426)_일괄견적비교(대은수량기준)-최종" xfId="9101"/>
    <cellStyle name="1_tree_구로리총괄내역_일위대가_성북구실행(0426)_입찰실행(2007.01.17결재)" xfId="9102"/>
    <cellStyle name="1_tree_구로리총괄내역_일위대가_성북구실행(0426)_입찰실행(2007.01.23-절감nego-공기13개월현실245억도급260억)" xfId="9103"/>
    <cellStyle name="1_tree_구로리총괄내역_일위대가_성북구실행(0426)_입찰실행(녹산병원2007.05.02)" xfId="9104"/>
    <cellStyle name="1_tree_구로리총괄내역_일위대가_성북구실행(0426)_입찰실행(녹산병원2007.05.09)" xfId="9105"/>
    <cellStyle name="1_tree_구로리총괄내역_일위대가_성북구실행(0426)_입찰실행(두원공과대학 )" xfId="9106"/>
    <cellStyle name="1_tree_구로리총괄내역_일위대가_성북구실행(0426)_입찰실행(문화재종합병원)" xfId="9107"/>
    <cellStyle name="1_tree_구로리총괄내역_일위대가_성북구실행(0426)_입찰실행(서울북부지방법원)" xfId="9108"/>
    <cellStyle name="1_tree_구로리총괄내역_일위대가_성북구실행(0426)_입찰실행(서울북부지방법원)-단가입력" xfId="9109"/>
    <cellStyle name="1_tree_구로리총괄내역_일위대가_성북구실행(0426)_입찰실행(서울북부지방법원-공기28개월2007.02.14)" xfId="9110"/>
    <cellStyle name="1_tree_구로리총괄내역_일위대가_성북구실행(0426)_입찰실행(서울북부지방법원-공기28개월2007.02.15)" xfId="9111"/>
    <cellStyle name="1_tree_구로리총괄내역_일위대가_성북구실행(0426)_입찰실행(육군훈련소)" xfId="9112"/>
    <cellStyle name="1_tree_구로리총괄내역_일위대가_성북구실행(0426)_입찰실행(육군훈련소-최종)" xfId="9113"/>
    <cellStyle name="1_tree_구로리총괄내역_일위대가_성북구실행(0426)_입찰실행(인재2007.02.28)" xfId="9114"/>
    <cellStyle name="1_tree_구로리총괄내역_일위대가_성북구실행(0426)_입찰실행(청주대학교예술대실습관)" xfId="9115"/>
    <cellStyle name="1_tree_구로리총괄내역_일위대가_성북구실행(0426)_진주종합실내체육관건립공사(실행20060613)" xfId="9116"/>
    <cellStyle name="1_tree_구로리총괄내역_일위대가_성북구실행(0426)_청주대학교예술대학실습관입찰실행" xfId="9117"/>
    <cellStyle name="1_tree_구로리총괄내역_일위대가_실행예산-덕성여대(본실행)" xfId="9118"/>
    <cellStyle name="1_tree_구로리총괄내역_일위대가_실행작업중_기계내역(노인건강타운)_20060201(동진)" xfId="9119"/>
    <cellStyle name="1_tree_구로리총괄내역_일위대가_실행품의B&amp;N100%(1113)최종결재" xfId="9120"/>
    <cellStyle name="1_tree_구로리총괄내역_일위대가_실행품의B&amp;N100%(1113)최종결재_실행예산품의서(송도B&amp;N)20080116작업중" xfId="9121"/>
    <cellStyle name="1_tree_구로리총괄내역_일위대가_실행품의B&amp;N100%(1113)최종결재_실행예산품의서(송도B&amp;N)검토20080101" xfId="9122"/>
    <cellStyle name="1_tree_구로리총괄내역_일위대가_정산보고" xfId="9123"/>
    <cellStyle name="1_tree_구로리총괄내역_일위대가_정산실행예산" xfId="9124"/>
    <cellStyle name="1_tree_구로리총괄내역_일위대가_준공정산보고-덕성여대현장" xfId="9125"/>
    <cellStyle name="1_tree_구로리총괄내역_일위대가_준공정산보고-중앙고강당현장(경비보나)" xfId="9126"/>
    <cellStyle name="1_tree_구로리총괄내역_일위대가_청주사직골조(최종확정)" xfId="9127"/>
    <cellStyle name="1_tree_구로리총괄내역_일위대가_청주사직골조(최종확정) 2" xfId="9128"/>
    <cellStyle name="1_tree_구로리총괄내역_일위대가_청주사직골조(최종확정) 3" xfId="9129"/>
    <cellStyle name="1_tree_구로리총괄내역_일위대가_최종-실행내역(협성대신학관)060110" xfId="9130"/>
    <cellStyle name="1_tree_구로리총괄내역_일위대가_통합단가-동진" xfId="9131"/>
    <cellStyle name="1_tree_구로리총괄내역_자재단가표" xfId="9135"/>
    <cellStyle name="1_tree_구로리총괄내역_장안초등학교내역0814" xfId="9136"/>
    <cellStyle name="1_tree_구로리총괄내역_정산보고" xfId="9137"/>
    <cellStyle name="1_tree_구로리총괄내역_정산실행예산" xfId="9138"/>
    <cellStyle name="1_tree_구로리총괄내역_준공정산보고-덕성여대현장" xfId="9139"/>
    <cellStyle name="1_tree_구로리총괄내역_준공정산보고-중앙고강당현장(경비보나)" xfId="9140"/>
    <cellStyle name="1_tree_구로리총괄내역_청주사직골조(최종확정)" xfId="9141"/>
    <cellStyle name="1_tree_구로리총괄내역_청주사직골조(최종확정) 2" xfId="9142"/>
    <cellStyle name="1_tree_구로리총괄내역_청주사직골조(최종확정) 3" xfId="9143"/>
    <cellStyle name="1_tree_구로리총괄내역_최종-실행내역(협성대신학관)060110" xfId="9144"/>
    <cellStyle name="1_tree_구로리총괄내역_통합단가-동진" xfId="9145"/>
    <cellStyle name="1_tree_구로리총괄내역_표준내역서" xfId="9146"/>
    <cellStyle name="1_tree_구로리총괄내역_표준내역서 2" xfId="9147"/>
    <cellStyle name="1_tree_구로리총괄내역_표준내역서 3" xfId="9148"/>
    <cellStyle name="1_tree_구로리총괄내역_표준내역서_01.부산대병원실행-작업중(태양)" xfId="9149"/>
    <cellStyle name="1_tree_구로리총괄내역_표준내역서_04. 신도림주상복합_기계실행예산(안)20060412_배연담파스리브단가수정" xfId="9150"/>
    <cellStyle name="1_tree_구로리총괄내역_표준내역서_04.비봉도급-작업중" xfId="9151"/>
    <cellStyle name="1_tree_구로리총괄내역_표준내역서_04.비봉도급-작업중_04. 신도림주상복합_기계실행예산(안)20060412_배연담파스리브단가수정" xfId="9152"/>
    <cellStyle name="1_tree_구로리총괄내역_표준내역서_04.비봉도급-작업중_실행작업중_기계내역(노인건강타운)_20060201(동진)" xfId="9153"/>
    <cellStyle name="1_tree_구로리총괄내역_표준내역서_04.비봉도급-작업중_최종-실행내역(협성대신학관)060110" xfId="9154"/>
    <cellStyle name="1_tree_구로리총괄내역_표준내역서_04.비봉도급-작업중_통합단가-동진" xfId="9155"/>
    <cellStyle name="1_tree_구로리총괄내역_표준내역서_ys dw 은평 생태교량" xfId="9198"/>
    <cellStyle name="1_tree_구로리총괄내역_표준내역서_ys dw 은평 생태교량 2" xfId="9199"/>
    <cellStyle name="1_tree_구로리총괄내역_표준내역서_ys dw 은평 생태교량 3" xfId="9200"/>
    <cellStyle name="1_tree_구로리총괄내역_표준내역서_국민은행" xfId="9156"/>
    <cellStyle name="1_tree_구로리총괄내역_표준내역서_도장공사(실행예산)" xfId="12481"/>
    <cellStyle name="1_tree_구로리총괄내역_표준내역서_도장공사(실행예산)_동주변경결의(1차)" xfId="12480"/>
    <cellStyle name="1_tree_구로리총괄내역_표준내역서_성북구실행(0426)" xfId="9157"/>
    <cellStyle name="1_tree_구로리총괄내역_표준내역서_성북구실행(0426)_20061128입찰실행(춘천의암스포츠타운-당초안)" xfId="9158"/>
    <cellStyle name="1_tree_구로리총괄내역_표준내역서_성북구실행(0426)_20061218입찰실행(차세대연구동)" xfId="9159"/>
    <cellStyle name="1_tree_구로리총괄내역_표준내역서_성북구실행(0426)_20070201입찰실행(시화2007.02.07결재)" xfId="9160"/>
    <cellStyle name="1_tree_구로리총괄내역_표준내역서_성북구실행(0426)_20070201입찰실행(시화2007.02.08결재)" xfId="9161"/>
    <cellStyle name="1_tree_구로리총괄내역_표준내역서_성북구실행(0426)_경비및 공사스케줄작성" xfId="9162"/>
    <cellStyle name="1_tree_구로리총괄내역_표준내역서_성북구실행(0426)_두원공과대학입찰실행(20060718)" xfId="9163"/>
    <cellStyle name="1_tree_구로리총괄내역_표준내역서_성북구실행(0426)_두원공과대학입찰실행(20060728)" xfId="9164"/>
    <cellStyle name="1_tree_구로리총괄내역_표준내역서_성북구실행(0426)_두원공과대학입찰실행(20060801)" xfId="9165"/>
    <cellStyle name="1_tree_구로리총괄내역_표준내역서_성북구실행(0426)_두원공과대학입찰실행(20060801최종)" xfId="9166"/>
    <cellStyle name="1_tree_구로리총괄내역_표준내역서_성북구실행(0426)_일괄견적비교(대은수량기준)-최종" xfId="9167"/>
    <cellStyle name="1_tree_구로리총괄내역_표준내역서_성북구실행(0426)_입찰실행(2007.01.17결재)" xfId="9168"/>
    <cellStyle name="1_tree_구로리총괄내역_표준내역서_성북구실행(0426)_입찰실행(2007.01.23-절감nego-공기13개월현실245억도급260억)" xfId="9169"/>
    <cellStyle name="1_tree_구로리총괄내역_표준내역서_성북구실행(0426)_입찰실행(녹산병원2007.05.02)" xfId="9170"/>
    <cellStyle name="1_tree_구로리총괄내역_표준내역서_성북구실행(0426)_입찰실행(녹산병원2007.05.09)" xfId="9171"/>
    <cellStyle name="1_tree_구로리총괄내역_표준내역서_성북구실행(0426)_입찰실행(두원공과대학 )" xfId="9172"/>
    <cellStyle name="1_tree_구로리총괄내역_표준내역서_성북구실행(0426)_입찰실행(문화재종합병원)" xfId="9173"/>
    <cellStyle name="1_tree_구로리총괄내역_표준내역서_성북구실행(0426)_입찰실행(서울북부지방법원)" xfId="9174"/>
    <cellStyle name="1_tree_구로리총괄내역_표준내역서_성북구실행(0426)_입찰실행(서울북부지방법원)-단가입력" xfId="9175"/>
    <cellStyle name="1_tree_구로리총괄내역_표준내역서_성북구실행(0426)_입찰실행(서울북부지방법원-공기28개월2007.02.14)" xfId="9176"/>
    <cellStyle name="1_tree_구로리총괄내역_표준내역서_성북구실행(0426)_입찰실행(서울북부지방법원-공기28개월2007.02.15)" xfId="9177"/>
    <cellStyle name="1_tree_구로리총괄내역_표준내역서_성북구실행(0426)_입찰실행(육군훈련소)" xfId="9178"/>
    <cellStyle name="1_tree_구로리총괄내역_표준내역서_성북구실행(0426)_입찰실행(육군훈련소-최종)" xfId="9179"/>
    <cellStyle name="1_tree_구로리총괄내역_표준내역서_성북구실행(0426)_입찰실행(인재2007.02.28)" xfId="9180"/>
    <cellStyle name="1_tree_구로리총괄내역_표준내역서_성북구실행(0426)_입찰실행(청주대학교예술대실습관)" xfId="9181"/>
    <cellStyle name="1_tree_구로리총괄내역_표준내역서_성북구실행(0426)_진주종합실내체육관건립공사(실행20060613)" xfId="9182"/>
    <cellStyle name="1_tree_구로리총괄내역_표준내역서_성북구실행(0426)_청주대학교예술대학실습관입찰실행" xfId="9183"/>
    <cellStyle name="1_tree_구로리총괄내역_표준내역서_실행예산-덕성여대(본실행)" xfId="9184"/>
    <cellStyle name="1_tree_구로리총괄내역_표준내역서_실행작업중_기계내역(노인건강타운)_20060201(동진)" xfId="9185"/>
    <cellStyle name="1_tree_구로리총괄내역_표준내역서_실행품의B&amp;N100%(1113)최종결재" xfId="9186"/>
    <cellStyle name="1_tree_구로리총괄내역_표준내역서_실행품의B&amp;N100%(1113)최종결재_실행예산품의서(송도B&amp;N)20080116작업중" xfId="9187"/>
    <cellStyle name="1_tree_구로리총괄내역_표준내역서_실행품의B&amp;N100%(1113)최종결재_실행예산품의서(송도B&amp;N)검토20080101" xfId="9188"/>
    <cellStyle name="1_tree_구로리총괄내역_표준내역서_정산보고" xfId="9189"/>
    <cellStyle name="1_tree_구로리총괄내역_표준내역서_정산실행예산" xfId="9190"/>
    <cellStyle name="1_tree_구로리총괄내역_표준내역서_준공정산보고-덕성여대현장" xfId="9191"/>
    <cellStyle name="1_tree_구로리총괄내역_표준내역서_준공정산보고-중앙고강당현장(경비보나)" xfId="9192"/>
    <cellStyle name="1_tree_구로리총괄내역_표준내역서_청주사직골조(최종확정)" xfId="9193"/>
    <cellStyle name="1_tree_구로리총괄내역_표준내역서_청주사직골조(최종확정) 2" xfId="9194"/>
    <cellStyle name="1_tree_구로리총괄내역_표준내역서_청주사직골조(최종확정) 3" xfId="9195"/>
    <cellStyle name="1_tree_구로리총괄내역_표준내역서_최종-실행내역(협성대신학관)060110" xfId="9196"/>
    <cellStyle name="1_tree_구로리총괄내역_표준내역서_통합단가-동진" xfId="9197"/>
    <cellStyle name="1_tree_구청본과-폐기물예산서양식" xfId="9204"/>
    <cellStyle name="1_tree_구청본과-폐기물예산서양식_둥근달-수량산출서(철거)" xfId="9205"/>
    <cellStyle name="1_tree_국민은행" xfId="9206"/>
    <cellStyle name="1_tree_금호아파트수량산출" xfId="9207"/>
    <cellStyle name="1_tree_금호아파트수량산출_수량산출" xfId="9208"/>
    <cellStyle name="1_tree_남해총괄표" xfId="18809"/>
    <cellStyle name="1_tree_남해총괄표_1차 기성 내역서 0612023" xfId="18810"/>
    <cellStyle name="1_tree_남해총괄표_3차네고견적(061017-1)" xfId="18811"/>
    <cellStyle name="1_tree_남해총괄표_백화점화장실인테리어" xfId="18812"/>
    <cellStyle name="1_tree_남해총괄표_백화점화장실인테리어_1차 기성 내역서 0612023" xfId="18813"/>
    <cellStyle name="1_tree_남해총괄표_백화점화장실인테리어_3차네고견적(061017-1)" xfId="18814"/>
    <cellStyle name="1_tree_남해총괄표_설계내역서" xfId="18815"/>
    <cellStyle name="1_tree_남해총괄표_설계내역서_1차 기성 내역서 0612023" xfId="18816"/>
    <cellStyle name="1_tree_남해총괄표_설계내역서_3차네고견적(061017-1)" xfId="18817"/>
    <cellStyle name="1_tree_남해총괄표_설계내역서_백화점화장실인테리어" xfId="18818"/>
    <cellStyle name="1_tree_남해총괄표_설계내역서_백화점화장실인테리어_1차 기성 내역서 0612023" xfId="18819"/>
    <cellStyle name="1_tree_남해총괄표_설계내역서_백화점화장실인테리어_3차네고견적(061017-1)" xfId="18820"/>
    <cellStyle name="1_tree_남해총괄표_설계내역서_화명조경" xfId="18821"/>
    <cellStyle name="1_tree_남해총괄표_설계내역서_화명조경_1차 기성 내역서 0612023" xfId="18822"/>
    <cellStyle name="1_tree_남해총괄표_설계내역서_화명조경_3차네고견적(061017-1)" xfId="18823"/>
    <cellStyle name="1_tree_남해총괄표_설계내역서_화명조경_백화점화장실인테리어" xfId="18824"/>
    <cellStyle name="1_tree_남해총괄표_설계내역서_화명조경_백화점화장실인테리어_1차 기성 내역서 0612023" xfId="18825"/>
    <cellStyle name="1_tree_남해총괄표_설계내역서_화명조경_백화점화장실인테리어_3차네고견적(061017-1)" xfId="18826"/>
    <cellStyle name="1_tree_남해총괄표_설계내역서1월7일" xfId="18827"/>
    <cellStyle name="1_tree_남해총괄표_설계내역서1월7일_1차 기성 내역서 0612023" xfId="18828"/>
    <cellStyle name="1_tree_남해총괄표_설계내역서1월7일_3차네고견적(061017-1)" xfId="18829"/>
    <cellStyle name="1_tree_남해총괄표_설계내역서1월7일_백화점화장실인테리어" xfId="18830"/>
    <cellStyle name="1_tree_남해총괄표_설계내역서1월7일_백화점화장실인테리어_1차 기성 내역서 0612023" xfId="18831"/>
    <cellStyle name="1_tree_남해총괄표_설계내역서1월7일_백화점화장실인테리어_3차네고견적(061017-1)" xfId="18832"/>
    <cellStyle name="1_tree_남해총괄표_설계내역서1월7일_화명조경" xfId="18833"/>
    <cellStyle name="1_tree_남해총괄표_설계내역서1월7일_화명조경_1차 기성 내역서 0612023" xfId="18834"/>
    <cellStyle name="1_tree_남해총괄표_설계내역서1월7일_화명조경_3차네고견적(061017-1)" xfId="18835"/>
    <cellStyle name="1_tree_남해총괄표_설계내역서1월7일_화명조경_백화점화장실인테리어" xfId="18836"/>
    <cellStyle name="1_tree_남해총괄표_설계내역서1월7일_화명조경_백화점화장실인테리어_1차 기성 내역서 0612023" xfId="18837"/>
    <cellStyle name="1_tree_남해총괄표_설계내역서1월7일_화명조경_백화점화장실인테리어_3차네고견적(061017-1)" xfId="18838"/>
    <cellStyle name="1_tree_남해총괄표_화명조경" xfId="18839"/>
    <cellStyle name="1_tree_남해총괄표_화명조경_1차 기성 내역서 0612023" xfId="18840"/>
    <cellStyle name="1_tree_남해총괄표_화명조경_3차네고견적(061017-1)" xfId="18841"/>
    <cellStyle name="1_tree_남해총괄표_화명조경_백화점화장실인테리어" xfId="18842"/>
    <cellStyle name="1_tree_남해총괄표_화명조경_백화점화장실인테리어_1차 기성 내역서 0612023" xfId="18843"/>
    <cellStyle name="1_tree_남해총괄표_화명조경_백화점화장실인테리어_3차네고견적(061017-1)" xfId="18844"/>
    <cellStyle name="1_tree_노원구가로수-폐기물예산서" xfId="9209"/>
    <cellStyle name="1_tree_노원구가로수-폐기물예산서_00-폐기물처리설계서양식" xfId="9210"/>
    <cellStyle name="1_tree_노원구가로수-폐기물예산서_둥근달-수량산출서(철거)" xfId="9211"/>
    <cellStyle name="1_tree_단위1" xfId="9212"/>
    <cellStyle name="1_tree_단위1_★화명동3차원가계산서" xfId="9213"/>
    <cellStyle name="1_tree_단위1_주요자재집계표(1206-본내역금회)" xfId="9214"/>
    <cellStyle name="1_tree_단위1_주요자재집계표(1206-본내역전체)" xfId="9215"/>
    <cellStyle name="1_tree_단위1_주요자재집계표(전체)" xfId="9216"/>
    <cellStyle name="1_tree_단위1_주요자재집계표1120(금회-제출용)" xfId="9217"/>
    <cellStyle name="1_tree_단위1_중동롯데캐슬마스터2" xfId="9218"/>
    <cellStyle name="1_tree_단위수량산출" xfId="9219"/>
    <cellStyle name="1_tree_단위수량산출_★화명동3차원가계산서" xfId="9220"/>
    <cellStyle name="1_tree_단위수량산출_주요자재집계표(1206-본내역금회)" xfId="9221"/>
    <cellStyle name="1_tree_단위수량산출_주요자재집계표(1206-본내역전체)" xfId="9222"/>
    <cellStyle name="1_tree_단위수량산출_주요자재집계표(전체)" xfId="9223"/>
    <cellStyle name="1_tree_단위수량산출_주요자재집계표1120(금회-제출용)" xfId="9224"/>
    <cellStyle name="1_tree_단위수량산출_중동롯데캐슬마스터2" xfId="9225"/>
    <cellStyle name="1_tree_단위수량산출-1" xfId="9226"/>
    <cellStyle name="1_tree_단위수량산출-1_★화명동3차원가계산서" xfId="9227"/>
    <cellStyle name="1_tree_단위수량산출-1_주요자재집계표(1206-본내역금회)" xfId="9228"/>
    <cellStyle name="1_tree_단위수량산출-1_주요자재집계표(1206-본내역전체)" xfId="9229"/>
    <cellStyle name="1_tree_단위수량산출-1_주요자재집계표(전체)" xfId="9230"/>
    <cellStyle name="1_tree_단위수량산출-1_주요자재집계표1120(금회-제출용)" xfId="9231"/>
    <cellStyle name="1_tree_단위수량산출-1_중동롯데캐슬마스터2" xfId="9232"/>
    <cellStyle name="1_tree_도봉신창-예산서 0325" xfId="9233"/>
    <cellStyle name="1_tree_도장공사(실행예산)" xfId="12479"/>
    <cellStyle name="1_tree_도장공사(실행예산)_동주변경결의(1차)" xfId="12478"/>
    <cellStyle name="1_tree_동탄수량산출" xfId="9234"/>
    <cellStyle name="1_tree_마운딩수량" xfId="18845"/>
    <cellStyle name="1_tree_마운딩수량_1차 기성 내역서 0612023" xfId="18846"/>
    <cellStyle name="1_tree_마운딩수량_3차네고견적(061017-1)" xfId="18847"/>
    <cellStyle name="1_tree_마운딩수량_갑지0601" xfId="18848"/>
    <cellStyle name="1_tree_마운딩수량_갑지0601_00갑지" xfId="18849"/>
    <cellStyle name="1_tree_마운딩수량_갑지0601_00갑지_1차 기성 내역서 0612023" xfId="18850"/>
    <cellStyle name="1_tree_마운딩수량_갑지0601_00갑지_3차네고견적(061017-1)" xfId="18851"/>
    <cellStyle name="1_tree_마운딩수량_갑지0601_00갑지_백화점화장실인테리어" xfId="18852"/>
    <cellStyle name="1_tree_마운딩수량_갑지0601_00갑지_백화점화장실인테리어_1차 기성 내역서 0612023" xfId="18853"/>
    <cellStyle name="1_tree_마운딩수량_갑지0601_00갑지_백화점화장실인테리어_3차네고견적(061017-1)" xfId="18854"/>
    <cellStyle name="1_tree_마운딩수량_갑지0601_00갑지_설계내역서" xfId="18855"/>
    <cellStyle name="1_tree_마운딩수량_갑지0601_00갑지_설계내역서_1차 기성 내역서 0612023" xfId="18856"/>
    <cellStyle name="1_tree_마운딩수량_갑지0601_00갑지_설계내역서_3차네고견적(061017-1)" xfId="18857"/>
    <cellStyle name="1_tree_마운딩수량_갑지0601_00갑지_설계내역서_백화점화장실인테리어" xfId="18858"/>
    <cellStyle name="1_tree_마운딩수량_갑지0601_00갑지_설계내역서_백화점화장실인테리어_1차 기성 내역서 0612023" xfId="18859"/>
    <cellStyle name="1_tree_마운딩수량_갑지0601_00갑지_설계내역서_백화점화장실인테리어_3차네고견적(061017-1)" xfId="18860"/>
    <cellStyle name="1_tree_마운딩수량_갑지0601_00갑지_설계내역서_화명조경" xfId="18861"/>
    <cellStyle name="1_tree_마운딩수량_갑지0601_00갑지_설계내역서_화명조경_1차 기성 내역서 0612023" xfId="18862"/>
    <cellStyle name="1_tree_마운딩수량_갑지0601_00갑지_설계내역서_화명조경_3차네고견적(061017-1)" xfId="18863"/>
    <cellStyle name="1_tree_마운딩수량_갑지0601_00갑지_설계내역서_화명조경_백화점화장실인테리어" xfId="18864"/>
    <cellStyle name="1_tree_마운딩수량_갑지0601_00갑지_설계내역서_화명조경_백화점화장실인테리어_1차 기성 내역서 0612023" xfId="18865"/>
    <cellStyle name="1_tree_마운딩수량_갑지0601_00갑지_설계내역서_화명조경_백화점화장실인테리어_3차네고견적(061017-1)" xfId="18866"/>
    <cellStyle name="1_tree_마운딩수량_갑지0601_00갑지_설계내역서1월7일" xfId="18867"/>
    <cellStyle name="1_tree_마운딩수량_갑지0601_00갑지_설계내역서1월7일_1차 기성 내역서 0612023" xfId="18868"/>
    <cellStyle name="1_tree_마운딩수량_갑지0601_00갑지_설계내역서1월7일_3차네고견적(061017-1)" xfId="18869"/>
    <cellStyle name="1_tree_마운딩수량_갑지0601_00갑지_설계내역서1월7일_백화점화장실인테리어" xfId="18870"/>
    <cellStyle name="1_tree_마운딩수량_갑지0601_00갑지_설계내역서1월7일_백화점화장실인테리어_1차 기성 내역서 0612023" xfId="18871"/>
    <cellStyle name="1_tree_마운딩수량_갑지0601_00갑지_설계내역서1월7일_백화점화장실인테리어_3차네고견적(061017-1)" xfId="18872"/>
    <cellStyle name="1_tree_마운딩수량_갑지0601_00갑지_설계내역서1월7일_화명조경" xfId="18873"/>
    <cellStyle name="1_tree_마운딩수량_갑지0601_00갑지_설계내역서1월7일_화명조경_1차 기성 내역서 0612023" xfId="18874"/>
    <cellStyle name="1_tree_마운딩수량_갑지0601_00갑지_설계내역서1월7일_화명조경_3차네고견적(061017-1)" xfId="18875"/>
    <cellStyle name="1_tree_마운딩수량_갑지0601_00갑지_설계내역서1월7일_화명조경_백화점화장실인테리어" xfId="18876"/>
    <cellStyle name="1_tree_마운딩수량_갑지0601_00갑지_설계내역서1월7일_화명조경_백화점화장실인테리어_1차 기성 내역서 0612023" xfId="18877"/>
    <cellStyle name="1_tree_마운딩수량_갑지0601_00갑지_설계내역서1월7일_화명조경_백화점화장실인테리어_3차네고견적(061017-1)" xfId="18878"/>
    <cellStyle name="1_tree_마운딩수량_갑지0601_00갑지_화명조경" xfId="18879"/>
    <cellStyle name="1_tree_마운딩수량_갑지0601_00갑지_화명조경_1차 기성 내역서 0612023" xfId="18880"/>
    <cellStyle name="1_tree_마운딩수량_갑지0601_00갑지_화명조경_3차네고견적(061017-1)" xfId="18881"/>
    <cellStyle name="1_tree_마운딩수량_갑지0601_00갑지_화명조경_백화점화장실인테리어" xfId="18882"/>
    <cellStyle name="1_tree_마운딩수량_갑지0601_00갑지_화명조경_백화점화장실인테리어_1차 기성 내역서 0612023" xfId="18883"/>
    <cellStyle name="1_tree_마운딩수량_갑지0601_00갑지_화명조경_백화점화장실인테리어_3차네고견적(061017-1)" xfId="18884"/>
    <cellStyle name="1_tree_마운딩수량_갑지0601_1차 기성 내역서 0612023" xfId="18885"/>
    <cellStyle name="1_tree_마운딩수량_갑지0601_3차네고견적(061017-1)" xfId="18886"/>
    <cellStyle name="1_tree_마운딩수량_갑지0601_과천놀이터설계서" xfId="18887"/>
    <cellStyle name="1_tree_마운딩수량_갑지0601_과천놀이터설계서_1차 기성 내역서 0612023" xfId="18888"/>
    <cellStyle name="1_tree_마운딩수량_갑지0601_과천놀이터설계서_3차네고견적(061017-1)" xfId="18889"/>
    <cellStyle name="1_tree_마운딩수량_갑지0601_과천놀이터설계서_백화점화장실인테리어" xfId="18890"/>
    <cellStyle name="1_tree_마운딩수량_갑지0601_과천놀이터설계서_백화점화장실인테리어_1차 기성 내역서 0612023" xfId="18891"/>
    <cellStyle name="1_tree_마운딩수량_갑지0601_과천놀이터설계서_백화점화장실인테리어_3차네고견적(061017-1)" xfId="18892"/>
    <cellStyle name="1_tree_마운딩수량_갑지0601_과천놀이터설계서_설계내역서" xfId="18893"/>
    <cellStyle name="1_tree_마운딩수량_갑지0601_과천놀이터설계서_설계내역서_1차 기성 내역서 0612023" xfId="18894"/>
    <cellStyle name="1_tree_마운딩수량_갑지0601_과천놀이터설계서_설계내역서_3차네고견적(061017-1)" xfId="18895"/>
    <cellStyle name="1_tree_마운딩수량_갑지0601_과천놀이터설계서_설계내역서_백화점화장실인테리어" xfId="18896"/>
    <cellStyle name="1_tree_마운딩수량_갑지0601_과천놀이터설계서_설계내역서_백화점화장실인테리어_1차 기성 내역서 0612023" xfId="18897"/>
    <cellStyle name="1_tree_마운딩수량_갑지0601_과천놀이터설계서_설계내역서_백화점화장실인테리어_3차네고견적(061017-1)" xfId="18898"/>
    <cellStyle name="1_tree_마운딩수량_갑지0601_과천놀이터설계서_설계내역서_화명조경" xfId="18899"/>
    <cellStyle name="1_tree_마운딩수량_갑지0601_과천놀이터설계서_설계내역서_화명조경_1차 기성 내역서 0612023" xfId="18900"/>
    <cellStyle name="1_tree_마운딩수량_갑지0601_과천놀이터설계서_설계내역서_화명조경_3차네고견적(061017-1)" xfId="18901"/>
    <cellStyle name="1_tree_마운딩수량_갑지0601_과천놀이터설계서_설계내역서_화명조경_백화점화장실인테리어" xfId="18902"/>
    <cellStyle name="1_tree_마운딩수량_갑지0601_과천놀이터설계서_설계내역서_화명조경_백화점화장실인테리어_1차 기성 내역서 0612023" xfId="18903"/>
    <cellStyle name="1_tree_마운딩수량_갑지0601_과천놀이터설계서_설계내역서_화명조경_백화점화장실인테리어_3차네고견적(061017-1)" xfId="18904"/>
    <cellStyle name="1_tree_마운딩수량_갑지0601_과천놀이터설계서_설계내역서1월7일" xfId="18905"/>
    <cellStyle name="1_tree_마운딩수량_갑지0601_과천놀이터설계서_설계내역서1월7일_1차 기성 내역서 0612023" xfId="18906"/>
    <cellStyle name="1_tree_마운딩수량_갑지0601_과천놀이터설계서_설계내역서1월7일_3차네고견적(061017-1)" xfId="18907"/>
    <cellStyle name="1_tree_마운딩수량_갑지0601_과천놀이터설계서_설계내역서1월7일_백화점화장실인테리어" xfId="18908"/>
    <cellStyle name="1_tree_마운딩수량_갑지0601_과천놀이터설계서_설계내역서1월7일_백화점화장실인테리어_1차 기성 내역서 0612023" xfId="18909"/>
    <cellStyle name="1_tree_마운딩수량_갑지0601_과천놀이터설계서_설계내역서1월7일_백화점화장실인테리어_3차네고견적(061017-1)" xfId="18910"/>
    <cellStyle name="1_tree_마운딩수량_갑지0601_과천놀이터설계서_설계내역서1월7일_화명조경" xfId="18911"/>
    <cellStyle name="1_tree_마운딩수량_갑지0601_과천놀이터설계서_설계내역서1월7일_화명조경_1차 기성 내역서 0612023" xfId="18912"/>
    <cellStyle name="1_tree_마운딩수량_갑지0601_과천놀이터설계서_설계내역서1월7일_화명조경_3차네고견적(061017-1)" xfId="18913"/>
    <cellStyle name="1_tree_마운딩수량_갑지0601_과천놀이터설계서_설계내역서1월7일_화명조경_백화점화장실인테리어" xfId="18914"/>
    <cellStyle name="1_tree_마운딩수량_갑지0601_과천놀이터설계서_설계내역서1월7일_화명조경_백화점화장실인테리어_1차 기성 내역서 0612023" xfId="18915"/>
    <cellStyle name="1_tree_마운딩수량_갑지0601_과천놀이터설계서_설계내역서1월7일_화명조경_백화점화장실인테리어_3차네고견적(061017-1)" xfId="18916"/>
    <cellStyle name="1_tree_마운딩수량_갑지0601_과천놀이터설계서_화명조경" xfId="18917"/>
    <cellStyle name="1_tree_마운딩수량_갑지0601_과천놀이터설계서_화명조경_1차 기성 내역서 0612023" xfId="18918"/>
    <cellStyle name="1_tree_마운딩수량_갑지0601_과천놀이터설계서_화명조경_3차네고견적(061017-1)" xfId="18919"/>
    <cellStyle name="1_tree_마운딩수량_갑지0601_과천놀이터설계서_화명조경_백화점화장실인테리어" xfId="18920"/>
    <cellStyle name="1_tree_마운딩수량_갑지0601_과천놀이터설계서_화명조경_백화점화장실인테리어_1차 기성 내역서 0612023" xfId="18921"/>
    <cellStyle name="1_tree_마운딩수량_갑지0601_과천놀이터설계서_화명조경_백화점화장실인테리어_3차네고견적(061017-1)" xfId="18922"/>
    <cellStyle name="1_tree_마운딩수량_갑지0601_백화점화장실인테리어" xfId="18923"/>
    <cellStyle name="1_tree_마운딩수량_갑지0601_백화점화장실인테리어_1차 기성 내역서 0612023" xfId="18924"/>
    <cellStyle name="1_tree_마운딩수량_갑지0601_백화점화장실인테리어_3차네고견적(061017-1)" xfId="18925"/>
    <cellStyle name="1_tree_마운딩수량_갑지0601_총괄갑지" xfId="18926"/>
    <cellStyle name="1_tree_마운딩수량_갑지0601_총괄갑지_1차 기성 내역서 0612023" xfId="18927"/>
    <cellStyle name="1_tree_마운딩수량_갑지0601_총괄갑지_3차네고견적(061017-1)" xfId="18928"/>
    <cellStyle name="1_tree_마운딩수량_갑지0601_총괄갑지_백화점화장실인테리어" xfId="18929"/>
    <cellStyle name="1_tree_마운딩수량_갑지0601_총괄갑지_백화점화장실인테리어_1차 기성 내역서 0612023" xfId="18930"/>
    <cellStyle name="1_tree_마운딩수량_갑지0601_총괄갑지_백화점화장실인테리어_3차네고견적(061017-1)" xfId="18931"/>
    <cellStyle name="1_tree_마운딩수량_갑지0601_총괄갑지_설계내역서" xfId="18932"/>
    <cellStyle name="1_tree_마운딩수량_갑지0601_총괄갑지_설계내역서_1차 기성 내역서 0612023" xfId="18933"/>
    <cellStyle name="1_tree_마운딩수량_갑지0601_총괄갑지_설계내역서_3차네고견적(061017-1)" xfId="18934"/>
    <cellStyle name="1_tree_마운딩수량_갑지0601_총괄갑지_설계내역서_백화점화장실인테리어" xfId="18935"/>
    <cellStyle name="1_tree_마운딩수량_갑지0601_총괄갑지_설계내역서_백화점화장실인테리어_1차 기성 내역서 0612023" xfId="18936"/>
    <cellStyle name="1_tree_마운딩수량_갑지0601_총괄갑지_설계내역서_백화점화장실인테리어_3차네고견적(061017-1)" xfId="18937"/>
    <cellStyle name="1_tree_마운딩수량_갑지0601_총괄갑지_설계내역서_화명조경" xfId="18938"/>
    <cellStyle name="1_tree_마운딩수량_갑지0601_총괄갑지_설계내역서_화명조경_1차 기성 내역서 0612023" xfId="18939"/>
    <cellStyle name="1_tree_마운딩수량_갑지0601_총괄갑지_설계내역서_화명조경_3차네고견적(061017-1)" xfId="18940"/>
    <cellStyle name="1_tree_마운딩수량_갑지0601_총괄갑지_설계내역서_화명조경_백화점화장실인테리어" xfId="18941"/>
    <cellStyle name="1_tree_마운딩수량_갑지0601_총괄갑지_설계내역서_화명조경_백화점화장실인테리어_1차 기성 내역서 0612023" xfId="18942"/>
    <cellStyle name="1_tree_마운딩수량_갑지0601_총괄갑지_설계내역서_화명조경_백화점화장실인테리어_3차네고견적(061017-1)" xfId="18943"/>
    <cellStyle name="1_tree_마운딩수량_갑지0601_총괄갑지_설계내역서1월7일" xfId="18944"/>
    <cellStyle name="1_tree_마운딩수량_갑지0601_총괄갑지_설계내역서1월7일_1차 기성 내역서 0612023" xfId="18945"/>
    <cellStyle name="1_tree_마운딩수량_갑지0601_총괄갑지_설계내역서1월7일_3차네고견적(061017-1)" xfId="18946"/>
    <cellStyle name="1_tree_마운딩수량_갑지0601_총괄갑지_설계내역서1월7일_백화점화장실인테리어" xfId="18947"/>
    <cellStyle name="1_tree_마운딩수량_갑지0601_총괄갑지_설계내역서1월7일_백화점화장실인테리어_1차 기성 내역서 0612023" xfId="18948"/>
    <cellStyle name="1_tree_마운딩수량_갑지0601_총괄갑지_설계내역서1월7일_백화점화장실인테리어_3차네고견적(061017-1)" xfId="18949"/>
    <cellStyle name="1_tree_마운딩수량_갑지0601_총괄갑지_설계내역서1월7일_화명조경" xfId="18950"/>
    <cellStyle name="1_tree_마운딩수량_갑지0601_총괄갑지_설계내역서1월7일_화명조경_1차 기성 내역서 0612023" xfId="18951"/>
    <cellStyle name="1_tree_마운딩수량_갑지0601_총괄갑지_설계내역서1월7일_화명조경_3차네고견적(061017-1)" xfId="18952"/>
    <cellStyle name="1_tree_마운딩수량_갑지0601_총괄갑지_설계내역서1월7일_화명조경_백화점화장실인테리어" xfId="18953"/>
    <cellStyle name="1_tree_마운딩수량_갑지0601_총괄갑지_설계내역서1월7일_화명조경_백화점화장실인테리어_1차 기성 내역서 0612023" xfId="18954"/>
    <cellStyle name="1_tree_마운딩수량_갑지0601_총괄갑지_설계내역서1월7일_화명조경_백화점화장실인테리어_3차네고견적(061017-1)" xfId="18955"/>
    <cellStyle name="1_tree_마운딩수량_갑지0601_총괄갑지_화명조경" xfId="18956"/>
    <cellStyle name="1_tree_마운딩수량_갑지0601_총괄갑지_화명조경_1차 기성 내역서 0612023" xfId="18957"/>
    <cellStyle name="1_tree_마운딩수량_갑지0601_총괄갑지_화명조경_3차네고견적(061017-1)" xfId="18958"/>
    <cellStyle name="1_tree_마운딩수량_갑지0601_총괄갑지_화명조경_백화점화장실인테리어" xfId="18959"/>
    <cellStyle name="1_tree_마운딩수량_갑지0601_총괄갑지_화명조경_백화점화장실인테리어_1차 기성 내역서 0612023" xfId="18960"/>
    <cellStyle name="1_tree_마운딩수량_갑지0601_총괄갑지_화명조경_백화점화장실인테리어_3차네고견적(061017-1)" xfId="18961"/>
    <cellStyle name="1_tree_마운딩수량_갑지0601_총괄내역서" xfId="18962"/>
    <cellStyle name="1_tree_마운딩수량_갑지0601_총괄내역서_1차 기성 내역서 0612023" xfId="18963"/>
    <cellStyle name="1_tree_마운딩수량_갑지0601_총괄내역서_3차네고견적(061017-1)" xfId="18964"/>
    <cellStyle name="1_tree_마운딩수량_갑지0601_총괄내역서_백화점화장실인테리어" xfId="18965"/>
    <cellStyle name="1_tree_마운딩수량_갑지0601_총괄내역서_백화점화장실인테리어_1차 기성 내역서 0612023" xfId="18966"/>
    <cellStyle name="1_tree_마운딩수량_갑지0601_총괄내역서_백화점화장실인테리어_3차네고견적(061017-1)" xfId="18967"/>
    <cellStyle name="1_tree_마운딩수량_갑지0601_총괄내역서_설계내역서" xfId="18968"/>
    <cellStyle name="1_tree_마운딩수량_갑지0601_총괄내역서_설계내역서_1차 기성 내역서 0612023" xfId="18969"/>
    <cellStyle name="1_tree_마운딩수량_갑지0601_총괄내역서_설계내역서_3차네고견적(061017-1)" xfId="18970"/>
    <cellStyle name="1_tree_마운딩수량_갑지0601_총괄내역서_설계내역서_백화점화장실인테리어" xfId="18971"/>
    <cellStyle name="1_tree_마운딩수량_갑지0601_총괄내역서_설계내역서_백화점화장실인테리어_1차 기성 내역서 0612023" xfId="18972"/>
    <cellStyle name="1_tree_마운딩수량_갑지0601_총괄내역서_설계내역서_백화점화장실인테리어_3차네고견적(061017-1)" xfId="18973"/>
    <cellStyle name="1_tree_마운딩수량_갑지0601_총괄내역서_설계내역서_화명조경" xfId="18974"/>
    <cellStyle name="1_tree_마운딩수량_갑지0601_총괄내역서_설계내역서_화명조경_1차 기성 내역서 0612023" xfId="18975"/>
    <cellStyle name="1_tree_마운딩수량_갑지0601_총괄내역서_설계내역서_화명조경_3차네고견적(061017-1)" xfId="18976"/>
    <cellStyle name="1_tree_마운딩수량_갑지0601_총괄내역서_설계내역서_화명조경_백화점화장실인테리어" xfId="18977"/>
    <cellStyle name="1_tree_마운딩수량_갑지0601_총괄내역서_설계내역서_화명조경_백화점화장실인테리어_1차 기성 내역서 0612023" xfId="18978"/>
    <cellStyle name="1_tree_마운딩수량_갑지0601_총괄내역서_설계내역서_화명조경_백화점화장실인테리어_3차네고견적(061017-1)" xfId="18979"/>
    <cellStyle name="1_tree_마운딩수량_갑지0601_총괄내역서_설계내역서1월7일" xfId="18980"/>
    <cellStyle name="1_tree_마운딩수량_갑지0601_총괄내역서_설계내역서1월7일_1차 기성 내역서 0612023" xfId="18981"/>
    <cellStyle name="1_tree_마운딩수량_갑지0601_총괄내역서_설계내역서1월7일_3차네고견적(061017-1)" xfId="18982"/>
    <cellStyle name="1_tree_마운딩수량_갑지0601_총괄내역서_설계내역서1월7일_백화점화장실인테리어" xfId="18983"/>
    <cellStyle name="1_tree_마운딩수량_갑지0601_총괄내역서_설계내역서1월7일_백화점화장실인테리어_1차 기성 내역서 0612023" xfId="18984"/>
    <cellStyle name="1_tree_마운딩수량_갑지0601_총괄내역서_설계내역서1월7일_백화점화장실인테리어_3차네고견적(061017-1)" xfId="18985"/>
    <cellStyle name="1_tree_마운딩수량_갑지0601_총괄내역서_설계내역서1월7일_화명조경" xfId="18986"/>
    <cellStyle name="1_tree_마운딩수량_갑지0601_총괄내역서_설계내역서1월7일_화명조경_1차 기성 내역서 0612023" xfId="18987"/>
    <cellStyle name="1_tree_마운딩수량_갑지0601_총괄내역서_설계내역서1월7일_화명조경_3차네고견적(061017-1)" xfId="18988"/>
    <cellStyle name="1_tree_마운딩수량_갑지0601_총괄내역서_설계내역서1월7일_화명조경_백화점화장실인테리어" xfId="18989"/>
    <cellStyle name="1_tree_마운딩수량_갑지0601_총괄내역서_설계내역서1월7일_화명조경_백화점화장실인테리어_1차 기성 내역서 0612023" xfId="18990"/>
    <cellStyle name="1_tree_마운딩수량_갑지0601_총괄내역서_설계내역서1월7일_화명조경_백화점화장실인테리어_3차네고견적(061017-1)" xfId="18991"/>
    <cellStyle name="1_tree_마운딩수량_갑지0601_총괄내역서_화명조경" xfId="18992"/>
    <cellStyle name="1_tree_마운딩수량_갑지0601_총괄내역서_화명조경_1차 기성 내역서 0612023" xfId="18993"/>
    <cellStyle name="1_tree_마운딩수량_갑지0601_총괄내역서_화명조경_3차네고견적(061017-1)" xfId="18994"/>
    <cellStyle name="1_tree_마운딩수량_갑지0601_총괄내역서_화명조경_백화점화장실인테리어" xfId="18995"/>
    <cellStyle name="1_tree_마운딩수량_갑지0601_총괄내역서_화명조경_백화점화장실인테리어_1차 기성 내역서 0612023" xfId="18996"/>
    <cellStyle name="1_tree_마운딩수량_갑지0601_총괄내역서_화명조경_백화점화장실인테리어_3차네고견적(061017-1)" xfId="18997"/>
    <cellStyle name="1_tree_마운딩수량_갑지0601_화명조경" xfId="18998"/>
    <cellStyle name="1_tree_마운딩수량_갑지0601_화명조경_1차 기성 내역서 0612023" xfId="18999"/>
    <cellStyle name="1_tree_마운딩수량_갑지0601_화명조경_3차네고견적(061017-1)" xfId="19000"/>
    <cellStyle name="1_tree_마운딩수량_갑지0601_화명조경_백화점화장실인테리어" xfId="19001"/>
    <cellStyle name="1_tree_마운딩수량_갑지0601_화명조경_백화점화장실인테리어_1차 기성 내역서 0612023" xfId="19002"/>
    <cellStyle name="1_tree_마운딩수량_갑지0601_화명조경_백화점화장실인테리어_3차네고견적(061017-1)" xfId="19003"/>
    <cellStyle name="1_tree_마운딩수량_백화점화장실인테리어" xfId="19004"/>
    <cellStyle name="1_tree_마운딩수량_백화점화장실인테리어_1차 기성 내역서 0612023" xfId="19005"/>
    <cellStyle name="1_tree_마운딩수량_백화점화장실인테리어_3차네고견적(061017-1)" xfId="19006"/>
    <cellStyle name="1_tree_마운딩수량_설계내역서" xfId="19007"/>
    <cellStyle name="1_tree_마운딩수량_설계내역서_1차 기성 내역서 0612023" xfId="19008"/>
    <cellStyle name="1_tree_마운딩수량_설계내역서_3차네고견적(061017-1)" xfId="19009"/>
    <cellStyle name="1_tree_마운딩수량_설계내역서_백화점화장실인테리어" xfId="19010"/>
    <cellStyle name="1_tree_마운딩수량_설계내역서_백화점화장실인테리어_1차 기성 내역서 0612023" xfId="19011"/>
    <cellStyle name="1_tree_마운딩수량_설계내역서_백화점화장실인테리어_3차네고견적(061017-1)" xfId="19012"/>
    <cellStyle name="1_tree_마운딩수량_설계내역서_화명조경" xfId="19013"/>
    <cellStyle name="1_tree_마운딩수량_설계내역서_화명조경_1차 기성 내역서 0612023" xfId="19014"/>
    <cellStyle name="1_tree_마운딩수량_설계내역서_화명조경_3차네고견적(061017-1)" xfId="19015"/>
    <cellStyle name="1_tree_마운딩수량_설계내역서_화명조경_백화점화장실인테리어" xfId="19016"/>
    <cellStyle name="1_tree_마운딩수량_설계내역서_화명조경_백화점화장실인테리어_1차 기성 내역서 0612023" xfId="19017"/>
    <cellStyle name="1_tree_마운딩수량_설계내역서_화명조경_백화점화장실인테리어_3차네고견적(061017-1)" xfId="19018"/>
    <cellStyle name="1_tree_마운딩수량_설계내역서1월7일" xfId="19019"/>
    <cellStyle name="1_tree_마운딩수량_설계내역서1월7일_1차 기성 내역서 0612023" xfId="19020"/>
    <cellStyle name="1_tree_마운딩수량_설계내역서1월7일_3차네고견적(061017-1)" xfId="19021"/>
    <cellStyle name="1_tree_마운딩수량_설계내역서1월7일_백화점화장실인테리어" xfId="19022"/>
    <cellStyle name="1_tree_마운딩수량_설계내역서1월7일_백화점화장실인테리어_1차 기성 내역서 0612023" xfId="19023"/>
    <cellStyle name="1_tree_마운딩수량_설계내역서1월7일_백화점화장실인테리어_3차네고견적(061017-1)" xfId="19024"/>
    <cellStyle name="1_tree_마운딩수량_설계내역서1월7일_화명조경" xfId="19025"/>
    <cellStyle name="1_tree_마운딩수량_설계내역서1월7일_화명조경_1차 기성 내역서 0612023" xfId="19026"/>
    <cellStyle name="1_tree_마운딩수량_설계내역서1월7일_화명조경_3차네고견적(061017-1)" xfId="19027"/>
    <cellStyle name="1_tree_마운딩수량_설계내역서1월7일_화명조경_백화점화장실인테리어" xfId="19028"/>
    <cellStyle name="1_tree_마운딩수량_설계내역서1월7일_화명조경_백화점화장실인테리어_1차 기성 내역서 0612023" xfId="19029"/>
    <cellStyle name="1_tree_마운딩수량_설계내역서1월7일_화명조경_백화점화장실인테리어_3차네고견적(061017-1)" xfId="19030"/>
    <cellStyle name="1_tree_마운딩수량_화명조경" xfId="19031"/>
    <cellStyle name="1_tree_마운딩수량_화명조경_1차 기성 내역서 0612023" xfId="19032"/>
    <cellStyle name="1_tree_마운딩수량_화명조경_3차네고견적(061017-1)" xfId="19033"/>
    <cellStyle name="1_tree_마운딩수량_화명조경_백화점화장실인테리어" xfId="19034"/>
    <cellStyle name="1_tree_마운딩수량_화명조경_백화점화장실인테리어_1차 기성 내역서 0612023" xfId="19035"/>
    <cellStyle name="1_tree_마운딩수량_화명조경_백화점화장실인테리어_3차네고견적(061017-1)" xfId="19036"/>
    <cellStyle name="1_tree_목동내역" xfId="9235"/>
    <cellStyle name="1_tree_목동내역_04. 신도림주상복합_기계실행예산(안)20060412_배연담파스리브단가수정" xfId="9236"/>
    <cellStyle name="1_tree_목동내역_05W0305L(실행작업051125)" xfId="9237"/>
    <cellStyle name="1_tree_목동내역_강남대 complex 도급" xfId="9238"/>
    <cellStyle name="1_tree_목동내역_강남대 complex 도급_04. 신도림주상복합_기계실행예산(안)20060412_배연담파스리브단가수정" xfId="9239"/>
    <cellStyle name="1_tree_목동내역_강남대 complex 도급_실행작업중_기계(공내역서)-실행(051226)" xfId="9240"/>
    <cellStyle name="1_tree_목동내역_강남대 complex 도급_실행작업중_기계내역(노인건강타운)_20060201(동진)" xfId="9241"/>
    <cellStyle name="1_tree_목동내역_강남대 complex 도급_최종-실행내역(협성대신학관)060110" xfId="9242"/>
    <cellStyle name="1_tree_목동내역_강남대 complex 도급_통합단가-동진" xfId="9243"/>
    <cellStyle name="1_tree_목동내역_강남대 complex 실행-10%조정내역" xfId="9244"/>
    <cellStyle name="1_tree_목동내역_강남대 complex 실행-10%조정내역_04. 신도림주상복합_기계실행예산(안)20060412_배연담파스리브단가수정" xfId="9245"/>
    <cellStyle name="1_tree_목동내역_건국대학교기숙사신축공사_3차수정(실행05.04.20)_결과물" xfId="9246"/>
    <cellStyle name="1_tree_목동내역_건국대학교기숙사신축공사_3차수정(실행05.04.20)_결과물_04. 신도림주상복합_기계실행예산(안)20060412_배연담파스리브단가수정" xfId="9247"/>
    <cellStyle name="1_tree_목동내역_건국대학교기숙사신축공사_3차수정(실행05.04.20)_결과물_실행작업중_기계내역(노인건강타운)_20060201(동진)" xfId="9248"/>
    <cellStyle name="1_tree_목동내역_건국대학교기숙사신축공사_3차수정(실행05.04.20)_결과물_최종-실행내역(협성대신학관)060110" xfId="9249"/>
    <cellStyle name="1_tree_목동내역_건국대학교기숙사신축공사_3차수정(실행05.04.20)_결과물_통합단가-동진" xfId="9250"/>
    <cellStyle name="1_tree_목동내역_실행작업중_기계(공내역서)-실행(051226)" xfId="9251"/>
    <cellStyle name="1_tree_목동내역_실행작업중_기계내역(노인건강타운)_20060201(동진)" xfId="9252"/>
    <cellStyle name="1_tree_목동내역_외주견적목록" xfId="9253"/>
    <cellStyle name="1_tree_목동내역_최종-실행내역(협성대신학관)060110" xfId="9254"/>
    <cellStyle name="1_tree_목동내역_통합단가-동진" xfId="9255"/>
    <cellStyle name="1_tree_목동내역_폐기물집계" xfId="9256"/>
    <cellStyle name="1_tree_목동내역_폐기물집계_04. 신도림주상복합_기계실행예산(안)20060412_배연담파스리브단가수정" xfId="9257"/>
    <cellStyle name="1_tree_목동내역_폐기물집계_05W0305L(실행작업051125)" xfId="9258"/>
    <cellStyle name="1_tree_목동내역_폐기물집계_강남대 complex 도급" xfId="9259"/>
    <cellStyle name="1_tree_목동내역_폐기물집계_강남대 complex 도급_04. 신도림주상복합_기계실행예산(안)20060412_배연담파스리브단가수정" xfId="9260"/>
    <cellStyle name="1_tree_목동내역_폐기물집계_강남대 complex 도급_실행작업중_기계(공내역서)-실행(051226)" xfId="9261"/>
    <cellStyle name="1_tree_목동내역_폐기물집계_강남대 complex 도급_실행작업중_기계내역(노인건강타운)_20060201(동진)" xfId="9262"/>
    <cellStyle name="1_tree_목동내역_폐기물집계_강남대 complex 도급_최종-실행내역(협성대신학관)060110" xfId="9263"/>
    <cellStyle name="1_tree_목동내역_폐기물집계_강남대 complex 도급_통합단가-동진" xfId="9264"/>
    <cellStyle name="1_tree_목동내역_폐기물집계_강남대 complex 실행-10%조정내역" xfId="9265"/>
    <cellStyle name="1_tree_목동내역_폐기물집계_강남대 complex 실행-10%조정내역_04. 신도림주상복합_기계실행예산(안)20060412_배연담파스리브단가수정" xfId="9266"/>
    <cellStyle name="1_tree_목동내역_폐기물집계_건국대학교기숙사신축공사_3차수정(실행05.04.20)_결과물" xfId="9267"/>
    <cellStyle name="1_tree_목동내역_폐기물집계_건국대학교기숙사신축공사_3차수정(실행05.04.20)_결과물_04. 신도림주상복합_기계실행예산(안)20060412_배연담파스리브단가수정" xfId="9268"/>
    <cellStyle name="1_tree_목동내역_폐기물집계_건국대학교기숙사신축공사_3차수정(실행05.04.20)_결과물_실행작업중_기계내역(노인건강타운)_20060201(동진)" xfId="9269"/>
    <cellStyle name="1_tree_목동내역_폐기물집계_건국대학교기숙사신축공사_3차수정(실행05.04.20)_결과물_최종-실행내역(협성대신학관)060110" xfId="9270"/>
    <cellStyle name="1_tree_목동내역_폐기물집계_건국대학교기숙사신축공사_3차수정(실행05.04.20)_결과물_통합단가-동진" xfId="9271"/>
    <cellStyle name="1_tree_목동내역_폐기물집계_실행작업중_기계(공내역서)-실행(051226)" xfId="9272"/>
    <cellStyle name="1_tree_목동내역_폐기물집계_실행작업중_기계내역(노인건강타운)_20060201(동진)" xfId="9273"/>
    <cellStyle name="1_tree_목동내역_폐기물집계_외주견적목록" xfId="9274"/>
    <cellStyle name="1_tree_목동내역_폐기물집계_최종-실행내역(협성대신학관)060110" xfId="9275"/>
    <cellStyle name="1_tree_목동내역_폐기물집계_통합단가-동진" xfId="9276"/>
    <cellStyle name="1_tree_목동내역_폐기물집계_한국국제협력단국제협력관련시설신축공사(11(1).20)실행작업" xfId="9277"/>
    <cellStyle name="1_tree_목동내역_한국국제협력단국제협력관련시설신축공사(11(1).20)실행작업" xfId="9278"/>
    <cellStyle name="1_tree_문래수량집계" xfId="9279"/>
    <cellStyle name="1_tree_문래수량집계_★화명동3차원가계산서" xfId="9280"/>
    <cellStyle name="1_tree_문래수량집계_주요자재집계표(1206-본내역금회)" xfId="9281"/>
    <cellStyle name="1_tree_문래수량집계_주요자재집계표(1206-본내역전체)" xfId="9282"/>
    <cellStyle name="1_tree_문래수량집계_주요자재집계표(전체)" xfId="9283"/>
    <cellStyle name="1_tree_문래수량집계_주요자재집계표1120(금회-제출용)" xfId="9284"/>
    <cellStyle name="1_tree_문래수량집계_중동롯데캐슬마스터2" xfId="9285"/>
    <cellStyle name="1_tree_백화점화장실인테리어" xfId="19037"/>
    <cellStyle name="1_tree_백화점화장실인테리어_1차 기성 내역서 0612023" xfId="19038"/>
    <cellStyle name="1_tree_백화점화장실인테리어_3차네고견적(061017-1)" xfId="19039"/>
    <cellStyle name="1_tree_서초spa공사비-실행가" xfId="9286"/>
    <cellStyle name="1_tree_서초spa공사비-실행가_★화명동3차원가계산서" xfId="9287"/>
    <cellStyle name="1_tree_서초spa공사비-실행가_주요자재집계표(1206-본내역금회)" xfId="9288"/>
    <cellStyle name="1_tree_서초spa공사비-실행가_주요자재집계표(1206-본내역전체)" xfId="9289"/>
    <cellStyle name="1_tree_서초spa공사비-실행가_주요자재집계표(전체)" xfId="9290"/>
    <cellStyle name="1_tree_서초spa공사비-실행가_주요자재집계표1120(금회-제출용)" xfId="9291"/>
    <cellStyle name="1_tree_서초spa공사비-실행가_중동롯데캐슬마스터2" xfId="9292"/>
    <cellStyle name="1_tree_설계내역서" xfId="19040"/>
    <cellStyle name="1_tree_설계내역서_1차 기성 내역서 0612023" xfId="19041"/>
    <cellStyle name="1_tree_설계내역서_3차네고견적(061017-1)" xfId="19042"/>
    <cellStyle name="1_tree_설계내역서_백화점화장실인테리어" xfId="19043"/>
    <cellStyle name="1_tree_설계내역서_백화점화장실인테리어_1차 기성 내역서 0612023" xfId="19044"/>
    <cellStyle name="1_tree_설계내역서_백화점화장실인테리어_3차네고견적(061017-1)" xfId="19045"/>
    <cellStyle name="1_tree_설계내역서_화명조경" xfId="19046"/>
    <cellStyle name="1_tree_설계내역서_화명조경_1차 기성 내역서 0612023" xfId="19047"/>
    <cellStyle name="1_tree_설계내역서_화명조경_3차네고견적(061017-1)" xfId="19048"/>
    <cellStyle name="1_tree_설계내역서_화명조경_백화점화장실인테리어" xfId="19049"/>
    <cellStyle name="1_tree_설계내역서_화명조경_백화점화장실인테리어_1차 기성 내역서 0612023" xfId="19050"/>
    <cellStyle name="1_tree_설계내역서_화명조경_백화점화장실인테리어_3차네고견적(061017-1)" xfId="19051"/>
    <cellStyle name="1_tree_설계내역서1월7일" xfId="19052"/>
    <cellStyle name="1_tree_설계내역서1월7일_1차 기성 내역서 0612023" xfId="19053"/>
    <cellStyle name="1_tree_설계내역서1월7일_3차네고견적(061017-1)" xfId="19054"/>
    <cellStyle name="1_tree_설계내역서1월7일_백화점화장실인테리어" xfId="19055"/>
    <cellStyle name="1_tree_설계내역서1월7일_백화점화장실인테리어_1차 기성 내역서 0612023" xfId="19056"/>
    <cellStyle name="1_tree_설계내역서1월7일_백화점화장실인테리어_3차네고견적(061017-1)" xfId="19057"/>
    <cellStyle name="1_tree_설계내역서1월7일_화명조경" xfId="19058"/>
    <cellStyle name="1_tree_설계내역서1월7일_화명조경_1차 기성 내역서 0612023" xfId="19059"/>
    <cellStyle name="1_tree_설계내역서1월7일_화명조경_3차네고견적(061017-1)" xfId="19060"/>
    <cellStyle name="1_tree_설계내역서1월7일_화명조경_백화점화장실인테리어" xfId="19061"/>
    <cellStyle name="1_tree_설계내역서1월7일_화명조경_백화점화장실인테리어_1차 기성 내역서 0612023" xfId="19062"/>
    <cellStyle name="1_tree_설계내역서1월7일_화명조경_백화점화장실인테리어_3차네고견적(061017-1)" xfId="19063"/>
    <cellStyle name="1_tree_성북구실행(0426)" xfId="9293"/>
    <cellStyle name="1_tree_성북구실행(0426)_20061128입찰실행(춘천의암스포츠타운-당초안)" xfId="9294"/>
    <cellStyle name="1_tree_성북구실행(0426)_20061218입찰실행(차세대연구동)" xfId="9295"/>
    <cellStyle name="1_tree_성북구실행(0426)_20070201입찰실행(시화2007.02.07결재)" xfId="9296"/>
    <cellStyle name="1_tree_성북구실행(0426)_20070201입찰실행(시화2007.02.08결재)" xfId="9297"/>
    <cellStyle name="1_tree_성북구실행(0426)_경비및 공사스케줄작성" xfId="9298"/>
    <cellStyle name="1_tree_성북구실행(0426)_두원공과대학입찰실행(20060718)" xfId="9299"/>
    <cellStyle name="1_tree_성북구실행(0426)_두원공과대학입찰실행(20060728)" xfId="9300"/>
    <cellStyle name="1_tree_성북구실행(0426)_두원공과대학입찰실행(20060801)" xfId="9301"/>
    <cellStyle name="1_tree_성북구실행(0426)_두원공과대학입찰실행(20060801최종)" xfId="9302"/>
    <cellStyle name="1_tree_성북구실행(0426)_일괄견적비교(대은수량기준)-최종" xfId="9303"/>
    <cellStyle name="1_tree_성북구실행(0426)_입찰실행(2007.01.17결재)" xfId="9304"/>
    <cellStyle name="1_tree_성북구실행(0426)_입찰실행(2007.01.23-절감nego-공기13개월현실245억도급260억)" xfId="9305"/>
    <cellStyle name="1_tree_성북구실행(0426)_입찰실행(녹산병원2007.05.02)" xfId="9306"/>
    <cellStyle name="1_tree_성북구실행(0426)_입찰실행(녹산병원2007.05.09)" xfId="9307"/>
    <cellStyle name="1_tree_성북구실행(0426)_입찰실행(두원공과대학 )" xfId="9308"/>
    <cellStyle name="1_tree_성북구실행(0426)_입찰실행(문화재종합병원)" xfId="9309"/>
    <cellStyle name="1_tree_성북구실행(0426)_입찰실행(서울북부지방법원)" xfId="9310"/>
    <cellStyle name="1_tree_성북구실행(0426)_입찰실행(서울북부지방법원)-단가입력" xfId="9311"/>
    <cellStyle name="1_tree_성북구실행(0426)_입찰실행(서울북부지방법원-공기28개월2007.02.14)" xfId="9312"/>
    <cellStyle name="1_tree_성북구실행(0426)_입찰실행(서울북부지방법원-공기28개월2007.02.15)" xfId="9313"/>
    <cellStyle name="1_tree_성북구실행(0426)_입찰실행(육군훈련소)" xfId="9314"/>
    <cellStyle name="1_tree_성북구실행(0426)_입찰실행(육군훈련소-최종)" xfId="9315"/>
    <cellStyle name="1_tree_성북구실행(0426)_입찰실행(인재2007.02.28)" xfId="9316"/>
    <cellStyle name="1_tree_성북구실행(0426)_입찰실행(청주대학교예술대실습관)" xfId="9317"/>
    <cellStyle name="1_tree_성북구실행(0426)_진주종합실내체육관건립공사(실행20060613)" xfId="9318"/>
    <cellStyle name="1_tree_성북구실행(0426)_청주대학교예술대학실습관입찰실행" xfId="9319"/>
    <cellStyle name="1_tree_수량산출" xfId="9320"/>
    <cellStyle name="1_tree_수량산출 2" xfId="9321"/>
    <cellStyle name="1_tree_수량산출 3" xfId="9322"/>
    <cellStyle name="1_tree_수량산출_00-설계서양식" xfId="9323"/>
    <cellStyle name="1_tree_수량산출_00-예산서양식100" xfId="9324"/>
    <cellStyle name="1_tree_수량산출_00-예산서양식100 2" xfId="9325"/>
    <cellStyle name="1_tree_수량산출_00-예산서양식100 3" xfId="9326"/>
    <cellStyle name="1_tree_수량산출_00-예산서양식100_00-폐기물처리설계서양식" xfId="9327"/>
    <cellStyle name="1_tree_수량산출_00-예산서양식100_대전가오-설계서" xfId="9328"/>
    <cellStyle name="1_tree_수량산출_00-예산서양식100_대전가오-설계서(관리)" xfId="9329"/>
    <cellStyle name="1_tree_수량산출_00-예산서양식100_대전가오-설계서1" xfId="9330"/>
    <cellStyle name="1_tree_수량산출_00-예산서양식100_둥근달-수량산출서(철거)" xfId="9331"/>
    <cellStyle name="1_tree_수량산출_00-폐기물예산서양식2" xfId="9332"/>
    <cellStyle name="1_tree_수량산출_00-폐기물예산서양식2_00-폐기물처리설계서양식" xfId="9333"/>
    <cellStyle name="1_tree_수량산출_00-폐기물예산서양식2_둥근달-수량산출서(철거)" xfId="9334"/>
    <cellStyle name="1_tree_수량산출_00-폐기물처리설계서양식" xfId="9335"/>
    <cellStyle name="1_tree_수량산출_00-표지예정공정표" xfId="9336"/>
    <cellStyle name="1_tree_수량산출_00-표지예정공정표_00-폐기물처리설계서양식" xfId="9337"/>
    <cellStyle name="1_tree_수량산출_00-표지예정공정표_둥근달-수량산출서(철거)" xfId="9338"/>
    <cellStyle name="1_tree_수량산출_01.부산대병원실행-작업중(태양)" xfId="9339"/>
    <cellStyle name="1_tree_수량산출_04. 신도림주상복합_기계실행예산(안)20060412_배연담파스리브단가수정" xfId="9340"/>
    <cellStyle name="1_tree_수량산출_04.비봉도급-작업중" xfId="9341"/>
    <cellStyle name="1_tree_수량산출_04.비봉도급-작업중_04. 신도림주상복합_기계실행예산(안)20060412_배연담파스리브단가수정" xfId="9342"/>
    <cellStyle name="1_tree_수량산출_04.비봉도급-작업중_실행작업중_기계내역(노인건강타운)_20060201(동진)" xfId="9343"/>
    <cellStyle name="1_tree_수량산출_04.비봉도급-작업중_최종-실행내역(협성대신학관)060110" xfId="9344"/>
    <cellStyle name="1_tree_수량산출_04.비봉도급-작업중_통합단가-동진" xfId="9345"/>
    <cellStyle name="1_tree_수량산출_05W0305L(실행작업051125)" xfId="9346"/>
    <cellStyle name="1_tree_수량산출_1" xfId="9347"/>
    <cellStyle name="1_tree_수량산출_1_수량산출" xfId="9348"/>
    <cellStyle name="1_tree_수량산출_2" xfId="9349"/>
    <cellStyle name="1_tree_수량산출_rhd(토양-토공)071212" xfId="10164"/>
    <cellStyle name="1_tree_수량산출_rhd(토양-토공)071212 2" xfId="10165"/>
    <cellStyle name="1_tree_수량산출_rhd(토양-토공)071212 3" xfId="10166"/>
    <cellStyle name="1_tree_수량산출_ys dw 은평 생태교량" xfId="10167"/>
    <cellStyle name="1_tree_수량산출_ys dw 은평 생태교량 2" xfId="10168"/>
    <cellStyle name="1_tree_수량산출_ys dw 은평 생태교량 3" xfId="10169"/>
    <cellStyle name="1_tree_수량산출_강남대 complex 도급" xfId="9350"/>
    <cellStyle name="1_tree_수량산출_강남대 complex 도급_04. 신도림주상복합_기계실행예산(안)20060412_배연담파스리브단가수정" xfId="9351"/>
    <cellStyle name="1_tree_수량산출_강남대 complex 도급_실행작업중_기계(공내역서)-실행(051226)" xfId="9352"/>
    <cellStyle name="1_tree_수량산출_강남대 complex 도급_실행작업중_기계내역(노인건강타운)_20060201(동진)" xfId="9353"/>
    <cellStyle name="1_tree_수량산출_강남대 complex 도급_최종-실행내역(협성대신학관)060110" xfId="9354"/>
    <cellStyle name="1_tree_수량산출_강남대 complex 도급_통합단가-동진" xfId="9355"/>
    <cellStyle name="1_tree_수량산출_강남대 complex 실행-10%조정내역" xfId="9356"/>
    <cellStyle name="1_tree_수량산출_강남대 complex 실행-10%조정내역_04. 신도림주상복합_기계실행예산(안)20060412_배연담파스리브단가수정" xfId="9357"/>
    <cellStyle name="1_tree_수량산출_건국대학교기숙사신축공사_3차수정(실행05.04.20)_결과물" xfId="9358"/>
    <cellStyle name="1_tree_수량산출_건국대학교기숙사신축공사_3차수정(실행05.04.20)_결과물_04. 신도림주상복합_기계실행예산(안)20060412_배연담파스리브단가수정" xfId="9359"/>
    <cellStyle name="1_tree_수량산출_건국대학교기숙사신축공사_3차수정(실행05.04.20)_결과물_실행작업중_기계내역(노인건강타운)_20060201(동진)" xfId="9360"/>
    <cellStyle name="1_tree_수량산출_건국대학교기숙사신축공사_3차수정(실행05.04.20)_결과물_최종-실행내역(협성대신학관)060110" xfId="9361"/>
    <cellStyle name="1_tree_수량산출_건국대학교기숙사신축공사_3차수정(실행05.04.20)_결과물_통합단가-동진" xfId="9362"/>
    <cellStyle name="1_tree_수량산출_공원정비수량산출" xfId="9363"/>
    <cellStyle name="1_tree_수량산출_공원정비수량산출_수량산출" xfId="9364"/>
    <cellStyle name="1_tree_수량산출_구로리총괄내역" xfId="9365"/>
    <cellStyle name="1_tree_수량산출_구로리총괄내역 2" xfId="9366"/>
    <cellStyle name="1_tree_수량산출_구로리총괄내역 3" xfId="9367"/>
    <cellStyle name="1_tree_수량산출_구로리총괄내역_01.부산대병원실행-작업중(태양)" xfId="9368"/>
    <cellStyle name="1_tree_수량산출_구로리총괄내역_04. 신도림주상복합_기계실행예산(안)20060412_배연담파스리브단가수정" xfId="9369"/>
    <cellStyle name="1_tree_수량산출_구로리총괄내역_04.비봉도급-작업중" xfId="9370"/>
    <cellStyle name="1_tree_수량산출_구로리총괄내역_04.비봉도급-작업중_04. 신도림주상복합_기계실행예산(안)20060412_배연담파스리브단가수정" xfId="9371"/>
    <cellStyle name="1_tree_수량산출_구로리총괄내역_04.비봉도급-작업중_실행작업중_기계내역(노인건강타운)_20060201(동진)" xfId="9372"/>
    <cellStyle name="1_tree_수량산출_구로리총괄내역_04.비봉도급-작업중_최종-실행내역(협성대신학관)060110" xfId="9373"/>
    <cellStyle name="1_tree_수량산출_구로리총괄내역_04.비봉도급-작업중_통합단가-동진" xfId="9374"/>
    <cellStyle name="1_tree_수량산출_구로리총괄내역_ys dw 은평 생태교량" xfId="9593"/>
    <cellStyle name="1_tree_수량산출_구로리총괄내역_ys dw 은평 생태교량 2" xfId="9594"/>
    <cellStyle name="1_tree_수량산출_구로리총괄내역_ys dw 은평 생태교량 3" xfId="9595"/>
    <cellStyle name="1_tree_수량산출_구로리총괄내역_구로리설계예산서1029" xfId="9375"/>
    <cellStyle name="1_tree_수량산출_구로리총괄내역_구로리설계예산서1118준공" xfId="9376"/>
    <cellStyle name="1_tree_수량산출_구로리총괄내역_구로리설계예산서조경" xfId="9377"/>
    <cellStyle name="1_tree_수량산출_구로리총괄내역_구로리어린이공원예산서(조경)1125" xfId="9378"/>
    <cellStyle name="1_tree_수량산출_구로리총괄내역_국민은행" xfId="9379"/>
    <cellStyle name="1_tree_수량산출_구로리총괄내역_내역서" xfId="9380"/>
    <cellStyle name="1_tree_수량산출_구로리총괄내역_노임단가표" xfId="9381"/>
    <cellStyle name="1_tree_수량산출_구로리총괄내역_단가산출서" xfId="9382"/>
    <cellStyle name="1_tree_수량산출_구로리총괄내역_단가산출서 2" xfId="9383"/>
    <cellStyle name="1_tree_수량산출_구로리총괄내역_단가산출서 3" xfId="9384"/>
    <cellStyle name="1_tree_수량산출_구로리총괄내역_단가산출서_01.부산대병원실행-작업중(태양)" xfId="9385"/>
    <cellStyle name="1_tree_수량산출_구로리총괄내역_단가산출서_04. 신도림주상복합_기계실행예산(안)20060412_배연담파스리브단가수정" xfId="9386"/>
    <cellStyle name="1_tree_수량산출_구로리총괄내역_단가산출서_04.비봉도급-작업중" xfId="9387"/>
    <cellStyle name="1_tree_수량산출_구로리총괄내역_단가산출서_04.비봉도급-작업중_04. 신도림주상복합_기계실행예산(안)20060412_배연담파스리브단가수정" xfId="9388"/>
    <cellStyle name="1_tree_수량산출_구로리총괄내역_단가산출서_04.비봉도급-작업중_실행작업중_기계내역(노인건강타운)_20060201(동진)" xfId="9389"/>
    <cellStyle name="1_tree_수량산출_구로리총괄내역_단가산출서_04.비봉도급-작업중_최종-실행내역(협성대신학관)060110" xfId="9390"/>
    <cellStyle name="1_tree_수량산출_구로리총괄내역_단가산출서_04.비봉도급-작업중_통합단가-동진" xfId="9391"/>
    <cellStyle name="1_tree_수량산출_구로리총괄내역_단가산출서_ys dw 은평 생태교량" xfId="9434"/>
    <cellStyle name="1_tree_수량산출_구로리총괄내역_단가산출서_ys dw 은평 생태교량 2" xfId="9435"/>
    <cellStyle name="1_tree_수량산출_구로리총괄내역_단가산출서_ys dw 은평 생태교량 3" xfId="9436"/>
    <cellStyle name="1_tree_수량산출_구로리총괄내역_단가산출서_국민은행" xfId="9392"/>
    <cellStyle name="1_tree_수량산출_구로리총괄내역_단가산출서_도장공사(실행예산)" xfId="12477"/>
    <cellStyle name="1_tree_수량산출_구로리총괄내역_단가산출서_도장공사(실행예산)_동주변경결의(1차)" xfId="12476"/>
    <cellStyle name="1_tree_수량산출_구로리총괄내역_단가산출서_성북구실행(0426)" xfId="9393"/>
    <cellStyle name="1_tree_수량산출_구로리총괄내역_단가산출서_성북구실행(0426)_20061128입찰실행(춘천의암스포츠타운-당초안)" xfId="9394"/>
    <cellStyle name="1_tree_수량산출_구로리총괄내역_단가산출서_성북구실행(0426)_20061218입찰실행(차세대연구동)" xfId="9395"/>
    <cellStyle name="1_tree_수량산출_구로리총괄내역_단가산출서_성북구실행(0426)_20070201입찰실행(시화2007.02.07결재)" xfId="9396"/>
    <cellStyle name="1_tree_수량산출_구로리총괄내역_단가산출서_성북구실행(0426)_20070201입찰실행(시화2007.02.08결재)" xfId="9397"/>
    <cellStyle name="1_tree_수량산출_구로리총괄내역_단가산출서_성북구실행(0426)_경비및 공사스케줄작성" xfId="9398"/>
    <cellStyle name="1_tree_수량산출_구로리총괄내역_단가산출서_성북구실행(0426)_두원공과대학입찰실행(20060718)" xfId="9399"/>
    <cellStyle name="1_tree_수량산출_구로리총괄내역_단가산출서_성북구실행(0426)_두원공과대학입찰실행(20060728)" xfId="9400"/>
    <cellStyle name="1_tree_수량산출_구로리총괄내역_단가산출서_성북구실행(0426)_두원공과대학입찰실행(20060801)" xfId="9401"/>
    <cellStyle name="1_tree_수량산출_구로리총괄내역_단가산출서_성북구실행(0426)_두원공과대학입찰실행(20060801최종)" xfId="9402"/>
    <cellStyle name="1_tree_수량산출_구로리총괄내역_단가산출서_성북구실행(0426)_일괄견적비교(대은수량기준)-최종" xfId="9403"/>
    <cellStyle name="1_tree_수량산출_구로리총괄내역_단가산출서_성북구실행(0426)_입찰실행(2007.01.17결재)" xfId="9404"/>
    <cellStyle name="1_tree_수량산출_구로리총괄내역_단가산출서_성북구실행(0426)_입찰실행(2007.01.23-절감nego-공기13개월현실245억도급260억)" xfId="9405"/>
    <cellStyle name="1_tree_수량산출_구로리총괄내역_단가산출서_성북구실행(0426)_입찰실행(녹산병원2007.05.02)" xfId="9406"/>
    <cellStyle name="1_tree_수량산출_구로리총괄내역_단가산출서_성북구실행(0426)_입찰실행(녹산병원2007.05.09)" xfId="9407"/>
    <cellStyle name="1_tree_수량산출_구로리총괄내역_단가산출서_성북구실행(0426)_입찰실행(두원공과대학 )" xfId="9408"/>
    <cellStyle name="1_tree_수량산출_구로리총괄내역_단가산출서_성북구실행(0426)_입찰실행(문화재종합병원)" xfId="9409"/>
    <cellStyle name="1_tree_수량산출_구로리총괄내역_단가산출서_성북구실행(0426)_입찰실행(서울북부지방법원)" xfId="9410"/>
    <cellStyle name="1_tree_수량산출_구로리총괄내역_단가산출서_성북구실행(0426)_입찰실행(서울북부지방법원)-단가입력" xfId="9411"/>
    <cellStyle name="1_tree_수량산출_구로리총괄내역_단가산출서_성북구실행(0426)_입찰실행(서울북부지방법원-공기28개월2007.02.14)" xfId="9412"/>
    <cellStyle name="1_tree_수량산출_구로리총괄내역_단가산출서_성북구실행(0426)_입찰실행(서울북부지방법원-공기28개월2007.02.15)" xfId="9413"/>
    <cellStyle name="1_tree_수량산출_구로리총괄내역_단가산출서_성북구실행(0426)_입찰실행(육군훈련소)" xfId="9414"/>
    <cellStyle name="1_tree_수량산출_구로리총괄내역_단가산출서_성북구실행(0426)_입찰실행(육군훈련소-최종)" xfId="9415"/>
    <cellStyle name="1_tree_수량산출_구로리총괄내역_단가산출서_성북구실행(0426)_입찰실행(인재2007.02.28)" xfId="9416"/>
    <cellStyle name="1_tree_수량산출_구로리총괄내역_단가산출서_성북구실행(0426)_입찰실행(청주대학교예술대실습관)" xfId="9417"/>
    <cellStyle name="1_tree_수량산출_구로리총괄내역_단가산출서_성북구실행(0426)_진주종합실내체육관건립공사(실행20060613)" xfId="9418"/>
    <cellStyle name="1_tree_수량산출_구로리총괄내역_단가산출서_성북구실행(0426)_청주대학교예술대학실습관입찰실행" xfId="9419"/>
    <cellStyle name="1_tree_수량산출_구로리총괄내역_단가산출서_실행예산-덕성여대(본실행)" xfId="9420"/>
    <cellStyle name="1_tree_수량산출_구로리총괄내역_단가산출서_실행작업중_기계내역(노인건강타운)_20060201(동진)" xfId="9421"/>
    <cellStyle name="1_tree_수량산출_구로리총괄내역_단가산출서_실행품의B&amp;N100%(1113)최종결재" xfId="9422"/>
    <cellStyle name="1_tree_수량산출_구로리총괄내역_단가산출서_실행품의B&amp;N100%(1113)최종결재_실행예산품의서(송도B&amp;N)20080116작업중" xfId="9423"/>
    <cellStyle name="1_tree_수량산출_구로리총괄내역_단가산출서_실행품의B&amp;N100%(1113)최종결재_실행예산품의서(송도B&amp;N)검토20080101" xfId="9424"/>
    <cellStyle name="1_tree_수량산출_구로리총괄내역_단가산출서_정산보고" xfId="9425"/>
    <cellStyle name="1_tree_수량산출_구로리총괄내역_단가산출서_정산실행예산" xfId="9426"/>
    <cellStyle name="1_tree_수량산출_구로리총괄내역_단가산출서_준공정산보고-덕성여대현장" xfId="9427"/>
    <cellStyle name="1_tree_수량산출_구로리총괄내역_단가산출서_준공정산보고-중앙고강당현장(경비보나)" xfId="9428"/>
    <cellStyle name="1_tree_수량산출_구로리총괄내역_단가산출서_청주사직골조(최종확정)" xfId="9429"/>
    <cellStyle name="1_tree_수량산출_구로리총괄내역_단가산출서_청주사직골조(최종확정) 2" xfId="9430"/>
    <cellStyle name="1_tree_수량산출_구로리총괄내역_단가산출서_청주사직골조(최종확정) 3" xfId="9431"/>
    <cellStyle name="1_tree_수량산출_구로리총괄내역_단가산출서_최종-실행내역(협성대신학관)060110" xfId="9432"/>
    <cellStyle name="1_tree_수량산출_구로리총괄내역_단가산출서_통합단가-동진" xfId="9433"/>
    <cellStyle name="1_tree_수량산출_구로리총괄내역_도장공사(실행예산)" xfId="12475"/>
    <cellStyle name="1_tree_수량산출_구로리총괄내역_도장공사(실행예산)_동주변경결의(1차)" xfId="12474"/>
    <cellStyle name="1_tree_수량산출_구로리총괄내역_성북구실행(0426)" xfId="9437"/>
    <cellStyle name="1_tree_수량산출_구로리총괄내역_성북구실행(0426)_20061128입찰실행(춘천의암스포츠타운-당초안)" xfId="9438"/>
    <cellStyle name="1_tree_수량산출_구로리총괄내역_성북구실행(0426)_20061218입찰실행(차세대연구동)" xfId="9439"/>
    <cellStyle name="1_tree_수량산출_구로리총괄내역_성북구실행(0426)_20070201입찰실행(시화2007.02.07결재)" xfId="9440"/>
    <cellStyle name="1_tree_수량산출_구로리총괄내역_성북구실행(0426)_20070201입찰실행(시화2007.02.08결재)" xfId="9441"/>
    <cellStyle name="1_tree_수량산출_구로리총괄내역_성북구실행(0426)_경비및 공사스케줄작성" xfId="9442"/>
    <cellStyle name="1_tree_수량산출_구로리총괄내역_성북구실행(0426)_두원공과대학입찰실행(20060718)" xfId="9443"/>
    <cellStyle name="1_tree_수량산출_구로리총괄내역_성북구실행(0426)_두원공과대학입찰실행(20060728)" xfId="9444"/>
    <cellStyle name="1_tree_수량산출_구로리총괄내역_성북구실행(0426)_두원공과대학입찰실행(20060801)" xfId="9445"/>
    <cellStyle name="1_tree_수량산출_구로리총괄내역_성북구실행(0426)_두원공과대학입찰실행(20060801최종)" xfId="9446"/>
    <cellStyle name="1_tree_수량산출_구로리총괄내역_성북구실행(0426)_일괄견적비교(대은수량기준)-최종" xfId="9447"/>
    <cellStyle name="1_tree_수량산출_구로리총괄내역_성북구실행(0426)_입찰실행(2007.01.17결재)" xfId="9448"/>
    <cellStyle name="1_tree_수량산출_구로리총괄내역_성북구실행(0426)_입찰실행(2007.01.23-절감nego-공기13개월현실245억도급260억)" xfId="9449"/>
    <cellStyle name="1_tree_수량산출_구로리총괄내역_성북구실행(0426)_입찰실행(녹산병원2007.05.02)" xfId="9450"/>
    <cellStyle name="1_tree_수량산출_구로리총괄내역_성북구실행(0426)_입찰실행(녹산병원2007.05.09)" xfId="9451"/>
    <cellStyle name="1_tree_수량산출_구로리총괄내역_성북구실행(0426)_입찰실행(두원공과대학 )" xfId="9452"/>
    <cellStyle name="1_tree_수량산출_구로리총괄내역_성북구실행(0426)_입찰실행(문화재종합병원)" xfId="9453"/>
    <cellStyle name="1_tree_수량산출_구로리총괄내역_성북구실행(0426)_입찰실행(서울북부지방법원)" xfId="9454"/>
    <cellStyle name="1_tree_수량산출_구로리총괄내역_성북구실행(0426)_입찰실행(서울북부지방법원)-단가입력" xfId="9455"/>
    <cellStyle name="1_tree_수량산출_구로리총괄내역_성북구실행(0426)_입찰실행(서울북부지방법원-공기28개월2007.02.14)" xfId="9456"/>
    <cellStyle name="1_tree_수량산출_구로리총괄내역_성북구실행(0426)_입찰실행(서울북부지방법원-공기28개월2007.02.15)" xfId="9457"/>
    <cellStyle name="1_tree_수량산출_구로리총괄내역_성북구실행(0426)_입찰실행(육군훈련소)" xfId="9458"/>
    <cellStyle name="1_tree_수량산출_구로리총괄내역_성북구실행(0426)_입찰실행(육군훈련소-최종)" xfId="9459"/>
    <cellStyle name="1_tree_수량산출_구로리총괄내역_성북구실행(0426)_입찰실행(인재2007.02.28)" xfId="9460"/>
    <cellStyle name="1_tree_수량산출_구로리총괄내역_성북구실행(0426)_입찰실행(청주대학교예술대실습관)" xfId="9461"/>
    <cellStyle name="1_tree_수량산출_구로리총괄내역_성북구실행(0426)_진주종합실내체육관건립공사(실행20060613)" xfId="9462"/>
    <cellStyle name="1_tree_수량산출_구로리총괄내역_성북구실행(0426)_청주대학교예술대학실습관입찰실행" xfId="9463"/>
    <cellStyle name="1_tree_수량산출_구로리총괄내역_수도권매립지" xfId="9464"/>
    <cellStyle name="1_tree_수량산출_구로리총괄내역_수도권매립지1004(발주용)" xfId="9465"/>
    <cellStyle name="1_tree_수량산출_구로리총괄내역_실행예산-덕성여대(본실행)" xfId="9466"/>
    <cellStyle name="1_tree_수량산출_구로리총괄내역_실행작업중_기계내역(노인건강타운)_20060201(동진)" xfId="9467"/>
    <cellStyle name="1_tree_수량산출_구로리총괄내역_실행품의B&amp;N100%(1113)최종결재" xfId="9468"/>
    <cellStyle name="1_tree_수량산출_구로리총괄내역_실행품의B&amp;N100%(1113)최종결재_실행예산품의서(송도B&amp;N)20080116작업중" xfId="9469"/>
    <cellStyle name="1_tree_수량산출_구로리총괄내역_실행품의B&amp;N100%(1113)최종결재_실행예산품의서(송도B&amp;N)검토20080101" xfId="9470"/>
    <cellStyle name="1_tree_수량산출_구로리총괄내역_일신건영설계예산서(0211)" xfId="9471"/>
    <cellStyle name="1_tree_수량산출_구로리총괄내역_일위대가" xfId="9472"/>
    <cellStyle name="1_tree_수량산출_구로리총괄내역_일위대가 2" xfId="9473"/>
    <cellStyle name="1_tree_수량산출_구로리총괄내역_일위대가 3" xfId="9474"/>
    <cellStyle name="1_tree_수량산출_구로리총괄내역_일위대가_01.부산대병원실행-작업중(태양)" xfId="9475"/>
    <cellStyle name="1_tree_수량산출_구로리총괄내역_일위대가_04. 신도림주상복합_기계실행예산(안)20060412_배연담파스리브단가수정" xfId="9476"/>
    <cellStyle name="1_tree_수량산출_구로리총괄내역_일위대가_04.비봉도급-작업중" xfId="9477"/>
    <cellStyle name="1_tree_수량산출_구로리총괄내역_일위대가_04.비봉도급-작업중_04. 신도림주상복합_기계실행예산(안)20060412_배연담파스리브단가수정" xfId="9478"/>
    <cellStyle name="1_tree_수량산출_구로리총괄내역_일위대가_04.비봉도급-작업중_실행작업중_기계내역(노인건강타운)_20060201(동진)" xfId="9479"/>
    <cellStyle name="1_tree_수량산출_구로리총괄내역_일위대가_04.비봉도급-작업중_최종-실행내역(협성대신학관)060110" xfId="9480"/>
    <cellStyle name="1_tree_수량산출_구로리총괄내역_일위대가_04.비봉도급-작업중_통합단가-동진" xfId="9481"/>
    <cellStyle name="1_tree_수량산출_구로리총괄내역_일위대가_ys dw 은평 생태교량" xfId="9524"/>
    <cellStyle name="1_tree_수량산출_구로리총괄내역_일위대가_ys dw 은평 생태교량 2" xfId="9525"/>
    <cellStyle name="1_tree_수량산출_구로리총괄내역_일위대가_ys dw 은평 생태교량 3" xfId="9526"/>
    <cellStyle name="1_tree_수량산출_구로리총괄내역_일위대가_국민은행" xfId="9482"/>
    <cellStyle name="1_tree_수량산출_구로리총괄내역_일위대가_도장공사(실행예산)" xfId="12473"/>
    <cellStyle name="1_tree_수량산출_구로리총괄내역_일위대가_도장공사(실행예산)_동주변경결의(1차)" xfId="12472"/>
    <cellStyle name="1_tree_수량산출_구로리총괄내역_일위대가_성북구실행(0426)" xfId="9483"/>
    <cellStyle name="1_tree_수량산출_구로리총괄내역_일위대가_성북구실행(0426)_20061128입찰실행(춘천의암스포츠타운-당초안)" xfId="9484"/>
    <cellStyle name="1_tree_수량산출_구로리총괄내역_일위대가_성북구실행(0426)_20061218입찰실행(차세대연구동)" xfId="9485"/>
    <cellStyle name="1_tree_수량산출_구로리총괄내역_일위대가_성북구실행(0426)_20070201입찰실행(시화2007.02.07결재)" xfId="9486"/>
    <cellStyle name="1_tree_수량산출_구로리총괄내역_일위대가_성북구실행(0426)_20070201입찰실행(시화2007.02.08결재)" xfId="9487"/>
    <cellStyle name="1_tree_수량산출_구로리총괄내역_일위대가_성북구실행(0426)_경비및 공사스케줄작성" xfId="9488"/>
    <cellStyle name="1_tree_수량산출_구로리총괄내역_일위대가_성북구실행(0426)_두원공과대학입찰실행(20060718)" xfId="9489"/>
    <cellStyle name="1_tree_수량산출_구로리총괄내역_일위대가_성북구실행(0426)_두원공과대학입찰실행(20060728)" xfId="9490"/>
    <cellStyle name="1_tree_수량산출_구로리총괄내역_일위대가_성북구실행(0426)_두원공과대학입찰실행(20060801)" xfId="9491"/>
    <cellStyle name="1_tree_수량산출_구로리총괄내역_일위대가_성북구실행(0426)_두원공과대학입찰실행(20060801최종)" xfId="9492"/>
    <cellStyle name="1_tree_수량산출_구로리총괄내역_일위대가_성북구실행(0426)_일괄견적비교(대은수량기준)-최종" xfId="9493"/>
    <cellStyle name="1_tree_수량산출_구로리총괄내역_일위대가_성북구실행(0426)_입찰실행(2007.01.17결재)" xfId="9494"/>
    <cellStyle name="1_tree_수량산출_구로리총괄내역_일위대가_성북구실행(0426)_입찰실행(2007.01.23-절감nego-공기13개월현실245억도급260억)" xfId="9495"/>
    <cellStyle name="1_tree_수량산출_구로리총괄내역_일위대가_성북구실행(0426)_입찰실행(녹산병원2007.05.02)" xfId="9496"/>
    <cellStyle name="1_tree_수량산출_구로리총괄내역_일위대가_성북구실행(0426)_입찰실행(녹산병원2007.05.09)" xfId="9497"/>
    <cellStyle name="1_tree_수량산출_구로리총괄내역_일위대가_성북구실행(0426)_입찰실행(두원공과대학 )" xfId="9498"/>
    <cellStyle name="1_tree_수량산출_구로리총괄내역_일위대가_성북구실행(0426)_입찰실행(문화재종합병원)" xfId="9499"/>
    <cellStyle name="1_tree_수량산출_구로리총괄내역_일위대가_성북구실행(0426)_입찰실행(서울북부지방법원)" xfId="9500"/>
    <cellStyle name="1_tree_수량산출_구로리총괄내역_일위대가_성북구실행(0426)_입찰실행(서울북부지방법원)-단가입력" xfId="9501"/>
    <cellStyle name="1_tree_수량산출_구로리총괄내역_일위대가_성북구실행(0426)_입찰실행(서울북부지방법원-공기28개월2007.02.14)" xfId="9502"/>
    <cellStyle name="1_tree_수량산출_구로리총괄내역_일위대가_성북구실행(0426)_입찰실행(서울북부지방법원-공기28개월2007.02.15)" xfId="9503"/>
    <cellStyle name="1_tree_수량산출_구로리총괄내역_일위대가_성북구실행(0426)_입찰실행(육군훈련소)" xfId="9504"/>
    <cellStyle name="1_tree_수량산출_구로리총괄내역_일위대가_성북구실행(0426)_입찰실행(육군훈련소-최종)" xfId="9505"/>
    <cellStyle name="1_tree_수량산출_구로리총괄내역_일위대가_성북구실행(0426)_입찰실행(인재2007.02.28)" xfId="9506"/>
    <cellStyle name="1_tree_수량산출_구로리총괄내역_일위대가_성북구실행(0426)_입찰실행(청주대학교예술대실습관)" xfId="9507"/>
    <cellStyle name="1_tree_수량산출_구로리총괄내역_일위대가_성북구실행(0426)_진주종합실내체육관건립공사(실행20060613)" xfId="9508"/>
    <cellStyle name="1_tree_수량산출_구로리총괄내역_일위대가_성북구실행(0426)_청주대학교예술대학실습관입찰실행" xfId="9509"/>
    <cellStyle name="1_tree_수량산출_구로리총괄내역_일위대가_실행예산-덕성여대(본실행)" xfId="9510"/>
    <cellStyle name="1_tree_수량산출_구로리총괄내역_일위대가_실행작업중_기계내역(노인건강타운)_20060201(동진)" xfId="9511"/>
    <cellStyle name="1_tree_수량산출_구로리총괄내역_일위대가_실행품의B&amp;N100%(1113)최종결재" xfId="9512"/>
    <cellStyle name="1_tree_수량산출_구로리총괄내역_일위대가_실행품의B&amp;N100%(1113)최종결재_실행예산품의서(송도B&amp;N)20080116작업중" xfId="9513"/>
    <cellStyle name="1_tree_수량산출_구로리총괄내역_일위대가_실행품의B&amp;N100%(1113)최종결재_실행예산품의서(송도B&amp;N)검토20080101" xfId="9514"/>
    <cellStyle name="1_tree_수량산출_구로리총괄내역_일위대가_정산보고" xfId="9515"/>
    <cellStyle name="1_tree_수량산출_구로리총괄내역_일위대가_정산실행예산" xfId="9516"/>
    <cellStyle name="1_tree_수량산출_구로리총괄내역_일위대가_준공정산보고-덕성여대현장" xfId="9517"/>
    <cellStyle name="1_tree_수량산출_구로리총괄내역_일위대가_준공정산보고-중앙고강당현장(경비보나)" xfId="9518"/>
    <cellStyle name="1_tree_수량산출_구로리총괄내역_일위대가_청주사직골조(최종확정)" xfId="9519"/>
    <cellStyle name="1_tree_수량산출_구로리총괄내역_일위대가_청주사직골조(최종확정) 2" xfId="9520"/>
    <cellStyle name="1_tree_수량산출_구로리총괄내역_일위대가_청주사직골조(최종확정) 3" xfId="9521"/>
    <cellStyle name="1_tree_수량산출_구로리총괄내역_일위대가_최종-실행내역(협성대신학관)060110" xfId="9522"/>
    <cellStyle name="1_tree_수량산출_구로리총괄내역_일위대가_통합단가-동진" xfId="9523"/>
    <cellStyle name="1_tree_수량산출_구로리총괄내역_자재단가표" xfId="9527"/>
    <cellStyle name="1_tree_수량산출_구로리총괄내역_장안초등학교내역0814" xfId="9528"/>
    <cellStyle name="1_tree_수량산출_구로리총괄내역_정산보고" xfId="9529"/>
    <cellStyle name="1_tree_수량산출_구로리총괄내역_정산실행예산" xfId="9530"/>
    <cellStyle name="1_tree_수량산출_구로리총괄내역_준공정산보고-덕성여대현장" xfId="9531"/>
    <cellStyle name="1_tree_수량산출_구로리총괄내역_준공정산보고-중앙고강당현장(경비보나)" xfId="9532"/>
    <cellStyle name="1_tree_수량산출_구로리총괄내역_청주사직골조(최종확정)" xfId="9533"/>
    <cellStyle name="1_tree_수량산출_구로리총괄내역_청주사직골조(최종확정) 2" xfId="9534"/>
    <cellStyle name="1_tree_수량산출_구로리총괄내역_청주사직골조(최종확정) 3" xfId="9535"/>
    <cellStyle name="1_tree_수량산출_구로리총괄내역_최종-실행내역(협성대신학관)060110" xfId="9536"/>
    <cellStyle name="1_tree_수량산출_구로리총괄내역_통합단가-동진" xfId="9537"/>
    <cellStyle name="1_tree_수량산출_구로리총괄내역_표준내역서" xfId="9538"/>
    <cellStyle name="1_tree_수량산출_구로리총괄내역_표준내역서 2" xfId="9539"/>
    <cellStyle name="1_tree_수량산출_구로리총괄내역_표준내역서 3" xfId="9540"/>
    <cellStyle name="1_tree_수량산출_구로리총괄내역_표준내역서_01.부산대병원실행-작업중(태양)" xfId="9541"/>
    <cellStyle name="1_tree_수량산출_구로리총괄내역_표준내역서_04. 신도림주상복합_기계실행예산(안)20060412_배연담파스리브단가수정" xfId="9542"/>
    <cellStyle name="1_tree_수량산출_구로리총괄내역_표준내역서_04.비봉도급-작업중" xfId="9543"/>
    <cellStyle name="1_tree_수량산출_구로리총괄내역_표준내역서_04.비봉도급-작업중_04. 신도림주상복합_기계실행예산(안)20060412_배연담파스리브단가수정" xfId="9544"/>
    <cellStyle name="1_tree_수량산출_구로리총괄내역_표준내역서_04.비봉도급-작업중_실행작업중_기계내역(노인건강타운)_20060201(동진)" xfId="9545"/>
    <cellStyle name="1_tree_수량산출_구로리총괄내역_표준내역서_04.비봉도급-작업중_최종-실행내역(협성대신학관)060110" xfId="9546"/>
    <cellStyle name="1_tree_수량산출_구로리총괄내역_표준내역서_04.비봉도급-작업중_통합단가-동진" xfId="9547"/>
    <cellStyle name="1_tree_수량산출_구로리총괄내역_표준내역서_ys dw 은평 생태교량" xfId="9590"/>
    <cellStyle name="1_tree_수량산출_구로리총괄내역_표준내역서_ys dw 은평 생태교량 2" xfId="9591"/>
    <cellStyle name="1_tree_수량산출_구로리총괄내역_표준내역서_ys dw 은평 생태교량 3" xfId="9592"/>
    <cellStyle name="1_tree_수량산출_구로리총괄내역_표준내역서_국민은행" xfId="9548"/>
    <cellStyle name="1_tree_수량산출_구로리총괄내역_표준내역서_도장공사(실행예산)" xfId="12471"/>
    <cellStyle name="1_tree_수량산출_구로리총괄내역_표준내역서_도장공사(실행예산)_동주변경결의(1차)" xfId="12470"/>
    <cellStyle name="1_tree_수량산출_구로리총괄내역_표준내역서_성북구실행(0426)" xfId="9549"/>
    <cellStyle name="1_tree_수량산출_구로리총괄내역_표준내역서_성북구실행(0426)_20061128입찰실행(춘천의암스포츠타운-당초안)" xfId="9550"/>
    <cellStyle name="1_tree_수량산출_구로리총괄내역_표준내역서_성북구실행(0426)_20061218입찰실행(차세대연구동)" xfId="9551"/>
    <cellStyle name="1_tree_수량산출_구로리총괄내역_표준내역서_성북구실행(0426)_20070201입찰실행(시화2007.02.07결재)" xfId="9552"/>
    <cellStyle name="1_tree_수량산출_구로리총괄내역_표준내역서_성북구실행(0426)_20070201입찰실행(시화2007.02.08결재)" xfId="9553"/>
    <cellStyle name="1_tree_수량산출_구로리총괄내역_표준내역서_성북구실행(0426)_경비및 공사스케줄작성" xfId="9554"/>
    <cellStyle name="1_tree_수량산출_구로리총괄내역_표준내역서_성북구실행(0426)_두원공과대학입찰실행(20060718)" xfId="9555"/>
    <cellStyle name="1_tree_수량산출_구로리총괄내역_표준내역서_성북구실행(0426)_두원공과대학입찰실행(20060728)" xfId="9556"/>
    <cellStyle name="1_tree_수량산출_구로리총괄내역_표준내역서_성북구실행(0426)_두원공과대학입찰실행(20060801)" xfId="9557"/>
    <cellStyle name="1_tree_수량산출_구로리총괄내역_표준내역서_성북구실행(0426)_두원공과대학입찰실행(20060801최종)" xfId="9558"/>
    <cellStyle name="1_tree_수량산출_구로리총괄내역_표준내역서_성북구실행(0426)_일괄견적비교(대은수량기준)-최종" xfId="9559"/>
    <cellStyle name="1_tree_수량산출_구로리총괄내역_표준내역서_성북구실행(0426)_입찰실행(2007.01.17결재)" xfId="9560"/>
    <cellStyle name="1_tree_수량산출_구로리총괄내역_표준내역서_성북구실행(0426)_입찰실행(2007.01.23-절감nego-공기13개월현실245억도급260억)" xfId="9561"/>
    <cellStyle name="1_tree_수량산출_구로리총괄내역_표준내역서_성북구실행(0426)_입찰실행(녹산병원2007.05.02)" xfId="9562"/>
    <cellStyle name="1_tree_수량산출_구로리총괄내역_표준내역서_성북구실행(0426)_입찰실행(녹산병원2007.05.09)" xfId="9563"/>
    <cellStyle name="1_tree_수량산출_구로리총괄내역_표준내역서_성북구실행(0426)_입찰실행(두원공과대학 )" xfId="9564"/>
    <cellStyle name="1_tree_수량산출_구로리총괄내역_표준내역서_성북구실행(0426)_입찰실행(문화재종합병원)" xfId="9565"/>
    <cellStyle name="1_tree_수량산출_구로리총괄내역_표준내역서_성북구실행(0426)_입찰실행(서울북부지방법원)" xfId="9566"/>
    <cellStyle name="1_tree_수량산출_구로리총괄내역_표준내역서_성북구실행(0426)_입찰실행(서울북부지방법원)-단가입력" xfId="9567"/>
    <cellStyle name="1_tree_수량산출_구로리총괄내역_표준내역서_성북구실행(0426)_입찰실행(서울북부지방법원-공기28개월2007.02.14)" xfId="9568"/>
    <cellStyle name="1_tree_수량산출_구로리총괄내역_표준내역서_성북구실행(0426)_입찰실행(서울북부지방법원-공기28개월2007.02.15)" xfId="9569"/>
    <cellStyle name="1_tree_수량산출_구로리총괄내역_표준내역서_성북구실행(0426)_입찰실행(육군훈련소)" xfId="9570"/>
    <cellStyle name="1_tree_수량산출_구로리총괄내역_표준내역서_성북구실행(0426)_입찰실행(육군훈련소-최종)" xfId="9571"/>
    <cellStyle name="1_tree_수량산출_구로리총괄내역_표준내역서_성북구실행(0426)_입찰실행(인재2007.02.28)" xfId="9572"/>
    <cellStyle name="1_tree_수량산출_구로리총괄내역_표준내역서_성북구실행(0426)_입찰실행(청주대학교예술대실습관)" xfId="9573"/>
    <cellStyle name="1_tree_수량산출_구로리총괄내역_표준내역서_성북구실행(0426)_진주종합실내체육관건립공사(실행20060613)" xfId="9574"/>
    <cellStyle name="1_tree_수량산출_구로리총괄내역_표준내역서_성북구실행(0426)_청주대학교예술대학실습관입찰실행" xfId="9575"/>
    <cellStyle name="1_tree_수량산출_구로리총괄내역_표준내역서_실행예산-덕성여대(본실행)" xfId="9576"/>
    <cellStyle name="1_tree_수량산출_구로리총괄내역_표준내역서_실행작업중_기계내역(노인건강타운)_20060201(동진)" xfId="9577"/>
    <cellStyle name="1_tree_수량산출_구로리총괄내역_표준내역서_실행품의B&amp;N100%(1113)최종결재" xfId="9578"/>
    <cellStyle name="1_tree_수량산출_구로리총괄내역_표준내역서_실행품의B&amp;N100%(1113)최종결재_실행예산품의서(송도B&amp;N)20080116작업중" xfId="9579"/>
    <cellStyle name="1_tree_수량산출_구로리총괄내역_표준내역서_실행품의B&amp;N100%(1113)최종결재_실행예산품의서(송도B&amp;N)검토20080101" xfId="9580"/>
    <cellStyle name="1_tree_수량산출_구로리총괄내역_표준내역서_정산보고" xfId="9581"/>
    <cellStyle name="1_tree_수량산출_구로리총괄내역_표준내역서_정산실행예산" xfId="9582"/>
    <cellStyle name="1_tree_수량산출_구로리총괄내역_표준내역서_준공정산보고-덕성여대현장" xfId="9583"/>
    <cellStyle name="1_tree_수량산출_구로리총괄내역_표준내역서_준공정산보고-중앙고강당현장(경비보나)" xfId="9584"/>
    <cellStyle name="1_tree_수량산출_구로리총괄내역_표준내역서_청주사직골조(최종확정)" xfId="9585"/>
    <cellStyle name="1_tree_수량산출_구로리총괄내역_표준내역서_청주사직골조(최종확정) 2" xfId="9586"/>
    <cellStyle name="1_tree_수량산출_구로리총괄내역_표준내역서_청주사직골조(최종확정) 3" xfId="9587"/>
    <cellStyle name="1_tree_수량산출_구로리총괄내역_표준내역서_최종-실행내역(협성대신학관)060110" xfId="9588"/>
    <cellStyle name="1_tree_수량산출_구로리총괄내역_표준내역서_통합단가-동진" xfId="9589"/>
    <cellStyle name="1_tree_수량산출_구청본과-폐기물예산서양식" xfId="9596"/>
    <cellStyle name="1_tree_수량산출_구청본과-폐기물예산서양식_둥근달-수량산출서(철거)" xfId="9597"/>
    <cellStyle name="1_tree_수량산출_국민은행" xfId="9598"/>
    <cellStyle name="1_tree_수량산출_금호아파트수량산출" xfId="9599"/>
    <cellStyle name="1_tree_수량산출_금호아파트수량산출_수량산출" xfId="9600"/>
    <cellStyle name="1_tree_수량산출_노원구가로수-폐기물예산서" xfId="9601"/>
    <cellStyle name="1_tree_수량산출_노원구가로수-폐기물예산서_00-폐기물처리설계서양식" xfId="9602"/>
    <cellStyle name="1_tree_수량산출_노원구가로수-폐기물예산서_둥근달-수량산출서(철거)" xfId="9603"/>
    <cellStyle name="1_tree_수량산출_도봉신창-예산서 0325" xfId="9604"/>
    <cellStyle name="1_tree_수량산출_도장공사(실행예산)" xfId="12469"/>
    <cellStyle name="1_tree_수량산출_도장공사(실행예산)_동주변경결의(1차)" xfId="12468"/>
    <cellStyle name="1_tree_수량산출_동탄수량산출" xfId="9605"/>
    <cellStyle name="1_tree_수량산출_목동내역" xfId="9606"/>
    <cellStyle name="1_tree_수량산출_목동내역_04. 신도림주상복합_기계실행예산(안)20060412_배연담파스리브단가수정" xfId="9607"/>
    <cellStyle name="1_tree_수량산출_목동내역_05W0305L(실행작업051125)" xfId="9608"/>
    <cellStyle name="1_tree_수량산출_목동내역_강남대 complex 도급" xfId="9609"/>
    <cellStyle name="1_tree_수량산출_목동내역_강남대 complex 도급_04. 신도림주상복합_기계실행예산(안)20060412_배연담파스리브단가수정" xfId="9610"/>
    <cellStyle name="1_tree_수량산출_목동내역_강남대 complex 도급_실행작업중_기계(공내역서)-실행(051226)" xfId="9611"/>
    <cellStyle name="1_tree_수량산출_목동내역_강남대 complex 도급_실행작업중_기계내역(노인건강타운)_20060201(동진)" xfId="9612"/>
    <cellStyle name="1_tree_수량산출_목동내역_강남대 complex 도급_최종-실행내역(협성대신학관)060110" xfId="9613"/>
    <cellStyle name="1_tree_수량산출_목동내역_강남대 complex 도급_통합단가-동진" xfId="9614"/>
    <cellStyle name="1_tree_수량산출_목동내역_강남대 complex 실행-10%조정내역" xfId="9615"/>
    <cellStyle name="1_tree_수량산출_목동내역_강남대 complex 실행-10%조정내역_04. 신도림주상복합_기계실행예산(안)20060412_배연담파스리브단가수정" xfId="9616"/>
    <cellStyle name="1_tree_수량산출_목동내역_건국대학교기숙사신축공사_3차수정(실행05.04.20)_결과물" xfId="9617"/>
    <cellStyle name="1_tree_수량산출_목동내역_건국대학교기숙사신축공사_3차수정(실행05.04.20)_결과물_04. 신도림주상복합_기계실행예산(안)20060412_배연담파스리브단가수정" xfId="9618"/>
    <cellStyle name="1_tree_수량산출_목동내역_건국대학교기숙사신축공사_3차수정(실행05.04.20)_결과물_실행작업중_기계내역(노인건강타운)_20060201(동진)" xfId="9619"/>
    <cellStyle name="1_tree_수량산출_목동내역_건국대학교기숙사신축공사_3차수정(실행05.04.20)_결과물_최종-실행내역(협성대신학관)060110" xfId="9620"/>
    <cellStyle name="1_tree_수량산출_목동내역_건국대학교기숙사신축공사_3차수정(실행05.04.20)_결과물_통합단가-동진" xfId="9621"/>
    <cellStyle name="1_tree_수량산출_목동내역_실행작업중_기계(공내역서)-실행(051226)" xfId="9622"/>
    <cellStyle name="1_tree_수량산출_목동내역_실행작업중_기계내역(노인건강타운)_20060201(동진)" xfId="9623"/>
    <cellStyle name="1_tree_수량산출_목동내역_외주견적목록" xfId="9624"/>
    <cellStyle name="1_tree_수량산출_목동내역_최종-실행내역(협성대신학관)060110" xfId="9625"/>
    <cellStyle name="1_tree_수량산출_목동내역_통합단가-동진" xfId="9626"/>
    <cellStyle name="1_tree_수량산출_목동내역_폐기물집계" xfId="9627"/>
    <cellStyle name="1_tree_수량산출_목동내역_폐기물집계_04. 신도림주상복합_기계실행예산(안)20060412_배연담파스리브단가수정" xfId="9628"/>
    <cellStyle name="1_tree_수량산출_목동내역_폐기물집계_05W0305L(실행작업051125)" xfId="9629"/>
    <cellStyle name="1_tree_수량산출_목동내역_폐기물집계_강남대 complex 도급" xfId="9630"/>
    <cellStyle name="1_tree_수량산출_목동내역_폐기물집계_강남대 complex 도급_04. 신도림주상복합_기계실행예산(안)20060412_배연담파스리브단가수정" xfId="9631"/>
    <cellStyle name="1_tree_수량산출_목동내역_폐기물집계_강남대 complex 도급_실행작업중_기계(공내역서)-실행(051226)" xfId="9632"/>
    <cellStyle name="1_tree_수량산출_목동내역_폐기물집계_강남대 complex 도급_실행작업중_기계내역(노인건강타운)_20060201(동진)" xfId="9633"/>
    <cellStyle name="1_tree_수량산출_목동내역_폐기물집계_강남대 complex 도급_최종-실행내역(협성대신학관)060110" xfId="9634"/>
    <cellStyle name="1_tree_수량산출_목동내역_폐기물집계_강남대 complex 도급_통합단가-동진" xfId="9635"/>
    <cellStyle name="1_tree_수량산출_목동내역_폐기물집계_강남대 complex 실행-10%조정내역" xfId="9636"/>
    <cellStyle name="1_tree_수량산출_목동내역_폐기물집계_강남대 complex 실행-10%조정내역_04. 신도림주상복합_기계실행예산(안)20060412_배연담파스리브단가수정" xfId="9637"/>
    <cellStyle name="1_tree_수량산출_목동내역_폐기물집계_건국대학교기숙사신축공사_3차수정(실행05.04.20)_결과물" xfId="9638"/>
    <cellStyle name="1_tree_수량산출_목동내역_폐기물집계_건국대학교기숙사신축공사_3차수정(실행05.04.20)_결과물_04. 신도림주상복합_기계실행예산(안)20060412_배연담파스리브단가수정" xfId="9639"/>
    <cellStyle name="1_tree_수량산출_목동내역_폐기물집계_건국대학교기숙사신축공사_3차수정(실행05.04.20)_결과물_실행작업중_기계내역(노인건강타운)_20060201(동진)" xfId="9640"/>
    <cellStyle name="1_tree_수량산출_목동내역_폐기물집계_건국대학교기숙사신축공사_3차수정(실행05.04.20)_결과물_최종-실행내역(협성대신학관)060110" xfId="9641"/>
    <cellStyle name="1_tree_수량산출_목동내역_폐기물집계_건국대학교기숙사신축공사_3차수정(실행05.04.20)_결과물_통합단가-동진" xfId="9642"/>
    <cellStyle name="1_tree_수량산출_목동내역_폐기물집계_실행작업중_기계(공내역서)-실행(051226)" xfId="9643"/>
    <cellStyle name="1_tree_수량산출_목동내역_폐기물집계_실행작업중_기계내역(노인건강타운)_20060201(동진)" xfId="9644"/>
    <cellStyle name="1_tree_수량산출_목동내역_폐기물집계_외주견적목록" xfId="9645"/>
    <cellStyle name="1_tree_수량산출_목동내역_폐기물집계_최종-실행내역(협성대신학관)060110" xfId="9646"/>
    <cellStyle name="1_tree_수량산출_목동내역_폐기물집계_통합단가-동진" xfId="9647"/>
    <cellStyle name="1_tree_수량산출_목동내역_폐기물집계_한국국제협력단국제협력관련시설신축공사(11(1).20)실행작업" xfId="9648"/>
    <cellStyle name="1_tree_수량산출_목동내역_한국국제협력단국제협력관련시설신축공사(11(1).20)실행작업" xfId="9649"/>
    <cellStyle name="1_tree_수량산출_성북구실행(0426)" xfId="9650"/>
    <cellStyle name="1_tree_수량산출_성북구실행(0426)_20061128입찰실행(춘천의암스포츠타운-당초안)" xfId="9651"/>
    <cellStyle name="1_tree_수량산출_성북구실행(0426)_20061218입찰실행(차세대연구동)" xfId="9652"/>
    <cellStyle name="1_tree_수량산출_성북구실행(0426)_20070201입찰실행(시화2007.02.07결재)" xfId="9653"/>
    <cellStyle name="1_tree_수량산출_성북구실행(0426)_20070201입찰실행(시화2007.02.08결재)" xfId="9654"/>
    <cellStyle name="1_tree_수량산출_성북구실행(0426)_경비및 공사스케줄작성" xfId="9655"/>
    <cellStyle name="1_tree_수량산출_성북구실행(0426)_두원공과대학입찰실행(20060718)" xfId="9656"/>
    <cellStyle name="1_tree_수량산출_성북구실행(0426)_두원공과대학입찰실행(20060728)" xfId="9657"/>
    <cellStyle name="1_tree_수량산출_성북구실행(0426)_두원공과대학입찰실행(20060801)" xfId="9658"/>
    <cellStyle name="1_tree_수량산출_성북구실행(0426)_두원공과대학입찰실행(20060801최종)" xfId="9659"/>
    <cellStyle name="1_tree_수량산출_성북구실행(0426)_일괄견적비교(대은수량기준)-최종" xfId="9660"/>
    <cellStyle name="1_tree_수량산출_성북구실행(0426)_입찰실행(2007.01.17결재)" xfId="9661"/>
    <cellStyle name="1_tree_수량산출_성북구실행(0426)_입찰실행(2007.01.23-절감nego-공기13개월현실245억도급260억)" xfId="9662"/>
    <cellStyle name="1_tree_수량산출_성북구실행(0426)_입찰실행(녹산병원2007.05.02)" xfId="9663"/>
    <cellStyle name="1_tree_수량산출_성북구실행(0426)_입찰실행(녹산병원2007.05.09)" xfId="9664"/>
    <cellStyle name="1_tree_수량산출_성북구실행(0426)_입찰실행(두원공과대학 )" xfId="9665"/>
    <cellStyle name="1_tree_수량산출_성북구실행(0426)_입찰실행(문화재종합병원)" xfId="9666"/>
    <cellStyle name="1_tree_수량산출_성북구실행(0426)_입찰실행(서울북부지방법원)" xfId="9667"/>
    <cellStyle name="1_tree_수량산출_성북구실행(0426)_입찰실행(서울북부지방법원)-단가입력" xfId="9668"/>
    <cellStyle name="1_tree_수량산출_성북구실행(0426)_입찰실행(서울북부지방법원-공기28개월2007.02.14)" xfId="9669"/>
    <cellStyle name="1_tree_수량산출_성북구실행(0426)_입찰실행(서울북부지방법원-공기28개월2007.02.15)" xfId="9670"/>
    <cellStyle name="1_tree_수량산출_성북구실행(0426)_입찰실행(육군훈련소)" xfId="9671"/>
    <cellStyle name="1_tree_수량산출_성북구실행(0426)_입찰실행(육군훈련소-최종)" xfId="9672"/>
    <cellStyle name="1_tree_수량산출_성북구실행(0426)_입찰실행(인재2007.02.28)" xfId="9673"/>
    <cellStyle name="1_tree_수량산출_성북구실행(0426)_입찰실행(청주대학교예술대실습관)" xfId="9674"/>
    <cellStyle name="1_tree_수량산출_성북구실행(0426)_진주종합실내체육관건립공사(실행20060613)" xfId="9675"/>
    <cellStyle name="1_tree_수량산출_성북구실행(0426)_청주대학교예술대학실습관입찰실행" xfId="9676"/>
    <cellStyle name="1_tree_수량산출_수량산출" xfId="9677"/>
    <cellStyle name="1_tree_수량산출_수량산출_1" xfId="9678"/>
    <cellStyle name="1_tree_수량산출_수량산출_수량산출" xfId="9679"/>
    <cellStyle name="1_tree_수량산출_시설물공" xfId="9680"/>
    <cellStyle name="1_tree_수량산출_시설물공_수량산출" xfId="9681"/>
    <cellStyle name="1_tree_수량산출_실행예산-덕성여대(본실행)" xfId="9682"/>
    <cellStyle name="1_tree_수량산출_실행작업중_기계(공내역서)-실행(051226)" xfId="9683"/>
    <cellStyle name="1_tree_수량산출_실행작업중_기계내역(노인건강타운)_20060201(동진)" xfId="9684"/>
    <cellStyle name="1_tree_수량산출_실행품의B&amp;N100%(1113)최종결재" xfId="9685"/>
    <cellStyle name="1_tree_수량산출_실행품의B&amp;N100%(1113)최종결재_실행예산품의서(송도B&amp;N)20080116작업중" xfId="9686"/>
    <cellStyle name="1_tree_수량산출_실행품의B&amp;N100%(1113)최종결재_실행예산품의서(송도B&amp;N)검토20080101" xfId="9687"/>
    <cellStyle name="1_tree_수량산출_외주견적목록" xfId="9688"/>
    <cellStyle name="1_tree_수량산출_장충-예산서" xfId="9689"/>
    <cellStyle name="1_tree_수량산출_장충-예산서_00-폐기물처리설계서양식" xfId="9690"/>
    <cellStyle name="1_tree_수량산출_장충-예산서_둥근달-수량산출서(철거)" xfId="9691"/>
    <cellStyle name="1_tree_수량산출_장충-폐기물예산서" xfId="9692"/>
    <cellStyle name="1_tree_수량산출_장충-폐기물예산서_00-폐기물처리설계서양식" xfId="9693"/>
    <cellStyle name="1_tree_수량산출_장충-폐기물예산서_둥근달-수량산출서(철거)" xfId="9694"/>
    <cellStyle name="1_tree_수량산출_장충-표지예정공정표" xfId="9695"/>
    <cellStyle name="1_tree_수량산출_장충-표지예정공정표_00-폐기물처리설계서양식" xfId="9696"/>
    <cellStyle name="1_tree_수량산출_장충-표지예정공정표_둥근달-수량산출서(철거)" xfId="9697"/>
    <cellStyle name="1_tree_수량산출_정산보고" xfId="9698"/>
    <cellStyle name="1_tree_수량산출_정산실행예산" xfId="9699"/>
    <cellStyle name="1_tree_수량산출_준공정산보고-덕성여대현장" xfId="9700"/>
    <cellStyle name="1_tree_수량산출_준공정산보고-중앙고강당현장(경비보나)" xfId="9701"/>
    <cellStyle name="1_tree_수량산출_청주사직골조(최종확정)" xfId="9702"/>
    <cellStyle name="1_tree_수량산출_청주사직골조(최종확정) 2" xfId="9703"/>
    <cellStyle name="1_tree_수량산출_청주사직골조(최종확정) 3" xfId="9704"/>
    <cellStyle name="1_tree_수량산출_총괄내역0518" xfId="9705"/>
    <cellStyle name="1_tree_수량산출_총괄내역0518 2" xfId="9706"/>
    <cellStyle name="1_tree_수량산출_총괄내역0518 3" xfId="9707"/>
    <cellStyle name="1_tree_수량산출_총괄내역0518_01.부산대병원실행-작업중(태양)" xfId="9708"/>
    <cellStyle name="1_tree_수량산출_총괄내역0518_04. 신도림주상복합_기계실행예산(안)20060412_배연담파스리브단가수정" xfId="9709"/>
    <cellStyle name="1_tree_수량산출_총괄내역0518_04.비봉도급-작업중" xfId="9710"/>
    <cellStyle name="1_tree_수량산출_총괄내역0518_04.비봉도급-작업중_04. 신도림주상복합_기계실행예산(안)20060412_배연담파스리브단가수정" xfId="9711"/>
    <cellStyle name="1_tree_수량산출_총괄내역0518_04.비봉도급-작업중_실행작업중_기계내역(노인건강타운)_20060201(동진)" xfId="9712"/>
    <cellStyle name="1_tree_수량산출_총괄내역0518_04.비봉도급-작업중_최종-실행내역(협성대신학관)060110" xfId="9713"/>
    <cellStyle name="1_tree_수량산출_총괄내역0518_04.비봉도급-작업중_통합단가-동진" xfId="9714"/>
    <cellStyle name="1_tree_수량산출_총괄내역0518_ys dw 은평 생태교량" xfId="9933"/>
    <cellStyle name="1_tree_수량산출_총괄내역0518_ys dw 은평 생태교량 2" xfId="9934"/>
    <cellStyle name="1_tree_수량산출_총괄내역0518_ys dw 은평 생태교량 3" xfId="9935"/>
    <cellStyle name="1_tree_수량산출_총괄내역0518_구로리설계예산서1029" xfId="9715"/>
    <cellStyle name="1_tree_수량산출_총괄내역0518_구로리설계예산서1118준공" xfId="9716"/>
    <cellStyle name="1_tree_수량산출_총괄내역0518_구로리설계예산서조경" xfId="9717"/>
    <cellStyle name="1_tree_수량산출_총괄내역0518_구로리어린이공원예산서(조경)1125" xfId="9718"/>
    <cellStyle name="1_tree_수량산출_총괄내역0518_국민은행" xfId="9719"/>
    <cellStyle name="1_tree_수량산출_총괄내역0518_내역서" xfId="9720"/>
    <cellStyle name="1_tree_수량산출_총괄내역0518_노임단가표" xfId="9721"/>
    <cellStyle name="1_tree_수량산출_총괄내역0518_단가산출서" xfId="9722"/>
    <cellStyle name="1_tree_수량산출_총괄내역0518_단가산출서 2" xfId="9723"/>
    <cellStyle name="1_tree_수량산출_총괄내역0518_단가산출서 3" xfId="9724"/>
    <cellStyle name="1_tree_수량산출_총괄내역0518_단가산출서_01.부산대병원실행-작업중(태양)" xfId="9725"/>
    <cellStyle name="1_tree_수량산출_총괄내역0518_단가산출서_04. 신도림주상복합_기계실행예산(안)20060412_배연담파스리브단가수정" xfId="9726"/>
    <cellStyle name="1_tree_수량산출_총괄내역0518_단가산출서_04.비봉도급-작업중" xfId="9727"/>
    <cellStyle name="1_tree_수량산출_총괄내역0518_단가산출서_04.비봉도급-작업중_04. 신도림주상복합_기계실행예산(안)20060412_배연담파스리브단가수정" xfId="9728"/>
    <cellStyle name="1_tree_수량산출_총괄내역0518_단가산출서_04.비봉도급-작업중_실행작업중_기계내역(노인건강타운)_20060201(동진)" xfId="9729"/>
    <cellStyle name="1_tree_수량산출_총괄내역0518_단가산출서_04.비봉도급-작업중_최종-실행내역(협성대신학관)060110" xfId="9730"/>
    <cellStyle name="1_tree_수량산출_총괄내역0518_단가산출서_04.비봉도급-작업중_통합단가-동진" xfId="9731"/>
    <cellStyle name="1_tree_수량산출_총괄내역0518_단가산출서_ys dw 은평 생태교량" xfId="9774"/>
    <cellStyle name="1_tree_수량산출_총괄내역0518_단가산출서_ys dw 은평 생태교량 2" xfId="9775"/>
    <cellStyle name="1_tree_수량산출_총괄내역0518_단가산출서_ys dw 은평 생태교량 3" xfId="9776"/>
    <cellStyle name="1_tree_수량산출_총괄내역0518_단가산출서_국민은행" xfId="9732"/>
    <cellStyle name="1_tree_수량산출_총괄내역0518_단가산출서_도장공사(실행예산)" xfId="12467"/>
    <cellStyle name="1_tree_수량산출_총괄내역0518_단가산출서_도장공사(실행예산)_동주변경결의(1차)" xfId="12466"/>
    <cellStyle name="1_tree_수량산출_총괄내역0518_단가산출서_성북구실행(0426)" xfId="9733"/>
    <cellStyle name="1_tree_수량산출_총괄내역0518_단가산출서_성북구실행(0426)_20061128입찰실행(춘천의암스포츠타운-당초안)" xfId="9734"/>
    <cellStyle name="1_tree_수량산출_총괄내역0518_단가산출서_성북구실행(0426)_20061218입찰실행(차세대연구동)" xfId="9735"/>
    <cellStyle name="1_tree_수량산출_총괄내역0518_단가산출서_성북구실행(0426)_20070201입찰실행(시화2007.02.07결재)" xfId="9736"/>
    <cellStyle name="1_tree_수량산출_총괄내역0518_단가산출서_성북구실행(0426)_20070201입찰실행(시화2007.02.08결재)" xfId="9737"/>
    <cellStyle name="1_tree_수량산출_총괄내역0518_단가산출서_성북구실행(0426)_경비및 공사스케줄작성" xfId="9738"/>
    <cellStyle name="1_tree_수량산출_총괄내역0518_단가산출서_성북구실행(0426)_두원공과대학입찰실행(20060718)" xfId="9739"/>
    <cellStyle name="1_tree_수량산출_총괄내역0518_단가산출서_성북구실행(0426)_두원공과대학입찰실행(20060728)" xfId="9740"/>
    <cellStyle name="1_tree_수량산출_총괄내역0518_단가산출서_성북구실행(0426)_두원공과대학입찰실행(20060801)" xfId="9741"/>
    <cellStyle name="1_tree_수량산출_총괄내역0518_단가산출서_성북구실행(0426)_두원공과대학입찰실행(20060801최종)" xfId="9742"/>
    <cellStyle name="1_tree_수량산출_총괄내역0518_단가산출서_성북구실행(0426)_일괄견적비교(대은수량기준)-최종" xfId="9743"/>
    <cellStyle name="1_tree_수량산출_총괄내역0518_단가산출서_성북구실행(0426)_입찰실행(2007.01.17결재)" xfId="9744"/>
    <cellStyle name="1_tree_수량산출_총괄내역0518_단가산출서_성북구실행(0426)_입찰실행(2007.01.23-절감nego-공기13개월현실245억도급260억)" xfId="9745"/>
    <cellStyle name="1_tree_수량산출_총괄내역0518_단가산출서_성북구실행(0426)_입찰실행(녹산병원2007.05.02)" xfId="9746"/>
    <cellStyle name="1_tree_수량산출_총괄내역0518_단가산출서_성북구실행(0426)_입찰실행(녹산병원2007.05.09)" xfId="9747"/>
    <cellStyle name="1_tree_수량산출_총괄내역0518_단가산출서_성북구실행(0426)_입찰실행(두원공과대학 )" xfId="9748"/>
    <cellStyle name="1_tree_수량산출_총괄내역0518_단가산출서_성북구실행(0426)_입찰실행(문화재종합병원)" xfId="9749"/>
    <cellStyle name="1_tree_수량산출_총괄내역0518_단가산출서_성북구실행(0426)_입찰실행(서울북부지방법원)" xfId="9750"/>
    <cellStyle name="1_tree_수량산출_총괄내역0518_단가산출서_성북구실행(0426)_입찰실행(서울북부지방법원)-단가입력" xfId="9751"/>
    <cellStyle name="1_tree_수량산출_총괄내역0518_단가산출서_성북구실행(0426)_입찰실행(서울북부지방법원-공기28개월2007.02.14)" xfId="9752"/>
    <cellStyle name="1_tree_수량산출_총괄내역0518_단가산출서_성북구실행(0426)_입찰실행(서울북부지방법원-공기28개월2007.02.15)" xfId="9753"/>
    <cellStyle name="1_tree_수량산출_총괄내역0518_단가산출서_성북구실행(0426)_입찰실행(육군훈련소)" xfId="9754"/>
    <cellStyle name="1_tree_수량산출_총괄내역0518_단가산출서_성북구실행(0426)_입찰실행(육군훈련소-최종)" xfId="9755"/>
    <cellStyle name="1_tree_수량산출_총괄내역0518_단가산출서_성북구실행(0426)_입찰실행(인재2007.02.28)" xfId="9756"/>
    <cellStyle name="1_tree_수량산출_총괄내역0518_단가산출서_성북구실행(0426)_입찰실행(청주대학교예술대실습관)" xfId="9757"/>
    <cellStyle name="1_tree_수량산출_총괄내역0518_단가산출서_성북구실행(0426)_진주종합실내체육관건립공사(실행20060613)" xfId="9758"/>
    <cellStyle name="1_tree_수량산출_총괄내역0518_단가산출서_성북구실행(0426)_청주대학교예술대학실습관입찰실행" xfId="9759"/>
    <cellStyle name="1_tree_수량산출_총괄내역0518_단가산출서_실행예산-덕성여대(본실행)" xfId="9760"/>
    <cellStyle name="1_tree_수량산출_총괄내역0518_단가산출서_실행작업중_기계내역(노인건강타운)_20060201(동진)" xfId="9761"/>
    <cellStyle name="1_tree_수량산출_총괄내역0518_단가산출서_실행품의B&amp;N100%(1113)최종결재" xfId="9762"/>
    <cellStyle name="1_tree_수량산출_총괄내역0518_단가산출서_실행품의B&amp;N100%(1113)최종결재_실행예산품의서(송도B&amp;N)20080116작업중" xfId="9763"/>
    <cellStyle name="1_tree_수량산출_총괄내역0518_단가산출서_실행품의B&amp;N100%(1113)최종결재_실행예산품의서(송도B&amp;N)검토20080101" xfId="9764"/>
    <cellStyle name="1_tree_수량산출_총괄내역0518_단가산출서_정산보고" xfId="9765"/>
    <cellStyle name="1_tree_수량산출_총괄내역0518_단가산출서_정산실행예산" xfId="9766"/>
    <cellStyle name="1_tree_수량산출_총괄내역0518_단가산출서_준공정산보고-덕성여대현장" xfId="9767"/>
    <cellStyle name="1_tree_수량산출_총괄내역0518_단가산출서_준공정산보고-중앙고강당현장(경비보나)" xfId="9768"/>
    <cellStyle name="1_tree_수량산출_총괄내역0518_단가산출서_청주사직골조(최종확정)" xfId="9769"/>
    <cellStyle name="1_tree_수량산출_총괄내역0518_단가산출서_청주사직골조(최종확정) 2" xfId="9770"/>
    <cellStyle name="1_tree_수량산출_총괄내역0518_단가산출서_청주사직골조(최종확정) 3" xfId="9771"/>
    <cellStyle name="1_tree_수량산출_총괄내역0518_단가산출서_최종-실행내역(협성대신학관)060110" xfId="9772"/>
    <cellStyle name="1_tree_수량산출_총괄내역0518_단가산출서_통합단가-동진" xfId="9773"/>
    <cellStyle name="1_tree_수량산출_총괄내역0518_도장공사(실행예산)" xfId="12465"/>
    <cellStyle name="1_tree_수량산출_총괄내역0518_도장공사(실행예산)_동주변경결의(1차)" xfId="12464"/>
    <cellStyle name="1_tree_수량산출_총괄내역0518_성북구실행(0426)" xfId="9777"/>
    <cellStyle name="1_tree_수량산출_총괄내역0518_성북구실행(0426)_20061128입찰실행(춘천의암스포츠타운-당초안)" xfId="9778"/>
    <cellStyle name="1_tree_수량산출_총괄내역0518_성북구실행(0426)_20061218입찰실행(차세대연구동)" xfId="9779"/>
    <cellStyle name="1_tree_수량산출_총괄내역0518_성북구실행(0426)_20070201입찰실행(시화2007.02.07결재)" xfId="9780"/>
    <cellStyle name="1_tree_수량산출_총괄내역0518_성북구실행(0426)_20070201입찰실행(시화2007.02.08결재)" xfId="9781"/>
    <cellStyle name="1_tree_수량산출_총괄내역0518_성북구실행(0426)_경비및 공사스케줄작성" xfId="9782"/>
    <cellStyle name="1_tree_수량산출_총괄내역0518_성북구실행(0426)_두원공과대학입찰실행(20060718)" xfId="9783"/>
    <cellStyle name="1_tree_수량산출_총괄내역0518_성북구실행(0426)_두원공과대학입찰실행(20060728)" xfId="9784"/>
    <cellStyle name="1_tree_수량산출_총괄내역0518_성북구실행(0426)_두원공과대학입찰실행(20060801)" xfId="9785"/>
    <cellStyle name="1_tree_수량산출_총괄내역0518_성북구실행(0426)_두원공과대학입찰실행(20060801최종)" xfId="9786"/>
    <cellStyle name="1_tree_수량산출_총괄내역0518_성북구실행(0426)_일괄견적비교(대은수량기준)-최종" xfId="9787"/>
    <cellStyle name="1_tree_수량산출_총괄내역0518_성북구실행(0426)_입찰실행(2007.01.17결재)" xfId="9788"/>
    <cellStyle name="1_tree_수량산출_총괄내역0518_성북구실행(0426)_입찰실행(2007.01.23-절감nego-공기13개월현실245억도급260억)" xfId="9789"/>
    <cellStyle name="1_tree_수량산출_총괄내역0518_성북구실행(0426)_입찰실행(녹산병원2007.05.02)" xfId="9790"/>
    <cellStyle name="1_tree_수량산출_총괄내역0518_성북구실행(0426)_입찰실행(녹산병원2007.05.09)" xfId="9791"/>
    <cellStyle name="1_tree_수량산출_총괄내역0518_성북구실행(0426)_입찰실행(두원공과대학 )" xfId="9792"/>
    <cellStyle name="1_tree_수량산출_총괄내역0518_성북구실행(0426)_입찰실행(문화재종합병원)" xfId="9793"/>
    <cellStyle name="1_tree_수량산출_총괄내역0518_성북구실행(0426)_입찰실행(서울북부지방법원)" xfId="9794"/>
    <cellStyle name="1_tree_수량산출_총괄내역0518_성북구실행(0426)_입찰실행(서울북부지방법원)-단가입력" xfId="9795"/>
    <cellStyle name="1_tree_수량산출_총괄내역0518_성북구실행(0426)_입찰실행(서울북부지방법원-공기28개월2007.02.14)" xfId="9796"/>
    <cellStyle name="1_tree_수량산출_총괄내역0518_성북구실행(0426)_입찰실행(서울북부지방법원-공기28개월2007.02.15)" xfId="9797"/>
    <cellStyle name="1_tree_수량산출_총괄내역0518_성북구실행(0426)_입찰실행(육군훈련소)" xfId="9798"/>
    <cellStyle name="1_tree_수량산출_총괄내역0518_성북구실행(0426)_입찰실행(육군훈련소-최종)" xfId="9799"/>
    <cellStyle name="1_tree_수량산출_총괄내역0518_성북구실행(0426)_입찰실행(인재2007.02.28)" xfId="9800"/>
    <cellStyle name="1_tree_수량산출_총괄내역0518_성북구실행(0426)_입찰실행(청주대학교예술대실습관)" xfId="9801"/>
    <cellStyle name="1_tree_수량산출_총괄내역0518_성북구실행(0426)_진주종합실내체육관건립공사(실행20060613)" xfId="9802"/>
    <cellStyle name="1_tree_수량산출_총괄내역0518_성북구실행(0426)_청주대학교예술대학실습관입찰실행" xfId="9803"/>
    <cellStyle name="1_tree_수량산출_총괄내역0518_수도권매립지" xfId="9804"/>
    <cellStyle name="1_tree_수량산출_총괄내역0518_수도권매립지1004(발주용)" xfId="9805"/>
    <cellStyle name="1_tree_수량산출_총괄내역0518_실행예산-덕성여대(본실행)" xfId="9806"/>
    <cellStyle name="1_tree_수량산출_총괄내역0518_실행작업중_기계내역(노인건강타운)_20060201(동진)" xfId="9807"/>
    <cellStyle name="1_tree_수량산출_총괄내역0518_실행품의B&amp;N100%(1113)최종결재" xfId="9808"/>
    <cellStyle name="1_tree_수량산출_총괄내역0518_실행품의B&amp;N100%(1113)최종결재_실행예산품의서(송도B&amp;N)20080116작업중" xfId="9809"/>
    <cellStyle name="1_tree_수량산출_총괄내역0518_실행품의B&amp;N100%(1113)최종결재_실행예산품의서(송도B&amp;N)검토20080101" xfId="9810"/>
    <cellStyle name="1_tree_수량산출_총괄내역0518_일신건영설계예산서(0211)" xfId="9811"/>
    <cellStyle name="1_tree_수량산출_총괄내역0518_일위대가" xfId="9812"/>
    <cellStyle name="1_tree_수량산출_총괄내역0518_일위대가 2" xfId="9813"/>
    <cellStyle name="1_tree_수량산출_총괄내역0518_일위대가 3" xfId="9814"/>
    <cellStyle name="1_tree_수량산출_총괄내역0518_일위대가_01.부산대병원실행-작업중(태양)" xfId="9815"/>
    <cellStyle name="1_tree_수량산출_총괄내역0518_일위대가_04. 신도림주상복합_기계실행예산(안)20060412_배연담파스리브단가수정" xfId="9816"/>
    <cellStyle name="1_tree_수량산출_총괄내역0518_일위대가_04.비봉도급-작업중" xfId="9817"/>
    <cellStyle name="1_tree_수량산출_총괄내역0518_일위대가_04.비봉도급-작업중_04. 신도림주상복합_기계실행예산(안)20060412_배연담파스리브단가수정" xfId="9818"/>
    <cellStyle name="1_tree_수량산출_총괄내역0518_일위대가_04.비봉도급-작업중_실행작업중_기계내역(노인건강타운)_20060201(동진)" xfId="9819"/>
    <cellStyle name="1_tree_수량산출_총괄내역0518_일위대가_04.비봉도급-작업중_최종-실행내역(협성대신학관)060110" xfId="9820"/>
    <cellStyle name="1_tree_수량산출_총괄내역0518_일위대가_04.비봉도급-작업중_통합단가-동진" xfId="9821"/>
    <cellStyle name="1_tree_수량산출_총괄내역0518_일위대가_ys dw 은평 생태교량" xfId="9864"/>
    <cellStyle name="1_tree_수량산출_총괄내역0518_일위대가_ys dw 은평 생태교량 2" xfId="9865"/>
    <cellStyle name="1_tree_수량산출_총괄내역0518_일위대가_ys dw 은평 생태교량 3" xfId="9866"/>
    <cellStyle name="1_tree_수량산출_총괄내역0518_일위대가_국민은행" xfId="9822"/>
    <cellStyle name="1_tree_수량산출_총괄내역0518_일위대가_도장공사(실행예산)" xfId="12463"/>
    <cellStyle name="1_tree_수량산출_총괄내역0518_일위대가_도장공사(실행예산)_동주변경결의(1차)" xfId="12462"/>
    <cellStyle name="1_tree_수량산출_총괄내역0518_일위대가_성북구실행(0426)" xfId="9823"/>
    <cellStyle name="1_tree_수량산출_총괄내역0518_일위대가_성북구실행(0426)_20061128입찰실행(춘천의암스포츠타운-당초안)" xfId="9824"/>
    <cellStyle name="1_tree_수량산출_총괄내역0518_일위대가_성북구실행(0426)_20061218입찰실행(차세대연구동)" xfId="9825"/>
    <cellStyle name="1_tree_수량산출_총괄내역0518_일위대가_성북구실행(0426)_20070201입찰실행(시화2007.02.07결재)" xfId="9826"/>
    <cellStyle name="1_tree_수량산출_총괄내역0518_일위대가_성북구실행(0426)_20070201입찰실행(시화2007.02.08결재)" xfId="9827"/>
    <cellStyle name="1_tree_수량산출_총괄내역0518_일위대가_성북구실행(0426)_경비및 공사스케줄작성" xfId="9828"/>
    <cellStyle name="1_tree_수량산출_총괄내역0518_일위대가_성북구실행(0426)_두원공과대학입찰실행(20060718)" xfId="9829"/>
    <cellStyle name="1_tree_수량산출_총괄내역0518_일위대가_성북구실행(0426)_두원공과대학입찰실행(20060728)" xfId="9830"/>
    <cellStyle name="1_tree_수량산출_총괄내역0518_일위대가_성북구실행(0426)_두원공과대학입찰실행(20060801)" xfId="9831"/>
    <cellStyle name="1_tree_수량산출_총괄내역0518_일위대가_성북구실행(0426)_두원공과대학입찰실행(20060801최종)" xfId="9832"/>
    <cellStyle name="1_tree_수량산출_총괄내역0518_일위대가_성북구실행(0426)_일괄견적비교(대은수량기준)-최종" xfId="9833"/>
    <cellStyle name="1_tree_수량산출_총괄내역0518_일위대가_성북구실행(0426)_입찰실행(2007.01.17결재)" xfId="9834"/>
    <cellStyle name="1_tree_수량산출_총괄내역0518_일위대가_성북구실행(0426)_입찰실행(2007.01.23-절감nego-공기13개월현실245억도급260억)" xfId="9835"/>
    <cellStyle name="1_tree_수량산출_총괄내역0518_일위대가_성북구실행(0426)_입찰실행(녹산병원2007.05.02)" xfId="9836"/>
    <cellStyle name="1_tree_수량산출_총괄내역0518_일위대가_성북구실행(0426)_입찰실행(녹산병원2007.05.09)" xfId="9837"/>
    <cellStyle name="1_tree_수량산출_총괄내역0518_일위대가_성북구실행(0426)_입찰실행(두원공과대학 )" xfId="9838"/>
    <cellStyle name="1_tree_수량산출_총괄내역0518_일위대가_성북구실행(0426)_입찰실행(문화재종합병원)" xfId="9839"/>
    <cellStyle name="1_tree_수량산출_총괄내역0518_일위대가_성북구실행(0426)_입찰실행(서울북부지방법원)" xfId="9840"/>
    <cellStyle name="1_tree_수량산출_총괄내역0518_일위대가_성북구실행(0426)_입찰실행(서울북부지방법원)-단가입력" xfId="9841"/>
    <cellStyle name="1_tree_수량산출_총괄내역0518_일위대가_성북구실행(0426)_입찰실행(서울북부지방법원-공기28개월2007.02.14)" xfId="9842"/>
    <cellStyle name="1_tree_수량산출_총괄내역0518_일위대가_성북구실행(0426)_입찰실행(서울북부지방법원-공기28개월2007.02.15)" xfId="9843"/>
    <cellStyle name="1_tree_수량산출_총괄내역0518_일위대가_성북구실행(0426)_입찰실행(육군훈련소)" xfId="9844"/>
    <cellStyle name="1_tree_수량산출_총괄내역0518_일위대가_성북구실행(0426)_입찰실행(육군훈련소-최종)" xfId="9845"/>
    <cellStyle name="1_tree_수량산출_총괄내역0518_일위대가_성북구실행(0426)_입찰실행(인재2007.02.28)" xfId="9846"/>
    <cellStyle name="1_tree_수량산출_총괄내역0518_일위대가_성북구실행(0426)_입찰실행(청주대학교예술대실습관)" xfId="9847"/>
    <cellStyle name="1_tree_수량산출_총괄내역0518_일위대가_성북구실행(0426)_진주종합실내체육관건립공사(실행20060613)" xfId="9848"/>
    <cellStyle name="1_tree_수량산출_총괄내역0518_일위대가_성북구실행(0426)_청주대학교예술대학실습관입찰실행" xfId="9849"/>
    <cellStyle name="1_tree_수량산출_총괄내역0518_일위대가_실행예산-덕성여대(본실행)" xfId="9850"/>
    <cellStyle name="1_tree_수량산출_총괄내역0518_일위대가_실행작업중_기계내역(노인건강타운)_20060201(동진)" xfId="9851"/>
    <cellStyle name="1_tree_수량산출_총괄내역0518_일위대가_실행품의B&amp;N100%(1113)최종결재" xfId="9852"/>
    <cellStyle name="1_tree_수량산출_총괄내역0518_일위대가_실행품의B&amp;N100%(1113)최종결재_실행예산품의서(송도B&amp;N)20080116작업중" xfId="9853"/>
    <cellStyle name="1_tree_수량산출_총괄내역0518_일위대가_실행품의B&amp;N100%(1113)최종결재_실행예산품의서(송도B&amp;N)검토20080101" xfId="9854"/>
    <cellStyle name="1_tree_수량산출_총괄내역0518_일위대가_정산보고" xfId="9855"/>
    <cellStyle name="1_tree_수량산출_총괄내역0518_일위대가_정산실행예산" xfId="9856"/>
    <cellStyle name="1_tree_수량산출_총괄내역0518_일위대가_준공정산보고-덕성여대현장" xfId="9857"/>
    <cellStyle name="1_tree_수량산출_총괄내역0518_일위대가_준공정산보고-중앙고강당현장(경비보나)" xfId="9858"/>
    <cellStyle name="1_tree_수량산출_총괄내역0518_일위대가_청주사직골조(최종확정)" xfId="9859"/>
    <cellStyle name="1_tree_수량산출_총괄내역0518_일위대가_청주사직골조(최종확정) 2" xfId="9860"/>
    <cellStyle name="1_tree_수량산출_총괄내역0518_일위대가_청주사직골조(최종확정) 3" xfId="9861"/>
    <cellStyle name="1_tree_수량산출_총괄내역0518_일위대가_최종-실행내역(협성대신학관)060110" xfId="9862"/>
    <cellStyle name="1_tree_수량산출_총괄내역0518_일위대가_통합단가-동진" xfId="9863"/>
    <cellStyle name="1_tree_수량산출_총괄내역0518_자재단가표" xfId="9867"/>
    <cellStyle name="1_tree_수량산출_총괄내역0518_장안초등학교내역0814" xfId="9868"/>
    <cellStyle name="1_tree_수량산출_총괄내역0518_정산보고" xfId="9869"/>
    <cellStyle name="1_tree_수량산출_총괄내역0518_정산실행예산" xfId="9870"/>
    <cellStyle name="1_tree_수량산출_총괄내역0518_준공정산보고-덕성여대현장" xfId="9871"/>
    <cellStyle name="1_tree_수량산출_총괄내역0518_준공정산보고-중앙고강당현장(경비보나)" xfId="9872"/>
    <cellStyle name="1_tree_수량산출_총괄내역0518_청주사직골조(최종확정)" xfId="9873"/>
    <cellStyle name="1_tree_수량산출_총괄내역0518_청주사직골조(최종확정) 2" xfId="9874"/>
    <cellStyle name="1_tree_수량산출_총괄내역0518_청주사직골조(최종확정) 3" xfId="9875"/>
    <cellStyle name="1_tree_수량산출_총괄내역0518_최종-실행내역(협성대신학관)060110" xfId="9876"/>
    <cellStyle name="1_tree_수량산출_총괄내역0518_통합단가-동진" xfId="9877"/>
    <cellStyle name="1_tree_수량산출_총괄내역0518_표준내역서" xfId="9878"/>
    <cellStyle name="1_tree_수량산출_총괄내역0518_표준내역서 2" xfId="9879"/>
    <cellStyle name="1_tree_수량산출_총괄내역0518_표준내역서 3" xfId="9880"/>
    <cellStyle name="1_tree_수량산출_총괄내역0518_표준내역서_01.부산대병원실행-작업중(태양)" xfId="9881"/>
    <cellStyle name="1_tree_수량산출_총괄내역0518_표준내역서_04. 신도림주상복합_기계실행예산(안)20060412_배연담파스리브단가수정" xfId="9882"/>
    <cellStyle name="1_tree_수량산출_총괄내역0518_표준내역서_04.비봉도급-작업중" xfId="9883"/>
    <cellStyle name="1_tree_수량산출_총괄내역0518_표준내역서_04.비봉도급-작업중_04. 신도림주상복합_기계실행예산(안)20060412_배연담파스리브단가수정" xfId="9884"/>
    <cellStyle name="1_tree_수량산출_총괄내역0518_표준내역서_04.비봉도급-작업중_실행작업중_기계내역(노인건강타운)_20060201(동진)" xfId="9885"/>
    <cellStyle name="1_tree_수량산출_총괄내역0518_표준내역서_04.비봉도급-작업중_최종-실행내역(협성대신학관)060110" xfId="9886"/>
    <cellStyle name="1_tree_수량산출_총괄내역0518_표준내역서_04.비봉도급-작업중_통합단가-동진" xfId="9887"/>
    <cellStyle name="1_tree_수량산출_총괄내역0518_표준내역서_ys dw 은평 생태교량" xfId="9930"/>
    <cellStyle name="1_tree_수량산출_총괄내역0518_표준내역서_ys dw 은평 생태교량 2" xfId="9931"/>
    <cellStyle name="1_tree_수량산출_총괄내역0518_표준내역서_ys dw 은평 생태교량 3" xfId="9932"/>
    <cellStyle name="1_tree_수량산출_총괄내역0518_표준내역서_국민은행" xfId="9888"/>
    <cellStyle name="1_tree_수량산출_총괄내역0518_표준내역서_도장공사(실행예산)" xfId="12461"/>
    <cellStyle name="1_tree_수량산출_총괄내역0518_표준내역서_도장공사(실행예산)_동주변경결의(1차)" xfId="12460"/>
    <cellStyle name="1_tree_수량산출_총괄내역0518_표준내역서_성북구실행(0426)" xfId="9889"/>
    <cellStyle name="1_tree_수량산출_총괄내역0518_표준내역서_성북구실행(0426)_20061128입찰실행(춘천의암스포츠타운-당초안)" xfId="9890"/>
    <cellStyle name="1_tree_수량산출_총괄내역0518_표준내역서_성북구실행(0426)_20061218입찰실행(차세대연구동)" xfId="9891"/>
    <cellStyle name="1_tree_수량산출_총괄내역0518_표준내역서_성북구실행(0426)_20070201입찰실행(시화2007.02.07결재)" xfId="9892"/>
    <cellStyle name="1_tree_수량산출_총괄내역0518_표준내역서_성북구실행(0426)_20070201입찰실행(시화2007.02.08결재)" xfId="9893"/>
    <cellStyle name="1_tree_수량산출_총괄내역0518_표준내역서_성북구실행(0426)_경비및 공사스케줄작성" xfId="9894"/>
    <cellStyle name="1_tree_수량산출_총괄내역0518_표준내역서_성북구실행(0426)_두원공과대학입찰실행(20060718)" xfId="9895"/>
    <cellStyle name="1_tree_수량산출_총괄내역0518_표준내역서_성북구실행(0426)_두원공과대학입찰실행(20060728)" xfId="9896"/>
    <cellStyle name="1_tree_수량산출_총괄내역0518_표준내역서_성북구실행(0426)_두원공과대학입찰실행(20060801)" xfId="9897"/>
    <cellStyle name="1_tree_수량산출_총괄내역0518_표준내역서_성북구실행(0426)_두원공과대학입찰실행(20060801최종)" xfId="9898"/>
    <cellStyle name="1_tree_수량산출_총괄내역0518_표준내역서_성북구실행(0426)_일괄견적비교(대은수량기준)-최종" xfId="9899"/>
    <cellStyle name="1_tree_수량산출_총괄내역0518_표준내역서_성북구실행(0426)_입찰실행(2007.01.17결재)" xfId="9900"/>
    <cellStyle name="1_tree_수량산출_총괄내역0518_표준내역서_성북구실행(0426)_입찰실행(2007.01.23-절감nego-공기13개월현실245억도급260억)" xfId="9901"/>
    <cellStyle name="1_tree_수량산출_총괄내역0518_표준내역서_성북구실행(0426)_입찰실행(녹산병원2007.05.02)" xfId="9902"/>
    <cellStyle name="1_tree_수량산출_총괄내역0518_표준내역서_성북구실행(0426)_입찰실행(녹산병원2007.05.09)" xfId="9903"/>
    <cellStyle name="1_tree_수량산출_총괄내역0518_표준내역서_성북구실행(0426)_입찰실행(두원공과대학 )" xfId="9904"/>
    <cellStyle name="1_tree_수량산출_총괄내역0518_표준내역서_성북구실행(0426)_입찰실행(문화재종합병원)" xfId="9905"/>
    <cellStyle name="1_tree_수량산출_총괄내역0518_표준내역서_성북구실행(0426)_입찰실행(서울북부지방법원)" xfId="9906"/>
    <cellStyle name="1_tree_수량산출_총괄내역0518_표준내역서_성북구실행(0426)_입찰실행(서울북부지방법원)-단가입력" xfId="9907"/>
    <cellStyle name="1_tree_수량산출_총괄내역0518_표준내역서_성북구실행(0426)_입찰실행(서울북부지방법원-공기28개월2007.02.14)" xfId="9908"/>
    <cellStyle name="1_tree_수량산출_총괄내역0518_표준내역서_성북구실행(0426)_입찰실행(서울북부지방법원-공기28개월2007.02.15)" xfId="9909"/>
    <cellStyle name="1_tree_수량산출_총괄내역0518_표준내역서_성북구실행(0426)_입찰실행(육군훈련소)" xfId="9910"/>
    <cellStyle name="1_tree_수량산출_총괄내역0518_표준내역서_성북구실행(0426)_입찰실행(육군훈련소-최종)" xfId="9911"/>
    <cellStyle name="1_tree_수량산출_총괄내역0518_표준내역서_성북구실행(0426)_입찰실행(인재2007.02.28)" xfId="9912"/>
    <cellStyle name="1_tree_수량산출_총괄내역0518_표준내역서_성북구실행(0426)_입찰실행(청주대학교예술대실습관)" xfId="9913"/>
    <cellStyle name="1_tree_수량산출_총괄내역0518_표준내역서_성북구실행(0426)_진주종합실내체육관건립공사(실행20060613)" xfId="9914"/>
    <cellStyle name="1_tree_수량산출_총괄내역0518_표준내역서_성북구실행(0426)_청주대학교예술대학실습관입찰실행" xfId="9915"/>
    <cellStyle name="1_tree_수량산출_총괄내역0518_표준내역서_실행예산-덕성여대(본실행)" xfId="9916"/>
    <cellStyle name="1_tree_수량산출_총괄내역0518_표준내역서_실행작업중_기계내역(노인건강타운)_20060201(동진)" xfId="9917"/>
    <cellStyle name="1_tree_수량산출_총괄내역0518_표준내역서_실행품의B&amp;N100%(1113)최종결재" xfId="9918"/>
    <cellStyle name="1_tree_수량산출_총괄내역0518_표준내역서_실행품의B&amp;N100%(1113)최종결재_실행예산품의서(송도B&amp;N)20080116작업중" xfId="9919"/>
    <cellStyle name="1_tree_수량산출_총괄내역0518_표준내역서_실행품의B&amp;N100%(1113)최종결재_실행예산품의서(송도B&amp;N)검토20080101" xfId="9920"/>
    <cellStyle name="1_tree_수량산출_총괄내역0518_표준내역서_정산보고" xfId="9921"/>
    <cellStyle name="1_tree_수량산출_총괄내역0518_표준내역서_정산실행예산" xfId="9922"/>
    <cellStyle name="1_tree_수량산출_총괄내역0518_표준내역서_준공정산보고-덕성여대현장" xfId="9923"/>
    <cellStyle name="1_tree_수량산출_총괄내역0518_표준내역서_준공정산보고-중앙고강당현장(경비보나)" xfId="9924"/>
    <cellStyle name="1_tree_수량산출_총괄내역0518_표준내역서_청주사직골조(최종확정)" xfId="9925"/>
    <cellStyle name="1_tree_수량산출_총괄내역0518_표준내역서_청주사직골조(최종확정) 2" xfId="9926"/>
    <cellStyle name="1_tree_수량산출_총괄내역0518_표준내역서_청주사직골조(최종확정) 3" xfId="9927"/>
    <cellStyle name="1_tree_수량산출_총괄내역0518_표준내역서_최종-실행내역(협성대신학관)060110" xfId="9928"/>
    <cellStyle name="1_tree_수량산출_총괄내역0518_표준내역서_통합단가-동진" xfId="9929"/>
    <cellStyle name="1_tree_수량산출_최종-실행내역(협성대신학관)060110" xfId="9936"/>
    <cellStyle name="1_tree_수량산출_통합단가-동진" xfId="9937"/>
    <cellStyle name="1_tree_수량산출_포천어린이공원수량산출" xfId="9938"/>
    <cellStyle name="1_tree_수량산출_포천어린이공원수량산출_수량산출" xfId="9939"/>
    <cellStyle name="1_tree_수량산출_포천어린이공원수량산출f" xfId="9940"/>
    <cellStyle name="1_tree_수량산출_한국국제협력단국제협력관련시설신축공사(11(1).20)실행작업" xfId="9941"/>
    <cellStyle name="1_tree_수량산출_현대화수량산출(27최종)" xfId="9942"/>
    <cellStyle name="1_tree_수량산출_현대화수량산출(27최종)_수량산출" xfId="9943"/>
    <cellStyle name="1_tree_수량산출_현대화수량산출(27최종)_수량산출_1" xfId="9944"/>
    <cellStyle name="1_tree_수량산출_현대화수량산출(27최종)_수량산출_금호아파트수량산출" xfId="9945"/>
    <cellStyle name="1_tree_수량산출_현대화수량산출(27최종)_수량산출_금호아파트수량산출_수량산출" xfId="9946"/>
    <cellStyle name="1_tree_수량산출_현대화수량산출(27최종)_수량산출_동탄수량산출" xfId="9947"/>
    <cellStyle name="1_tree_수량산출_현대화수량산출(27최종)_수량산출_수량산출" xfId="9948"/>
    <cellStyle name="1_tree_수량산출_현대화수량산출(27최종)_수량산출_수량산출_1" xfId="9949"/>
    <cellStyle name="1_tree_수량산출_현대화수량산출(27최종)_수량산출_수량산출_수량산출" xfId="9950"/>
    <cellStyle name="1_tree_수량산출_현대화수량산출(27최종)_수량산출_포천어린이공원수량산출" xfId="9951"/>
    <cellStyle name="1_tree_수량산출_현대화수량산출(27최종)_수량산출_포천어린이공원수량산출_수량산출" xfId="9952"/>
    <cellStyle name="1_tree_수량산출_현대화수량산출(27최종)_수량산출_포천어린이공원수량산출f" xfId="9953"/>
    <cellStyle name="1_tree_수량산출_현대화수량산출(27최종)_수량산출_화성 동탄신도시" xfId="9954"/>
    <cellStyle name="1_tree_수량산출_현대화수량산출(27최종)_수량산출_화성동탄신도시시설물" xfId="9955"/>
    <cellStyle name="1_tree_수량산출_현충묘지-예산서(조경)" xfId="9956"/>
    <cellStyle name="1_tree_수량산출_현충묘지-예산서(조경) 2" xfId="9957"/>
    <cellStyle name="1_tree_수량산출_현충묘지-예산서(조경) 3" xfId="9958"/>
    <cellStyle name="1_tree_수량산출_현충묘지-예산서(조경)_00-폐기물예산서양식2" xfId="9959"/>
    <cellStyle name="1_tree_수량산출_현충묘지-예산서(조경)_00-폐기물예산서양식2_00-폐기물처리설계서양식" xfId="9960"/>
    <cellStyle name="1_tree_수량산출_현충묘지-예산서(조경)_00-폐기물예산서양식2_둥근달-수량산출서(철거)" xfId="9961"/>
    <cellStyle name="1_tree_수량산출_현충묘지-예산서(조경)_00-폐기물처리설계서양식" xfId="9962"/>
    <cellStyle name="1_tree_수량산출_현충묘지-예산서(조경)_04. 신도림주상복합_기계실행예산(안)20060412_배연담파스리브단가수정" xfId="9963"/>
    <cellStyle name="1_tree_수량산출_현충묘지-예산서(조경)_05W0305L(실행작업051125)" xfId="9964"/>
    <cellStyle name="1_tree_수량산출_현충묘지-예산서(조경)_강남대 complex 도급" xfId="9965"/>
    <cellStyle name="1_tree_수량산출_현충묘지-예산서(조경)_강남대 complex 도급_04. 신도림주상복합_기계실행예산(안)20060412_배연담파스리브단가수정" xfId="9966"/>
    <cellStyle name="1_tree_수량산출_현충묘지-예산서(조경)_강남대 complex 도급_실행작업중_기계(공내역서)-실행(051226)" xfId="9967"/>
    <cellStyle name="1_tree_수량산출_현충묘지-예산서(조경)_강남대 complex 도급_실행작업중_기계내역(노인건강타운)_20060201(동진)" xfId="9968"/>
    <cellStyle name="1_tree_수량산출_현충묘지-예산서(조경)_강남대 complex 도급_최종-실행내역(협성대신학관)060110" xfId="9969"/>
    <cellStyle name="1_tree_수량산출_현충묘지-예산서(조경)_강남대 complex 도급_통합단가-동진" xfId="9970"/>
    <cellStyle name="1_tree_수량산출_현충묘지-예산서(조경)_강남대 complex 실행-10%조정내역" xfId="9971"/>
    <cellStyle name="1_tree_수량산출_현충묘지-예산서(조경)_강남대 complex 실행-10%조정내역_04. 신도림주상복합_기계실행예산(안)20060412_배연담파스리브단가수정" xfId="9972"/>
    <cellStyle name="1_tree_수량산출_현충묘지-예산서(조경)_건국대학교기숙사신축공사_3차수정(실행05.04.20)_결과물" xfId="9973"/>
    <cellStyle name="1_tree_수량산출_현충묘지-예산서(조경)_건국대학교기숙사신축공사_3차수정(실행05.04.20)_결과물_04. 신도림주상복합_기계실행예산(안)20060412_배연담파스리브단가수정" xfId="9974"/>
    <cellStyle name="1_tree_수량산출_현충묘지-예산서(조경)_건국대학교기숙사신축공사_3차수정(실행05.04.20)_결과물_실행작업중_기계내역(노인건강타운)_20060201(동진)" xfId="9975"/>
    <cellStyle name="1_tree_수량산출_현충묘지-예산서(조경)_건국대학교기숙사신축공사_3차수정(실행05.04.20)_결과물_최종-실행내역(협성대신학관)060110" xfId="9976"/>
    <cellStyle name="1_tree_수량산출_현충묘지-예산서(조경)_건국대학교기숙사신축공사_3차수정(실행05.04.20)_결과물_통합단가-동진" xfId="9977"/>
    <cellStyle name="1_tree_수량산출_현충묘지-예산서(조경)_구청본과-폐기물예산서양식" xfId="9978"/>
    <cellStyle name="1_tree_수량산출_현충묘지-예산서(조경)_구청본과-폐기물예산서양식_둥근달-수량산출서(철거)" xfId="9979"/>
    <cellStyle name="1_tree_수량산출_현충묘지-예산서(조경)_까르프-표지예정공정표" xfId="9980"/>
    <cellStyle name="1_tree_수량산출_현충묘지-예산서(조경)_까르프-표지예정공정표_00-폐기물처리설계서양식" xfId="9981"/>
    <cellStyle name="1_tree_수량산출_현충묘지-예산서(조경)_까르프-표지예정공정표_00-표지예정공정표" xfId="9982"/>
    <cellStyle name="1_tree_수량산출_현충묘지-예산서(조경)_까르프-표지예정공정표_00-표지예정공정표_00-폐기물처리설계서양식" xfId="9983"/>
    <cellStyle name="1_tree_수량산출_현충묘지-예산서(조경)_까르프-표지예정공정표_00-표지예정공정표_둥근달-수량산출서(철거)" xfId="9984"/>
    <cellStyle name="1_tree_수량산출_현충묘지-예산서(조경)_까르프-표지예정공정표_둥근달-수량산출서(철거)" xfId="9985"/>
    <cellStyle name="1_tree_수량산출_현충묘지-예산서(조경)_노원구가로수-폐기물예산서" xfId="9986"/>
    <cellStyle name="1_tree_수량산출_현충묘지-예산서(조경)_노원구가로수-폐기물예산서_00-폐기물처리설계서양식" xfId="9987"/>
    <cellStyle name="1_tree_수량산출_현충묘지-예산서(조경)_노원구가로수-폐기물예산서_둥근달-수량산출서(철거)" xfId="9988"/>
    <cellStyle name="1_tree_수량산출_현충묘지-예산서(조경)_대전가오-설계서" xfId="9989"/>
    <cellStyle name="1_tree_수량산출_현충묘지-예산서(조경)_대전가오-설계서(관리)" xfId="9990"/>
    <cellStyle name="1_tree_수량산출_현충묘지-예산서(조경)_대전가오-설계서1" xfId="9991"/>
    <cellStyle name="1_tree_수량산출_현충묘지-예산서(조경)_목동내역" xfId="9992"/>
    <cellStyle name="1_tree_수량산출_현충묘지-예산서(조경)_목동내역_04. 신도림주상복합_기계실행예산(안)20060412_배연담파스리브단가수정" xfId="9993"/>
    <cellStyle name="1_tree_수량산출_현충묘지-예산서(조경)_목동내역_05W0305L(실행작업051125)" xfId="9994"/>
    <cellStyle name="1_tree_수량산출_현충묘지-예산서(조경)_목동내역_강남대 complex 도급" xfId="9995"/>
    <cellStyle name="1_tree_수량산출_현충묘지-예산서(조경)_목동내역_강남대 complex 도급_04. 신도림주상복합_기계실행예산(안)20060412_배연담파스리브단가수정" xfId="9996"/>
    <cellStyle name="1_tree_수량산출_현충묘지-예산서(조경)_목동내역_강남대 complex 도급_실행작업중_기계(공내역서)-실행(051226)" xfId="9997"/>
    <cellStyle name="1_tree_수량산출_현충묘지-예산서(조경)_목동내역_강남대 complex 도급_실행작업중_기계내역(노인건강타운)_20060201(동진)" xfId="9998"/>
    <cellStyle name="1_tree_수량산출_현충묘지-예산서(조경)_목동내역_강남대 complex 도급_최종-실행내역(협성대신학관)060110" xfId="9999"/>
    <cellStyle name="1_tree_수량산출_현충묘지-예산서(조경)_목동내역_강남대 complex 도급_통합단가-동진" xfId="10000"/>
    <cellStyle name="1_tree_수량산출_현충묘지-예산서(조경)_목동내역_강남대 complex 실행-10%조정내역" xfId="10001"/>
    <cellStyle name="1_tree_수량산출_현충묘지-예산서(조경)_목동내역_강남대 complex 실행-10%조정내역_04. 신도림주상복합_기계실행예산(안)20060412_배연담파스리브단가수정" xfId="10002"/>
    <cellStyle name="1_tree_수량산출_현충묘지-예산서(조경)_목동내역_건국대학교기숙사신축공사_3차수정(실행05.04.20)_결과물" xfId="10003"/>
    <cellStyle name="1_tree_수량산출_현충묘지-예산서(조경)_목동내역_건국대학교기숙사신축공사_3차수정(실행05.04.20)_결과물_04. 신도림주상복합_기계실행예산(안)20060412_배연담파스리브단가수정" xfId="10004"/>
    <cellStyle name="1_tree_수량산출_현충묘지-예산서(조경)_목동내역_건국대학교기숙사신축공사_3차수정(실행05.04.20)_결과물_실행작업중_기계내역(노인건강타운)_20060201(동진)" xfId="10005"/>
    <cellStyle name="1_tree_수량산출_현충묘지-예산서(조경)_목동내역_건국대학교기숙사신축공사_3차수정(실행05.04.20)_결과물_최종-실행내역(협성대신학관)060110" xfId="10006"/>
    <cellStyle name="1_tree_수량산출_현충묘지-예산서(조경)_목동내역_건국대학교기숙사신축공사_3차수정(실행05.04.20)_결과물_통합단가-동진" xfId="10007"/>
    <cellStyle name="1_tree_수량산출_현충묘지-예산서(조경)_목동내역_실행작업중_기계(공내역서)-실행(051226)" xfId="10008"/>
    <cellStyle name="1_tree_수량산출_현충묘지-예산서(조경)_목동내역_실행작업중_기계내역(노인건강타운)_20060201(동진)" xfId="10009"/>
    <cellStyle name="1_tree_수량산출_현충묘지-예산서(조경)_목동내역_외주견적목록" xfId="10010"/>
    <cellStyle name="1_tree_수량산출_현충묘지-예산서(조경)_목동내역_최종-실행내역(협성대신학관)060110" xfId="10011"/>
    <cellStyle name="1_tree_수량산출_현충묘지-예산서(조경)_목동내역_통합단가-동진" xfId="10012"/>
    <cellStyle name="1_tree_수량산출_현충묘지-예산서(조경)_목동내역_폐기물집계" xfId="10013"/>
    <cellStyle name="1_tree_수량산출_현충묘지-예산서(조경)_목동내역_폐기물집계_04. 신도림주상복합_기계실행예산(안)20060412_배연담파스리브단가수정" xfId="10014"/>
    <cellStyle name="1_tree_수량산출_현충묘지-예산서(조경)_목동내역_폐기물집계_05W0305L(실행작업051125)" xfId="10015"/>
    <cellStyle name="1_tree_수량산출_현충묘지-예산서(조경)_목동내역_폐기물집계_강남대 complex 도급" xfId="10016"/>
    <cellStyle name="1_tree_수량산출_현충묘지-예산서(조경)_목동내역_폐기물집계_강남대 complex 도급_04. 신도림주상복합_기계실행예산(안)20060412_배연담파스리브단가수정" xfId="10017"/>
    <cellStyle name="1_tree_수량산출_현충묘지-예산서(조경)_목동내역_폐기물집계_강남대 complex 도급_실행작업중_기계(공내역서)-실행(051226)" xfId="10018"/>
    <cellStyle name="1_tree_수량산출_현충묘지-예산서(조경)_목동내역_폐기물집계_강남대 complex 도급_실행작업중_기계내역(노인건강타운)_20060201(동진)" xfId="10019"/>
    <cellStyle name="1_tree_수량산출_현충묘지-예산서(조경)_목동내역_폐기물집계_강남대 complex 도급_최종-실행내역(협성대신학관)060110" xfId="10020"/>
    <cellStyle name="1_tree_수량산출_현충묘지-예산서(조경)_목동내역_폐기물집계_강남대 complex 도급_통합단가-동진" xfId="10021"/>
    <cellStyle name="1_tree_수량산출_현충묘지-예산서(조경)_목동내역_폐기물집계_강남대 complex 실행-10%조정내역" xfId="10022"/>
    <cellStyle name="1_tree_수량산출_현충묘지-예산서(조경)_목동내역_폐기물집계_강남대 complex 실행-10%조정내역_04. 신도림주상복합_기계실행예산(안)20060412_배연담파스리브단가수정" xfId="10023"/>
    <cellStyle name="1_tree_수량산출_현충묘지-예산서(조경)_목동내역_폐기물집계_건국대학교기숙사신축공사_3차수정(실행05.04.20)_결과물" xfId="10024"/>
    <cellStyle name="1_tree_수량산출_현충묘지-예산서(조경)_목동내역_폐기물집계_건국대학교기숙사신축공사_3차수정(실행05.04.20)_결과물_04. 신도림주상복합_기계실행예산(안)20060412_배연담파스리브단가수정" xfId="10025"/>
    <cellStyle name="1_tree_수량산출_현충묘지-예산서(조경)_목동내역_폐기물집계_건국대학교기숙사신축공사_3차수정(실행05.04.20)_결과물_실행작업중_기계내역(노인건강타운)_20060201(동진)" xfId="10026"/>
    <cellStyle name="1_tree_수량산출_현충묘지-예산서(조경)_목동내역_폐기물집계_건국대학교기숙사신축공사_3차수정(실행05.04.20)_결과물_최종-실행내역(협성대신학관)060110" xfId="10027"/>
    <cellStyle name="1_tree_수량산출_현충묘지-예산서(조경)_목동내역_폐기물집계_건국대학교기숙사신축공사_3차수정(실행05.04.20)_결과물_통합단가-동진" xfId="10028"/>
    <cellStyle name="1_tree_수량산출_현충묘지-예산서(조경)_목동내역_폐기물집계_실행작업중_기계(공내역서)-실행(051226)" xfId="10029"/>
    <cellStyle name="1_tree_수량산출_현충묘지-예산서(조경)_목동내역_폐기물집계_실행작업중_기계내역(노인건강타운)_20060201(동진)" xfId="10030"/>
    <cellStyle name="1_tree_수량산출_현충묘지-예산서(조경)_목동내역_폐기물집계_외주견적목록" xfId="10031"/>
    <cellStyle name="1_tree_수량산출_현충묘지-예산서(조경)_목동내역_폐기물집계_최종-실행내역(협성대신학관)060110" xfId="10032"/>
    <cellStyle name="1_tree_수량산출_현충묘지-예산서(조경)_목동내역_폐기물집계_통합단가-동진" xfId="10033"/>
    <cellStyle name="1_tree_수량산출_현충묘지-예산서(조경)_목동내역_폐기물집계_한국국제협력단국제협력관련시설신축공사(11(1).20)실행작업" xfId="10034"/>
    <cellStyle name="1_tree_수량산출_현충묘지-예산서(조경)_목동내역_한국국제협력단국제협력관련시설신축공사(11(1).20)실행작업" xfId="10035"/>
    <cellStyle name="1_tree_수량산출_현충묘지-예산서(조경)_실행작업중_기계(공내역서)-실행(051226)" xfId="10036"/>
    <cellStyle name="1_tree_수량산출_현충묘지-예산서(조경)_실행작업중_기계내역(노인건강타운)_20060201(동진)" xfId="10037"/>
    <cellStyle name="1_tree_수량산출_현충묘지-예산서(조경)_예산서-엑셀변환양식100" xfId="10038"/>
    <cellStyle name="1_tree_수량산출_현충묘지-예산서(조경)_예산서-엑셀변환양식100 2" xfId="10039"/>
    <cellStyle name="1_tree_수량산출_현충묘지-예산서(조경)_예산서-엑셀변환양식100 3" xfId="10040"/>
    <cellStyle name="1_tree_수량산출_현충묘지-예산서(조경)_예산서-엑셀변환양식100_00-설계서양식" xfId="10041"/>
    <cellStyle name="1_tree_수량산출_현충묘지-예산서(조경)_예산서-엑셀변환양식100_00-예산서양식100" xfId="10042"/>
    <cellStyle name="1_tree_수량산출_현충묘지-예산서(조경)_예산서-엑셀변환양식100_00-예산서양식100 2" xfId="10043"/>
    <cellStyle name="1_tree_수량산출_현충묘지-예산서(조경)_예산서-엑셀변환양식100_00-예산서양식100 3" xfId="10044"/>
    <cellStyle name="1_tree_수량산출_현충묘지-예산서(조경)_예산서-엑셀변환양식100_00-예산서양식100_00-폐기물처리설계서양식" xfId="10045"/>
    <cellStyle name="1_tree_수량산출_현충묘지-예산서(조경)_예산서-엑셀변환양식100_00-예산서양식100_대전가오-설계서" xfId="10046"/>
    <cellStyle name="1_tree_수량산출_현충묘지-예산서(조경)_예산서-엑셀변환양식100_00-예산서양식100_대전가오-설계서(관리)" xfId="10047"/>
    <cellStyle name="1_tree_수량산출_현충묘지-예산서(조경)_예산서-엑셀변환양식100_00-예산서양식100_대전가오-설계서1" xfId="10048"/>
    <cellStyle name="1_tree_수량산출_현충묘지-예산서(조경)_예산서-엑셀변환양식100_00-예산서양식100_둥근달-수량산출서(철거)" xfId="10049"/>
    <cellStyle name="1_tree_수량산출_현충묘지-예산서(조경)_예산서-엑셀변환양식100_00-폐기물예산서양식2" xfId="10050"/>
    <cellStyle name="1_tree_수량산출_현충묘지-예산서(조경)_예산서-엑셀변환양식100_00-폐기물예산서양식2_00-폐기물처리설계서양식" xfId="10051"/>
    <cellStyle name="1_tree_수량산출_현충묘지-예산서(조경)_예산서-엑셀변환양식100_00-폐기물예산서양식2_둥근달-수량산출서(철거)" xfId="10052"/>
    <cellStyle name="1_tree_수량산출_현충묘지-예산서(조경)_예산서-엑셀변환양식100_00-폐기물처리설계서양식" xfId="10053"/>
    <cellStyle name="1_tree_수량산출_현충묘지-예산서(조경)_예산서-엑셀변환양식100_00-표지예정공정표" xfId="10054"/>
    <cellStyle name="1_tree_수량산출_현충묘지-예산서(조경)_예산서-엑셀변환양식100_00-표지예정공정표_00-폐기물처리설계서양식" xfId="10055"/>
    <cellStyle name="1_tree_수량산출_현충묘지-예산서(조경)_예산서-엑셀변환양식100_00-표지예정공정표_둥근달-수량산출서(철거)" xfId="10056"/>
    <cellStyle name="1_tree_수량산출_현충묘지-예산서(조경)_예산서-엑셀변환양식100_04. 신도림주상복합_기계실행예산(안)20060412_배연담파스리브단가수정" xfId="10057"/>
    <cellStyle name="1_tree_수량산출_현충묘지-예산서(조경)_예산서-엑셀변환양식100_05W0305L(실행작업051125)" xfId="10058"/>
    <cellStyle name="1_tree_수량산출_현충묘지-예산서(조경)_예산서-엑셀변환양식100_강남대 complex 도급" xfId="10059"/>
    <cellStyle name="1_tree_수량산출_현충묘지-예산서(조경)_예산서-엑셀변환양식100_강남대 complex 도급_04. 신도림주상복합_기계실행예산(안)20060412_배연담파스리브단가수정" xfId="10060"/>
    <cellStyle name="1_tree_수량산출_현충묘지-예산서(조경)_예산서-엑셀변환양식100_강남대 complex 도급_실행작업중_기계(공내역서)-실행(051226)" xfId="10061"/>
    <cellStyle name="1_tree_수량산출_현충묘지-예산서(조경)_예산서-엑셀변환양식100_강남대 complex 도급_실행작업중_기계내역(노인건강타운)_20060201(동진)" xfId="10062"/>
    <cellStyle name="1_tree_수량산출_현충묘지-예산서(조경)_예산서-엑셀변환양식100_강남대 complex 도급_최종-실행내역(협성대신학관)060110" xfId="10063"/>
    <cellStyle name="1_tree_수량산출_현충묘지-예산서(조경)_예산서-엑셀변환양식100_강남대 complex 도급_통합단가-동진" xfId="10064"/>
    <cellStyle name="1_tree_수량산출_현충묘지-예산서(조경)_예산서-엑셀변환양식100_강남대 complex 실행-10%조정내역" xfId="10065"/>
    <cellStyle name="1_tree_수량산출_현충묘지-예산서(조경)_예산서-엑셀변환양식100_강남대 complex 실행-10%조정내역_04. 신도림주상복합_기계실행예산(안)20060412_배연담파스리브단가수정" xfId="10066"/>
    <cellStyle name="1_tree_수량산출_현충묘지-예산서(조경)_예산서-엑셀변환양식100_건국대학교기숙사신축공사_3차수정(실행05.04.20)_결과물" xfId="10067"/>
    <cellStyle name="1_tree_수량산출_현충묘지-예산서(조경)_예산서-엑셀변환양식100_건국대학교기숙사신축공사_3차수정(실행05.04.20)_결과물_04. 신도림주상복합_기계실행예산(안)20060412_배연담파스리브단가수정" xfId="10068"/>
    <cellStyle name="1_tree_수량산출_현충묘지-예산서(조경)_예산서-엑셀변환양식100_건국대학교기숙사신축공사_3차수정(실행05.04.20)_결과물_실행작업중_기계내역(노인건강타운)_20060201(동진)" xfId="10069"/>
    <cellStyle name="1_tree_수량산출_현충묘지-예산서(조경)_예산서-엑셀변환양식100_건국대학교기숙사신축공사_3차수정(실행05.04.20)_결과물_최종-실행내역(협성대신학관)060110" xfId="10070"/>
    <cellStyle name="1_tree_수량산출_현충묘지-예산서(조경)_예산서-엑셀변환양식100_건국대학교기숙사신축공사_3차수정(실행05.04.20)_결과물_통합단가-동진" xfId="10071"/>
    <cellStyle name="1_tree_수량산출_현충묘지-예산서(조경)_예산서-엑셀변환양식100_구청본과-폐기물예산서양식" xfId="10072"/>
    <cellStyle name="1_tree_수량산출_현충묘지-예산서(조경)_예산서-엑셀변환양식100_구청본과-폐기물예산서양식_둥근달-수량산출서(철거)" xfId="10073"/>
    <cellStyle name="1_tree_수량산출_현충묘지-예산서(조경)_예산서-엑셀변환양식100_노원구가로수-폐기물예산서" xfId="10074"/>
    <cellStyle name="1_tree_수량산출_현충묘지-예산서(조경)_예산서-엑셀변환양식100_노원구가로수-폐기물예산서_00-폐기물처리설계서양식" xfId="10075"/>
    <cellStyle name="1_tree_수량산출_현충묘지-예산서(조경)_예산서-엑셀변환양식100_노원구가로수-폐기물예산서_둥근달-수량산출서(철거)" xfId="10076"/>
    <cellStyle name="1_tree_수량산출_현충묘지-예산서(조경)_예산서-엑셀변환양식100_도봉신창-예산서 0325" xfId="10077"/>
    <cellStyle name="1_tree_수량산출_현충묘지-예산서(조경)_예산서-엑셀변환양식100_목동내역" xfId="10078"/>
    <cellStyle name="1_tree_수량산출_현충묘지-예산서(조경)_예산서-엑셀변환양식100_목동내역_04. 신도림주상복합_기계실행예산(안)20060412_배연담파스리브단가수정" xfId="10079"/>
    <cellStyle name="1_tree_수량산출_현충묘지-예산서(조경)_예산서-엑셀변환양식100_목동내역_05W0305L(실행작업051125)" xfId="10080"/>
    <cellStyle name="1_tree_수량산출_현충묘지-예산서(조경)_예산서-엑셀변환양식100_목동내역_강남대 complex 도급" xfId="10081"/>
    <cellStyle name="1_tree_수량산출_현충묘지-예산서(조경)_예산서-엑셀변환양식100_목동내역_강남대 complex 도급_04. 신도림주상복합_기계실행예산(안)20060412_배연담파스리브단가수정" xfId="10082"/>
    <cellStyle name="1_tree_수량산출_현충묘지-예산서(조경)_예산서-엑셀변환양식100_목동내역_강남대 complex 도급_실행작업중_기계(공내역서)-실행(051226)" xfId="10083"/>
    <cellStyle name="1_tree_수량산출_현충묘지-예산서(조경)_예산서-엑셀변환양식100_목동내역_강남대 complex 도급_실행작업중_기계내역(노인건강타운)_20060201(동진)" xfId="10084"/>
    <cellStyle name="1_tree_수량산출_현충묘지-예산서(조경)_예산서-엑셀변환양식100_목동내역_강남대 complex 도급_최종-실행내역(협성대신학관)060110" xfId="10085"/>
    <cellStyle name="1_tree_수량산출_현충묘지-예산서(조경)_예산서-엑셀변환양식100_목동내역_강남대 complex 도급_통합단가-동진" xfId="10086"/>
    <cellStyle name="1_tree_수량산출_현충묘지-예산서(조경)_예산서-엑셀변환양식100_목동내역_강남대 complex 실행-10%조정내역" xfId="10087"/>
    <cellStyle name="1_tree_수량산출_현충묘지-예산서(조경)_예산서-엑셀변환양식100_목동내역_강남대 complex 실행-10%조정내역_04. 신도림주상복합_기계실행예산(안)20060412_배연담파스리브단가수정" xfId="10088"/>
    <cellStyle name="1_tree_수량산출_현충묘지-예산서(조경)_예산서-엑셀변환양식100_목동내역_건국대학교기숙사신축공사_3차수정(실행05.04.20)_결과물" xfId="10089"/>
    <cellStyle name="1_tree_수량산출_현충묘지-예산서(조경)_예산서-엑셀변환양식100_목동내역_건국대학교기숙사신축공사_3차수정(실행05.04.20)_결과물_04. 신도림주상복합_기계실행예산(안)20060412_배연담파스리브단가수정" xfId="10090"/>
    <cellStyle name="1_tree_수량산출_현충묘지-예산서(조경)_예산서-엑셀변환양식100_목동내역_건국대학교기숙사신축공사_3차수정(실행05.04.20)_결과물_실행작업중_기계내역(노인건강타운)_20060201(동진)" xfId="10091"/>
    <cellStyle name="1_tree_수량산출_현충묘지-예산서(조경)_예산서-엑셀변환양식100_목동내역_건국대학교기숙사신축공사_3차수정(실행05.04.20)_결과물_최종-실행내역(협성대신학관)060110" xfId="10092"/>
    <cellStyle name="1_tree_수량산출_현충묘지-예산서(조경)_예산서-엑셀변환양식100_목동내역_건국대학교기숙사신축공사_3차수정(실행05.04.20)_결과물_통합단가-동진" xfId="10093"/>
    <cellStyle name="1_tree_수량산출_현충묘지-예산서(조경)_예산서-엑셀변환양식100_목동내역_실행작업중_기계(공내역서)-실행(051226)" xfId="10094"/>
    <cellStyle name="1_tree_수량산출_현충묘지-예산서(조경)_예산서-엑셀변환양식100_목동내역_실행작업중_기계내역(노인건강타운)_20060201(동진)" xfId="10095"/>
    <cellStyle name="1_tree_수량산출_현충묘지-예산서(조경)_예산서-엑셀변환양식100_목동내역_외주견적목록" xfId="10096"/>
    <cellStyle name="1_tree_수량산출_현충묘지-예산서(조경)_예산서-엑셀변환양식100_목동내역_최종-실행내역(협성대신학관)060110" xfId="10097"/>
    <cellStyle name="1_tree_수량산출_현충묘지-예산서(조경)_예산서-엑셀변환양식100_목동내역_통합단가-동진" xfId="10098"/>
    <cellStyle name="1_tree_수량산출_현충묘지-예산서(조경)_예산서-엑셀변환양식100_목동내역_폐기물집계" xfId="10099"/>
    <cellStyle name="1_tree_수량산출_현충묘지-예산서(조경)_예산서-엑셀변환양식100_목동내역_폐기물집계_04. 신도림주상복합_기계실행예산(안)20060412_배연담파스리브단가수정" xfId="10100"/>
    <cellStyle name="1_tree_수량산출_현충묘지-예산서(조경)_예산서-엑셀변환양식100_목동내역_폐기물집계_05W0305L(실행작업051125)" xfId="10101"/>
    <cellStyle name="1_tree_수량산출_현충묘지-예산서(조경)_예산서-엑셀변환양식100_목동내역_폐기물집계_강남대 complex 도급" xfId="10102"/>
    <cellStyle name="1_tree_수량산출_현충묘지-예산서(조경)_예산서-엑셀변환양식100_목동내역_폐기물집계_강남대 complex 도급_04. 신도림주상복합_기계실행예산(안)20060412_배연담파스리브단가수정" xfId="10103"/>
    <cellStyle name="1_tree_수량산출_현충묘지-예산서(조경)_예산서-엑셀변환양식100_목동내역_폐기물집계_강남대 complex 도급_실행작업중_기계(공내역서)-실행(051226)" xfId="10104"/>
    <cellStyle name="1_tree_수량산출_현충묘지-예산서(조경)_예산서-엑셀변환양식100_목동내역_폐기물집계_강남대 complex 도급_실행작업중_기계내역(노인건강타운)_20060201(동진)" xfId="10105"/>
    <cellStyle name="1_tree_수량산출_현충묘지-예산서(조경)_예산서-엑셀변환양식100_목동내역_폐기물집계_강남대 complex 도급_최종-실행내역(협성대신학관)060110" xfId="10106"/>
    <cellStyle name="1_tree_수량산출_현충묘지-예산서(조경)_예산서-엑셀변환양식100_목동내역_폐기물집계_강남대 complex 도급_통합단가-동진" xfId="10107"/>
    <cellStyle name="1_tree_수량산출_현충묘지-예산서(조경)_예산서-엑셀변환양식100_목동내역_폐기물집계_강남대 complex 실행-10%조정내역" xfId="10108"/>
    <cellStyle name="1_tree_수량산출_현충묘지-예산서(조경)_예산서-엑셀변환양식100_목동내역_폐기물집계_강남대 complex 실행-10%조정내역_04. 신도림주상복합_기계실행예산(안)20060412_배연담파스리브단가수정" xfId="10109"/>
    <cellStyle name="1_tree_수량산출_현충묘지-예산서(조경)_예산서-엑셀변환양식100_목동내역_폐기물집계_건국대학교기숙사신축공사_3차수정(실행05.04.20)_결과물" xfId="10110"/>
    <cellStyle name="1_tree_수량산출_현충묘지-예산서(조경)_예산서-엑셀변환양식100_목동내역_폐기물집계_건국대학교기숙사신축공사_3차수정(실행05.04.20)_결과물_04. 신도림주상복합_기계실행예산(안)20060412_배연담파스리브단가수정" xfId="10111"/>
    <cellStyle name="1_tree_수량산출_현충묘지-예산서(조경)_예산서-엑셀변환양식100_목동내역_폐기물집계_건국대학교기숙사신축공사_3차수정(실행05.04.20)_결과물_실행작업중_기계내역(노인건강타운)_20060201(동진)" xfId="10112"/>
    <cellStyle name="1_tree_수량산출_현충묘지-예산서(조경)_예산서-엑셀변환양식100_목동내역_폐기물집계_건국대학교기숙사신축공사_3차수정(실행05.04.20)_결과물_최종-실행내역(협성대신학관)060110" xfId="10113"/>
    <cellStyle name="1_tree_수량산출_현충묘지-예산서(조경)_예산서-엑셀변환양식100_목동내역_폐기물집계_건국대학교기숙사신축공사_3차수정(실행05.04.20)_결과물_통합단가-동진" xfId="10114"/>
    <cellStyle name="1_tree_수량산출_현충묘지-예산서(조경)_예산서-엑셀변환양식100_목동내역_폐기물집계_실행작업중_기계(공내역서)-실행(051226)" xfId="10115"/>
    <cellStyle name="1_tree_수량산출_현충묘지-예산서(조경)_예산서-엑셀변환양식100_목동내역_폐기물집계_실행작업중_기계내역(노인건강타운)_20060201(동진)" xfId="10116"/>
    <cellStyle name="1_tree_수량산출_현충묘지-예산서(조경)_예산서-엑셀변환양식100_목동내역_폐기물집계_외주견적목록" xfId="10117"/>
    <cellStyle name="1_tree_수량산출_현충묘지-예산서(조경)_예산서-엑셀변환양식100_목동내역_폐기물집계_최종-실행내역(협성대신학관)060110" xfId="10118"/>
    <cellStyle name="1_tree_수량산출_현충묘지-예산서(조경)_예산서-엑셀변환양식100_목동내역_폐기물집계_통합단가-동진" xfId="10119"/>
    <cellStyle name="1_tree_수량산출_현충묘지-예산서(조경)_예산서-엑셀변환양식100_목동내역_폐기물집계_한국국제협력단국제협력관련시설신축공사(11(1).20)실행작업" xfId="10120"/>
    <cellStyle name="1_tree_수량산출_현충묘지-예산서(조경)_예산서-엑셀변환양식100_목동내역_한국국제협력단국제협력관련시설신축공사(11(1).20)실행작업" xfId="10121"/>
    <cellStyle name="1_tree_수량산출_현충묘지-예산서(조경)_예산서-엑셀변환양식100_실행작업중_기계(공내역서)-실행(051226)" xfId="10122"/>
    <cellStyle name="1_tree_수량산출_현충묘지-예산서(조경)_예산서-엑셀변환양식100_실행작업중_기계내역(노인건강타운)_20060201(동진)" xfId="10123"/>
    <cellStyle name="1_tree_수량산출_현충묘지-예산서(조경)_예산서-엑셀변환양식100_외주견적목록" xfId="10124"/>
    <cellStyle name="1_tree_수량산출_현충묘지-예산서(조경)_예산서-엑셀변환양식100_장충-예산서" xfId="10125"/>
    <cellStyle name="1_tree_수량산출_현충묘지-예산서(조경)_예산서-엑셀변환양식100_장충-예산서_00-폐기물처리설계서양식" xfId="10126"/>
    <cellStyle name="1_tree_수량산출_현충묘지-예산서(조경)_예산서-엑셀변환양식100_장충-예산서_둥근달-수량산출서(철거)" xfId="10127"/>
    <cellStyle name="1_tree_수량산출_현충묘지-예산서(조경)_예산서-엑셀변환양식100_장충-폐기물예산서" xfId="10128"/>
    <cellStyle name="1_tree_수량산출_현충묘지-예산서(조경)_예산서-엑셀변환양식100_장충-폐기물예산서_00-폐기물처리설계서양식" xfId="10129"/>
    <cellStyle name="1_tree_수량산출_현충묘지-예산서(조경)_예산서-엑셀변환양식100_장충-폐기물예산서_둥근달-수량산출서(철거)" xfId="10130"/>
    <cellStyle name="1_tree_수량산출_현충묘지-예산서(조경)_예산서-엑셀변환양식100_장충-표지예정공정표" xfId="10131"/>
    <cellStyle name="1_tree_수량산출_현충묘지-예산서(조경)_예산서-엑셀변환양식100_장충-표지예정공정표_00-폐기물처리설계서양식" xfId="10132"/>
    <cellStyle name="1_tree_수량산출_현충묘지-예산서(조경)_예산서-엑셀변환양식100_장충-표지예정공정표_둥근달-수량산출서(철거)" xfId="10133"/>
    <cellStyle name="1_tree_수량산출_현충묘지-예산서(조경)_예산서-엑셀변환양식100_최종-실행내역(협성대신학관)060110" xfId="10134"/>
    <cellStyle name="1_tree_수량산출_현충묘지-예산서(조경)_예산서-엑셀변환양식100_통합단가-동진" xfId="10135"/>
    <cellStyle name="1_tree_수량산출_현충묘지-예산서(조경)_예산서-엑셀변환양식100_한국국제협력단국제협력관련시설신축공사(11(1).20)실행작업" xfId="10136"/>
    <cellStyle name="1_tree_수량산출_현충묘지-예산서(조경)_외주견적목록" xfId="10137"/>
    <cellStyle name="1_tree_수량산출_현충묘지-예산서(조경)_장충-예산서" xfId="10138"/>
    <cellStyle name="1_tree_수량산출_현충묘지-예산서(조경)_장충-예산서_00-폐기물처리설계서양식" xfId="10139"/>
    <cellStyle name="1_tree_수량산출_현충묘지-예산서(조경)_장충-예산서_둥근달-수량산출서(철거)" xfId="10140"/>
    <cellStyle name="1_tree_수량산출_현충묘지-예산서(조경)_장충-폐기물예산서" xfId="10141"/>
    <cellStyle name="1_tree_수량산출_현충묘지-예산서(조경)_장충-폐기물예산서_00-폐기물처리설계서양식" xfId="10142"/>
    <cellStyle name="1_tree_수량산출_현충묘지-예산서(조경)_장충-폐기물예산서_둥근달-수량산출서(철거)" xfId="10143"/>
    <cellStyle name="1_tree_수량산출_현충묘지-예산서(조경)_장충-표지예정공정표" xfId="10144"/>
    <cellStyle name="1_tree_수량산출_현충묘지-예산서(조경)_장충-표지예정공정표_00-폐기물처리설계서양식" xfId="10145"/>
    <cellStyle name="1_tree_수량산출_현충묘지-예산서(조경)_장충-표지예정공정표_둥근달-수량산출서(철거)" xfId="10146"/>
    <cellStyle name="1_tree_수량산출_현충묘지-예산서(조경)_최종-실행내역(협성대신학관)060110" xfId="10147"/>
    <cellStyle name="1_tree_수량산출_현충묘지-예산서(조경)_통합단가-동진" xfId="10148"/>
    <cellStyle name="1_tree_수량산출_현충묘지-예산서(조경)_표지예정공정표" xfId="10149"/>
    <cellStyle name="1_tree_수량산출_현충묘지-예산서(조경)_-표지예정공정표" xfId="10150"/>
    <cellStyle name="1_tree_수량산출_현충묘지-예산서(조경)_표지예정공정표_00-폐기물처리설계서양식" xfId="10151"/>
    <cellStyle name="1_tree_수량산출_현충묘지-예산서(조경)_-표지예정공정표_00-폐기물처리설계서양식" xfId="10152"/>
    <cellStyle name="1_tree_수량산출_현충묘지-예산서(조경)_표지예정공정표_00-표지예정공정표" xfId="10153"/>
    <cellStyle name="1_tree_수량산출_현충묘지-예산서(조경)_-표지예정공정표_00-표지예정공정표" xfId="10154"/>
    <cellStyle name="1_tree_수량산출_현충묘지-예산서(조경)_표지예정공정표_00-표지예정공정표_00-폐기물처리설계서양식" xfId="10155"/>
    <cellStyle name="1_tree_수량산출_현충묘지-예산서(조경)_-표지예정공정표_00-표지예정공정표_00-폐기물처리설계서양식" xfId="10156"/>
    <cellStyle name="1_tree_수량산출_현충묘지-예산서(조경)_표지예정공정표_00-표지예정공정표_둥근달-수량산출서(철거)" xfId="10157"/>
    <cellStyle name="1_tree_수량산출_현충묘지-예산서(조경)_-표지예정공정표_00-표지예정공정표_둥근달-수량산출서(철거)" xfId="10158"/>
    <cellStyle name="1_tree_수량산출_현충묘지-예산서(조경)_표지예정공정표_둥근달-수량산출서(철거)" xfId="10159"/>
    <cellStyle name="1_tree_수량산출_현충묘지-예산서(조경)_-표지예정공정표_둥근달-수량산출서(철거)" xfId="10160"/>
    <cellStyle name="1_tree_수량산출_현충묘지-예산서(조경)_한국국제협력단국제협력관련시설신축공사(11(1).20)실행작업" xfId="10161"/>
    <cellStyle name="1_tree_수량산출_화성 동탄신도시" xfId="10162"/>
    <cellStyle name="1_tree_수량산출_화성동탄신도시시설물" xfId="10163"/>
    <cellStyle name="1_tree_수량집계표" xfId="10170"/>
    <cellStyle name="1_tree_수량집계표_★화명동3차원가계산서" xfId="10171"/>
    <cellStyle name="1_tree_수량집계표_주요자재집계표(1206-본내역금회)" xfId="10172"/>
    <cellStyle name="1_tree_수량집계표_주요자재집계표(1206-본내역전체)" xfId="10173"/>
    <cellStyle name="1_tree_수량집계표_주요자재집계표(전체)" xfId="10174"/>
    <cellStyle name="1_tree_수량집계표_주요자재집계표1120(금회-제출용)" xfId="10175"/>
    <cellStyle name="1_tree_수량집계표_중동롯데캐슬마스터2" xfId="10176"/>
    <cellStyle name="1_tree_수량총괄표" xfId="10177"/>
    <cellStyle name="1_tree_수량총괄표_★화명동3차원가계산서" xfId="10178"/>
    <cellStyle name="1_tree_수량총괄표_주요자재집계표(1206-본내역금회)" xfId="10179"/>
    <cellStyle name="1_tree_수량총괄표_주요자재집계표(1206-본내역전체)" xfId="10180"/>
    <cellStyle name="1_tree_수량총괄표_주요자재집계표(전체)" xfId="10181"/>
    <cellStyle name="1_tree_수량총괄표_주요자재집계표1120(금회-제출용)" xfId="10182"/>
    <cellStyle name="1_tree_수량총괄표_중동롯데캐슬마스터2" xfId="10183"/>
    <cellStyle name="1_tree_수원1차" xfId="10184"/>
    <cellStyle name="1_tree_수원1차_★화명동3차원가계산서" xfId="10185"/>
    <cellStyle name="1_tree_수원1차_주요자재집계표(1206-본내역금회)" xfId="10186"/>
    <cellStyle name="1_tree_수원1차_주요자재집계표(1206-본내역전체)" xfId="10187"/>
    <cellStyle name="1_tree_수원1차_주요자재집계표(전체)" xfId="10188"/>
    <cellStyle name="1_tree_수원1차_주요자재집계표1120(금회-제출용)" xfId="10189"/>
    <cellStyle name="1_tree_수원1차_중동롯데캐슬마스터2" xfId="10190"/>
    <cellStyle name="1_tree_수원변경수량산출" xfId="10191"/>
    <cellStyle name="1_tree_수원변경수량산출_★화명동3차원가계산서" xfId="10192"/>
    <cellStyle name="1_tree_수원변경수량산출_1차 기성 내역서 0612023" xfId="19064"/>
    <cellStyle name="1_tree_수원변경수량산출_3차네고견적(061017-1)" xfId="19065"/>
    <cellStyle name="1_tree_수원변경수량산출_백화점화장실인테리어" xfId="19066"/>
    <cellStyle name="1_tree_수원변경수량산출_백화점화장실인테리어_1차 기성 내역서 0612023" xfId="19067"/>
    <cellStyle name="1_tree_수원변경수량산출_백화점화장실인테리어_3차네고견적(061017-1)" xfId="19068"/>
    <cellStyle name="1_tree_수원변경수량산출_설계내역서" xfId="19069"/>
    <cellStyle name="1_tree_수원변경수량산출_설계내역서_1차 기성 내역서 0612023" xfId="19070"/>
    <cellStyle name="1_tree_수원변경수량산출_설계내역서_3차네고견적(061017-1)" xfId="19071"/>
    <cellStyle name="1_tree_수원변경수량산출_설계내역서_백화점화장실인테리어" xfId="19072"/>
    <cellStyle name="1_tree_수원변경수량산출_설계내역서_백화점화장실인테리어_1차 기성 내역서 0612023" xfId="19073"/>
    <cellStyle name="1_tree_수원변경수량산출_설계내역서_백화점화장실인테리어_3차네고견적(061017-1)" xfId="19074"/>
    <cellStyle name="1_tree_수원변경수량산출_설계내역서_화명조경" xfId="19075"/>
    <cellStyle name="1_tree_수원변경수량산출_설계내역서_화명조경_1차 기성 내역서 0612023" xfId="19076"/>
    <cellStyle name="1_tree_수원변경수량산출_설계내역서_화명조경_3차네고견적(061017-1)" xfId="19077"/>
    <cellStyle name="1_tree_수원변경수량산출_설계내역서_화명조경_백화점화장실인테리어" xfId="19078"/>
    <cellStyle name="1_tree_수원변경수량산출_설계내역서_화명조경_백화점화장실인테리어_1차 기성 내역서 0612023" xfId="19079"/>
    <cellStyle name="1_tree_수원변경수량산출_설계내역서_화명조경_백화점화장실인테리어_3차네고견적(061017-1)" xfId="19080"/>
    <cellStyle name="1_tree_수원변경수량산출_설계내역서1월7일" xfId="19081"/>
    <cellStyle name="1_tree_수원변경수량산출_설계내역서1월7일_1차 기성 내역서 0612023" xfId="19082"/>
    <cellStyle name="1_tree_수원변경수량산출_설계내역서1월7일_3차네고견적(061017-1)" xfId="19083"/>
    <cellStyle name="1_tree_수원변경수량산출_설계내역서1월7일_백화점화장실인테리어" xfId="19084"/>
    <cellStyle name="1_tree_수원변경수량산출_설계내역서1월7일_백화점화장실인테리어_1차 기성 내역서 0612023" xfId="19085"/>
    <cellStyle name="1_tree_수원변경수량산출_설계내역서1월7일_백화점화장실인테리어_3차네고견적(061017-1)" xfId="19086"/>
    <cellStyle name="1_tree_수원변경수량산출_설계내역서1월7일_화명조경" xfId="19087"/>
    <cellStyle name="1_tree_수원변경수량산출_설계내역서1월7일_화명조경_1차 기성 내역서 0612023" xfId="19088"/>
    <cellStyle name="1_tree_수원변경수량산출_설계내역서1월7일_화명조경_3차네고견적(061017-1)" xfId="19089"/>
    <cellStyle name="1_tree_수원변경수량산출_설계내역서1월7일_화명조경_백화점화장실인테리어" xfId="19090"/>
    <cellStyle name="1_tree_수원변경수량산출_설계내역서1월7일_화명조경_백화점화장실인테리어_1차 기성 내역서 0612023" xfId="19091"/>
    <cellStyle name="1_tree_수원변경수량산출_설계내역서1월7일_화명조경_백화점화장실인테리어_3차네고견적(061017-1)" xfId="19092"/>
    <cellStyle name="1_tree_수원변경수량산출_주요자재집계표(1206-본내역금회)" xfId="10193"/>
    <cellStyle name="1_tree_수원변경수량산출_주요자재집계표(1206-본내역전체)" xfId="10194"/>
    <cellStyle name="1_tree_수원변경수량산출_주요자재집계표(전체)" xfId="10195"/>
    <cellStyle name="1_tree_수원변경수량산출_주요자재집계표1120(금회-제출용)" xfId="10196"/>
    <cellStyle name="1_tree_수원변경수량산출_중동롯데캐슬마스터2" xfId="10197"/>
    <cellStyle name="1_tree_수원변경수량산출_화명조경" xfId="19093"/>
    <cellStyle name="1_tree_수원변경수량산출_화명조경_1차 기성 내역서 0612023" xfId="19094"/>
    <cellStyle name="1_tree_수원변경수량산출_화명조경_3차네고견적(061017-1)" xfId="19095"/>
    <cellStyle name="1_tree_수원변경수량산출_화명조경_백화점화장실인테리어" xfId="19096"/>
    <cellStyle name="1_tree_수원변경수량산출_화명조경_백화점화장실인테리어_1차 기성 내역서 0612023" xfId="19097"/>
    <cellStyle name="1_tree_수원변경수량산출_화명조경_백화점화장실인테리어_3차네고견적(061017-1)" xfId="19098"/>
    <cellStyle name="1_tree_수원수량집계(7.13)" xfId="10198"/>
    <cellStyle name="1_tree_수원수량집계(7.13)_★화명동3차원가계산서" xfId="10199"/>
    <cellStyle name="1_tree_수원수량집계(7.13)_주요자재집계표(1206-본내역금회)" xfId="10200"/>
    <cellStyle name="1_tree_수원수량집계(7.13)_주요자재집계표(1206-본내역전체)" xfId="10201"/>
    <cellStyle name="1_tree_수원수량집계(7.13)_주요자재집계표(전체)" xfId="10202"/>
    <cellStyle name="1_tree_수원수량집계(7.13)_주요자재집계표1120(금회-제출용)" xfId="10203"/>
    <cellStyle name="1_tree_수원수량집계(7.13)_중동롯데캐슬마스터2" xfId="10204"/>
    <cellStyle name="1_tree_수원수량집계(7.31)" xfId="10205"/>
    <cellStyle name="1_tree_수원수량집계(7.31)_★화명동3차원가계산서" xfId="10206"/>
    <cellStyle name="1_tree_수원수량집계(7.31)_주요자재집계표(1206-본내역금회)" xfId="10207"/>
    <cellStyle name="1_tree_수원수량집계(7.31)_주요자재집계표(1206-본내역전체)" xfId="10208"/>
    <cellStyle name="1_tree_수원수량집계(7.31)_주요자재집계표(전체)" xfId="10209"/>
    <cellStyle name="1_tree_수원수량집계(7.31)_주요자재집계표1120(금회-제출용)" xfId="10210"/>
    <cellStyle name="1_tree_수원수량집계(7.31)_중동롯데캐슬마스터2" xfId="10211"/>
    <cellStyle name="1_tree_시설물공" xfId="10212"/>
    <cellStyle name="1_tree_시설물공_수량산출" xfId="10213"/>
    <cellStyle name="1_tree_실행예산-덕성여대(본실행)" xfId="10214"/>
    <cellStyle name="1_tree_실행작업중_기계(공내역서)-실행(051226)" xfId="10215"/>
    <cellStyle name="1_tree_실행작업중_기계내역(노인건강타운)_20060201(동진)" xfId="10216"/>
    <cellStyle name="1_tree_실행품의B&amp;N100%(1113)최종결재" xfId="10217"/>
    <cellStyle name="1_tree_실행품의B&amp;N100%(1113)최종결재_실행예산품의서(송도B&amp;N)20080116작업중" xfId="10218"/>
    <cellStyle name="1_tree_실행품의B&amp;N100%(1113)최종결재_실행예산품의서(송도B&amp;N)검토20080101" xfId="10219"/>
    <cellStyle name="1_tree_쌍용수량0905" xfId="10220"/>
    <cellStyle name="1_tree_쌍용수량0905_★화명동3차원가계산서" xfId="10221"/>
    <cellStyle name="1_tree_쌍용수량0905_1차 기성 내역서 0612023" xfId="19099"/>
    <cellStyle name="1_tree_쌍용수량0905_3차네고견적(061017-1)" xfId="19100"/>
    <cellStyle name="1_tree_쌍용수량0905_백화점화장실인테리어" xfId="19101"/>
    <cellStyle name="1_tree_쌍용수량0905_백화점화장실인테리어_1차 기성 내역서 0612023" xfId="19102"/>
    <cellStyle name="1_tree_쌍용수량0905_백화점화장실인테리어_3차네고견적(061017-1)" xfId="19103"/>
    <cellStyle name="1_tree_쌍용수량0905_설계내역서" xfId="19104"/>
    <cellStyle name="1_tree_쌍용수량0905_설계내역서_1차 기성 내역서 0612023" xfId="19105"/>
    <cellStyle name="1_tree_쌍용수량0905_설계내역서_3차네고견적(061017-1)" xfId="19106"/>
    <cellStyle name="1_tree_쌍용수량0905_설계내역서_백화점화장실인테리어" xfId="19107"/>
    <cellStyle name="1_tree_쌍용수량0905_설계내역서_백화점화장실인테리어_1차 기성 내역서 0612023" xfId="19108"/>
    <cellStyle name="1_tree_쌍용수량0905_설계내역서_백화점화장실인테리어_3차네고견적(061017-1)" xfId="19109"/>
    <cellStyle name="1_tree_쌍용수량0905_설계내역서_화명조경" xfId="19110"/>
    <cellStyle name="1_tree_쌍용수량0905_설계내역서_화명조경_1차 기성 내역서 0612023" xfId="19111"/>
    <cellStyle name="1_tree_쌍용수량0905_설계내역서_화명조경_3차네고견적(061017-1)" xfId="19112"/>
    <cellStyle name="1_tree_쌍용수량0905_설계내역서_화명조경_백화점화장실인테리어" xfId="19113"/>
    <cellStyle name="1_tree_쌍용수량0905_설계내역서_화명조경_백화점화장실인테리어_1차 기성 내역서 0612023" xfId="19114"/>
    <cellStyle name="1_tree_쌍용수량0905_설계내역서_화명조경_백화점화장실인테리어_3차네고견적(061017-1)" xfId="19115"/>
    <cellStyle name="1_tree_쌍용수량0905_설계내역서1월7일" xfId="19116"/>
    <cellStyle name="1_tree_쌍용수량0905_설계내역서1월7일_1차 기성 내역서 0612023" xfId="19117"/>
    <cellStyle name="1_tree_쌍용수량0905_설계내역서1월7일_3차네고견적(061017-1)" xfId="19118"/>
    <cellStyle name="1_tree_쌍용수량0905_설계내역서1월7일_백화점화장실인테리어" xfId="19119"/>
    <cellStyle name="1_tree_쌍용수량0905_설계내역서1월7일_백화점화장실인테리어_1차 기성 내역서 0612023" xfId="19120"/>
    <cellStyle name="1_tree_쌍용수량0905_설계내역서1월7일_백화점화장실인테리어_3차네고견적(061017-1)" xfId="19121"/>
    <cellStyle name="1_tree_쌍용수량0905_설계내역서1월7일_화명조경" xfId="19122"/>
    <cellStyle name="1_tree_쌍용수량0905_설계내역서1월7일_화명조경_1차 기성 내역서 0612023" xfId="19123"/>
    <cellStyle name="1_tree_쌍용수량0905_설계내역서1월7일_화명조경_3차네고견적(061017-1)" xfId="19124"/>
    <cellStyle name="1_tree_쌍용수량0905_설계내역서1월7일_화명조경_백화점화장실인테리어" xfId="19125"/>
    <cellStyle name="1_tree_쌍용수량0905_설계내역서1월7일_화명조경_백화점화장실인테리어_1차 기성 내역서 0612023" xfId="19126"/>
    <cellStyle name="1_tree_쌍용수량0905_설계내역서1월7일_화명조경_백화점화장실인테리어_3차네고견적(061017-1)" xfId="19127"/>
    <cellStyle name="1_tree_쌍용수량0905_주요자재집계표(1206-본내역금회)" xfId="10222"/>
    <cellStyle name="1_tree_쌍용수량0905_주요자재집계표(1206-본내역전체)" xfId="10223"/>
    <cellStyle name="1_tree_쌍용수량0905_주요자재집계표(전체)" xfId="10224"/>
    <cellStyle name="1_tree_쌍용수량0905_주요자재집계표1120(금회-제출용)" xfId="10225"/>
    <cellStyle name="1_tree_쌍용수량0905_중동롯데캐슬마스터2" xfId="10226"/>
    <cellStyle name="1_tree_쌍용수량0905_화명조경" xfId="19128"/>
    <cellStyle name="1_tree_쌍용수량0905_화명조경_1차 기성 내역서 0612023" xfId="19129"/>
    <cellStyle name="1_tree_쌍용수량0905_화명조경_3차네고견적(061017-1)" xfId="19130"/>
    <cellStyle name="1_tree_쌍용수량0905_화명조경_백화점화장실인테리어" xfId="19131"/>
    <cellStyle name="1_tree_쌍용수량0905_화명조경_백화점화장실인테리어_1차 기성 내역서 0612023" xfId="19132"/>
    <cellStyle name="1_tree_쌍용수량0905_화명조경_백화점화장실인테리어_3차네고견적(061017-1)" xfId="19133"/>
    <cellStyle name="1_tree_쌍용수량집계" xfId="10227"/>
    <cellStyle name="1_tree_쌍용수량집계_★화명동3차원가계산서" xfId="10228"/>
    <cellStyle name="1_tree_쌍용수량집계_주요자재집계표(1206-본내역금회)" xfId="10229"/>
    <cellStyle name="1_tree_쌍용수량집계_주요자재집계표(1206-본내역전체)" xfId="10230"/>
    <cellStyle name="1_tree_쌍용수량집계_주요자재집계표(전체)" xfId="10231"/>
    <cellStyle name="1_tree_쌍용수량집계_주요자재집계표1120(금회-제출용)" xfId="10232"/>
    <cellStyle name="1_tree_쌍용수량집계_중동롯데캐슬마스터2" xfId="10233"/>
    <cellStyle name="1_tree_안양비산내역서(0506)" xfId="10234"/>
    <cellStyle name="1_tree_안양비산내역서(0506)_★화명동3차원가계산서" xfId="10235"/>
    <cellStyle name="1_tree_안양비산내역서(0506)_주요자재집계표(1206-본내역금회)" xfId="10236"/>
    <cellStyle name="1_tree_안양비산내역서(0506)_주요자재집계표(1206-본내역전체)" xfId="10237"/>
    <cellStyle name="1_tree_안양비산내역서(0506)_주요자재집계표(전체)" xfId="10238"/>
    <cellStyle name="1_tree_안양비산내역서(0506)_주요자재집계표1120(금회-제출용)" xfId="10239"/>
    <cellStyle name="1_tree_안양비산내역서(0506)_중동롯데캐슬마스터2" xfId="10240"/>
    <cellStyle name="1_tree_외주견적목록" xfId="10241"/>
    <cellStyle name="1_tree_용평수량집계" xfId="10242"/>
    <cellStyle name="1_tree_용평수량집계_★화명동3차원가계산서" xfId="10243"/>
    <cellStyle name="1_tree_용평수량집계_주요자재집계표(1206-본내역금회)" xfId="10244"/>
    <cellStyle name="1_tree_용평수량집계_주요자재집계표(1206-본내역전체)" xfId="10245"/>
    <cellStyle name="1_tree_용평수량집계_주요자재집계표(전체)" xfId="10246"/>
    <cellStyle name="1_tree_용평수량집계_주요자재집계표1120(금회-제출용)" xfId="10247"/>
    <cellStyle name="1_tree_용평수량집계_중동롯데캐슬마스터2" xfId="10248"/>
    <cellStyle name="1_tree_원가계산서" xfId="19134"/>
    <cellStyle name="1_tree_원가계산서_00갑지" xfId="19135"/>
    <cellStyle name="1_tree_원가계산서_00갑지_1차 기성 내역서 0612023" xfId="19136"/>
    <cellStyle name="1_tree_원가계산서_00갑지_3차네고견적(061017-1)" xfId="19137"/>
    <cellStyle name="1_tree_원가계산서_00갑지_백화점화장실인테리어" xfId="19138"/>
    <cellStyle name="1_tree_원가계산서_00갑지_백화점화장실인테리어_1차 기성 내역서 0612023" xfId="19139"/>
    <cellStyle name="1_tree_원가계산서_00갑지_백화점화장실인테리어_3차네고견적(061017-1)" xfId="19140"/>
    <cellStyle name="1_tree_원가계산서_00갑지_설계내역서" xfId="19141"/>
    <cellStyle name="1_tree_원가계산서_00갑지_설계내역서_1차 기성 내역서 0612023" xfId="19142"/>
    <cellStyle name="1_tree_원가계산서_00갑지_설계내역서_3차네고견적(061017-1)" xfId="19143"/>
    <cellStyle name="1_tree_원가계산서_00갑지_설계내역서_백화점화장실인테리어" xfId="19144"/>
    <cellStyle name="1_tree_원가계산서_00갑지_설계내역서_백화점화장실인테리어_1차 기성 내역서 0612023" xfId="19145"/>
    <cellStyle name="1_tree_원가계산서_00갑지_설계내역서_백화점화장실인테리어_3차네고견적(061017-1)" xfId="19146"/>
    <cellStyle name="1_tree_원가계산서_00갑지_설계내역서_화명조경" xfId="19147"/>
    <cellStyle name="1_tree_원가계산서_00갑지_설계내역서_화명조경_1차 기성 내역서 0612023" xfId="19148"/>
    <cellStyle name="1_tree_원가계산서_00갑지_설계내역서_화명조경_3차네고견적(061017-1)" xfId="19149"/>
    <cellStyle name="1_tree_원가계산서_00갑지_설계내역서_화명조경_백화점화장실인테리어" xfId="19150"/>
    <cellStyle name="1_tree_원가계산서_00갑지_설계내역서_화명조경_백화점화장실인테리어_1차 기성 내역서 0612023" xfId="19151"/>
    <cellStyle name="1_tree_원가계산서_00갑지_설계내역서_화명조경_백화점화장실인테리어_3차네고견적(061017-1)" xfId="19152"/>
    <cellStyle name="1_tree_원가계산서_00갑지_설계내역서1월7일" xfId="19153"/>
    <cellStyle name="1_tree_원가계산서_00갑지_설계내역서1월7일_1차 기성 내역서 0612023" xfId="19154"/>
    <cellStyle name="1_tree_원가계산서_00갑지_설계내역서1월7일_3차네고견적(061017-1)" xfId="19155"/>
    <cellStyle name="1_tree_원가계산서_00갑지_설계내역서1월7일_백화점화장실인테리어" xfId="19156"/>
    <cellStyle name="1_tree_원가계산서_00갑지_설계내역서1월7일_백화점화장실인테리어_1차 기성 내역서 0612023" xfId="19157"/>
    <cellStyle name="1_tree_원가계산서_00갑지_설계내역서1월7일_백화점화장실인테리어_3차네고견적(061017-1)" xfId="19158"/>
    <cellStyle name="1_tree_원가계산서_00갑지_설계내역서1월7일_화명조경" xfId="19159"/>
    <cellStyle name="1_tree_원가계산서_00갑지_설계내역서1월7일_화명조경_1차 기성 내역서 0612023" xfId="19160"/>
    <cellStyle name="1_tree_원가계산서_00갑지_설계내역서1월7일_화명조경_3차네고견적(061017-1)" xfId="19161"/>
    <cellStyle name="1_tree_원가계산서_00갑지_설계내역서1월7일_화명조경_백화점화장실인테리어" xfId="19162"/>
    <cellStyle name="1_tree_원가계산서_00갑지_설계내역서1월7일_화명조경_백화점화장실인테리어_1차 기성 내역서 0612023" xfId="19163"/>
    <cellStyle name="1_tree_원가계산서_00갑지_설계내역서1월7일_화명조경_백화점화장실인테리어_3차네고견적(061017-1)" xfId="19164"/>
    <cellStyle name="1_tree_원가계산서_00갑지_화명조경" xfId="19165"/>
    <cellStyle name="1_tree_원가계산서_00갑지_화명조경_1차 기성 내역서 0612023" xfId="19166"/>
    <cellStyle name="1_tree_원가계산서_00갑지_화명조경_3차네고견적(061017-1)" xfId="19167"/>
    <cellStyle name="1_tree_원가계산서_00갑지_화명조경_백화점화장실인테리어" xfId="19168"/>
    <cellStyle name="1_tree_원가계산서_00갑지_화명조경_백화점화장실인테리어_1차 기성 내역서 0612023" xfId="19169"/>
    <cellStyle name="1_tree_원가계산서_00갑지_화명조경_백화점화장실인테리어_3차네고견적(061017-1)" xfId="19170"/>
    <cellStyle name="1_tree_원가계산서_1차 기성 내역서 0612023" xfId="19171"/>
    <cellStyle name="1_tree_원가계산서_3차네고견적(061017-1)" xfId="19172"/>
    <cellStyle name="1_tree_원가계산서_과천놀이터설계서" xfId="19173"/>
    <cellStyle name="1_tree_원가계산서_과천놀이터설계서_1차 기성 내역서 0612023" xfId="19174"/>
    <cellStyle name="1_tree_원가계산서_과천놀이터설계서_3차네고견적(061017-1)" xfId="19175"/>
    <cellStyle name="1_tree_원가계산서_과천놀이터설계서_백화점화장실인테리어" xfId="19176"/>
    <cellStyle name="1_tree_원가계산서_과천놀이터설계서_백화점화장실인테리어_1차 기성 내역서 0612023" xfId="19177"/>
    <cellStyle name="1_tree_원가계산서_과천놀이터설계서_백화점화장실인테리어_3차네고견적(061017-1)" xfId="19178"/>
    <cellStyle name="1_tree_원가계산서_과천놀이터설계서_설계내역서" xfId="19179"/>
    <cellStyle name="1_tree_원가계산서_과천놀이터설계서_설계내역서_1차 기성 내역서 0612023" xfId="19180"/>
    <cellStyle name="1_tree_원가계산서_과천놀이터설계서_설계내역서_3차네고견적(061017-1)" xfId="19181"/>
    <cellStyle name="1_tree_원가계산서_과천놀이터설계서_설계내역서_백화점화장실인테리어" xfId="19182"/>
    <cellStyle name="1_tree_원가계산서_과천놀이터설계서_설계내역서_백화점화장실인테리어_1차 기성 내역서 0612023" xfId="19183"/>
    <cellStyle name="1_tree_원가계산서_과천놀이터설계서_설계내역서_백화점화장실인테리어_3차네고견적(061017-1)" xfId="19184"/>
    <cellStyle name="1_tree_원가계산서_과천놀이터설계서_설계내역서_화명조경" xfId="19185"/>
    <cellStyle name="1_tree_원가계산서_과천놀이터설계서_설계내역서_화명조경_1차 기성 내역서 0612023" xfId="19186"/>
    <cellStyle name="1_tree_원가계산서_과천놀이터설계서_설계내역서_화명조경_3차네고견적(061017-1)" xfId="19187"/>
    <cellStyle name="1_tree_원가계산서_과천놀이터설계서_설계내역서_화명조경_백화점화장실인테리어" xfId="19188"/>
    <cellStyle name="1_tree_원가계산서_과천놀이터설계서_설계내역서_화명조경_백화점화장실인테리어_1차 기성 내역서 0612023" xfId="19189"/>
    <cellStyle name="1_tree_원가계산서_과천놀이터설계서_설계내역서_화명조경_백화점화장실인테리어_3차네고견적(061017-1)" xfId="19190"/>
    <cellStyle name="1_tree_원가계산서_과천놀이터설계서_설계내역서1월7일" xfId="19191"/>
    <cellStyle name="1_tree_원가계산서_과천놀이터설계서_설계내역서1월7일_1차 기성 내역서 0612023" xfId="19192"/>
    <cellStyle name="1_tree_원가계산서_과천놀이터설계서_설계내역서1월7일_3차네고견적(061017-1)" xfId="19193"/>
    <cellStyle name="1_tree_원가계산서_과천놀이터설계서_설계내역서1월7일_백화점화장실인테리어" xfId="19194"/>
    <cellStyle name="1_tree_원가계산서_과천놀이터설계서_설계내역서1월7일_백화점화장실인테리어_1차 기성 내역서 0612023" xfId="19195"/>
    <cellStyle name="1_tree_원가계산서_과천놀이터설계서_설계내역서1월7일_백화점화장실인테리어_3차네고견적(061017-1)" xfId="19196"/>
    <cellStyle name="1_tree_원가계산서_과천놀이터설계서_설계내역서1월7일_화명조경" xfId="19197"/>
    <cellStyle name="1_tree_원가계산서_과천놀이터설계서_설계내역서1월7일_화명조경_1차 기성 내역서 0612023" xfId="19198"/>
    <cellStyle name="1_tree_원가계산서_과천놀이터설계서_설계내역서1월7일_화명조경_3차네고견적(061017-1)" xfId="19199"/>
    <cellStyle name="1_tree_원가계산서_과천놀이터설계서_설계내역서1월7일_화명조경_백화점화장실인테리어" xfId="19200"/>
    <cellStyle name="1_tree_원가계산서_과천놀이터설계서_설계내역서1월7일_화명조경_백화점화장실인테리어_1차 기성 내역서 0612023" xfId="19201"/>
    <cellStyle name="1_tree_원가계산서_과천놀이터설계서_설계내역서1월7일_화명조경_백화점화장실인테리어_3차네고견적(061017-1)" xfId="19202"/>
    <cellStyle name="1_tree_원가계산서_과천놀이터설계서_화명조경" xfId="19203"/>
    <cellStyle name="1_tree_원가계산서_과천놀이터설계서_화명조경_1차 기성 내역서 0612023" xfId="19204"/>
    <cellStyle name="1_tree_원가계산서_과천놀이터설계서_화명조경_3차네고견적(061017-1)" xfId="19205"/>
    <cellStyle name="1_tree_원가계산서_과천놀이터설계서_화명조경_백화점화장실인테리어" xfId="19206"/>
    <cellStyle name="1_tree_원가계산서_과천놀이터설계서_화명조경_백화점화장실인테리어_1차 기성 내역서 0612023" xfId="19207"/>
    <cellStyle name="1_tree_원가계산서_과천놀이터설계서_화명조경_백화점화장실인테리어_3차네고견적(061017-1)" xfId="19208"/>
    <cellStyle name="1_tree_원가계산서_백화점화장실인테리어" xfId="19209"/>
    <cellStyle name="1_tree_원가계산서_백화점화장실인테리어_1차 기성 내역서 0612023" xfId="19210"/>
    <cellStyle name="1_tree_원가계산서_백화점화장실인테리어_3차네고견적(061017-1)" xfId="19211"/>
    <cellStyle name="1_tree_원가계산서_총괄갑지" xfId="19212"/>
    <cellStyle name="1_tree_원가계산서_총괄갑지_1차 기성 내역서 0612023" xfId="19213"/>
    <cellStyle name="1_tree_원가계산서_총괄갑지_3차네고견적(061017-1)" xfId="19214"/>
    <cellStyle name="1_tree_원가계산서_총괄갑지_백화점화장실인테리어" xfId="19215"/>
    <cellStyle name="1_tree_원가계산서_총괄갑지_백화점화장실인테리어_1차 기성 내역서 0612023" xfId="19216"/>
    <cellStyle name="1_tree_원가계산서_총괄갑지_백화점화장실인테리어_3차네고견적(061017-1)" xfId="19217"/>
    <cellStyle name="1_tree_원가계산서_총괄갑지_설계내역서" xfId="19218"/>
    <cellStyle name="1_tree_원가계산서_총괄갑지_설계내역서_1차 기성 내역서 0612023" xfId="19219"/>
    <cellStyle name="1_tree_원가계산서_총괄갑지_설계내역서_3차네고견적(061017-1)" xfId="19220"/>
    <cellStyle name="1_tree_원가계산서_총괄갑지_설계내역서_백화점화장실인테리어" xfId="19221"/>
    <cellStyle name="1_tree_원가계산서_총괄갑지_설계내역서_백화점화장실인테리어_1차 기성 내역서 0612023" xfId="19222"/>
    <cellStyle name="1_tree_원가계산서_총괄갑지_설계내역서_백화점화장실인테리어_3차네고견적(061017-1)" xfId="19223"/>
    <cellStyle name="1_tree_원가계산서_총괄갑지_설계내역서_화명조경" xfId="19224"/>
    <cellStyle name="1_tree_원가계산서_총괄갑지_설계내역서_화명조경_1차 기성 내역서 0612023" xfId="19225"/>
    <cellStyle name="1_tree_원가계산서_총괄갑지_설계내역서_화명조경_3차네고견적(061017-1)" xfId="19226"/>
    <cellStyle name="1_tree_원가계산서_총괄갑지_설계내역서_화명조경_백화점화장실인테리어" xfId="19227"/>
    <cellStyle name="1_tree_원가계산서_총괄갑지_설계내역서_화명조경_백화점화장실인테리어_1차 기성 내역서 0612023" xfId="19228"/>
    <cellStyle name="1_tree_원가계산서_총괄갑지_설계내역서_화명조경_백화점화장실인테리어_3차네고견적(061017-1)" xfId="19229"/>
    <cellStyle name="1_tree_원가계산서_총괄갑지_설계내역서1월7일" xfId="19230"/>
    <cellStyle name="1_tree_원가계산서_총괄갑지_설계내역서1월7일_1차 기성 내역서 0612023" xfId="19231"/>
    <cellStyle name="1_tree_원가계산서_총괄갑지_설계내역서1월7일_3차네고견적(061017-1)" xfId="19232"/>
    <cellStyle name="1_tree_원가계산서_총괄갑지_설계내역서1월7일_백화점화장실인테리어" xfId="19233"/>
    <cellStyle name="1_tree_원가계산서_총괄갑지_설계내역서1월7일_백화점화장실인테리어_1차 기성 내역서 0612023" xfId="19234"/>
    <cellStyle name="1_tree_원가계산서_총괄갑지_설계내역서1월7일_백화점화장실인테리어_3차네고견적(061017-1)" xfId="19235"/>
    <cellStyle name="1_tree_원가계산서_총괄갑지_설계내역서1월7일_화명조경" xfId="19236"/>
    <cellStyle name="1_tree_원가계산서_총괄갑지_설계내역서1월7일_화명조경_1차 기성 내역서 0612023" xfId="19237"/>
    <cellStyle name="1_tree_원가계산서_총괄갑지_설계내역서1월7일_화명조경_3차네고견적(061017-1)" xfId="19238"/>
    <cellStyle name="1_tree_원가계산서_총괄갑지_설계내역서1월7일_화명조경_백화점화장실인테리어" xfId="19239"/>
    <cellStyle name="1_tree_원가계산서_총괄갑지_설계내역서1월7일_화명조경_백화점화장실인테리어_1차 기성 내역서 0612023" xfId="19240"/>
    <cellStyle name="1_tree_원가계산서_총괄갑지_설계내역서1월7일_화명조경_백화점화장실인테리어_3차네고견적(061017-1)" xfId="19241"/>
    <cellStyle name="1_tree_원가계산서_총괄갑지_화명조경" xfId="19242"/>
    <cellStyle name="1_tree_원가계산서_총괄갑지_화명조경_1차 기성 내역서 0612023" xfId="19243"/>
    <cellStyle name="1_tree_원가계산서_총괄갑지_화명조경_3차네고견적(061017-1)" xfId="19244"/>
    <cellStyle name="1_tree_원가계산서_총괄갑지_화명조경_백화점화장실인테리어" xfId="19245"/>
    <cellStyle name="1_tree_원가계산서_총괄갑지_화명조경_백화점화장실인테리어_1차 기성 내역서 0612023" xfId="19246"/>
    <cellStyle name="1_tree_원가계산서_총괄갑지_화명조경_백화점화장실인테리어_3차네고견적(061017-1)" xfId="19247"/>
    <cellStyle name="1_tree_원가계산서_총괄내역서" xfId="19248"/>
    <cellStyle name="1_tree_원가계산서_총괄내역서_1차 기성 내역서 0612023" xfId="19249"/>
    <cellStyle name="1_tree_원가계산서_총괄내역서_3차네고견적(061017-1)" xfId="19250"/>
    <cellStyle name="1_tree_원가계산서_총괄내역서_백화점화장실인테리어" xfId="19251"/>
    <cellStyle name="1_tree_원가계산서_총괄내역서_백화점화장실인테리어_1차 기성 내역서 0612023" xfId="19252"/>
    <cellStyle name="1_tree_원가계산서_총괄내역서_백화점화장실인테리어_3차네고견적(061017-1)" xfId="19253"/>
    <cellStyle name="1_tree_원가계산서_총괄내역서_설계내역서" xfId="19254"/>
    <cellStyle name="1_tree_원가계산서_총괄내역서_설계내역서_1차 기성 내역서 0612023" xfId="19255"/>
    <cellStyle name="1_tree_원가계산서_총괄내역서_설계내역서_3차네고견적(061017-1)" xfId="19256"/>
    <cellStyle name="1_tree_원가계산서_총괄내역서_설계내역서_백화점화장실인테리어" xfId="19257"/>
    <cellStyle name="1_tree_원가계산서_총괄내역서_설계내역서_백화점화장실인테리어_1차 기성 내역서 0612023" xfId="19258"/>
    <cellStyle name="1_tree_원가계산서_총괄내역서_설계내역서_백화점화장실인테리어_3차네고견적(061017-1)" xfId="19259"/>
    <cellStyle name="1_tree_원가계산서_총괄내역서_설계내역서_화명조경" xfId="19260"/>
    <cellStyle name="1_tree_원가계산서_총괄내역서_설계내역서_화명조경_1차 기성 내역서 0612023" xfId="19261"/>
    <cellStyle name="1_tree_원가계산서_총괄내역서_설계내역서_화명조경_3차네고견적(061017-1)" xfId="19262"/>
    <cellStyle name="1_tree_원가계산서_총괄내역서_설계내역서_화명조경_백화점화장실인테리어" xfId="19263"/>
    <cellStyle name="1_tree_원가계산서_총괄내역서_설계내역서_화명조경_백화점화장실인테리어_1차 기성 내역서 0612023" xfId="19264"/>
    <cellStyle name="1_tree_원가계산서_총괄내역서_설계내역서_화명조경_백화점화장실인테리어_3차네고견적(061017-1)" xfId="19265"/>
    <cellStyle name="1_tree_원가계산서_총괄내역서_설계내역서1월7일" xfId="19266"/>
    <cellStyle name="1_tree_원가계산서_총괄내역서_설계내역서1월7일_1차 기성 내역서 0612023" xfId="19267"/>
    <cellStyle name="1_tree_원가계산서_총괄내역서_설계내역서1월7일_3차네고견적(061017-1)" xfId="19268"/>
    <cellStyle name="1_tree_원가계산서_총괄내역서_설계내역서1월7일_백화점화장실인테리어" xfId="19269"/>
    <cellStyle name="1_tree_원가계산서_총괄내역서_설계내역서1월7일_백화점화장실인테리어_1차 기성 내역서 0612023" xfId="19270"/>
    <cellStyle name="1_tree_원가계산서_총괄내역서_설계내역서1월7일_백화점화장실인테리어_3차네고견적(061017-1)" xfId="19271"/>
    <cellStyle name="1_tree_원가계산서_총괄내역서_설계내역서1월7일_화명조경" xfId="19272"/>
    <cellStyle name="1_tree_원가계산서_총괄내역서_설계내역서1월7일_화명조경_1차 기성 내역서 0612023" xfId="19273"/>
    <cellStyle name="1_tree_원가계산서_총괄내역서_설계내역서1월7일_화명조경_3차네고견적(061017-1)" xfId="19274"/>
    <cellStyle name="1_tree_원가계산서_총괄내역서_설계내역서1월7일_화명조경_백화점화장실인테리어" xfId="19275"/>
    <cellStyle name="1_tree_원가계산서_총괄내역서_설계내역서1월7일_화명조경_백화점화장실인테리어_1차 기성 내역서 0612023" xfId="19276"/>
    <cellStyle name="1_tree_원가계산서_총괄내역서_설계내역서1월7일_화명조경_백화점화장실인테리어_3차네고견적(061017-1)" xfId="19277"/>
    <cellStyle name="1_tree_원가계산서_총괄내역서_화명조경" xfId="19278"/>
    <cellStyle name="1_tree_원가계산서_총괄내역서_화명조경_1차 기성 내역서 0612023" xfId="19279"/>
    <cellStyle name="1_tree_원가계산서_총괄내역서_화명조경_3차네고견적(061017-1)" xfId="19280"/>
    <cellStyle name="1_tree_원가계산서_총괄내역서_화명조경_백화점화장실인테리어" xfId="19281"/>
    <cellStyle name="1_tree_원가계산서_총괄내역서_화명조경_백화점화장실인테리어_1차 기성 내역서 0612023" xfId="19282"/>
    <cellStyle name="1_tree_원가계산서_총괄내역서_화명조경_백화점화장실인테리어_3차네고견적(061017-1)" xfId="19283"/>
    <cellStyle name="1_tree_원가계산서_화명조경" xfId="19284"/>
    <cellStyle name="1_tree_원가계산서_화명조경_1차 기성 내역서 0612023" xfId="19285"/>
    <cellStyle name="1_tree_원가계산서_화명조경_3차네고견적(061017-1)" xfId="19286"/>
    <cellStyle name="1_tree_원가계산서_화명조경_백화점화장실인테리어" xfId="19287"/>
    <cellStyle name="1_tree_원가계산서_화명조경_백화점화장실인테리어_1차 기성 내역서 0612023" xfId="19288"/>
    <cellStyle name="1_tree_원가계산서_화명조경_백화점화장실인테리어_3차네고견적(061017-1)" xfId="19289"/>
    <cellStyle name="1_tree_은파단위수량" xfId="10249"/>
    <cellStyle name="1_tree_은파단위수량_★화명동3차원가계산서" xfId="10250"/>
    <cellStyle name="1_tree_은파단위수량_주요자재집계표(1206-본내역금회)" xfId="10251"/>
    <cellStyle name="1_tree_은파단위수량_주요자재집계표(1206-본내역전체)" xfId="10252"/>
    <cellStyle name="1_tree_은파단위수량_주요자재집계표(전체)" xfId="10253"/>
    <cellStyle name="1_tree_은파단위수량_주요자재집계표1120(금회-제출용)" xfId="10254"/>
    <cellStyle name="1_tree_은파단위수량_중동롯데캐슬마스터2" xfId="10255"/>
    <cellStyle name="1_tree_은파수량집계" xfId="10256"/>
    <cellStyle name="1_tree_은파수량집계_★화명동3차원가계산서" xfId="10257"/>
    <cellStyle name="1_tree_은파수량집계_1차 기성 내역서 0612023" xfId="19290"/>
    <cellStyle name="1_tree_은파수량집계_3차네고견적(061017-1)" xfId="19291"/>
    <cellStyle name="1_tree_은파수량집계_백화점화장실인테리어" xfId="19292"/>
    <cellStyle name="1_tree_은파수량집계_백화점화장실인테리어_1차 기성 내역서 0612023" xfId="19293"/>
    <cellStyle name="1_tree_은파수량집계_백화점화장실인테리어_3차네고견적(061017-1)" xfId="19294"/>
    <cellStyle name="1_tree_은파수량집계_설계내역서" xfId="19295"/>
    <cellStyle name="1_tree_은파수량집계_설계내역서_1차 기성 내역서 0612023" xfId="19296"/>
    <cellStyle name="1_tree_은파수량집계_설계내역서_3차네고견적(061017-1)" xfId="19297"/>
    <cellStyle name="1_tree_은파수량집계_설계내역서_백화점화장실인테리어" xfId="19298"/>
    <cellStyle name="1_tree_은파수량집계_설계내역서_백화점화장실인테리어_1차 기성 내역서 0612023" xfId="19299"/>
    <cellStyle name="1_tree_은파수량집계_설계내역서_백화점화장실인테리어_3차네고견적(061017-1)" xfId="19300"/>
    <cellStyle name="1_tree_은파수량집계_설계내역서_화명조경" xfId="19301"/>
    <cellStyle name="1_tree_은파수량집계_설계내역서_화명조경_1차 기성 내역서 0612023" xfId="19302"/>
    <cellStyle name="1_tree_은파수량집계_설계내역서_화명조경_3차네고견적(061017-1)" xfId="19303"/>
    <cellStyle name="1_tree_은파수량집계_설계내역서_화명조경_백화점화장실인테리어" xfId="19304"/>
    <cellStyle name="1_tree_은파수량집계_설계내역서_화명조경_백화점화장실인테리어_1차 기성 내역서 0612023" xfId="19305"/>
    <cellStyle name="1_tree_은파수량집계_설계내역서_화명조경_백화점화장실인테리어_3차네고견적(061017-1)" xfId="19306"/>
    <cellStyle name="1_tree_은파수량집계_설계내역서1월7일" xfId="19307"/>
    <cellStyle name="1_tree_은파수량집계_설계내역서1월7일_1차 기성 내역서 0612023" xfId="19308"/>
    <cellStyle name="1_tree_은파수량집계_설계내역서1월7일_3차네고견적(061017-1)" xfId="19309"/>
    <cellStyle name="1_tree_은파수량집계_설계내역서1월7일_백화점화장실인테리어" xfId="19310"/>
    <cellStyle name="1_tree_은파수량집계_설계내역서1월7일_백화점화장실인테리어_1차 기성 내역서 0612023" xfId="19311"/>
    <cellStyle name="1_tree_은파수량집계_설계내역서1월7일_백화점화장실인테리어_3차네고견적(061017-1)" xfId="19312"/>
    <cellStyle name="1_tree_은파수량집계_설계내역서1월7일_화명조경" xfId="19313"/>
    <cellStyle name="1_tree_은파수량집계_설계내역서1월7일_화명조경_1차 기성 내역서 0612023" xfId="19314"/>
    <cellStyle name="1_tree_은파수량집계_설계내역서1월7일_화명조경_3차네고견적(061017-1)" xfId="19315"/>
    <cellStyle name="1_tree_은파수량집계_설계내역서1월7일_화명조경_백화점화장실인테리어" xfId="19316"/>
    <cellStyle name="1_tree_은파수량집계_설계내역서1월7일_화명조경_백화점화장실인테리어_1차 기성 내역서 0612023" xfId="19317"/>
    <cellStyle name="1_tree_은파수량집계_설계내역서1월7일_화명조경_백화점화장실인테리어_3차네고견적(061017-1)" xfId="19318"/>
    <cellStyle name="1_tree_은파수량집계_주요자재집계표(1206-본내역금회)" xfId="10258"/>
    <cellStyle name="1_tree_은파수량집계_주요자재집계표(1206-본내역전체)" xfId="10259"/>
    <cellStyle name="1_tree_은파수량집계_주요자재집계표(전체)" xfId="10260"/>
    <cellStyle name="1_tree_은파수량집계_주요자재집계표1120(금회-제출용)" xfId="10261"/>
    <cellStyle name="1_tree_은파수량집계_중동롯데캐슬마스터2" xfId="10262"/>
    <cellStyle name="1_tree_은파수량집계_화명조경" xfId="19319"/>
    <cellStyle name="1_tree_은파수량집계_화명조경_1차 기성 내역서 0612023" xfId="19320"/>
    <cellStyle name="1_tree_은파수량집계_화명조경_3차네고견적(061017-1)" xfId="19321"/>
    <cellStyle name="1_tree_은파수량집계_화명조경_백화점화장실인테리어" xfId="19322"/>
    <cellStyle name="1_tree_은파수량집계_화명조경_백화점화장실인테리어_1차 기성 내역서 0612023" xfId="19323"/>
    <cellStyle name="1_tree_은파수량집계_화명조경_백화점화장실인테리어_3차네고견적(061017-1)" xfId="19324"/>
    <cellStyle name="1_tree_장충-예산서" xfId="10263"/>
    <cellStyle name="1_tree_장충-예산서_00-폐기물처리설계서양식" xfId="10264"/>
    <cellStyle name="1_tree_장충-예산서_둥근달-수량산출서(철거)" xfId="10265"/>
    <cellStyle name="1_tree_장충-폐기물예산서" xfId="10266"/>
    <cellStyle name="1_tree_장충-폐기물예산서_00-폐기물처리설계서양식" xfId="10267"/>
    <cellStyle name="1_tree_장충-폐기물예산서_둥근달-수량산출서(철거)" xfId="10268"/>
    <cellStyle name="1_tree_장충-표지예정공정표" xfId="10269"/>
    <cellStyle name="1_tree_장충-표지예정공정표_00-폐기물처리설계서양식" xfId="10270"/>
    <cellStyle name="1_tree_장충-표지예정공정표_둥근달-수량산출서(철거)" xfId="10271"/>
    <cellStyle name="1_tree_정산보고" xfId="10272"/>
    <cellStyle name="1_tree_정산실행예산" xfId="10273"/>
    <cellStyle name="1_tree_주요자재집계표(1206-본내역금회)" xfId="10274"/>
    <cellStyle name="1_tree_주요자재집계표(1206-본내역전체)" xfId="10275"/>
    <cellStyle name="1_tree_주요자재집계표(전체)" xfId="10276"/>
    <cellStyle name="1_tree_주요자재집계표1120(금회-제출용)" xfId="10277"/>
    <cellStyle name="1_tree_준공정산보고-덕성여대현장" xfId="10278"/>
    <cellStyle name="1_tree_준공정산보고-중앙고강당현장(경비보나)" xfId="10279"/>
    <cellStyle name="1_tree_중동롯데캐슬마스터2" xfId="10280"/>
    <cellStyle name="1_tree_청주사직골조(최종확정)" xfId="10281"/>
    <cellStyle name="1_tree_청주사직골조(최종확정) 2" xfId="10282"/>
    <cellStyle name="1_tree_청주사직골조(최종확정) 3" xfId="10283"/>
    <cellStyle name="1_tree_총괄" xfId="10284"/>
    <cellStyle name="1_tree_총괄내역0518" xfId="10285"/>
    <cellStyle name="1_tree_총괄내역0518 2" xfId="10286"/>
    <cellStyle name="1_tree_총괄내역0518 3" xfId="10287"/>
    <cellStyle name="1_tree_총괄내역0518_01.부산대병원실행-작업중(태양)" xfId="10288"/>
    <cellStyle name="1_tree_총괄내역0518_04. 신도림주상복합_기계실행예산(안)20060412_배연담파스리브단가수정" xfId="10289"/>
    <cellStyle name="1_tree_총괄내역0518_04.비봉도급-작업중" xfId="10290"/>
    <cellStyle name="1_tree_총괄내역0518_04.비봉도급-작업중_04. 신도림주상복합_기계실행예산(안)20060412_배연담파스리브단가수정" xfId="10291"/>
    <cellStyle name="1_tree_총괄내역0518_04.비봉도급-작업중_실행작업중_기계내역(노인건강타운)_20060201(동진)" xfId="10292"/>
    <cellStyle name="1_tree_총괄내역0518_04.비봉도급-작업중_최종-실행내역(협성대신학관)060110" xfId="10293"/>
    <cellStyle name="1_tree_총괄내역0518_04.비봉도급-작업중_통합단가-동진" xfId="10294"/>
    <cellStyle name="1_tree_총괄내역0518_ys dw 은평 생태교량" xfId="10513"/>
    <cellStyle name="1_tree_총괄내역0518_ys dw 은평 생태교량 2" xfId="10514"/>
    <cellStyle name="1_tree_총괄내역0518_ys dw 은평 생태교량 3" xfId="10515"/>
    <cellStyle name="1_tree_총괄내역0518_구로리설계예산서1029" xfId="10295"/>
    <cellStyle name="1_tree_총괄내역0518_구로리설계예산서1118준공" xfId="10296"/>
    <cellStyle name="1_tree_총괄내역0518_구로리설계예산서조경" xfId="10297"/>
    <cellStyle name="1_tree_총괄내역0518_구로리어린이공원예산서(조경)1125" xfId="10298"/>
    <cellStyle name="1_tree_총괄내역0518_국민은행" xfId="10299"/>
    <cellStyle name="1_tree_총괄내역0518_내역서" xfId="10300"/>
    <cellStyle name="1_tree_총괄내역0518_노임단가표" xfId="10301"/>
    <cellStyle name="1_tree_총괄내역0518_단가산출서" xfId="10302"/>
    <cellStyle name="1_tree_총괄내역0518_단가산출서 2" xfId="10303"/>
    <cellStyle name="1_tree_총괄내역0518_단가산출서 3" xfId="10304"/>
    <cellStyle name="1_tree_총괄내역0518_단가산출서_01.부산대병원실행-작업중(태양)" xfId="10305"/>
    <cellStyle name="1_tree_총괄내역0518_단가산출서_04. 신도림주상복합_기계실행예산(안)20060412_배연담파스리브단가수정" xfId="10306"/>
    <cellStyle name="1_tree_총괄내역0518_단가산출서_04.비봉도급-작업중" xfId="10307"/>
    <cellStyle name="1_tree_총괄내역0518_단가산출서_04.비봉도급-작업중_04. 신도림주상복합_기계실행예산(안)20060412_배연담파스리브단가수정" xfId="10308"/>
    <cellStyle name="1_tree_총괄내역0518_단가산출서_04.비봉도급-작업중_실행작업중_기계내역(노인건강타운)_20060201(동진)" xfId="10309"/>
    <cellStyle name="1_tree_총괄내역0518_단가산출서_04.비봉도급-작업중_최종-실행내역(협성대신학관)060110" xfId="10310"/>
    <cellStyle name="1_tree_총괄내역0518_단가산출서_04.비봉도급-작업중_통합단가-동진" xfId="10311"/>
    <cellStyle name="1_tree_총괄내역0518_단가산출서_ys dw 은평 생태교량" xfId="10354"/>
    <cellStyle name="1_tree_총괄내역0518_단가산출서_ys dw 은평 생태교량 2" xfId="10355"/>
    <cellStyle name="1_tree_총괄내역0518_단가산출서_ys dw 은평 생태교량 3" xfId="10356"/>
    <cellStyle name="1_tree_총괄내역0518_단가산출서_국민은행" xfId="10312"/>
    <cellStyle name="1_tree_총괄내역0518_단가산출서_도장공사(실행예산)" xfId="12459"/>
    <cellStyle name="1_tree_총괄내역0518_단가산출서_도장공사(실행예산)_동주변경결의(1차)" xfId="12458"/>
    <cellStyle name="1_tree_총괄내역0518_단가산출서_성북구실행(0426)" xfId="10313"/>
    <cellStyle name="1_tree_총괄내역0518_단가산출서_성북구실행(0426)_20061128입찰실행(춘천의암스포츠타운-당초안)" xfId="10314"/>
    <cellStyle name="1_tree_총괄내역0518_단가산출서_성북구실행(0426)_20061218입찰실행(차세대연구동)" xfId="10315"/>
    <cellStyle name="1_tree_총괄내역0518_단가산출서_성북구실행(0426)_20070201입찰실행(시화2007.02.07결재)" xfId="10316"/>
    <cellStyle name="1_tree_총괄내역0518_단가산출서_성북구실행(0426)_20070201입찰실행(시화2007.02.08결재)" xfId="10317"/>
    <cellStyle name="1_tree_총괄내역0518_단가산출서_성북구실행(0426)_경비및 공사스케줄작성" xfId="10318"/>
    <cellStyle name="1_tree_총괄내역0518_단가산출서_성북구실행(0426)_두원공과대학입찰실행(20060718)" xfId="10319"/>
    <cellStyle name="1_tree_총괄내역0518_단가산출서_성북구실행(0426)_두원공과대학입찰실행(20060728)" xfId="10320"/>
    <cellStyle name="1_tree_총괄내역0518_단가산출서_성북구실행(0426)_두원공과대학입찰실행(20060801)" xfId="10321"/>
    <cellStyle name="1_tree_총괄내역0518_단가산출서_성북구실행(0426)_두원공과대학입찰실행(20060801최종)" xfId="10322"/>
    <cellStyle name="1_tree_총괄내역0518_단가산출서_성북구실행(0426)_일괄견적비교(대은수량기준)-최종" xfId="10323"/>
    <cellStyle name="1_tree_총괄내역0518_단가산출서_성북구실행(0426)_입찰실행(2007.01.17결재)" xfId="10324"/>
    <cellStyle name="1_tree_총괄내역0518_단가산출서_성북구실행(0426)_입찰실행(2007.01.23-절감nego-공기13개월현실245억도급260억)" xfId="10325"/>
    <cellStyle name="1_tree_총괄내역0518_단가산출서_성북구실행(0426)_입찰실행(녹산병원2007.05.02)" xfId="10326"/>
    <cellStyle name="1_tree_총괄내역0518_단가산출서_성북구실행(0426)_입찰실행(녹산병원2007.05.09)" xfId="10327"/>
    <cellStyle name="1_tree_총괄내역0518_단가산출서_성북구실행(0426)_입찰실행(두원공과대학 )" xfId="10328"/>
    <cellStyle name="1_tree_총괄내역0518_단가산출서_성북구실행(0426)_입찰실행(문화재종합병원)" xfId="10329"/>
    <cellStyle name="1_tree_총괄내역0518_단가산출서_성북구실행(0426)_입찰실행(서울북부지방법원)" xfId="10330"/>
    <cellStyle name="1_tree_총괄내역0518_단가산출서_성북구실행(0426)_입찰실행(서울북부지방법원)-단가입력" xfId="10331"/>
    <cellStyle name="1_tree_총괄내역0518_단가산출서_성북구실행(0426)_입찰실행(서울북부지방법원-공기28개월2007.02.14)" xfId="10332"/>
    <cellStyle name="1_tree_총괄내역0518_단가산출서_성북구실행(0426)_입찰실행(서울북부지방법원-공기28개월2007.02.15)" xfId="10333"/>
    <cellStyle name="1_tree_총괄내역0518_단가산출서_성북구실행(0426)_입찰실행(육군훈련소)" xfId="10334"/>
    <cellStyle name="1_tree_총괄내역0518_단가산출서_성북구실행(0426)_입찰실행(육군훈련소-최종)" xfId="10335"/>
    <cellStyle name="1_tree_총괄내역0518_단가산출서_성북구실행(0426)_입찰실행(인재2007.02.28)" xfId="10336"/>
    <cellStyle name="1_tree_총괄내역0518_단가산출서_성북구실행(0426)_입찰실행(청주대학교예술대실습관)" xfId="10337"/>
    <cellStyle name="1_tree_총괄내역0518_단가산출서_성북구실행(0426)_진주종합실내체육관건립공사(실행20060613)" xfId="10338"/>
    <cellStyle name="1_tree_총괄내역0518_단가산출서_성북구실행(0426)_청주대학교예술대학실습관입찰실행" xfId="10339"/>
    <cellStyle name="1_tree_총괄내역0518_단가산출서_실행예산-덕성여대(본실행)" xfId="10340"/>
    <cellStyle name="1_tree_총괄내역0518_단가산출서_실행작업중_기계내역(노인건강타운)_20060201(동진)" xfId="10341"/>
    <cellStyle name="1_tree_총괄내역0518_단가산출서_실행품의B&amp;N100%(1113)최종결재" xfId="10342"/>
    <cellStyle name="1_tree_총괄내역0518_단가산출서_실행품의B&amp;N100%(1113)최종결재_실행예산품의서(송도B&amp;N)20080116작업중" xfId="10343"/>
    <cellStyle name="1_tree_총괄내역0518_단가산출서_실행품의B&amp;N100%(1113)최종결재_실행예산품의서(송도B&amp;N)검토20080101" xfId="10344"/>
    <cellStyle name="1_tree_총괄내역0518_단가산출서_정산보고" xfId="10345"/>
    <cellStyle name="1_tree_총괄내역0518_단가산출서_정산실행예산" xfId="10346"/>
    <cellStyle name="1_tree_총괄내역0518_단가산출서_준공정산보고-덕성여대현장" xfId="10347"/>
    <cellStyle name="1_tree_총괄내역0518_단가산출서_준공정산보고-중앙고강당현장(경비보나)" xfId="10348"/>
    <cellStyle name="1_tree_총괄내역0518_단가산출서_청주사직골조(최종확정)" xfId="10349"/>
    <cellStyle name="1_tree_총괄내역0518_단가산출서_청주사직골조(최종확정) 2" xfId="10350"/>
    <cellStyle name="1_tree_총괄내역0518_단가산출서_청주사직골조(최종확정) 3" xfId="10351"/>
    <cellStyle name="1_tree_총괄내역0518_단가산출서_최종-실행내역(협성대신학관)060110" xfId="10352"/>
    <cellStyle name="1_tree_총괄내역0518_단가산출서_통합단가-동진" xfId="10353"/>
    <cellStyle name="1_tree_총괄내역0518_도장공사(실행예산)" xfId="12457"/>
    <cellStyle name="1_tree_총괄내역0518_도장공사(실행예산)_동주변경결의(1차)" xfId="12456"/>
    <cellStyle name="1_tree_총괄내역0518_성북구실행(0426)" xfId="10357"/>
    <cellStyle name="1_tree_총괄내역0518_성북구실행(0426)_20061128입찰실행(춘천의암스포츠타운-당초안)" xfId="10358"/>
    <cellStyle name="1_tree_총괄내역0518_성북구실행(0426)_20061218입찰실행(차세대연구동)" xfId="10359"/>
    <cellStyle name="1_tree_총괄내역0518_성북구실행(0426)_20070201입찰실행(시화2007.02.07결재)" xfId="10360"/>
    <cellStyle name="1_tree_총괄내역0518_성북구실행(0426)_20070201입찰실행(시화2007.02.08결재)" xfId="10361"/>
    <cellStyle name="1_tree_총괄내역0518_성북구실행(0426)_경비및 공사스케줄작성" xfId="10362"/>
    <cellStyle name="1_tree_총괄내역0518_성북구실행(0426)_두원공과대학입찰실행(20060718)" xfId="10363"/>
    <cellStyle name="1_tree_총괄내역0518_성북구실행(0426)_두원공과대학입찰실행(20060728)" xfId="10364"/>
    <cellStyle name="1_tree_총괄내역0518_성북구실행(0426)_두원공과대학입찰실행(20060801)" xfId="10365"/>
    <cellStyle name="1_tree_총괄내역0518_성북구실행(0426)_두원공과대학입찰실행(20060801최종)" xfId="10366"/>
    <cellStyle name="1_tree_총괄내역0518_성북구실행(0426)_일괄견적비교(대은수량기준)-최종" xfId="10367"/>
    <cellStyle name="1_tree_총괄내역0518_성북구실행(0426)_입찰실행(2007.01.17결재)" xfId="10368"/>
    <cellStyle name="1_tree_총괄내역0518_성북구실행(0426)_입찰실행(2007.01.23-절감nego-공기13개월현실245억도급260억)" xfId="10369"/>
    <cellStyle name="1_tree_총괄내역0518_성북구실행(0426)_입찰실행(녹산병원2007.05.02)" xfId="10370"/>
    <cellStyle name="1_tree_총괄내역0518_성북구실행(0426)_입찰실행(녹산병원2007.05.09)" xfId="10371"/>
    <cellStyle name="1_tree_총괄내역0518_성북구실행(0426)_입찰실행(두원공과대학 )" xfId="10372"/>
    <cellStyle name="1_tree_총괄내역0518_성북구실행(0426)_입찰실행(문화재종합병원)" xfId="10373"/>
    <cellStyle name="1_tree_총괄내역0518_성북구실행(0426)_입찰실행(서울북부지방법원)" xfId="10374"/>
    <cellStyle name="1_tree_총괄내역0518_성북구실행(0426)_입찰실행(서울북부지방법원)-단가입력" xfId="10375"/>
    <cellStyle name="1_tree_총괄내역0518_성북구실행(0426)_입찰실행(서울북부지방법원-공기28개월2007.02.14)" xfId="10376"/>
    <cellStyle name="1_tree_총괄내역0518_성북구실행(0426)_입찰실행(서울북부지방법원-공기28개월2007.02.15)" xfId="10377"/>
    <cellStyle name="1_tree_총괄내역0518_성북구실행(0426)_입찰실행(육군훈련소)" xfId="10378"/>
    <cellStyle name="1_tree_총괄내역0518_성북구실행(0426)_입찰실행(육군훈련소-최종)" xfId="10379"/>
    <cellStyle name="1_tree_총괄내역0518_성북구실행(0426)_입찰실행(인재2007.02.28)" xfId="10380"/>
    <cellStyle name="1_tree_총괄내역0518_성북구실행(0426)_입찰실행(청주대학교예술대실습관)" xfId="10381"/>
    <cellStyle name="1_tree_총괄내역0518_성북구실행(0426)_진주종합실내체육관건립공사(실행20060613)" xfId="10382"/>
    <cellStyle name="1_tree_총괄내역0518_성북구실행(0426)_청주대학교예술대학실습관입찰실행" xfId="10383"/>
    <cellStyle name="1_tree_총괄내역0518_수도권매립지" xfId="10384"/>
    <cellStyle name="1_tree_총괄내역0518_수도권매립지1004(발주용)" xfId="10385"/>
    <cellStyle name="1_tree_총괄내역0518_실행예산-덕성여대(본실행)" xfId="10386"/>
    <cellStyle name="1_tree_총괄내역0518_실행작업중_기계내역(노인건강타운)_20060201(동진)" xfId="10387"/>
    <cellStyle name="1_tree_총괄내역0518_실행품의B&amp;N100%(1113)최종결재" xfId="10388"/>
    <cellStyle name="1_tree_총괄내역0518_실행품의B&amp;N100%(1113)최종결재_실행예산품의서(송도B&amp;N)20080116작업중" xfId="10389"/>
    <cellStyle name="1_tree_총괄내역0518_실행품의B&amp;N100%(1113)최종결재_실행예산품의서(송도B&amp;N)검토20080101" xfId="10390"/>
    <cellStyle name="1_tree_총괄내역0518_일신건영설계예산서(0211)" xfId="10391"/>
    <cellStyle name="1_tree_총괄내역0518_일위대가" xfId="10392"/>
    <cellStyle name="1_tree_총괄내역0518_일위대가 2" xfId="10393"/>
    <cellStyle name="1_tree_총괄내역0518_일위대가 3" xfId="10394"/>
    <cellStyle name="1_tree_총괄내역0518_일위대가_01.부산대병원실행-작업중(태양)" xfId="10395"/>
    <cellStyle name="1_tree_총괄내역0518_일위대가_04. 신도림주상복합_기계실행예산(안)20060412_배연담파스리브단가수정" xfId="10396"/>
    <cellStyle name="1_tree_총괄내역0518_일위대가_04.비봉도급-작업중" xfId="10397"/>
    <cellStyle name="1_tree_총괄내역0518_일위대가_04.비봉도급-작업중_04. 신도림주상복합_기계실행예산(안)20060412_배연담파스리브단가수정" xfId="10398"/>
    <cellStyle name="1_tree_총괄내역0518_일위대가_04.비봉도급-작업중_실행작업중_기계내역(노인건강타운)_20060201(동진)" xfId="10399"/>
    <cellStyle name="1_tree_총괄내역0518_일위대가_04.비봉도급-작업중_최종-실행내역(협성대신학관)060110" xfId="10400"/>
    <cellStyle name="1_tree_총괄내역0518_일위대가_04.비봉도급-작업중_통합단가-동진" xfId="10401"/>
    <cellStyle name="1_tree_총괄내역0518_일위대가_ys dw 은평 생태교량" xfId="10444"/>
    <cellStyle name="1_tree_총괄내역0518_일위대가_ys dw 은평 생태교량 2" xfId="10445"/>
    <cellStyle name="1_tree_총괄내역0518_일위대가_ys dw 은평 생태교량 3" xfId="10446"/>
    <cellStyle name="1_tree_총괄내역0518_일위대가_국민은행" xfId="10402"/>
    <cellStyle name="1_tree_총괄내역0518_일위대가_도장공사(실행예산)" xfId="12455"/>
    <cellStyle name="1_tree_총괄내역0518_일위대가_도장공사(실행예산)_동주변경결의(1차)" xfId="12454"/>
    <cellStyle name="1_tree_총괄내역0518_일위대가_성북구실행(0426)" xfId="10403"/>
    <cellStyle name="1_tree_총괄내역0518_일위대가_성북구실행(0426)_20061128입찰실행(춘천의암스포츠타운-당초안)" xfId="10404"/>
    <cellStyle name="1_tree_총괄내역0518_일위대가_성북구실행(0426)_20061218입찰실행(차세대연구동)" xfId="10405"/>
    <cellStyle name="1_tree_총괄내역0518_일위대가_성북구실행(0426)_20070201입찰실행(시화2007.02.07결재)" xfId="10406"/>
    <cellStyle name="1_tree_총괄내역0518_일위대가_성북구실행(0426)_20070201입찰실행(시화2007.02.08결재)" xfId="10407"/>
    <cellStyle name="1_tree_총괄내역0518_일위대가_성북구실행(0426)_경비및 공사스케줄작성" xfId="10408"/>
    <cellStyle name="1_tree_총괄내역0518_일위대가_성북구실행(0426)_두원공과대학입찰실행(20060718)" xfId="10409"/>
    <cellStyle name="1_tree_총괄내역0518_일위대가_성북구실행(0426)_두원공과대학입찰실행(20060728)" xfId="10410"/>
    <cellStyle name="1_tree_총괄내역0518_일위대가_성북구실행(0426)_두원공과대학입찰실행(20060801)" xfId="10411"/>
    <cellStyle name="1_tree_총괄내역0518_일위대가_성북구실행(0426)_두원공과대학입찰실행(20060801최종)" xfId="10412"/>
    <cellStyle name="1_tree_총괄내역0518_일위대가_성북구실행(0426)_일괄견적비교(대은수량기준)-최종" xfId="10413"/>
    <cellStyle name="1_tree_총괄내역0518_일위대가_성북구실행(0426)_입찰실행(2007.01.17결재)" xfId="10414"/>
    <cellStyle name="1_tree_총괄내역0518_일위대가_성북구실행(0426)_입찰실행(2007.01.23-절감nego-공기13개월현실245억도급260억)" xfId="10415"/>
    <cellStyle name="1_tree_총괄내역0518_일위대가_성북구실행(0426)_입찰실행(녹산병원2007.05.02)" xfId="10416"/>
    <cellStyle name="1_tree_총괄내역0518_일위대가_성북구실행(0426)_입찰실행(녹산병원2007.05.09)" xfId="10417"/>
    <cellStyle name="1_tree_총괄내역0518_일위대가_성북구실행(0426)_입찰실행(두원공과대학 )" xfId="10418"/>
    <cellStyle name="1_tree_총괄내역0518_일위대가_성북구실행(0426)_입찰실행(문화재종합병원)" xfId="10419"/>
    <cellStyle name="1_tree_총괄내역0518_일위대가_성북구실행(0426)_입찰실행(서울북부지방법원)" xfId="10420"/>
    <cellStyle name="1_tree_총괄내역0518_일위대가_성북구실행(0426)_입찰실행(서울북부지방법원)-단가입력" xfId="10421"/>
    <cellStyle name="1_tree_총괄내역0518_일위대가_성북구실행(0426)_입찰실행(서울북부지방법원-공기28개월2007.02.14)" xfId="10422"/>
    <cellStyle name="1_tree_총괄내역0518_일위대가_성북구실행(0426)_입찰실행(서울북부지방법원-공기28개월2007.02.15)" xfId="10423"/>
    <cellStyle name="1_tree_총괄내역0518_일위대가_성북구실행(0426)_입찰실행(육군훈련소)" xfId="10424"/>
    <cellStyle name="1_tree_총괄내역0518_일위대가_성북구실행(0426)_입찰실행(육군훈련소-최종)" xfId="10425"/>
    <cellStyle name="1_tree_총괄내역0518_일위대가_성북구실행(0426)_입찰실행(인재2007.02.28)" xfId="10426"/>
    <cellStyle name="1_tree_총괄내역0518_일위대가_성북구실행(0426)_입찰실행(청주대학교예술대실습관)" xfId="10427"/>
    <cellStyle name="1_tree_총괄내역0518_일위대가_성북구실행(0426)_진주종합실내체육관건립공사(실행20060613)" xfId="10428"/>
    <cellStyle name="1_tree_총괄내역0518_일위대가_성북구실행(0426)_청주대학교예술대학실습관입찰실행" xfId="10429"/>
    <cellStyle name="1_tree_총괄내역0518_일위대가_실행예산-덕성여대(본실행)" xfId="10430"/>
    <cellStyle name="1_tree_총괄내역0518_일위대가_실행작업중_기계내역(노인건강타운)_20060201(동진)" xfId="10431"/>
    <cellStyle name="1_tree_총괄내역0518_일위대가_실행품의B&amp;N100%(1113)최종결재" xfId="10432"/>
    <cellStyle name="1_tree_총괄내역0518_일위대가_실행품의B&amp;N100%(1113)최종결재_실행예산품의서(송도B&amp;N)20080116작업중" xfId="10433"/>
    <cellStyle name="1_tree_총괄내역0518_일위대가_실행품의B&amp;N100%(1113)최종결재_실행예산품의서(송도B&amp;N)검토20080101" xfId="10434"/>
    <cellStyle name="1_tree_총괄내역0518_일위대가_정산보고" xfId="10435"/>
    <cellStyle name="1_tree_총괄내역0518_일위대가_정산실행예산" xfId="10436"/>
    <cellStyle name="1_tree_총괄내역0518_일위대가_준공정산보고-덕성여대현장" xfId="10437"/>
    <cellStyle name="1_tree_총괄내역0518_일위대가_준공정산보고-중앙고강당현장(경비보나)" xfId="10438"/>
    <cellStyle name="1_tree_총괄내역0518_일위대가_청주사직골조(최종확정)" xfId="10439"/>
    <cellStyle name="1_tree_총괄내역0518_일위대가_청주사직골조(최종확정) 2" xfId="10440"/>
    <cellStyle name="1_tree_총괄내역0518_일위대가_청주사직골조(최종확정) 3" xfId="10441"/>
    <cellStyle name="1_tree_총괄내역0518_일위대가_최종-실행내역(협성대신학관)060110" xfId="10442"/>
    <cellStyle name="1_tree_총괄내역0518_일위대가_통합단가-동진" xfId="10443"/>
    <cellStyle name="1_tree_총괄내역0518_자재단가표" xfId="10447"/>
    <cellStyle name="1_tree_총괄내역0518_장안초등학교내역0814" xfId="10448"/>
    <cellStyle name="1_tree_총괄내역0518_정산보고" xfId="10449"/>
    <cellStyle name="1_tree_총괄내역0518_정산실행예산" xfId="10450"/>
    <cellStyle name="1_tree_총괄내역0518_준공정산보고-덕성여대현장" xfId="10451"/>
    <cellStyle name="1_tree_총괄내역0518_준공정산보고-중앙고강당현장(경비보나)" xfId="10452"/>
    <cellStyle name="1_tree_총괄내역0518_청주사직골조(최종확정)" xfId="10453"/>
    <cellStyle name="1_tree_총괄내역0518_청주사직골조(최종확정) 2" xfId="10454"/>
    <cellStyle name="1_tree_총괄내역0518_청주사직골조(최종확정) 3" xfId="10455"/>
    <cellStyle name="1_tree_총괄내역0518_최종-실행내역(협성대신학관)060110" xfId="10456"/>
    <cellStyle name="1_tree_총괄내역0518_통합단가-동진" xfId="10457"/>
    <cellStyle name="1_tree_총괄내역0518_표준내역서" xfId="10458"/>
    <cellStyle name="1_tree_총괄내역0518_표준내역서 2" xfId="10459"/>
    <cellStyle name="1_tree_총괄내역0518_표준내역서 3" xfId="10460"/>
    <cellStyle name="1_tree_총괄내역0518_표준내역서_01.부산대병원실행-작업중(태양)" xfId="10461"/>
    <cellStyle name="1_tree_총괄내역0518_표준내역서_04. 신도림주상복합_기계실행예산(안)20060412_배연담파스리브단가수정" xfId="10462"/>
    <cellStyle name="1_tree_총괄내역0518_표준내역서_04.비봉도급-작업중" xfId="10463"/>
    <cellStyle name="1_tree_총괄내역0518_표준내역서_04.비봉도급-작업중_04. 신도림주상복합_기계실행예산(안)20060412_배연담파스리브단가수정" xfId="10464"/>
    <cellStyle name="1_tree_총괄내역0518_표준내역서_04.비봉도급-작업중_실행작업중_기계내역(노인건강타운)_20060201(동진)" xfId="10465"/>
    <cellStyle name="1_tree_총괄내역0518_표준내역서_04.비봉도급-작업중_최종-실행내역(협성대신학관)060110" xfId="10466"/>
    <cellStyle name="1_tree_총괄내역0518_표준내역서_04.비봉도급-작업중_통합단가-동진" xfId="10467"/>
    <cellStyle name="1_tree_총괄내역0518_표준내역서_ys dw 은평 생태교량" xfId="10510"/>
    <cellStyle name="1_tree_총괄내역0518_표준내역서_ys dw 은평 생태교량 2" xfId="10511"/>
    <cellStyle name="1_tree_총괄내역0518_표준내역서_ys dw 은평 생태교량 3" xfId="10512"/>
    <cellStyle name="1_tree_총괄내역0518_표준내역서_국민은행" xfId="10468"/>
    <cellStyle name="1_tree_총괄내역0518_표준내역서_도장공사(실행예산)" xfId="12453"/>
    <cellStyle name="1_tree_총괄내역0518_표준내역서_도장공사(실행예산)_동주변경결의(1차)" xfId="12452"/>
    <cellStyle name="1_tree_총괄내역0518_표준내역서_성북구실행(0426)" xfId="10469"/>
    <cellStyle name="1_tree_총괄내역0518_표준내역서_성북구실행(0426)_20061128입찰실행(춘천의암스포츠타운-당초안)" xfId="10470"/>
    <cellStyle name="1_tree_총괄내역0518_표준내역서_성북구실행(0426)_20061218입찰실행(차세대연구동)" xfId="10471"/>
    <cellStyle name="1_tree_총괄내역0518_표준내역서_성북구실행(0426)_20070201입찰실행(시화2007.02.07결재)" xfId="10472"/>
    <cellStyle name="1_tree_총괄내역0518_표준내역서_성북구실행(0426)_20070201입찰실행(시화2007.02.08결재)" xfId="10473"/>
    <cellStyle name="1_tree_총괄내역0518_표준내역서_성북구실행(0426)_경비및 공사스케줄작성" xfId="10474"/>
    <cellStyle name="1_tree_총괄내역0518_표준내역서_성북구실행(0426)_두원공과대학입찰실행(20060718)" xfId="10475"/>
    <cellStyle name="1_tree_총괄내역0518_표준내역서_성북구실행(0426)_두원공과대학입찰실행(20060728)" xfId="10476"/>
    <cellStyle name="1_tree_총괄내역0518_표준내역서_성북구실행(0426)_두원공과대학입찰실행(20060801)" xfId="10477"/>
    <cellStyle name="1_tree_총괄내역0518_표준내역서_성북구실행(0426)_두원공과대학입찰실행(20060801최종)" xfId="10478"/>
    <cellStyle name="1_tree_총괄내역0518_표준내역서_성북구실행(0426)_일괄견적비교(대은수량기준)-최종" xfId="10479"/>
    <cellStyle name="1_tree_총괄내역0518_표준내역서_성북구실행(0426)_입찰실행(2007.01.17결재)" xfId="10480"/>
    <cellStyle name="1_tree_총괄내역0518_표준내역서_성북구실행(0426)_입찰실행(2007.01.23-절감nego-공기13개월현실245억도급260억)" xfId="10481"/>
    <cellStyle name="1_tree_총괄내역0518_표준내역서_성북구실행(0426)_입찰실행(녹산병원2007.05.02)" xfId="10482"/>
    <cellStyle name="1_tree_총괄내역0518_표준내역서_성북구실행(0426)_입찰실행(녹산병원2007.05.09)" xfId="10483"/>
    <cellStyle name="1_tree_총괄내역0518_표준내역서_성북구실행(0426)_입찰실행(두원공과대학 )" xfId="10484"/>
    <cellStyle name="1_tree_총괄내역0518_표준내역서_성북구실행(0426)_입찰실행(문화재종합병원)" xfId="10485"/>
    <cellStyle name="1_tree_총괄내역0518_표준내역서_성북구실행(0426)_입찰실행(서울북부지방법원)" xfId="10486"/>
    <cellStyle name="1_tree_총괄내역0518_표준내역서_성북구실행(0426)_입찰실행(서울북부지방법원)-단가입력" xfId="10487"/>
    <cellStyle name="1_tree_총괄내역0518_표준내역서_성북구실행(0426)_입찰실행(서울북부지방법원-공기28개월2007.02.14)" xfId="10488"/>
    <cellStyle name="1_tree_총괄내역0518_표준내역서_성북구실행(0426)_입찰실행(서울북부지방법원-공기28개월2007.02.15)" xfId="10489"/>
    <cellStyle name="1_tree_총괄내역0518_표준내역서_성북구실행(0426)_입찰실행(육군훈련소)" xfId="10490"/>
    <cellStyle name="1_tree_총괄내역0518_표준내역서_성북구실행(0426)_입찰실행(육군훈련소-최종)" xfId="10491"/>
    <cellStyle name="1_tree_총괄내역0518_표준내역서_성북구실행(0426)_입찰실행(인재2007.02.28)" xfId="10492"/>
    <cellStyle name="1_tree_총괄내역0518_표준내역서_성북구실행(0426)_입찰실행(청주대학교예술대실습관)" xfId="10493"/>
    <cellStyle name="1_tree_총괄내역0518_표준내역서_성북구실행(0426)_진주종합실내체육관건립공사(실행20060613)" xfId="10494"/>
    <cellStyle name="1_tree_총괄내역0518_표준내역서_성북구실행(0426)_청주대학교예술대학실습관입찰실행" xfId="10495"/>
    <cellStyle name="1_tree_총괄내역0518_표준내역서_실행예산-덕성여대(본실행)" xfId="10496"/>
    <cellStyle name="1_tree_총괄내역0518_표준내역서_실행작업중_기계내역(노인건강타운)_20060201(동진)" xfId="10497"/>
    <cellStyle name="1_tree_총괄내역0518_표준내역서_실행품의B&amp;N100%(1113)최종결재" xfId="10498"/>
    <cellStyle name="1_tree_총괄내역0518_표준내역서_실행품의B&amp;N100%(1113)최종결재_실행예산품의서(송도B&amp;N)20080116작업중" xfId="10499"/>
    <cellStyle name="1_tree_총괄내역0518_표준내역서_실행품의B&amp;N100%(1113)최종결재_실행예산품의서(송도B&amp;N)검토20080101" xfId="10500"/>
    <cellStyle name="1_tree_총괄내역0518_표준내역서_정산보고" xfId="10501"/>
    <cellStyle name="1_tree_총괄내역0518_표준내역서_정산실행예산" xfId="10502"/>
    <cellStyle name="1_tree_총괄내역0518_표준내역서_준공정산보고-덕성여대현장" xfId="10503"/>
    <cellStyle name="1_tree_총괄내역0518_표준내역서_준공정산보고-중앙고강당현장(경비보나)" xfId="10504"/>
    <cellStyle name="1_tree_총괄내역0518_표준내역서_청주사직골조(최종확정)" xfId="10505"/>
    <cellStyle name="1_tree_총괄내역0518_표준내역서_청주사직골조(최종확정) 2" xfId="10506"/>
    <cellStyle name="1_tree_총괄내역0518_표준내역서_청주사직골조(최종확정) 3" xfId="10507"/>
    <cellStyle name="1_tree_총괄내역0518_표준내역서_최종-실행내역(협성대신학관)060110" xfId="10508"/>
    <cellStyle name="1_tree_총괄내역0518_표준내역서_통합단가-동진" xfId="10509"/>
    <cellStyle name="1_tree_최종-실행내역(협성대신학관)060110" xfId="10516"/>
    <cellStyle name="1_tree_터미널1" xfId="10517"/>
    <cellStyle name="1_tree_터미널1_1" xfId="10518"/>
    <cellStyle name="1_tree_터미널1_1_★화명동3차원가계산서" xfId="10519"/>
    <cellStyle name="1_tree_터미널1_1_주요자재집계표(1206-본내역금회)" xfId="10520"/>
    <cellStyle name="1_tree_터미널1_1_주요자재집계표(1206-본내역전체)" xfId="10521"/>
    <cellStyle name="1_tree_터미널1_1_주요자재집계표(전체)" xfId="10522"/>
    <cellStyle name="1_tree_터미널1_1_주요자재집계표1120(금회-제출용)" xfId="10523"/>
    <cellStyle name="1_tree_터미널1_1_중동롯데캐슬마스터2" xfId="10524"/>
    <cellStyle name="1_tree_터미널1-0" xfId="10525"/>
    <cellStyle name="1_tree_터미널1-0_★화명동3차원가계산서" xfId="10526"/>
    <cellStyle name="1_tree_터미널1-0_1" xfId="19325"/>
    <cellStyle name="1_tree_터미널1-0_1_1차 기성 내역서 0612023" xfId="19326"/>
    <cellStyle name="1_tree_터미널1-0_1_3차네고견적(061017-1)" xfId="19327"/>
    <cellStyle name="1_tree_터미널1-0_1_백화점화장실인테리어" xfId="19328"/>
    <cellStyle name="1_tree_터미널1-0_1_백화점화장실인테리어_1차 기성 내역서 0612023" xfId="19329"/>
    <cellStyle name="1_tree_터미널1-0_1_백화점화장실인테리어_3차네고견적(061017-1)" xfId="19330"/>
    <cellStyle name="1_tree_터미널1-0_1_화명조경" xfId="19331"/>
    <cellStyle name="1_tree_터미널1-0_1_화명조경_1차 기성 내역서 0612023" xfId="19332"/>
    <cellStyle name="1_tree_터미널1-0_1_화명조경_3차네고견적(061017-1)" xfId="19333"/>
    <cellStyle name="1_tree_터미널1-0_1_화명조경_백화점화장실인테리어" xfId="19334"/>
    <cellStyle name="1_tree_터미널1-0_1_화명조경_백화점화장실인테리어_1차 기성 내역서 0612023" xfId="19335"/>
    <cellStyle name="1_tree_터미널1-0_1_화명조경_백화점화장실인테리어_3차네고견적(061017-1)" xfId="19336"/>
    <cellStyle name="1_tree_터미널1-0_1차 기성 내역서 0612023" xfId="19337"/>
    <cellStyle name="1_tree_터미널1-0_3차네고견적(061017-1)" xfId="19338"/>
    <cellStyle name="1_tree_터미널1-0_백화점화장실인테리어" xfId="19339"/>
    <cellStyle name="1_tree_터미널1-0_백화점화장실인테리어_1차 기성 내역서 0612023" xfId="19340"/>
    <cellStyle name="1_tree_터미널1-0_백화점화장실인테리어_3차네고견적(061017-1)" xfId="19341"/>
    <cellStyle name="1_tree_터미널1-0_설계내역서" xfId="19342"/>
    <cellStyle name="1_tree_터미널1-0_설계내역서_1차 기성 내역서 0612023" xfId="19343"/>
    <cellStyle name="1_tree_터미널1-0_설계내역서_3차네고견적(061017-1)" xfId="19344"/>
    <cellStyle name="1_tree_터미널1-0_설계내역서_백화점화장실인테리어" xfId="19345"/>
    <cellStyle name="1_tree_터미널1-0_설계내역서_백화점화장실인테리어_1차 기성 내역서 0612023" xfId="19346"/>
    <cellStyle name="1_tree_터미널1-0_설계내역서_백화점화장실인테리어_3차네고견적(061017-1)" xfId="19347"/>
    <cellStyle name="1_tree_터미널1-0_설계내역서_화명조경" xfId="19348"/>
    <cellStyle name="1_tree_터미널1-0_설계내역서_화명조경_1차 기성 내역서 0612023" xfId="19349"/>
    <cellStyle name="1_tree_터미널1-0_설계내역서_화명조경_3차네고견적(061017-1)" xfId="19350"/>
    <cellStyle name="1_tree_터미널1-0_설계내역서_화명조경_백화점화장실인테리어" xfId="19351"/>
    <cellStyle name="1_tree_터미널1-0_설계내역서_화명조경_백화점화장실인테리어_1차 기성 내역서 0612023" xfId="19352"/>
    <cellStyle name="1_tree_터미널1-0_설계내역서_화명조경_백화점화장실인테리어_3차네고견적(061017-1)" xfId="19353"/>
    <cellStyle name="1_tree_터미널1-0_설계내역서1월7일" xfId="19354"/>
    <cellStyle name="1_tree_터미널1-0_설계내역서1월7일_1차 기성 내역서 0612023" xfId="19355"/>
    <cellStyle name="1_tree_터미널1-0_설계내역서1월7일_3차네고견적(061017-1)" xfId="19356"/>
    <cellStyle name="1_tree_터미널1-0_설계내역서1월7일_백화점화장실인테리어" xfId="19357"/>
    <cellStyle name="1_tree_터미널1-0_설계내역서1월7일_백화점화장실인테리어_1차 기성 내역서 0612023" xfId="19358"/>
    <cellStyle name="1_tree_터미널1-0_설계내역서1월7일_백화점화장실인테리어_3차네고견적(061017-1)" xfId="19359"/>
    <cellStyle name="1_tree_터미널1-0_설계내역서1월7일_화명조경" xfId="19360"/>
    <cellStyle name="1_tree_터미널1-0_설계내역서1월7일_화명조경_1차 기성 내역서 0612023" xfId="19361"/>
    <cellStyle name="1_tree_터미널1-0_설계내역서1월7일_화명조경_3차네고견적(061017-1)" xfId="19362"/>
    <cellStyle name="1_tree_터미널1-0_설계내역서1월7일_화명조경_백화점화장실인테리어" xfId="19363"/>
    <cellStyle name="1_tree_터미널1-0_설계내역서1월7일_화명조경_백화점화장실인테리어_1차 기성 내역서 0612023" xfId="19364"/>
    <cellStyle name="1_tree_터미널1-0_설계내역서1월7일_화명조경_백화점화장실인테리어_3차네고견적(061017-1)" xfId="19365"/>
    <cellStyle name="1_tree_터미널1-0_쌍용수량0905" xfId="10527"/>
    <cellStyle name="1_tree_터미널1-0_쌍용수량0905_★화명동3차원가계산서" xfId="10528"/>
    <cellStyle name="1_tree_터미널1-0_쌍용수량0905_1차 기성 내역서 0612023" xfId="19366"/>
    <cellStyle name="1_tree_터미널1-0_쌍용수량0905_3차네고견적(061017-1)" xfId="19367"/>
    <cellStyle name="1_tree_터미널1-0_쌍용수량0905_백화점화장실인테리어" xfId="19368"/>
    <cellStyle name="1_tree_터미널1-0_쌍용수량0905_백화점화장실인테리어_1차 기성 내역서 0612023" xfId="19369"/>
    <cellStyle name="1_tree_터미널1-0_쌍용수량0905_백화점화장실인테리어_3차네고견적(061017-1)" xfId="19370"/>
    <cellStyle name="1_tree_터미널1-0_쌍용수량0905_설계내역서" xfId="19371"/>
    <cellStyle name="1_tree_터미널1-0_쌍용수량0905_설계내역서_1차 기성 내역서 0612023" xfId="19372"/>
    <cellStyle name="1_tree_터미널1-0_쌍용수량0905_설계내역서_3차네고견적(061017-1)" xfId="19373"/>
    <cellStyle name="1_tree_터미널1-0_쌍용수량0905_설계내역서_백화점화장실인테리어" xfId="19374"/>
    <cellStyle name="1_tree_터미널1-0_쌍용수량0905_설계내역서_백화점화장실인테리어_1차 기성 내역서 0612023" xfId="19375"/>
    <cellStyle name="1_tree_터미널1-0_쌍용수량0905_설계내역서_백화점화장실인테리어_3차네고견적(061017-1)" xfId="19376"/>
    <cellStyle name="1_tree_터미널1-0_쌍용수량0905_설계내역서_화명조경" xfId="19377"/>
    <cellStyle name="1_tree_터미널1-0_쌍용수량0905_설계내역서_화명조경_1차 기성 내역서 0612023" xfId="19378"/>
    <cellStyle name="1_tree_터미널1-0_쌍용수량0905_설계내역서_화명조경_3차네고견적(061017-1)" xfId="19379"/>
    <cellStyle name="1_tree_터미널1-0_쌍용수량0905_설계내역서_화명조경_백화점화장실인테리어" xfId="19380"/>
    <cellStyle name="1_tree_터미널1-0_쌍용수량0905_설계내역서_화명조경_백화점화장실인테리어_1차 기성 내역서 0612023" xfId="19381"/>
    <cellStyle name="1_tree_터미널1-0_쌍용수량0905_설계내역서_화명조경_백화점화장실인테리어_3차네고견적(061017-1)" xfId="19382"/>
    <cellStyle name="1_tree_터미널1-0_쌍용수량0905_설계내역서1월7일" xfId="19383"/>
    <cellStyle name="1_tree_터미널1-0_쌍용수량0905_설계내역서1월7일_1차 기성 내역서 0612023" xfId="19384"/>
    <cellStyle name="1_tree_터미널1-0_쌍용수량0905_설계내역서1월7일_3차네고견적(061017-1)" xfId="19385"/>
    <cellStyle name="1_tree_터미널1-0_쌍용수량0905_설계내역서1월7일_백화점화장실인테리어" xfId="19386"/>
    <cellStyle name="1_tree_터미널1-0_쌍용수량0905_설계내역서1월7일_백화점화장실인테리어_1차 기성 내역서 0612023" xfId="19387"/>
    <cellStyle name="1_tree_터미널1-0_쌍용수량0905_설계내역서1월7일_백화점화장실인테리어_3차네고견적(061017-1)" xfId="19388"/>
    <cellStyle name="1_tree_터미널1-0_쌍용수량0905_설계내역서1월7일_화명조경" xfId="19389"/>
    <cellStyle name="1_tree_터미널1-0_쌍용수량0905_설계내역서1월7일_화명조경_1차 기성 내역서 0612023" xfId="19390"/>
    <cellStyle name="1_tree_터미널1-0_쌍용수량0905_설계내역서1월7일_화명조경_3차네고견적(061017-1)" xfId="19391"/>
    <cellStyle name="1_tree_터미널1-0_쌍용수량0905_설계내역서1월7일_화명조경_백화점화장실인테리어" xfId="19392"/>
    <cellStyle name="1_tree_터미널1-0_쌍용수량0905_설계내역서1월7일_화명조경_백화점화장실인테리어_1차 기성 내역서 0612023" xfId="19393"/>
    <cellStyle name="1_tree_터미널1-0_쌍용수량0905_설계내역서1월7일_화명조경_백화점화장실인테리어_3차네고견적(061017-1)" xfId="19394"/>
    <cellStyle name="1_tree_터미널1-0_쌍용수량0905_주요자재집계표(1206-본내역금회)" xfId="10529"/>
    <cellStyle name="1_tree_터미널1-0_쌍용수량0905_주요자재집계표(1206-본내역전체)" xfId="10530"/>
    <cellStyle name="1_tree_터미널1-0_쌍용수량0905_주요자재집계표(전체)" xfId="10531"/>
    <cellStyle name="1_tree_터미널1-0_쌍용수량0905_주요자재집계표1120(금회-제출용)" xfId="10532"/>
    <cellStyle name="1_tree_터미널1-0_쌍용수량0905_중동롯데캐슬마스터2" xfId="10533"/>
    <cellStyle name="1_tree_터미널1-0_쌍용수량0905_화명조경" xfId="19395"/>
    <cellStyle name="1_tree_터미널1-0_쌍용수량0905_화명조경_1차 기성 내역서 0612023" xfId="19396"/>
    <cellStyle name="1_tree_터미널1-0_쌍용수량0905_화명조경_3차네고견적(061017-1)" xfId="19397"/>
    <cellStyle name="1_tree_터미널1-0_쌍용수량0905_화명조경_백화점화장실인테리어" xfId="19398"/>
    <cellStyle name="1_tree_터미널1-0_쌍용수량0905_화명조경_백화점화장실인테리어_1차 기성 내역서 0612023" xfId="19399"/>
    <cellStyle name="1_tree_터미널1-0_쌍용수량0905_화명조경_백화점화장실인테리어_3차네고견적(061017-1)" xfId="19400"/>
    <cellStyle name="1_tree_터미널1-0_주요자재집계표(1206-본내역금회)" xfId="10534"/>
    <cellStyle name="1_tree_터미널1-0_주요자재집계표(1206-본내역전체)" xfId="10535"/>
    <cellStyle name="1_tree_터미널1-0_주요자재집계표(전체)" xfId="10536"/>
    <cellStyle name="1_tree_터미널1-0_주요자재집계표1120(금회-제출용)" xfId="10537"/>
    <cellStyle name="1_tree_터미널1-0_중동롯데캐슬마스터2" xfId="10538"/>
    <cellStyle name="1_tree_터미널1-0_화명조경" xfId="19401"/>
    <cellStyle name="1_tree_터미널1-0_화명조경_1차 기성 내역서 0612023" xfId="19402"/>
    <cellStyle name="1_tree_터미널1-0_화명조경_3차네고견적(061017-1)" xfId="19403"/>
    <cellStyle name="1_tree_터미널1-0_화명조경_백화점화장실인테리어" xfId="19404"/>
    <cellStyle name="1_tree_터미널1-0_화명조경_백화점화장실인테리어_1차 기성 내역서 0612023" xfId="19405"/>
    <cellStyle name="1_tree_터미널1-0_화명조경_백화점화장실인테리어_3차네고견적(061017-1)" xfId="19406"/>
    <cellStyle name="1_tree_터미널2" xfId="10539"/>
    <cellStyle name="1_tree_터미널2_★화명동3차원가계산서" xfId="10540"/>
    <cellStyle name="1_tree_터미널2_골프장수목" xfId="10541"/>
    <cellStyle name="1_tree_터미널2_골프장수목_★화명동3차원가계산서" xfId="10542"/>
    <cellStyle name="1_tree_터미널2_골프장수목_주요자재집계표(1206-본내역금회)" xfId="10543"/>
    <cellStyle name="1_tree_터미널2_골프장수목_주요자재집계표(1206-본내역전체)" xfId="10544"/>
    <cellStyle name="1_tree_터미널2_골프장수목_주요자재집계표(전체)" xfId="10545"/>
    <cellStyle name="1_tree_터미널2_골프장수목_주요자재집계표1120(금회-제출용)" xfId="10546"/>
    <cellStyle name="1_tree_터미널2_골프장수목_중동롯데캐슬마스터2" xfId="10547"/>
    <cellStyle name="1_tree_터미널2_수량집계표" xfId="10548"/>
    <cellStyle name="1_tree_터미널2_수량집계표_★화명동3차원가계산서" xfId="10549"/>
    <cellStyle name="1_tree_터미널2_수량집계표_주요자재집계표(1206-본내역금회)" xfId="10550"/>
    <cellStyle name="1_tree_터미널2_수량집계표_주요자재집계표(1206-본내역전체)" xfId="10551"/>
    <cellStyle name="1_tree_터미널2_수량집계표_주요자재집계표(전체)" xfId="10552"/>
    <cellStyle name="1_tree_터미널2_수량집계표_주요자재집계표1120(금회-제출용)" xfId="10553"/>
    <cellStyle name="1_tree_터미널2_수량집계표_중동롯데캐슬마스터2" xfId="10554"/>
    <cellStyle name="1_tree_터미널2_수량총괄표" xfId="10555"/>
    <cellStyle name="1_tree_터미널2_수량총괄표_★화명동3차원가계산서" xfId="10556"/>
    <cellStyle name="1_tree_터미널2_수량총괄표_주요자재집계표(1206-본내역금회)" xfId="10557"/>
    <cellStyle name="1_tree_터미널2_수량총괄표_주요자재집계표(1206-본내역전체)" xfId="10558"/>
    <cellStyle name="1_tree_터미널2_수량총괄표_주요자재집계표(전체)" xfId="10559"/>
    <cellStyle name="1_tree_터미널2_수량총괄표_주요자재집계표1120(금회-제출용)" xfId="10560"/>
    <cellStyle name="1_tree_터미널2_수량총괄표_중동롯데캐슬마스터2" xfId="10561"/>
    <cellStyle name="1_tree_터미널2_용평수량집계" xfId="10562"/>
    <cellStyle name="1_tree_터미널2_용평수량집계_★화명동3차원가계산서" xfId="10563"/>
    <cellStyle name="1_tree_터미널2_용평수량집계_주요자재집계표(1206-본내역금회)" xfId="10564"/>
    <cellStyle name="1_tree_터미널2_용평수량집계_주요자재집계표(1206-본내역전체)" xfId="10565"/>
    <cellStyle name="1_tree_터미널2_용평수량집계_주요자재집계표(전체)" xfId="10566"/>
    <cellStyle name="1_tree_터미널2_용평수량집계_주요자재집계표1120(금회-제출용)" xfId="10567"/>
    <cellStyle name="1_tree_터미널2_용평수량집계_중동롯데캐슬마스터2" xfId="10568"/>
    <cellStyle name="1_tree_터미널2_주요자재집계표(1206-본내역금회)" xfId="10569"/>
    <cellStyle name="1_tree_터미널2_주요자재집계표(1206-본내역전체)" xfId="10570"/>
    <cellStyle name="1_tree_터미널2_주요자재집계표(전체)" xfId="10571"/>
    <cellStyle name="1_tree_터미널2_주요자재집계표1120(금회-제출용)" xfId="10572"/>
    <cellStyle name="1_tree_터미널2_중동롯데캐슬마스터2" xfId="10573"/>
    <cellStyle name="1_tree_통합단가-동진" xfId="10574"/>
    <cellStyle name="1_tree_포천어린이공원수량산출" xfId="10575"/>
    <cellStyle name="1_tree_포천어린이공원수량산출_수량산출" xfId="10576"/>
    <cellStyle name="1_tree_포천어린이공원수량산출f" xfId="10577"/>
    <cellStyle name="1_tree_한국국제협력단국제협력관련시설신축공사(11(1).20)실행작업" xfId="10578"/>
    <cellStyle name="1_tree_한풍단위수량" xfId="10579"/>
    <cellStyle name="1_tree_한풍단위수량_★화명동3차원가계산서" xfId="10580"/>
    <cellStyle name="1_tree_한풍단위수량_골프장수목" xfId="10581"/>
    <cellStyle name="1_tree_한풍단위수량_골프장수목_★화명동3차원가계산서" xfId="10582"/>
    <cellStyle name="1_tree_한풍단위수량_골프장수목_주요자재집계표(1206-본내역금회)" xfId="10583"/>
    <cellStyle name="1_tree_한풍단위수량_골프장수목_주요자재집계표(1206-본내역전체)" xfId="10584"/>
    <cellStyle name="1_tree_한풍단위수량_골프장수목_주요자재집계표(전체)" xfId="10585"/>
    <cellStyle name="1_tree_한풍단위수량_골프장수목_주요자재집계표1120(금회-제출용)" xfId="10586"/>
    <cellStyle name="1_tree_한풍단위수량_골프장수목_중동롯데캐슬마스터2" xfId="10587"/>
    <cellStyle name="1_tree_한풍단위수량_수량집계표" xfId="10588"/>
    <cellStyle name="1_tree_한풍단위수량_수량집계표_★화명동3차원가계산서" xfId="10589"/>
    <cellStyle name="1_tree_한풍단위수량_수량집계표_주요자재집계표(1206-본내역금회)" xfId="10590"/>
    <cellStyle name="1_tree_한풍단위수량_수량집계표_주요자재집계표(1206-본내역전체)" xfId="10591"/>
    <cellStyle name="1_tree_한풍단위수량_수량집계표_주요자재집계표(전체)" xfId="10592"/>
    <cellStyle name="1_tree_한풍단위수량_수량집계표_주요자재집계표1120(금회-제출용)" xfId="10593"/>
    <cellStyle name="1_tree_한풍단위수량_수량집계표_중동롯데캐슬마스터2" xfId="10594"/>
    <cellStyle name="1_tree_한풍단위수량_수량총괄표" xfId="10595"/>
    <cellStyle name="1_tree_한풍단위수량_수량총괄표_★화명동3차원가계산서" xfId="10596"/>
    <cellStyle name="1_tree_한풍단위수량_수량총괄표_주요자재집계표(1206-본내역금회)" xfId="10597"/>
    <cellStyle name="1_tree_한풍단위수량_수량총괄표_주요자재집계표(1206-본내역전체)" xfId="10598"/>
    <cellStyle name="1_tree_한풍단위수량_수량총괄표_주요자재집계표(전체)" xfId="10599"/>
    <cellStyle name="1_tree_한풍단위수량_수량총괄표_주요자재집계표1120(금회-제출용)" xfId="10600"/>
    <cellStyle name="1_tree_한풍단위수량_수량총괄표_중동롯데캐슬마스터2" xfId="10601"/>
    <cellStyle name="1_tree_한풍단위수량_용평수량집계" xfId="10602"/>
    <cellStyle name="1_tree_한풍단위수량_용평수량집계_★화명동3차원가계산서" xfId="10603"/>
    <cellStyle name="1_tree_한풍단위수량_용평수량집계_주요자재집계표(1206-본내역금회)" xfId="10604"/>
    <cellStyle name="1_tree_한풍단위수량_용평수량집계_주요자재집계표(1206-본내역전체)" xfId="10605"/>
    <cellStyle name="1_tree_한풍단위수량_용평수량집계_주요자재집계표(전체)" xfId="10606"/>
    <cellStyle name="1_tree_한풍단위수량_용평수량집계_주요자재집계표1120(금회-제출용)" xfId="10607"/>
    <cellStyle name="1_tree_한풍단위수량_용평수량집계_중동롯데캐슬마스터2" xfId="10608"/>
    <cellStyle name="1_tree_한풍단위수량_주요자재집계표(1206-본내역금회)" xfId="10609"/>
    <cellStyle name="1_tree_한풍단위수량_주요자재집계표(1206-본내역전체)" xfId="10610"/>
    <cellStyle name="1_tree_한풍단위수량_주요자재집계표(전체)" xfId="10611"/>
    <cellStyle name="1_tree_한풍단위수량_주요자재집계표1120(금회-제출용)" xfId="10612"/>
    <cellStyle name="1_tree_한풍단위수량_중동롯데캐슬마스터2" xfId="10613"/>
    <cellStyle name="1_tree_한풍집계" xfId="10614"/>
    <cellStyle name="1_tree_한풍집계_★화명동3차원가계산서" xfId="10615"/>
    <cellStyle name="1_tree_한풍집계_1차 기성 내역서 0612023" xfId="19407"/>
    <cellStyle name="1_tree_한풍집계_3차네고견적(061017-1)" xfId="19408"/>
    <cellStyle name="1_tree_한풍집계_갑지" xfId="10616"/>
    <cellStyle name="1_tree_한풍집계_갑지_★화명동3차원가계산서" xfId="10617"/>
    <cellStyle name="1_tree_한풍집계_갑지_주요자재집계표(1206-본내역금회)" xfId="10618"/>
    <cellStyle name="1_tree_한풍집계_갑지_주요자재집계표(1206-본내역전체)" xfId="10619"/>
    <cellStyle name="1_tree_한풍집계_갑지_주요자재집계표(전체)" xfId="10620"/>
    <cellStyle name="1_tree_한풍집계_갑지_주요자재집계표1120(금회-제출용)" xfId="10621"/>
    <cellStyle name="1_tree_한풍집계_갑지_중동롯데캐슬마스터2" xfId="10622"/>
    <cellStyle name="1_tree_한풍집계_갑지0601" xfId="19409"/>
    <cellStyle name="1_tree_한풍집계_갑지0601_00갑지" xfId="19410"/>
    <cellStyle name="1_tree_한풍집계_갑지0601_00갑지_1차 기성 내역서 0612023" xfId="19411"/>
    <cellStyle name="1_tree_한풍집계_갑지0601_00갑지_3차네고견적(061017-1)" xfId="19412"/>
    <cellStyle name="1_tree_한풍집계_갑지0601_00갑지_백화점화장실인테리어" xfId="19413"/>
    <cellStyle name="1_tree_한풍집계_갑지0601_00갑지_백화점화장실인테리어_1차 기성 내역서 0612023" xfId="19414"/>
    <cellStyle name="1_tree_한풍집계_갑지0601_00갑지_백화점화장실인테리어_3차네고견적(061017-1)" xfId="19415"/>
    <cellStyle name="1_tree_한풍집계_갑지0601_00갑지_설계내역서" xfId="19416"/>
    <cellStyle name="1_tree_한풍집계_갑지0601_00갑지_설계내역서_1차 기성 내역서 0612023" xfId="19417"/>
    <cellStyle name="1_tree_한풍집계_갑지0601_00갑지_설계내역서_3차네고견적(061017-1)" xfId="19418"/>
    <cellStyle name="1_tree_한풍집계_갑지0601_00갑지_설계내역서_백화점화장실인테리어" xfId="19419"/>
    <cellStyle name="1_tree_한풍집계_갑지0601_00갑지_설계내역서_백화점화장실인테리어_1차 기성 내역서 0612023" xfId="19420"/>
    <cellStyle name="1_tree_한풍집계_갑지0601_00갑지_설계내역서_백화점화장실인테리어_3차네고견적(061017-1)" xfId="19421"/>
    <cellStyle name="1_tree_한풍집계_갑지0601_00갑지_설계내역서_화명조경" xfId="19422"/>
    <cellStyle name="1_tree_한풍집계_갑지0601_00갑지_설계내역서_화명조경_1차 기성 내역서 0612023" xfId="19423"/>
    <cellStyle name="1_tree_한풍집계_갑지0601_00갑지_설계내역서_화명조경_3차네고견적(061017-1)" xfId="19424"/>
    <cellStyle name="1_tree_한풍집계_갑지0601_00갑지_설계내역서_화명조경_백화점화장실인테리어" xfId="19425"/>
    <cellStyle name="1_tree_한풍집계_갑지0601_00갑지_설계내역서_화명조경_백화점화장실인테리어_1차 기성 내역서 0612023" xfId="19426"/>
    <cellStyle name="1_tree_한풍집계_갑지0601_00갑지_설계내역서_화명조경_백화점화장실인테리어_3차네고견적(061017-1)" xfId="19427"/>
    <cellStyle name="1_tree_한풍집계_갑지0601_00갑지_설계내역서1월7일" xfId="19428"/>
    <cellStyle name="1_tree_한풍집계_갑지0601_00갑지_설계내역서1월7일_1차 기성 내역서 0612023" xfId="19429"/>
    <cellStyle name="1_tree_한풍집계_갑지0601_00갑지_설계내역서1월7일_3차네고견적(061017-1)" xfId="19430"/>
    <cellStyle name="1_tree_한풍집계_갑지0601_00갑지_설계내역서1월7일_백화점화장실인테리어" xfId="19431"/>
    <cellStyle name="1_tree_한풍집계_갑지0601_00갑지_설계내역서1월7일_백화점화장실인테리어_1차 기성 내역서 0612023" xfId="19432"/>
    <cellStyle name="1_tree_한풍집계_갑지0601_00갑지_설계내역서1월7일_백화점화장실인테리어_3차네고견적(061017-1)" xfId="19433"/>
    <cellStyle name="1_tree_한풍집계_갑지0601_00갑지_설계내역서1월7일_화명조경" xfId="19434"/>
    <cellStyle name="1_tree_한풍집계_갑지0601_00갑지_설계내역서1월7일_화명조경_1차 기성 내역서 0612023" xfId="19435"/>
    <cellStyle name="1_tree_한풍집계_갑지0601_00갑지_설계내역서1월7일_화명조경_3차네고견적(061017-1)" xfId="19436"/>
    <cellStyle name="1_tree_한풍집계_갑지0601_00갑지_설계내역서1월7일_화명조경_백화점화장실인테리어" xfId="19437"/>
    <cellStyle name="1_tree_한풍집계_갑지0601_00갑지_설계내역서1월7일_화명조경_백화점화장실인테리어_1차 기성 내역서 0612023" xfId="19438"/>
    <cellStyle name="1_tree_한풍집계_갑지0601_00갑지_설계내역서1월7일_화명조경_백화점화장실인테리어_3차네고견적(061017-1)" xfId="19439"/>
    <cellStyle name="1_tree_한풍집계_갑지0601_00갑지_화명조경" xfId="19440"/>
    <cellStyle name="1_tree_한풍집계_갑지0601_00갑지_화명조경_1차 기성 내역서 0612023" xfId="19441"/>
    <cellStyle name="1_tree_한풍집계_갑지0601_00갑지_화명조경_3차네고견적(061017-1)" xfId="19442"/>
    <cellStyle name="1_tree_한풍집계_갑지0601_00갑지_화명조경_백화점화장실인테리어" xfId="19443"/>
    <cellStyle name="1_tree_한풍집계_갑지0601_00갑지_화명조경_백화점화장실인테리어_1차 기성 내역서 0612023" xfId="19444"/>
    <cellStyle name="1_tree_한풍집계_갑지0601_00갑지_화명조경_백화점화장실인테리어_3차네고견적(061017-1)" xfId="19445"/>
    <cellStyle name="1_tree_한풍집계_갑지0601_1차 기성 내역서 0612023" xfId="19446"/>
    <cellStyle name="1_tree_한풍집계_갑지0601_3차네고견적(061017-1)" xfId="19447"/>
    <cellStyle name="1_tree_한풍집계_갑지0601_과천놀이터설계서" xfId="19448"/>
    <cellStyle name="1_tree_한풍집계_갑지0601_과천놀이터설계서_1차 기성 내역서 0612023" xfId="19449"/>
    <cellStyle name="1_tree_한풍집계_갑지0601_과천놀이터설계서_3차네고견적(061017-1)" xfId="19450"/>
    <cellStyle name="1_tree_한풍집계_갑지0601_과천놀이터설계서_백화점화장실인테리어" xfId="19451"/>
    <cellStyle name="1_tree_한풍집계_갑지0601_과천놀이터설계서_백화점화장실인테리어_1차 기성 내역서 0612023" xfId="19452"/>
    <cellStyle name="1_tree_한풍집계_갑지0601_과천놀이터설계서_백화점화장실인테리어_3차네고견적(061017-1)" xfId="19453"/>
    <cellStyle name="1_tree_한풍집계_갑지0601_과천놀이터설계서_설계내역서" xfId="19454"/>
    <cellStyle name="1_tree_한풍집계_갑지0601_과천놀이터설계서_설계내역서_1차 기성 내역서 0612023" xfId="19455"/>
    <cellStyle name="1_tree_한풍집계_갑지0601_과천놀이터설계서_설계내역서_3차네고견적(061017-1)" xfId="19456"/>
    <cellStyle name="1_tree_한풍집계_갑지0601_과천놀이터설계서_설계내역서_백화점화장실인테리어" xfId="19457"/>
    <cellStyle name="1_tree_한풍집계_갑지0601_과천놀이터설계서_설계내역서_백화점화장실인테리어_1차 기성 내역서 0612023" xfId="19458"/>
    <cellStyle name="1_tree_한풍집계_갑지0601_과천놀이터설계서_설계내역서_백화점화장실인테리어_3차네고견적(061017-1)" xfId="19459"/>
    <cellStyle name="1_tree_한풍집계_갑지0601_과천놀이터설계서_설계내역서_화명조경" xfId="19460"/>
    <cellStyle name="1_tree_한풍집계_갑지0601_과천놀이터설계서_설계내역서_화명조경_1차 기성 내역서 0612023" xfId="19461"/>
    <cellStyle name="1_tree_한풍집계_갑지0601_과천놀이터설계서_설계내역서_화명조경_3차네고견적(061017-1)" xfId="19462"/>
    <cellStyle name="1_tree_한풍집계_갑지0601_과천놀이터설계서_설계내역서_화명조경_백화점화장실인테리어" xfId="19463"/>
    <cellStyle name="1_tree_한풍집계_갑지0601_과천놀이터설계서_설계내역서_화명조경_백화점화장실인테리어_1차 기성 내역서 0612023" xfId="19464"/>
    <cellStyle name="1_tree_한풍집계_갑지0601_과천놀이터설계서_설계내역서_화명조경_백화점화장실인테리어_3차네고견적(061017-1)" xfId="19465"/>
    <cellStyle name="1_tree_한풍집계_갑지0601_과천놀이터설계서_설계내역서1월7일" xfId="19466"/>
    <cellStyle name="1_tree_한풍집계_갑지0601_과천놀이터설계서_설계내역서1월7일_1차 기성 내역서 0612023" xfId="19467"/>
    <cellStyle name="1_tree_한풍집계_갑지0601_과천놀이터설계서_설계내역서1월7일_3차네고견적(061017-1)" xfId="19468"/>
    <cellStyle name="1_tree_한풍집계_갑지0601_과천놀이터설계서_설계내역서1월7일_백화점화장실인테리어" xfId="19469"/>
    <cellStyle name="1_tree_한풍집계_갑지0601_과천놀이터설계서_설계내역서1월7일_백화점화장실인테리어_1차 기성 내역서 0612023" xfId="19470"/>
    <cellStyle name="1_tree_한풍집계_갑지0601_과천놀이터설계서_설계내역서1월7일_백화점화장실인테리어_3차네고견적(061017-1)" xfId="19471"/>
    <cellStyle name="1_tree_한풍집계_갑지0601_과천놀이터설계서_설계내역서1월7일_화명조경" xfId="19472"/>
    <cellStyle name="1_tree_한풍집계_갑지0601_과천놀이터설계서_설계내역서1월7일_화명조경_1차 기성 내역서 0612023" xfId="19473"/>
    <cellStyle name="1_tree_한풍집계_갑지0601_과천놀이터설계서_설계내역서1월7일_화명조경_3차네고견적(061017-1)" xfId="19474"/>
    <cellStyle name="1_tree_한풍집계_갑지0601_과천놀이터설계서_설계내역서1월7일_화명조경_백화점화장실인테리어" xfId="19475"/>
    <cellStyle name="1_tree_한풍집계_갑지0601_과천놀이터설계서_설계내역서1월7일_화명조경_백화점화장실인테리어_1차 기성 내역서 0612023" xfId="19476"/>
    <cellStyle name="1_tree_한풍집계_갑지0601_과천놀이터설계서_설계내역서1월7일_화명조경_백화점화장실인테리어_3차네고견적(061017-1)" xfId="19477"/>
    <cellStyle name="1_tree_한풍집계_갑지0601_과천놀이터설계서_화명조경" xfId="19478"/>
    <cellStyle name="1_tree_한풍집계_갑지0601_과천놀이터설계서_화명조경_1차 기성 내역서 0612023" xfId="19479"/>
    <cellStyle name="1_tree_한풍집계_갑지0601_과천놀이터설계서_화명조경_3차네고견적(061017-1)" xfId="19480"/>
    <cellStyle name="1_tree_한풍집계_갑지0601_과천놀이터설계서_화명조경_백화점화장실인테리어" xfId="19481"/>
    <cellStyle name="1_tree_한풍집계_갑지0601_과천놀이터설계서_화명조경_백화점화장실인테리어_1차 기성 내역서 0612023" xfId="19482"/>
    <cellStyle name="1_tree_한풍집계_갑지0601_과천놀이터설계서_화명조경_백화점화장실인테리어_3차네고견적(061017-1)" xfId="19483"/>
    <cellStyle name="1_tree_한풍집계_갑지0601_백화점화장실인테리어" xfId="19484"/>
    <cellStyle name="1_tree_한풍집계_갑지0601_백화점화장실인테리어_1차 기성 내역서 0612023" xfId="19485"/>
    <cellStyle name="1_tree_한풍집계_갑지0601_백화점화장실인테리어_3차네고견적(061017-1)" xfId="19486"/>
    <cellStyle name="1_tree_한풍집계_갑지0601_총괄갑지" xfId="19487"/>
    <cellStyle name="1_tree_한풍집계_갑지0601_총괄갑지_1차 기성 내역서 0612023" xfId="19488"/>
    <cellStyle name="1_tree_한풍집계_갑지0601_총괄갑지_3차네고견적(061017-1)" xfId="19489"/>
    <cellStyle name="1_tree_한풍집계_갑지0601_총괄갑지_백화점화장실인테리어" xfId="19490"/>
    <cellStyle name="1_tree_한풍집계_갑지0601_총괄갑지_백화점화장실인테리어_1차 기성 내역서 0612023" xfId="19491"/>
    <cellStyle name="1_tree_한풍집계_갑지0601_총괄갑지_백화점화장실인테리어_3차네고견적(061017-1)" xfId="19492"/>
    <cellStyle name="1_tree_한풍집계_갑지0601_총괄갑지_설계내역서" xfId="19493"/>
    <cellStyle name="1_tree_한풍집계_갑지0601_총괄갑지_설계내역서_1차 기성 내역서 0612023" xfId="19494"/>
    <cellStyle name="1_tree_한풍집계_갑지0601_총괄갑지_설계내역서_3차네고견적(061017-1)" xfId="19495"/>
    <cellStyle name="1_tree_한풍집계_갑지0601_총괄갑지_설계내역서_백화점화장실인테리어" xfId="19496"/>
    <cellStyle name="1_tree_한풍집계_갑지0601_총괄갑지_설계내역서_백화점화장실인테리어_1차 기성 내역서 0612023" xfId="19497"/>
    <cellStyle name="1_tree_한풍집계_갑지0601_총괄갑지_설계내역서_백화점화장실인테리어_3차네고견적(061017-1)" xfId="19498"/>
    <cellStyle name="1_tree_한풍집계_갑지0601_총괄갑지_설계내역서_화명조경" xfId="19499"/>
    <cellStyle name="1_tree_한풍집계_갑지0601_총괄갑지_설계내역서_화명조경_1차 기성 내역서 0612023" xfId="19500"/>
    <cellStyle name="1_tree_한풍집계_갑지0601_총괄갑지_설계내역서_화명조경_3차네고견적(061017-1)" xfId="19501"/>
    <cellStyle name="1_tree_한풍집계_갑지0601_총괄갑지_설계내역서_화명조경_백화점화장실인테리어" xfId="19502"/>
    <cellStyle name="1_tree_한풍집계_갑지0601_총괄갑지_설계내역서_화명조경_백화점화장실인테리어_1차 기성 내역서 0612023" xfId="19503"/>
    <cellStyle name="1_tree_한풍집계_갑지0601_총괄갑지_설계내역서_화명조경_백화점화장실인테리어_3차네고견적(061017-1)" xfId="19504"/>
    <cellStyle name="1_tree_한풍집계_갑지0601_총괄갑지_설계내역서1월7일" xfId="19505"/>
    <cellStyle name="1_tree_한풍집계_갑지0601_총괄갑지_설계내역서1월7일_1차 기성 내역서 0612023" xfId="19506"/>
    <cellStyle name="1_tree_한풍집계_갑지0601_총괄갑지_설계내역서1월7일_3차네고견적(061017-1)" xfId="19507"/>
    <cellStyle name="1_tree_한풍집계_갑지0601_총괄갑지_설계내역서1월7일_백화점화장실인테리어" xfId="19508"/>
    <cellStyle name="1_tree_한풍집계_갑지0601_총괄갑지_설계내역서1월7일_백화점화장실인테리어_1차 기성 내역서 0612023" xfId="19509"/>
    <cellStyle name="1_tree_한풍집계_갑지0601_총괄갑지_설계내역서1월7일_백화점화장실인테리어_3차네고견적(061017-1)" xfId="19510"/>
    <cellStyle name="1_tree_한풍집계_갑지0601_총괄갑지_설계내역서1월7일_화명조경" xfId="19511"/>
    <cellStyle name="1_tree_한풍집계_갑지0601_총괄갑지_설계내역서1월7일_화명조경_1차 기성 내역서 0612023" xfId="19512"/>
    <cellStyle name="1_tree_한풍집계_갑지0601_총괄갑지_설계내역서1월7일_화명조경_3차네고견적(061017-1)" xfId="19513"/>
    <cellStyle name="1_tree_한풍집계_갑지0601_총괄갑지_설계내역서1월7일_화명조경_백화점화장실인테리어" xfId="19514"/>
    <cellStyle name="1_tree_한풍집계_갑지0601_총괄갑지_설계내역서1월7일_화명조경_백화점화장실인테리어_1차 기성 내역서 0612023" xfId="19515"/>
    <cellStyle name="1_tree_한풍집계_갑지0601_총괄갑지_설계내역서1월7일_화명조경_백화점화장실인테리어_3차네고견적(061017-1)" xfId="19516"/>
    <cellStyle name="1_tree_한풍집계_갑지0601_총괄갑지_화명조경" xfId="19517"/>
    <cellStyle name="1_tree_한풍집계_갑지0601_총괄갑지_화명조경_1차 기성 내역서 0612023" xfId="19518"/>
    <cellStyle name="1_tree_한풍집계_갑지0601_총괄갑지_화명조경_3차네고견적(061017-1)" xfId="19519"/>
    <cellStyle name="1_tree_한풍집계_갑지0601_총괄갑지_화명조경_백화점화장실인테리어" xfId="19520"/>
    <cellStyle name="1_tree_한풍집계_갑지0601_총괄갑지_화명조경_백화점화장실인테리어_1차 기성 내역서 0612023" xfId="19521"/>
    <cellStyle name="1_tree_한풍집계_갑지0601_총괄갑지_화명조경_백화점화장실인테리어_3차네고견적(061017-1)" xfId="19522"/>
    <cellStyle name="1_tree_한풍집계_갑지0601_총괄내역서" xfId="19523"/>
    <cellStyle name="1_tree_한풍집계_갑지0601_총괄내역서_1차 기성 내역서 0612023" xfId="19524"/>
    <cellStyle name="1_tree_한풍집계_갑지0601_총괄내역서_3차네고견적(061017-1)" xfId="19525"/>
    <cellStyle name="1_tree_한풍집계_갑지0601_총괄내역서_백화점화장실인테리어" xfId="19526"/>
    <cellStyle name="1_tree_한풍집계_갑지0601_총괄내역서_백화점화장실인테리어_1차 기성 내역서 0612023" xfId="19527"/>
    <cellStyle name="1_tree_한풍집계_갑지0601_총괄내역서_백화점화장실인테리어_3차네고견적(061017-1)" xfId="19528"/>
    <cellStyle name="1_tree_한풍집계_갑지0601_총괄내역서_설계내역서" xfId="19529"/>
    <cellStyle name="1_tree_한풍집계_갑지0601_총괄내역서_설계내역서_1차 기성 내역서 0612023" xfId="19530"/>
    <cellStyle name="1_tree_한풍집계_갑지0601_총괄내역서_설계내역서_3차네고견적(061017-1)" xfId="19531"/>
    <cellStyle name="1_tree_한풍집계_갑지0601_총괄내역서_설계내역서_백화점화장실인테리어" xfId="19532"/>
    <cellStyle name="1_tree_한풍집계_갑지0601_총괄내역서_설계내역서_백화점화장실인테리어_1차 기성 내역서 0612023" xfId="19533"/>
    <cellStyle name="1_tree_한풍집계_갑지0601_총괄내역서_설계내역서_백화점화장실인테리어_3차네고견적(061017-1)" xfId="19534"/>
    <cellStyle name="1_tree_한풍집계_갑지0601_총괄내역서_설계내역서_화명조경" xfId="19535"/>
    <cellStyle name="1_tree_한풍집계_갑지0601_총괄내역서_설계내역서_화명조경_1차 기성 내역서 0612023" xfId="19536"/>
    <cellStyle name="1_tree_한풍집계_갑지0601_총괄내역서_설계내역서_화명조경_3차네고견적(061017-1)" xfId="19537"/>
    <cellStyle name="1_tree_한풍집계_갑지0601_총괄내역서_설계내역서_화명조경_백화점화장실인테리어" xfId="19538"/>
    <cellStyle name="1_tree_한풍집계_갑지0601_총괄내역서_설계내역서_화명조경_백화점화장실인테리어_1차 기성 내역서 0612023" xfId="19539"/>
    <cellStyle name="1_tree_한풍집계_갑지0601_총괄내역서_설계내역서_화명조경_백화점화장실인테리어_3차네고견적(061017-1)" xfId="19540"/>
    <cellStyle name="1_tree_한풍집계_갑지0601_총괄내역서_설계내역서1월7일" xfId="19541"/>
    <cellStyle name="1_tree_한풍집계_갑지0601_총괄내역서_설계내역서1월7일_1차 기성 내역서 0612023" xfId="19542"/>
    <cellStyle name="1_tree_한풍집계_갑지0601_총괄내역서_설계내역서1월7일_3차네고견적(061017-1)" xfId="19543"/>
    <cellStyle name="1_tree_한풍집계_갑지0601_총괄내역서_설계내역서1월7일_백화점화장실인테리어" xfId="19544"/>
    <cellStyle name="1_tree_한풍집계_갑지0601_총괄내역서_설계내역서1월7일_백화점화장실인테리어_1차 기성 내역서 0612023" xfId="19545"/>
    <cellStyle name="1_tree_한풍집계_갑지0601_총괄내역서_설계내역서1월7일_백화점화장실인테리어_3차네고견적(061017-1)" xfId="19546"/>
    <cellStyle name="1_tree_한풍집계_갑지0601_총괄내역서_설계내역서1월7일_화명조경" xfId="19547"/>
    <cellStyle name="1_tree_한풍집계_갑지0601_총괄내역서_설계내역서1월7일_화명조경_1차 기성 내역서 0612023" xfId="19548"/>
    <cellStyle name="1_tree_한풍집계_갑지0601_총괄내역서_설계내역서1월7일_화명조경_3차네고견적(061017-1)" xfId="19549"/>
    <cellStyle name="1_tree_한풍집계_갑지0601_총괄내역서_설계내역서1월7일_화명조경_백화점화장실인테리어" xfId="19550"/>
    <cellStyle name="1_tree_한풍집계_갑지0601_총괄내역서_설계내역서1월7일_화명조경_백화점화장실인테리어_1차 기성 내역서 0612023" xfId="19551"/>
    <cellStyle name="1_tree_한풍집계_갑지0601_총괄내역서_설계내역서1월7일_화명조경_백화점화장실인테리어_3차네고견적(061017-1)" xfId="19552"/>
    <cellStyle name="1_tree_한풍집계_갑지0601_총괄내역서_화명조경" xfId="19553"/>
    <cellStyle name="1_tree_한풍집계_갑지0601_총괄내역서_화명조경_1차 기성 내역서 0612023" xfId="19554"/>
    <cellStyle name="1_tree_한풍집계_갑지0601_총괄내역서_화명조경_3차네고견적(061017-1)" xfId="19555"/>
    <cellStyle name="1_tree_한풍집계_갑지0601_총괄내역서_화명조경_백화점화장실인테리어" xfId="19556"/>
    <cellStyle name="1_tree_한풍집계_갑지0601_총괄내역서_화명조경_백화점화장실인테리어_1차 기성 내역서 0612023" xfId="19557"/>
    <cellStyle name="1_tree_한풍집계_갑지0601_총괄내역서_화명조경_백화점화장실인테리어_3차네고견적(061017-1)" xfId="19558"/>
    <cellStyle name="1_tree_한풍집계_갑지0601_화명조경" xfId="19559"/>
    <cellStyle name="1_tree_한풍집계_갑지0601_화명조경_1차 기성 내역서 0612023" xfId="19560"/>
    <cellStyle name="1_tree_한풍집계_갑지0601_화명조경_3차네고견적(061017-1)" xfId="19561"/>
    <cellStyle name="1_tree_한풍집계_갑지0601_화명조경_백화점화장실인테리어" xfId="19562"/>
    <cellStyle name="1_tree_한풍집계_갑지0601_화명조경_백화점화장실인테리어_1차 기성 내역서 0612023" xfId="19563"/>
    <cellStyle name="1_tree_한풍집계_갑지0601_화명조경_백화점화장실인테리어_3차네고견적(061017-1)" xfId="19564"/>
    <cellStyle name="1_tree_한풍집계_개략공사비" xfId="10623"/>
    <cellStyle name="1_tree_한풍집계_개략공사비_★화명동3차원가계산서" xfId="10624"/>
    <cellStyle name="1_tree_한풍집계_개략공사비_주요자재집계표(1206-본내역금회)" xfId="10625"/>
    <cellStyle name="1_tree_한풍집계_개략공사비_주요자재집계표(1206-본내역전체)" xfId="10626"/>
    <cellStyle name="1_tree_한풍집계_개략공사비_주요자재집계표(전체)" xfId="10627"/>
    <cellStyle name="1_tree_한풍집계_개략공사비_주요자재집계표1120(금회-제출용)" xfId="10628"/>
    <cellStyle name="1_tree_한풍집계_개략공사비_중동롯데캐슬마스터2" xfId="10629"/>
    <cellStyle name="1_tree_한풍집계_개략예산" xfId="10630"/>
    <cellStyle name="1_tree_한풍집계_개략예산_★화명동3차원가계산서" xfId="10631"/>
    <cellStyle name="1_tree_한풍집계_개략예산_주요자재집계표(1206-본내역금회)" xfId="10632"/>
    <cellStyle name="1_tree_한풍집계_개략예산_주요자재집계표(1206-본내역전체)" xfId="10633"/>
    <cellStyle name="1_tree_한풍집계_개략예산_주요자재집계표(전체)" xfId="10634"/>
    <cellStyle name="1_tree_한풍집계_개략예산_주요자재집계표1120(금회-제출용)" xfId="10635"/>
    <cellStyle name="1_tree_한풍집계_개략예산_중동롯데캐슬마스터2" xfId="10636"/>
    <cellStyle name="1_tree_한풍집계_골프장수목" xfId="10637"/>
    <cellStyle name="1_tree_한풍집계_골프장수목_★화명동3차원가계산서" xfId="10638"/>
    <cellStyle name="1_tree_한풍집계_골프장수목_주요자재집계표(1206-본내역금회)" xfId="10639"/>
    <cellStyle name="1_tree_한풍집계_골프장수목_주요자재집계표(1206-본내역전체)" xfId="10640"/>
    <cellStyle name="1_tree_한풍집계_골프장수목_주요자재집계표(전체)" xfId="10641"/>
    <cellStyle name="1_tree_한풍집계_골프장수목_주요자재집계표1120(금회-제출용)" xfId="10642"/>
    <cellStyle name="1_tree_한풍집계_골프장수목_중동롯데캐슬마스터2" xfId="10643"/>
    <cellStyle name="1_tree_한풍집계_공사비" xfId="10644"/>
    <cellStyle name="1_tree_한풍집계_공사비(1차조정1120)" xfId="10645"/>
    <cellStyle name="1_tree_한풍집계_공사비(1차조정1120)_★화명동3차원가계산서" xfId="10646"/>
    <cellStyle name="1_tree_한풍집계_공사비(1차조정1120)_주요자재집계표(1206-본내역금회)" xfId="10647"/>
    <cellStyle name="1_tree_한풍집계_공사비(1차조정1120)_주요자재집계표(1206-본내역전체)" xfId="10648"/>
    <cellStyle name="1_tree_한풍집계_공사비(1차조정1120)_주요자재집계표(전체)" xfId="10649"/>
    <cellStyle name="1_tree_한풍집계_공사비(1차조정1120)_주요자재집계표1120(금회-제출용)" xfId="10650"/>
    <cellStyle name="1_tree_한풍집계_공사비(1차조정1120)_중동롯데캐슬마스터2" xfId="10651"/>
    <cellStyle name="1_tree_한풍집계_공사비_★화명동3차원가계산서" xfId="10652"/>
    <cellStyle name="1_tree_한풍집계_공사비_주요자재집계표(1206-본내역금회)" xfId="10653"/>
    <cellStyle name="1_tree_한풍집계_공사비_주요자재집계표(1206-본내역전체)" xfId="10654"/>
    <cellStyle name="1_tree_한풍집계_공사비_주요자재집계표(전체)" xfId="10655"/>
    <cellStyle name="1_tree_한풍집계_공사비_주요자재집계표1120(금회-제출용)" xfId="10656"/>
    <cellStyle name="1_tree_한풍집계_공사비_중동롯데캐슬마스터2" xfId="10657"/>
    <cellStyle name="1_tree_한풍집계_공사비조정(1123)" xfId="10658"/>
    <cellStyle name="1_tree_한풍집계_공사비조정(1123)_★화명동3차원가계산서" xfId="10659"/>
    <cellStyle name="1_tree_한풍집계_공사비조정(1123)_주요자재집계표(1206-본내역금회)" xfId="10660"/>
    <cellStyle name="1_tree_한풍집계_공사비조정(1123)_주요자재집계표(1206-본내역전체)" xfId="10661"/>
    <cellStyle name="1_tree_한풍집계_공사비조정(1123)_주요자재집계표(전체)" xfId="10662"/>
    <cellStyle name="1_tree_한풍집계_공사비조정(1123)_주요자재집계표1120(금회-제출용)" xfId="10663"/>
    <cellStyle name="1_tree_한풍집계_공사비조정(1123)_중동롯데캐슬마스터2" xfId="10664"/>
    <cellStyle name="1_tree_한풍집계_공사비조정(1128)" xfId="10665"/>
    <cellStyle name="1_tree_한풍집계_공사비조정(1128)_★화명동3차원가계산서" xfId="10666"/>
    <cellStyle name="1_tree_한풍집계_공사비조정(1128)_주요자재집계표(1206-본내역금회)" xfId="10667"/>
    <cellStyle name="1_tree_한풍집계_공사비조정(1128)_주요자재집계표(1206-본내역전체)" xfId="10668"/>
    <cellStyle name="1_tree_한풍집계_공사비조정(1128)_주요자재집계표(전체)" xfId="10669"/>
    <cellStyle name="1_tree_한풍집계_공사비조정(1128)_주요자재집계표1120(금회-제출용)" xfId="10670"/>
    <cellStyle name="1_tree_한풍집계_공사비조정(1128)_중동롯데캐슬마스터2" xfId="10671"/>
    <cellStyle name="1_tree_한풍집계_공사예가(휘경동)-설계가" xfId="10672"/>
    <cellStyle name="1_tree_한풍집계_공사예가(휘경동)-설계가_★화명동3차원가계산서" xfId="10673"/>
    <cellStyle name="1_tree_한풍집계_공사예가(휘경동)-설계가_주요자재집계표(1206-본내역금회)" xfId="10674"/>
    <cellStyle name="1_tree_한풍집계_공사예가(휘경동)-설계가_주요자재집계표(1206-본내역전체)" xfId="10675"/>
    <cellStyle name="1_tree_한풍집계_공사예가(휘경동)-설계가_주요자재집계표(전체)" xfId="10676"/>
    <cellStyle name="1_tree_한풍집계_공사예가(휘경동)-설계가_주요자재집계표1120(금회-제출용)" xfId="10677"/>
    <cellStyle name="1_tree_한풍집계_공사예가(휘경동)-설계가_중동롯데캐슬마스터2" xfId="10678"/>
    <cellStyle name="1_tree_한풍집계_단위수량산출" xfId="10679"/>
    <cellStyle name="1_tree_한풍집계_백화점화장실인테리어" xfId="19565"/>
    <cellStyle name="1_tree_한풍집계_백화점화장실인테리어_1차 기성 내역서 0612023" xfId="19566"/>
    <cellStyle name="1_tree_한풍집계_백화점화장실인테리어_3차네고견적(061017-1)" xfId="19567"/>
    <cellStyle name="1_tree_한풍집계_서초spa공사비-실행가" xfId="10680"/>
    <cellStyle name="1_tree_한풍집계_서초spa공사비-실행가_★화명동3차원가계산서" xfId="10681"/>
    <cellStyle name="1_tree_한풍집계_서초spa공사비-실행가_주요자재집계표(1206-본내역금회)" xfId="10682"/>
    <cellStyle name="1_tree_한풍집계_서초spa공사비-실행가_주요자재집계표(1206-본내역전체)" xfId="10683"/>
    <cellStyle name="1_tree_한풍집계_서초spa공사비-실행가_주요자재집계표(전체)" xfId="10684"/>
    <cellStyle name="1_tree_한풍집계_서초spa공사비-실행가_주요자재집계표1120(금회-제출용)" xfId="10685"/>
    <cellStyle name="1_tree_한풍집계_서초spa공사비-실행가_중동롯데캐슬마스터2" xfId="10686"/>
    <cellStyle name="1_tree_한풍집계_설계내역서" xfId="19568"/>
    <cellStyle name="1_tree_한풍집계_설계내역서_1차 기성 내역서 0612023" xfId="19569"/>
    <cellStyle name="1_tree_한풍집계_설계내역서_3차네고견적(061017-1)" xfId="19570"/>
    <cellStyle name="1_tree_한풍집계_설계내역서_백화점화장실인테리어" xfId="19571"/>
    <cellStyle name="1_tree_한풍집계_설계내역서_백화점화장실인테리어_1차 기성 내역서 0612023" xfId="19572"/>
    <cellStyle name="1_tree_한풍집계_설계내역서_백화점화장실인테리어_3차네고견적(061017-1)" xfId="19573"/>
    <cellStyle name="1_tree_한풍집계_설계내역서_화명조경" xfId="19574"/>
    <cellStyle name="1_tree_한풍집계_설계내역서_화명조경_1차 기성 내역서 0612023" xfId="19575"/>
    <cellStyle name="1_tree_한풍집계_설계내역서_화명조경_3차네고견적(061017-1)" xfId="19576"/>
    <cellStyle name="1_tree_한풍집계_설계내역서_화명조경_백화점화장실인테리어" xfId="19577"/>
    <cellStyle name="1_tree_한풍집계_설계내역서_화명조경_백화점화장실인테리어_1차 기성 내역서 0612023" xfId="19578"/>
    <cellStyle name="1_tree_한풍집계_설계내역서_화명조경_백화점화장실인테리어_3차네고견적(061017-1)" xfId="19579"/>
    <cellStyle name="1_tree_한풍집계_설계내역서1월7일" xfId="19580"/>
    <cellStyle name="1_tree_한풍집계_설계내역서1월7일_1차 기성 내역서 0612023" xfId="19581"/>
    <cellStyle name="1_tree_한풍집계_설계내역서1월7일_3차네고견적(061017-1)" xfId="19582"/>
    <cellStyle name="1_tree_한풍집계_설계내역서1월7일_백화점화장실인테리어" xfId="19583"/>
    <cellStyle name="1_tree_한풍집계_설계내역서1월7일_백화점화장실인테리어_1차 기성 내역서 0612023" xfId="19584"/>
    <cellStyle name="1_tree_한풍집계_설계내역서1월7일_백화점화장실인테리어_3차네고견적(061017-1)" xfId="19585"/>
    <cellStyle name="1_tree_한풍집계_설계내역서1월7일_화명조경" xfId="19586"/>
    <cellStyle name="1_tree_한풍집계_설계내역서1월7일_화명조경_1차 기성 내역서 0612023" xfId="19587"/>
    <cellStyle name="1_tree_한풍집계_설계내역서1월7일_화명조경_3차네고견적(061017-1)" xfId="19588"/>
    <cellStyle name="1_tree_한풍집계_설계내역서1월7일_화명조경_백화점화장실인테리어" xfId="19589"/>
    <cellStyle name="1_tree_한풍집계_설계내역서1월7일_화명조경_백화점화장실인테리어_1차 기성 내역서 0612023" xfId="19590"/>
    <cellStyle name="1_tree_한풍집계_설계내역서1월7일_화명조경_백화점화장실인테리어_3차네고견적(061017-1)" xfId="19591"/>
    <cellStyle name="1_tree_한풍집계_수량집계표" xfId="10687"/>
    <cellStyle name="1_tree_한풍집계_수량집계표_★화명동3차원가계산서" xfId="10688"/>
    <cellStyle name="1_tree_한풍집계_수량집계표_주요자재집계표(1206-본내역금회)" xfId="10689"/>
    <cellStyle name="1_tree_한풍집계_수량집계표_주요자재집계표(1206-본내역전체)" xfId="10690"/>
    <cellStyle name="1_tree_한풍집계_수량집계표_주요자재집계표(전체)" xfId="10691"/>
    <cellStyle name="1_tree_한풍집계_수량집계표_주요자재집계표1120(금회-제출용)" xfId="10692"/>
    <cellStyle name="1_tree_한풍집계_수량집계표_중동롯데캐슬마스터2" xfId="10693"/>
    <cellStyle name="1_tree_한풍집계_수량총괄표" xfId="10694"/>
    <cellStyle name="1_tree_한풍집계_수량총괄표_★화명동3차원가계산서" xfId="10695"/>
    <cellStyle name="1_tree_한풍집계_수량총괄표_주요자재집계표(1206-본내역금회)" xfId="10696"/>
    <cellStyle name="1_tree_한풍집계_수량총괄표_주요자재집계표(1206-본내역전체)" xfId="10697"/>
    <cellStyle name="1_tree_한풍집계_수량총괄표_주요자재집계표(전체)" xfId="10698"/>
    <cellStyle name="1_tree_한풍집계_수량총괄표_주요자재집계표1120(금회-제출용)" xfId="10699"/>
    <cellStyle name="1_tree_한풍집계_수량총괄표_중동롯데캐슬마스터2" xfId="10700"/>
    <cellStyle name="1_tree_한풍집계_수원수량집계(7.13)" xfId="10701"/>
    <cellStyle name="1_tree_한풍집계_수원수량집계(7.13)_★화명동3차원가계산서" xfId="10702"/>
    <cellStyle name="1_tree_한풍집계_수원수량집계(7.13)_주요자재집계표(1206-본내역금회)" xfId="10703"/>
    <cellStyle name="1_tree_한풍집계_수원수량집계(7.13)_주요자재집계표(1206-본내역전체)" xfId="10704"/>
    <cellStyle name="1_tree_한풍집계_수원수량집계(7.13)_주요자재집계표(전체)" xfId="10705"/>
    <cellStyle name="1_tree_한풍집계_수원수량집계(7.13)_주요자재집계표1120(금회-제출용)" xfId="10706"/>
    <cellStyle name="1_tree_한풍집계_수원수량집계(7.13)_중동롯데캐슬마스터2" xfId="10707"/>
    <cellStyle name="1_tree_한풍집계_수원수량집계(7.31)" xfId="10708"/>
    <cellStyle name="1_tree_한풍집계_수원수량집계(7.31)_★화명동3차원가계산서" xfId="10709"/>
    <cellStyle name="1_tree_한풍집계_수원수량집계(7.31)_주요자재집계표(1206-본내역금회)" xfId="10710"/>
    <cellStyle name="1_tree_한풍집계_수원수량집계(7.31)_주요자재집계표(1206-본내역전체)" xfId="10711"/>
    <cellStyle name="1_tree_한풍집계_수원수량집계(7.31)_주요자재집계표(전체)" xfId="10712"/>
    <cellStyle name="1_tree_한풍집계_수원수량집계(7.31)_주요자재집계표1120(금회-제출용)" xfId="10713"/>
    <cellStyle name="1_tree_한풍집계_수원수량집계(7.31)_중동롯데캐슬마스터2" xfId="10714"/>
    <cellStyle name="1_tree_한풍집계_쌍용수량0905" xfId="10715"/>
    <cellStyle name="1_tree_한풍집계_쌍용수량0905_★화명동3차원가계산서" xfId="10716"/>
    <cellStyle name="1_tree_한풍집계_쌍용수량0905_1차 기성 내역서 0612023" xfId="19592"/>
    <cellStyle name="1_tree_한풍집계_쌍용수량0905_3차네고견적(061017-1)" xfId="19593"/>
    <cellStyle name="1_tree_한풍집계_쌍용수량0905_백화점화장실인테리어" xfId="19594"/>
    <cellStyle name="1_tree_한풍집계_쌍용수량0905_백화점화장실인테리어_1차 기성 내역서 0612023" xfId="19595"/>
    <cellStyle name="1_tree_한풍집계_쌍용수량0905_백화점화장실인테리어_3차네고견적(061017-1)" xfId="19596"/>
    <cellStyle name="1_tree_한풍집계_쌍용수량0905_설계내역서" xfId="19597"/>
    <cellStyle name="1_tree_한풍집계_쌍용수량0905_설계내역서_1차 기성 내역서 0612023" xfId="19598"/>
    <cellStyle name="1_tree_한풍집계_쌍용수량0905_설계내역서_3차네고견적(061017-1)" xfId="19599"/>
    <cellStyle name="1_tree_한풍집계_쌍용수량0905_설계내역서_백화점화장실인테리어" xfId="19600"/>
    <cellStyle name="1_tree_한풍집계_쌍용수량0905_설계내역서_백화점화장실인테리어_1차 기성 내역서 0612023" xfId="19601"/>
    <cellStyle name="1_tree_한풍집계_쌍용수량0905_설계내역서_백화점화장실인테리어_3차네고견적(061017-1)" xfId="19602"/>
    <cellStyle name="1_tree_한풍집계_쌍용수량0905_설계내역서_화명조경" xfId="19603"/>
    <cellStyle name="1_tree_한풍집계_쌍용수량0905_설계내역서_화명조경_1차 기성 내역서 0612023" xfId="19604"/>
    <cellStyle name="1_tree_한풍집계_쌍용수량0905_설계내역서_화명조경_3차네고견적(061017-1)" xfId="19605"/>
    <cellStyle name="1_tree_한풍집계_쌍용수량0905_설계내역서_화명조경_백화점화장실인테리어" xfId="19606"/>
    <cellStyle name="1_tree_한풍집계_쌍용수량0905_설계내역서_화명조경_백화점화장실인테리어_1차 기성 내역서 0612023" xfId="19607"/>
    <cellStyle name="1_tree_한풍집계_쌍용수량0905_설계내역서_화명조경_백화점화장실인테리어_3차네고견적(061017-1)" xfId="19608"/>
    <cellStyle name="1_tree_한풍집계_쌍용수량0905_설계내역서1월7일" xfId="19609"/>
    <cellStyle name="1_tree_한풍집계_쌍용수량0905_설계내역서1월7일_1차 기성 내역서 0612023" xfId="19610"/>
    <cellStyle name="1_tree_한풍집계_쌍용수량0905_설계내역서1월7일_3차네고견적(061017-1)" xfId="19611"/>
    <cellStyle name="1_tree_한풍집계_쌍용수량0905_설계내역서1월7일_백화점화장실인테리어" xfId="19612"/>
    <cellStyle name="1_tree_한풍집계_쌍용수량0905_설계내역서1월7일_백화점화장실인테리어_1차 기성 내역서 0612023" xfId="19613"/>
    <cellStyle name="1_tree_한풍집계_쌍용수량0905_설계내역서1월7일_백화점화장실인테리어_3차네고견적(061017-1)" xfId="19614"/>
    <cellStyle name="1_tree_한풍집계_쌍용수량0905_설계내역서1월7일_화명조경" xfId="19615"/>
    <cellStyle name="1_tree_한풍집계_쌍용수량0905_설계내역서1월7일_화명조경_1차 기성 내역서 0612023" xfId="19616"/>
    <cellStyle name="1_tree_한풍집계_쌍용수량0905_설계내역서1월7일_화명조경_3차네고견적(061017-1)" xfId="19617"/>
    <cellStyle name="1_tree_한풍집계_쌍용수량0905_설계내역서1월7일_화명조경_백화점화장실인테리어" xfId="19618"/>
    <cellStyle name="1_tree_한풍집계_쌍용수량0905_설계내역서1월7일_화명조경_백화점화장실인테리어_1차 기성 내역서 0612023" xfId="19619"/>
    <cellStyle name="1_tree_한풍집계_쌍용수량0905_설계내역서1월7일_화명조경_백화점화장실인테리어_3차네고견적(061017-1)" xfId="19620"/>
    <cellStyle name="1_tree_한풍집계_쌍용수량0905_주요자재집계표(1206-본내역금회)" xfId="10717"/>
    <cellStyle name="1_tree_한풍집계_쌍용수량0905_주요자재집계표(1206-본내역전체)" xfId="10718"/>
    <cellStyle name="1_tree_한풍집계_쌍용수량0905_주요자재집계표(전체)" xfId="10719"/>
    <cellStyle name="1_tree_한풍집계_쌍용수량0905_주요자재집계표1120(금회-제출용)" xfId="10720"/>
    <cellStyle name="1_tree_한풍집계_쌍용수량0905_중동롯데캐슬마스터2" xfId="10721"/>
    <cellStyle name="1_tree_한풍집계_쌍용수량0905_화명조경" xfId="19621"/>
    <cellStyle name="1_tree_한풍집계_쌍용수량0905_화명조경_1차 기성 내역서 0612023" xfId="19622"/>
    <cellStyle name="1_tree_한풍집계_쌍용수량0905_화명조경_3차네고견적(061017-1)" xfId="19623"/>
    <cellStyle name="1_tree_한풍집계_쌍용수량0905_화명조경_백화점화장실인테리어" xfId="19624"/>
    <cellStyle name="1_tree_한풍집계_쌍용수량0905_화명조경_백화점화장실인테리어_1차 기성 내역서 0612023" xfId="19625"/>
    <cellStyle name="1_tree_한풍집계_쌍용수량0905_화명조경_백화점화장실인테리어_3차네고견적(061017-1)" xfId="19626"/>
    <cellStyle name="1_tree_한풍집계_쌍용수량집계" xfId="10722"/>
    <cellStyle name="1_tree_한풍집계_쌍용수량집계_★화명동3차원가계산서" xfId="10723"/>
    <cellStyle name="1_tree_한풍집계_쌍용수량집계_주요자재집계표(1206-본내역금회)" xfId="10724"/>
    <cellStyle name="1_tree_한풍집계_쌍용수량집계_주요자재집계표(1206-본내역전체)" xfId="10725"/>
    <cellStyle name="1_tree_한풍집계_쌍용수량집계_주요자재집계표(전체)" xfId="10726"/>
    <cellStyle name="1_tree_한풍집계_쌍용수량집계_주요자재집계표1120(금회-제출용)" xfId="10727"/>
    <cellStyle name="1_tree_한풍집계_쌍용수량집계_중동롯데캐슬마스터2" xfId="10728"/>
    <cellStyle name="1_tree_한풍집계_안양비산내역서(0506)" xfId="10729"/>
    <cellStyle name="1_tree_한풍집계_안양비산내역서(0506)_★화명동3차원가계산서" xfId="10730"/>
    <cellStyle name="1_tree_한풍집계_안양비산내역서(0506)_주요자재집계표(1206-본내역금회)" xfId="10731"/>
    <cellStyle name="1_tree_한풍집계_안양비산내역서(0506)_주요자재집계표(1206-본내역전체)" xfId="10732"/>
    <cellStyle name="1_tree_한풍집계_안양비산내역서(0506)_주요자재집계표(전체)" xfId="10733"/>
    <cellStyle name="1_tree_한풍집계_안양비산내역서(0506)_주요자재집계표1120(금회-제출용)" xfId="10734"/>
    <cellStyle name="1_tree_한풍집계_안양비산내역서(0506)_중동롯데캐슬마스터2" xfId="10735"/>
    <cellStyle name="1_tree_한풍집계_용평수량집계" xfId="10736"/>
    <cellStyle name="1_tree_한풍집계_용평수량집계_★화명동3차원가계산서" xfId="10737"/>
    <cellStyle name="1_tree_한풍집계_용평수량집계_주요자재집계표(1206-본내역금회)" xfId="10738"/>
    <cellStyle name="1_tree_한풍집계_용평수량집계_주요자재집계표(1206-본내역전체)" xfId="10739"/>
    <cellStyle name="1_tree_한풍집계_용평수량집계_주요자재집계표(전체)" xfId="10740"/>
    <cellStyle name="1_tree_한풍집계_용평수량집계_주요자재집계표1120(금회-제출용)" xfId="10741"/>
    <cellStyle name="1_tree_한풍집계_용평수량집계_중동롯데캐슬마스터2" xfId="10742"/>
    <cellStyle name="1_tree_한풍집계_주요자재집계표(1206-본내역금회)" xfId="10743"/>
    <cellStyle name="1_tree_한풍집계_주요자재집계표(1206-본내역전체)" xfId="10744"/>
    <cellStyle name="1_tree_한풍집계_주요자재집계표(전체)" xfId="10745"/>
    <cellStyle name="1_tree_한풍집계_주요자재집계표1120(금회-제출용)" xfId="10746"/>
    <cellStyle name="1_tree_한풍집계_중동롯데캐슬마스터2" xfId="10747"/>
    <cellStyle name="1_tree_한풍집계_터미널1" xfId="10748"/>
    <cellStyle name="1_tree_한풍집계_터미널1_1" xfId="10749"/>
    <cellStyle name="1_tree_한풍집계_터미널1_1_★화명동3차원가계산서" xfId="10750"/>
    <cellStyle name="1_tree_한풍집계_터미널1_1_주요자재집계표(1206-본내역금회)" xfId="10751"/>
    <cellStyle name="1_tree_한풍집계_터미널1_1_주요자재집계표(1206-본내역전체)" xfId="10752"/>
    <cellStyle name="1_tree_한풍집계_터미널1_1_주요자재집계표(전체)" xfId="10753"/>
    <cellStyle name="1_tree_한풍집계_터미널1_1_주요자재집계표1120(금회-제출용)" xfId="10754"/>
    <cellStyle name="1_tree_한풍집계_터미널1_1_중동롯데캐슬마스터2" xfId="10755"/>
    <cellStyle name="1_tree_한풍집계_터미널1-0" xfId="19627"/>
    <cellStyle name="1_tree_한풍집계_터미널1-0_1차 기성 내역서 0612023" xfId="19628"/>
    <cellStyle name="1_tree_한풍집계_터미널1-0_3차네고견적(061017-1)" xfId="19629"/>
    <cellStyle name="1_tree_한풍집계_터미널1-0_백화점화장실인테리어" xfId="19630"/>
    <cellStyle name="1_tree_한풍집계_터미널1-0_백화점화장실인테리어_1차 기성 내역서 0612023" xfId="19631"/>
    <cellStyle name="1_tree_한풍집계_터미널1-0_백화점화장실인테리어_3차네고견적(061017-1)" xfId="19632"/>
    <cellStyle name="1_tree_한풍집계_터미널1-0_화명조경" xfId="19633"/>
    <cellStyle name="1_tree_한풍집계_터미널1-0_화명조경_1차 기성 내역서 0612023" xfId="19634"/>
    <cellStyle name="1_tree_한풍집계_터미널1-0_화명조경_3차네고견적(061017-1)" xfId="19635"/>
    <cellStyle name="1_tree_한풍집계_터미널1-0_화명조경_백화점화장실인테리어" xfId="19636"/>
    <cellStyle name="1_tree_한풍집계_터미널1-0_화명조경_백화점화장실인테리어_1차 기성 내역서 0612023" xfId="19637"/>
    <cellStyle name="1_tree_한풍집계_터미널1-0_화명조경_백화점화장실인테리어_3차네고견적(061017-1)" xfId="19638"/>
    <cellStyle name="1_tree_한풍집계_터미널2" xfId="10756"/>
    <cellStyle name="1_tree_한풍집계_터미널2_★화명동3차원가계산서" xfId="10757"/>
    <cellStyle name="1_tree_한풍집계_터미널2_골프장수목" xfId="10758"/>
    <cellStyle name="1_tree_한풍집계_터미널2_골프장수목_★화명동3차원가계산서" xfId="10759"/>
    <cellStyle name="1_tree_한풍집계_터미널2_골프장수목_주요자재집계표(1206-본내역금회)" xfId="10760"/>
    <cellStyle name="1_tree_한풍집계_터미널2_골프장수목_주요자재집계표(1206-본내역전체)" xfId="10761"/>
    <cellStyle name="1_tree_한풍집계_터미널2_골프장수목_주요자재집계표(전체)" xfId="10762"/>
    <cellStyle name="1_tree_한풍집계_터미널2_골프장수목_주요자재집계표1120(금회-제출용)" xfId="10763"/>
    <cellStyle name="1_tree_한풍집계_터미널2_골프장수목_중동롯데캐슬마스터2" xfId="10764"/>
    <cellStyle name="1_tree_한풍집계_터미널2_수량집계표" xfId="10765"/>
    <cellStyle name="1_tree_한풍집계_터미널2_수량집계표_★화명동3차원가계산서" xfId="10766"/>
    <cellStyle name="1_tree_한풍집계_터미널2_수량집계표_주요자재집계표(1206-본내역금회)" xfId="10767"/>
    <cellStyle name="1_tree_한풍집계_터미널2_수량집계표_주요자재집계표(1206-본내역전체)" xfId="10768"/>
    <cellStyle name="1_tree_한풍집계_터미널2_수량집계표_주요자재집계표(전체)" xfId="10769"/>
    <cellStyle name="1_tree_한풍집계_터미널2_수량집계표_주요자재집계표1120(금회-제출용)" xfId="10770"/>
    <cellStyle name="1_tree_한풍집계_터미널2_수량집계표_중동롯데캐슬마스터2" xfId="10771"/>
    <cellStyle name="1_tree_한풍집계_터미널2_수량총괄표" xfId="10772"/>
    <cellStyle name="1_tree_한풍집계_터미널2_수량총괄표_★화명동3차원가계산서" xfId="10773"/>
    <cellStyle name="1_tree_한풍집계_터미널2_수량총괄표_주요자재집계표(1206-본내역금회)" xfId="10774"/>
    <cellStyle name="1_tree_한풍집계_터미널2_수량총괄표_주요자재집계표(1206-본내역전체)" xfId="10775"/>
    <cellStyle name="1_tree_한풍집계_터미널2_수량총괄표_주요자재집계표(전체)" xfId="10776"/>
    <cellStyle name="1_tree_한풍집계_터미널2_수량총괄표_주요자재집계표1120(금회-제출용)" xfId="10777"/>
    <cellStyle name="1_tree_한풍집계_터미널2_수량총괄표_중동롯데캐슬마스터2" xfId="10778"/>
    <cellStyle name="1_tree_한풍집계_터미널2_용평수량집계" xfId="10779"/>
    <cellStyle name="1_tree_한풍집계_터미널2_용평수량집계_★화명동3차원가계산서" xfId="10780"/>
    <cellStyle name="1_tree_한풍집계_터미널2_용평수량집계_주요자재집계표(1206-본내역금회)" xfId="10781"/>
    <cellStyle name="1_tree_한풍집계_터미널2_용평수량집계_주요자재집계표(1206-본내역전체)" xfId="10782"/>
    <cellStyle name="1_tree_한풍집계_터미널2_용평수량집계_주요자재집계표(전체)" xfId="10783"/>
    <cellStyle name="1_tree_한풍집계_터미널2_용평수량집계_주요자재집계표1120(금회-제출용)" xfId="10784"/>
    <cellStyle name="1_tree_한풍집계_터미널2_용평수량집계_중동롯데캐슬마스터2" xfId="10785"/>
    <cellStyle name="1_tree_한풍집계_터미널2_주요자재집계표(1206-본내역금회)" xfId="10786"/>
    <cellStyle name="1_tree_한풍집계_터미널2_주요자재집계표(1206-본내역전체)" xfId="10787"/>
    <cellStyle name="1_tree_한풍집계_터미널2_주요자재집계표(전체)" xfId="10788"/>
    <cellStyle name="1_tree_한풍집계_터미널2_주요자재집계표1120(금회-제출용)" xfId="10789"/>
    <cellStyle name="1_tree_한풍집계_터미널2_중동롯데캐슬마스터2" xfId="10790"/>
    <cellStyle name="1_tree_한풍집계_화명공사비" xfId="10791"/>
    <cellStyle name="1_tree_한풍집계_화명공사비_★화명동3차원가계산서" xfId="10792"/>
    <cellStyle name="1_tree_한풍집계_화명공사비_주요자재집계표(1206-본내역금회)" xfId="10793"/>
    <cellStyle name="1_tree_한풍집계_화명공사비_주요자재집계표(1206-본내역전체)" xfId="10794"/>
    <cellStyle name="1_tree_한풍집계_화명공사비_주요자재집계표(전체)" xfId="10795"/>
    <cellStyle name="1_tree_한풍집계_화명공사비_주요자재집계표1120(금회-제출용)" xfId="10796"/>
    <cellStyle name="1_tree_한풍집계_화명공사비_중동롯데캐슬마스터2" xfId="10797"/>
    <cellStyle name="1_tree_한풍집계_화명조경" xfId="19639"/>
    <cellStyle name="1_tree_한풍집계_화명조경_1차 기성 내역서 0612023" xfId="19640"/>
    <cellStyle name="1_tree_한풍집계_화명조경_3차네고견적(061017-1)" xfId="19641"/>
    <cellStyle name="1_tree_한풍집계_화명조경_백화점화장실인테리어" xfId="19642"/>
    <cellStyle name="1_tree_한풍집계_화명조경_백화점화장실인테리어_1차 기성 내역서 0612023" xfId="19643"/>
    <cellStyle name="1_tree_한풍집계_화명조경_백화점화장실인테리어_3차네고견적(061017-1)" xfId="19644"/>
    <cellStyle name="1_tree_현대화수량산출(27최종)" xfId="10798"/>
    <cellStyle name="1_tree_현대화수량산출(27최종)_수량산출" xfId="10799"/>
    <cellStyle name="1_tree_현대화수량산출(27최종)_수량산출_1" xfId="10800"/>
    <cellStyle name="1_tree_현대화수량산출(27최종)_수량산출_금호아파트수량산출" xfId="10801"/>
    <cellStyle name="1_tree_현대화수량산출(27최종)_수량산출_금호아파트수량산출_수량산출" xfId="10802"/>
    <cellStyle name="1_tree_현대화수량산출(27최종)_수량산출_동탄수량산출" xfId="10803"/>
    <cellStyle name="1_tree_현대화수량산출(27최종)_수량산출_수량산출" xfId="10804"/>
    <cellStyle name="1_tree_현대화수량산출(27최종)_수량산출_수량산출_1" xfId="10805"/>
    <cellStyle name="1_tree_현대화수량산출(27최종)_수량산출_수량산출_수량산출" xfId="10806"/>
    <cellStyle name="1_tree_현대화수량산출(27최종)_수량산출_포천어린이공원수량산출" xfId="10807"/>
    <cellStyle name="1_tree_현대화수량산출(27최종)_수량산출_포천어린이공원수량산출_수량산출" xfId="10808"/>
    <cellStyle name="1_tree_현대화수량산출(27최종)_수량산출_포천어린이공원수량산출f" xfId="10809"/>
    <cellStyle name="1_tree_현대화수량산출(27최종)_수량산출_화성 동탄신도시" xfId="10810"/>
    <cellStyle name="1_tree_현대화수량산출(27최종)_수량산출_화성동탄신도시시설물" xfId="10811"/>
    <cellStyle name="1_tree_현충묘지-예산서(조경)" xfId="10812"/>
    <cellStyle name="1_tree_현충묘지-예산서(조경) 2" xfId="10813"/>
    <cellStyle name="1_tree_현충묘지-예산서(조경) 3" xfId="10814"/>
    <cellStyle name="1_tree_현충묘지-예산서(조경)_00-폐기물예산서양식2" xfId="10815"/>
    <cellStyle name="1_tree_현충묘지-예산서(조경)_00-폐기물예산서양식2_00-폐기물처리설계서양식" xfId="10816"/>
    <cellStyle name="1_tree_현충묘지-예산서(조경)_00-폐기물예산서양식2_둥근달-수량산출서(철거)" xfId="10817"/>
    <cellStyle name="1_tree_현충묘지-예산서(조경)_00-폐기물처리설계서양식" xfId="10818"/>
    <cellStyle name="1_tree_현충묘지-예산서(조경)_04. 신도림주상복합_기계실행예산(안)20060412_배연담파스리브단가수정" xfId="10819"/>
    <cellStyle name="1_tree_현충묘지-예산서(조경)_05W0305L(실행작업051125)" xfId="10820"/>
    <cellStyle name="1_tree_현충묘지-예산서(조경)_강남대 complex 도급" xfId="10821"/>
    <cellStyle name="1_tree_현충묘지-예산서(조경)_강남대 complex 도급_04. 신도림주상복합_기계실행예산(안)20060412_배연담파스리브단가수정" xfId="10822"/>
    <cellStyle name="1_tree_현충묘지-예산서(조경)_강남대 complex 도급_실행작업중_기계(공내역서)-실행(051226)" xfId="10823"/>
    <cellStyle name="1_tree_현충묘지-예산서(조경)_강남대 complex 도급_실행작업중_기계내역(노인건강타운)_20060201(동진)" xfId="10824"/>
    <cellStyle name="1_tree_현충묘지-예산서(조경)_강남대 complex 도급_최종-실행내역(협성대신학관)060110" xfId="10825"/>
    <cellStyle name="1_tree_현충묘지-예산서(조경)_강남대 complex 도급_통합단가-동진" xfId="10826"/>
    <cellStyle name="1_tree_현충묘지-예산서(조경)_강남대 complex 실행-10%조정내역" xfId="10827"/>
    <cellStyle name="1_tree_현충묘지-예산서(조경)_강남대 complex 실행-10%조정내역_04. 신도림주상복합_기계실행예산(안)20060412_배연담파스리브단가수정" xfId="10828"/>
    <cellStyle name="1_tree_현충묘지-예산서(조경)_건국대학교기숙사신축공사_3차수정(실행05.04.20)_결과물" xfId="10829"/>
    <cellStyle name="1_tree_현충묘지-예산서(조경)_건국대학교기숙사신축공사_3차수정(실행05.04.20)_결과물_04. 신도림주상복합_기계실행예산(안)20060412_배연담파스리브단가수정" xfId="10830"/>
    <cellStyle name="1_tree_현충묘지-예산서(조경)_건국대학교기숙사신축공사_3차수정(실행05.04.20)_결과물_실행작업중_기계내역(노인건강타운)_20060201(동진)" xfId="10831"/>
    <cellStyle name="1_tree_현충묘지-예산서(조경)_건국대학교기숙사신축공사_3차수정(실행05.04.20)_결과물_최종-실행내역(협성대신학관)060110" xfId="10832"/>
    <cellStyle name="1_tree_현충묘지-예산서(조경)_건국대학교기숙사신축공사_3차수정(실행05.04.20)_결과물_통합단가-동진" xfId="10833"/>
    <cellStyle name="1_tree_현충묘지-예산서(조경)_구청본과-폐기물예산서양식" xfId="10834"/>
    <cellStyle name="1_tree_현충묘지-예산서(조경)_구청본과-폐기물예산서양식_둥근달-수량산출서(철거)" xfId="10835"/>
    <cellStyle name="1_tree_현충묘지-예산서(조경)_까르프-표지예정공정표" xfId="10836"/>
    <cellStyle name="1_tree_현충묘지-예산서(조경)_까르프-표지예정공정표_00-폐기물처리설계서양식" xfId="10837"/>
    <cellStyle name="1_tree_현충묘지-예산서(조경)_까르프-표지예정공정표_00-표지예정공정표" xfId="10838"/>
    <cellStyle name="1_tree_현충묘지-예산서(조경)_까르프-표지예정공정표_00-표지예정공정표_00-폐기물처리설계서양식" xfId="10839"/>
    <cellStyle name="1_tree_현충묘지-예산서(조경)_까르프-표지예정공정표_00-표지예정공정표_둥근달-수량산출서(철거)" xfId="10840"/>
    <cellStyle name="1_tree_현충묘지-예산서(조경)_까르프-표지예정공정표_둥근달-수량산출서(철거)" xfId="10841"/>
    <cellStyle name="1_tree_현충묘지-예산서(조경)_노원구가로수-폐기물예산서" xfId="10842"/>
    <cellStyle name="1_tree_현충묘지-예산서(조경)_노원구가로수-폐기물예산서_00-폐기물처리설계서양식" xfId="10843"/>
    <cellStyle name="1_tree_현충묘지-예산서(조경)_노원구가로수-폐기물예산서_둥근달-수량산출서(철거)" xfId="10844"/>
    <cellStyle name="1_tree_현충묘지-예산서(조경)_대전가오-설계서" xfId="10845"/>
    <cellStyle name="1_tree_현충묘지-예산서(조경)_대전가오-설계서(관리)" xfId="10846"/>
    <cellStyle name="1_tree_현충묘지-예산서(조경)_대전가오-설계서1" xfId="10847"/>
    <cellStyle name="1_tree_현충묘지-예산서(조경)_목동내역" xfId="10848"/>
    <cellStyle name="1_tree_현충묘지-예산서(조경)_목동내역_04. 신도림주상복합_기계실행예산(안)20060412_배연담파스리브단가수정" xfId="10849"/>
    <cellStyle name="1_tree_현충묘지-예산서(조경)_목동내역_05W0305L(실행작업051125)" xfId="10850"/>
    <cellStyle name="1_tree_현충묘지-예산서(조경)_목동내역_강남대 complex 도급" xfId="10851"/>
    <cellStyle name="1_tree_현충묘지-예산서(조경)_목동내역_강남대 complex 도급_04. 신도림주상복합_기계실행예산(안)20060412_배연담파스리브단가수정" xfId="10852"/>
    <cellStyle name="1_tree_현충묘지-예산서(조경)_목동내역_강남대 complex 도급_실행작업중_기계(공내역서)-실행(051226)" xfId="10853"/>
    <cellStyle name="1_tree_현충묘지-예산서(조경)_목동내역_강남대 complex 도급_실행작업중_기계내역(노인건강타운)_20060201(동진)" xfId="10854"/>
    <cellStyle name="1_tree_현충묘지-예산서(조경)_목동내역_강남대 complex 도급_최종-실행내역(협성대신학관)060110" xfId="10855"/>
    <cellStyle name="1_tree_현충묘지-예산서(조경)_목동내역_강남대 complex 도급_통합단가-동진" xfId="10856"/>
    <cellStyle name="1_tree_현충묘지-예산서(조경)_목동내역_강남대 complex 실행-10%조정내역" xfId="10857"/>
    <cellStyle name="1_tree_현충묘지-예산서(조경)_목동내역_강남대 complex 실행-10%조정내역_04. 신도림주상복합_기계실행예산(안)20060412_배연담파스리브단가수정" xfId="10858"/>
    <cellStyle name="1_tree_현충묘지-예산서(조경)_목동내역_건국대학교기숙사신축공사_3차수정(실행05.04.20)_결과물" xfId="10859"/>
    <cellStyle name="1_tree_현충묘지-예산서(조경)_목동내역_건국대학교기숙사신축공사_3차수정(실행05.04.20)_결과물_04. 신도림주상복합_기계실행예산(안)20060412_배연담파스리브단가수정" xfId="10860"/>
    <cellStyle name="1_tree_현충묘지-예산서(조경)_목동내역_건국대학교기숙사신축공사_3차수정(실행05.04.20)_결과물_실행작업중_기계내역(노인건강타운)_20060201(동진)" xfId="10861"/>
    <cellStyle name="1_tree_현충묘지-예산서(조경)_목동내역_건국대학교기숙사신축공사_3차수정(실행05.04.20)_결과물_최종-실행내역(협성대신학관)060110" xfId="10862"/>
    <cellStyle name="1_tree_현충묘지-예산서(조경)_목동내역_건국대학교기숙사신축공사_3차수정(실행05.04.20)_결과물_통합단가-동진" xfId="10863"/>
    <cellStyle name="1_tree_현충묘지-예산서(조경)_목동내역_실행작업중_기계(공내역서)-실행(051226)" xfId="10864"/>
    <cellStyle name="1_tree_현충묘지-예산서(조경)_목동내역_실행작업중_기계내역(노인건강타운)_20060201(동진)" xfId="10865"/>
    <cellStyle name="1_tree_현충묘지-예산서(조경)_목동내역_외주견적목록" xfId="10866"/>
    <cellStyle name="1_tree_현충묘지-예산서(조경)_목동내역_최종-실행내역(협성대신학관)060110" xfId="10867"/>
    <cellStyle name="1_tree_현충묘지-예산서(조경)_목동내역_통합단가-동진" xfId="10868"/>
    <cellStyle name="1_tree_현충묘지-예산서(조경)_목동내역_폐기물집계" xfId="10869"/>
    <cellStyle name="1_tree_현충묘지-예산서(조경)_목동내역_폐기물집계_04. 신도림주상복합_기계실행예산(안)20060412_배연담파스리브단가수정" xfId="10870"/>
    <cellStyle name="1_tree_현충묘지-예산서(조경)_목동내역_폐기물집계_05W0305L(실행작업051125)" xfId="10871"/>
    <cellStyle name="1_tree_현충묘지-예산서(조경)_목동내역_폐기물집계_강남대 complex 도급" xfId="10872"/>
    <cellStyle name="1_tree_현충묘지-예산서(조경)_목동내역_폐기물집계_강남대 complex 도급_04. 신도림주상복합_기계실행예산(안)20060412_배연담파스리브단가수정" xfId="10873"/>
    <cellStyle name="1_tree_현충묘지-예산서(조경)_목동내역_폐기물집계_강남대 complex 도급_실행작업중_기계(공내역서)-실행(051226)" xfId="10874"/>
    <cellStyle name="1_tree_현충묘지-예산서(조경)_목동내역_폐기물집계_강남대 complex 도급_실행작업중_기계내역(노인건강타운)_20060201(동진)" xfId="10875"/>
    <cellStyle name="1_tree_현충묘지-예산서(조경)_목동내역_폐기물집계_강남대 complex 도급_최종-실행내역(협성대신학관)060110" xfId="10876"/>
    <cellStyle name="1_tree_현충묘지-예산서(조경)_목동내역_폐기물집계_강남대 complex 도급_통합단가-동진" xfId="10877"/>
    <cellStyle name="1_tree_현충묘지-예산서(조경)_목동내역_폐기물집계_강남대 complex 실행-10%조정내역" xfId="10878"/>
    <cellStyle name="1_tree_현충묘지-예산서(조경)_목동내역_폐기물집계_강남대 complex 실행-10%조정내역_04. 신도림주상복합_기계실행예산(안)20060412_배연담파스리브단가수정" xfId="10879"/>
    <cellStyle name="1_tree_현충묘지-예산서(조경)_목동내역_폐기물집계_건국대학교기숙사신축공사_3차수정(실행05.04.20)_결과물" xfId="10880"/>
    <cellStyle name="1_tree_현충묘지-예산서(조경)_목동내역_폐기물집계_건국대학교기숙사신축공사_3차수정(실행05.04.20)_결과물_04. 신도림주상복합_기계실행예산(안)20060412_배연담파스리브단가수정" xfId="10881"/>
    <cellStyle name="1_tree_현충묘지-예산서(조경)_목동내역_폐기물집계_건국대학교기숙사신축공사_3차수정(실행05.04.20)_결과물_실행작업중_기계내역(노인건강타운)_20060201(동진)" xfId="10882"/>
    <cellStyle name="1_tree_현충묘지-예산서(조경)_목동내역_폐기물집계_건국대학교기숙사신축공사_3차수정(실행05.04.20)_결과물_최종-실행내역(협성대신학관)060110" xfId="10883"/>
    <cellStyle name="1_tree_현충묘지-예산서(조경)_목동내역_폐기물집계_건국대학교기숙사신축공사_3차수정(실행05.04.20)_결과물_통합단가-동진" xfId="10884"/>
    <cellStyle name="1_tree_현충묘지-예산서(조경)_목동내역_폐기물집계_실행작업중_기계(공내역서)-실행(051226)" xfId="10885"/>
    <cellStyle name="1_tree_현충묘지-예산서(조경)_목동내역_폐기물집계_실행작업중_기계내역(노인건강타운)_20060201(동진)" xfId="10886"/>
    <cellStyle name="1_tree_현충묘지-예산서(조경)_목동내역_폐기물집계_외주견적목록" xfId="10887"/>
    <cellStyle name="1_tree_현충묘지-예산서(조경)_목동내역_폐기물집계_최종-실행내역(협성대신학관)060110" xfId="10888"/>
    <cellStyle name="1_tree_현충묘지-예산서(조경)_목동내역_폐기물집계_통합단가-동진" xfId="10889"/>
    <cellStyle name="1_tree_현충묘지-예산서(조경)_목동내역_폐기물집계_한국국제협력단국제협력관련시설신축공사(11(1).20)실행작업" xfId="10890"/>
    <cellStyle name="1_tree_현충묘지-예산서(조경)_목동내역_한국국제협력단국제협력관련시설신축공사(11(1).20)실행작업" xfId="10891"/>
    <cellStyle name="1_tree_현충묘지-예산서(조경)_실행작업중_기계(공내역서)-실행(051226)" xfId="10892"/>
    <cellStyle name="1_tree_현충묘지-예산서(조경)_실행작업중_기계내역(노인건강타운)_20060201(동진)" xfId="10893"/>
    <cellStyle name="1_tree_현충묘지-예산서(조경)_예산서-엑셀변환양식100" xfId="10894"/>
    <cellStyle name="1_tree_현충묘지-예산서(조경)_예산서-엑셀변환양식100 2" xfId="10895"/>
    <cellStyle name="1_tree_현충묘지-예산서(조경)_예산서-엑셀변환양식100 3" xfId="10896"/>
    <cellStyle name="1_tree_현충묘지-예산서(조경)_예산서-엑셀변환양식100_00-설계서양식" xfId="10897"/>
    <cellStyle name="1_tree_현충묘지-예산서(조경)_예산서-엑셀변환양식100_00-예산서양식100" xfId="10898"/>
    <cellStyle name="1_tree_현충묘지-예산서(조경)_예산서-엑셀변환양식100_00-예산서양식100 2" xfId="10899"/>
    <cellStyle name="1_tree_현충묘지-예산서(조경)_예산서-엑셀변환양식100_00-예산서양식100 3" xfId="10900"/>
    <cellStyle name="1_tree_현충묘지-예산서(조경)_예산서-엑셀변환양식100_00-예산서양식100_00-폐기물처리설계서양식" xfId="10901"/>
    <cellStyle name="1_tree_현충묘지-예산서(조경)_예산서-엑셀변환양식100_00-예산서양식100_대전가오-설계서" xfId="10902"/>
    <cellStyle name="1_tree_현충묘지-예산서(조경)_예산서-엑셀변환양식100_00-예산서양식100_대전가오-설계서(관리)" xfId="10903"/>
    <cellStyle name="1_tree_현충묘지-예산서(조경)_예산서-엑셀변환양식100_00-예산서양식100_대전가오-설계서1" xfId="10904"/>
    <cellStyle name="1_tree_현충묘지-예산서(조경)_예산서-엑셀변환양식100_00-예산서양식100_둥근달-수량산출서(철거)" xfId="10905"/>
    <cellStyle name="1_tree_현충묘지-예산서(조경)_예산서-엑셀변환양식100_00-폐기물예산서양식2" xfId="10906"/>
    <cellStyle name="1_tree_현충묘지-예산서(조경)_예산서-엑셀변환양식100_00-폐기물예산서양식2_00-폐기물처리설계서양식" xfId="10907"/>
    <cellStyle name="1_tree_현충묘지-예산서(조경)_예산서-엑셀변환양식100_00-폐기물예산서양식2_둥근달-수량산출서(철거)" xfId="10908"/>
    <cellStyle name="1_tree_현충묘지-예산서(조경)_예산서-엑셀변환양식100_00-폐기물처리설계서양식" xfId="10909"/>
    <cellStyle name="1_tree_현충묘지-예산서(조경)_예산서-엑셀변환양식100_00-표지예정공정표" xfId="10910"/>
    <cellStyle name="1_tree_현충묘지-예산서(조경)_예산서-엑셀변환양식100_00-표지예정공정표_00-폐기물처리설계서양식" xfId="10911"/>
    <cellStyle name="1_tree_현충묘지-예산서(조경)_예산서-엑셀변환양식100_00-표지예정공정표_둥근달-수량산출서(철거)" xfId="10912"/>
    <cellStyle name="1_tree_현충묘지-예산서(조경)_예산서-엑셀변환양식100_04. 신도림주상복합_기계실행예산(안)20060412_배연담파스리브단가수정" xfId="10913"/>
    <cellStyle name="1_tree_현충묘지-예산서(조경)_예산서-엑셀변환양식100_05W0305L(실행작업051125)" xfId="10914"/>
    <cellStyle name="1_tree_현충묘지-예산서(조경)_예산서-엑셀변환양식100_강남대 complex 도급" xfId="10915"/>
    <cellStyle name="1_tree_현충묘지-예산서(조경)_예산서-엑셀변환양식100_강남대 complex 도급_04. 신도림주상복합_기계실행예산(안)20060412_배연담파스리브단가수정" xfId="10916"/>
    <cellStyle name="1_tree_현충묘지-예산서(조경)_예산서-엑셀변환양식100_강남대 complex 도급_실행작업중_기계(공내역서)-실행(051226)" xfId="10917"/>
    <cellStyle name="1_tree_현충묘지-예산서(조경)_예산서-엑셀변환양식100_강남대 complex 도급_실행작업중_기계내역(노인건강타운)_20060201(동진)" xfId="10918"/>
    <cellStyle name="1_tree_현충묘지-예산서(조경)_예산서-엑셀변환양식100_강남대 complex 도급_최종-실행내역(협성대신학관)060110" xfId="10919"/>
    <cellStyle name="1_tree_현충묘지-예산서(조경)_예산서-엑셀변환양식100_강남대 complex 도급_통합단가-동진" xfId="10920"/>
    <cellStyle name="1_tree_현충묘지-예산서(조경)_예산서-엑셀변환양식100_강남대 complex 실행-10%조정내역" xfId="10921"/>
    <cellStyle name="1_tree_현충묘지-예산서(조경)_예산서-엑셀변환양식100_강남대 complex 실행-10%조정내역_04. 신도림주상복합_기계실행예산(안)20060412_배연담파스리브단가수정" xfId="10922"/>
    <cellStyle name="1_tree_현충묘지-예산서(조경)_예산서-엑셀변환양식100_건국대학교기숙사신축공사_3차수정(실행05.04.20)_결과물" xfId="10923"/>
    <cellStyle name="1_tree_현충묘지-예산서(조경)_예산서-엑셀변환양식100_건국대학교기숙사신축공사_3차수정(실행05.04.20)_결과물_04. 신도림주상복합_기계실행예산(안)20060412_배연담파스리브단가수정" xfId="10924"/>
    <cellStyle name="1_tree_현충묘지-예산서(조경)_예산서-엑셀변환양식100_건국대학교기숙사신축공사_3차수정(실행05.04.20)_결과물_실행작업중_기계내역(노인건강타운)_20060201(동진)" xfId="10925"/>
    <cellStyle name="1_tree_현충묘지-예산서(조경)_예산서-엑셀변환양식100_건국대학교기숙사신축공사_3차수정(실행05.04.20)_결과물_최종-실행내역(협성대신학관)060110" xfId="10926"/>
    <cellStyle name="1_tree_현충묘지-예산서(조경)_예산서-엑셀변환양식100_건국대학교기숙사신축공사_3차수정(실행05.04.20)_결과물_통합단가-동진" xfId="10927"/>
    <cellStyle name="1_tree_현충묘지-예산서(조경)_예산서-엑셀변환양식100_구청본과-폐기물예산서양식" xfId="10928"/>
    <cellStyle name="1_tree_현충묘지-예산서(조경)_예산서-엑셀변환양식100_구청본과-폐기물예산서양식_둥근달-수량산출서(철거)" xfId="10929"/>
    <cellStyle name="1_tree_현충묘지-예산서(조경)_예산서-엑셀변환양식100_노원구가로수-폐기물예산서" xfId="10930"/>
    <cellStyle name="1_tree_현충묘지-예산서(조경)_예산서-엑셀변환양식100_노원구가로수-폐기물예산서_00-폐기물처리설계서양식" xfId="10931"/>
    <cellStyle name="1_tree_현충묘지-예산서(조경)_예산서-엑셀변환양식100_노원구가로수-폐기물예산서_둥근달-수량산출서(철거)" xfId="10932"/>
    <cellStyle name="1_tree_현충묘지-예산서(조경)_예산서-엑셀변환양식100_도봉신창-예산서 0325" xfId="10933"/>
    <cellStyle name="1_tree_현충묘지-예산서(조경)_예산서-엑셀변환양식100_목동내역" xfId="10934"/>
    <cellStyle name="1_tree_현충묘지-예산서(조경)_예산서-엑셀변환양식100_목동내역_04. 신도림주상복합_기계실행예산(안)20060412_배연담파스리브단가수정" xfId="10935"/>
    <cellStyle name="1_tree_현충묘지-예산서(조경)_예산서-엑셀변환양식100_목동내역_05W0305L(실행작업051125)" xfId="10936"/>
    <cellStyle name="1_tree_현충묘지-예산서(조경)_예산서-엑셀변환양식100_목동내역_강남대 complex 도급" xfId="10937"/>
    <cellStyle name="1_tree_현충묘지-예산서(조경)_예산서-엑셀변환양식100_목동내역_강남대 complex 도급_04. 신도림주상복합_기계실행예산(안)20060412_배연담파스리브단가수정" xfId="10938"/>
    <cellStyle name="1_tree_현충묘지-예산서(조경)_예산서-엑셀변환양식100_목동내역_강남대 complex 도급_실행작업중_기계(공내역서)-실행(051226)" xfId="10939"/>
    <cellStyle name="1_tree_현충묘지-예산서(조경)_예산서-엑셀변환양식100_목동내역_강남대 complex 도급_실행작업중_기계내역(노인건강타운)_20060201(동진)" xfId="10940"/>
    <cellStyle name="1_tree_현충묘지-예산서(조경)_예산서-엑셀변환양식100_목동내역_강남대 complex 도급_최종-실행내역(협성대신학관)060110" xfId="10941"/>
    <cellStyle name="1_tree_현충묘지-예산서(조경)_예산서-엑셀변환양식100_목동내역_강남대 complex 도급_통합단가-동진" xfId="10942"/>
    <cellStyle name="1_tree_현충묘지-예산서(조경)_예산서-엑셀변환양식100_목동내역_강남대 complex 실행-10%조정내역" xfId="10943"/>
    <cellStyle name="1_tree_현충묘지-예산서(조경)_예산서-엑셀변환양식100_목동내역_강남대 complex 실행-10%조정내역_04. 신도림주상복합_기계실행예산(안)20060412_배연담파스리브단가수정" xfId="10944"/>
    <cellStyle name="1_tree_현충묘지-예산서(조경)_예산서-엑셀변환양식100_목동내역_건국대학교기숙사신축공사_3차수정(실행05.04.20)_결과물" xfId="10945"/>
    <cellStyle name="1_tree_현충묘지-예산서(조경)_예산서-엑셀변환양식100_목동내역_건국대학교기숙사신축공사_3차수정(실행05.04.20)_결과물_04. 신도림주상복합_기계실행예산(안)20060412_배연담파스리브단가수정" xfId="10946"/>
    <cellStyle name="1_tree_현충묘지-예산서(조경)_예산서-엑셀변환양식100_목동내역_건국대학교기숙사신축공사_3차수정(실행05.04.20)_결과물_실행작업중_기계내역(노인건강타운)_20060201(동진)" xfId="10947"/>
    <cellStyle name="1_tree_현충묘지-예산서(조경)_예산서-엑셀변환양식100_목동내역_건국대학교기숙사신축공사_3차수정(실행05.04.20)_결과물_최종-실행내역(협성대신학관)060110" xfId="10948"/>
    <cellStyle name="1_tree_현충묘지-예산서(조경)_예산서-엑셀변환양식100_목동내역_건국대학교기숙사신축공사_3차수정(실행05.04.20)_결과물_통합단가-동진" xfId="10949"/>
    <cellStyle name="1_tree_현충묘지-예산서(조경)_예산서-엑셀변환양식100_목동내역_실행작업중_기계(공내역서)-실행(051226)" xfId="10950"/>
    <cellStyle name="1_tree_현충묘지-예산서(조경)_예산서-엑셀변환양식100_목동내역_실행작업중_기계내역(노인건강타운)_20060201(동진)" xfId="10951"/>
    <cellStyle name="1_tree_현충묘지-예산서(조경)_예산서-엑셀변환양식100_목동내역_외주견적목록" xfId="10952"/>
    <cellStyle name="1_tree_현충묘지-예산서(조경)_예산서-엑셀변환양식100_목동내역_최종-실행내역(협성대신학관)060110" xfId="10953"/>
    <cellStyle name="1_tree_현충묘지-예산서(조경)_예산서-엑셀변환양식100_목동내역_통합단가-동진" xfId="10954"/>
    <cellStyle name="1_tree_현충묘지-예산서(조경)_예산서-엑셀변환양식100_목동내역_폐기물집계" xfId="10955"/>
    <cellStyle name="1_tree_현충묘지-예산서(조경)_예산서-엑셀변환양식100_목동내역_폐기물집계_04. 신도림주상복합_기계실행예산(안)20060412_배연담파스리브단가수정" xfId="10956"/>
    <cellStyle name="1_tree_현충묘지-예산서(조경)_예산서-엑셀변환양식100_목동내역_폐기물집계_05W0305L(실행작업051125)" xfId="10957"/>
    <cellStyle name="1_tree_현충묘지-예산서(조경)_예산서-엑셀변환양식100_목동내역_폐기물집계_강남대 complex 도급" xfId="10958"/>
    <cellStyle name="1_tree_현충묘지-예산서(조경)_예산서-엑셀변환양식100_목동내역_폐기물집계_강남대 complex 도급_04. 신도림주상복합_기계실행예산(안)20060412_배연담파스리브단가수정" xfId="10959"/>
    <cellStyle name="1_tree_현충묘지-예산서(조경)_예산서-엑셀변환양식100_목동내역_폐기물집계_강남대 complex 도급_실행작업중_기계(공내역서)-실행(051226)" xfId="10960"/>
    <cellStyle name="1_tree_현충묘지-예산서(조경)_예산서-엑셀변환양식100_목동내역_폐기물집계_강남대 complex 도급_실행작업중_기계내역(노인건강타운)_20060201(동진)" xfId="10961"/>
    <cellStyle name="1_tree_현충묘지-예산서(조경)_예산서-엑셀변환양식100_목동내역_폐기물집계_강남대 complex 도급_최종-실행내역(협성대신학관)060110" xfId="10962"/>
    <cellStyle name="1_tree_현충묘지-예산서(조경)_예산서-엑셀변환양식100_목동내역_폐기물집계_강남대 complex 도급_통합단가-동진" xfId="10963"/>
    <cellStyle name="1_tree_현충묘지-예산서(조경)_예산서-엑셀변환양식100_목동내역_폐기물집계_강남대 complex 실행-10%조정내역" xfId="10964"/>
    <cellStyle name="1_tree_현충묘지-예산서(조경)_예산서-엑셀변환양식100_목동내역_폐기물집계_강남대 complex 실행-10%조정내역_04. 신도림주상복합_기계실행예산(안)20060412_배연담파스리브단가수정" xfId="10965"/>
    <cellStyle name="1_tree_현충묘지-예산서(조경)_예산서-엑셀변환양식100_목동내역_폐기물집계_건국대학교기숙사신축공사_3차수정(실행05.04.20)_결과물" xfId="10966"/>
    <cellStyle name="1_tree_현충묘지-예산서(조경)_예산서-엑셀변환양식100_목동내역_폐기물집계_건국대학교기숙사신축공사_3차수정(실행05.04.20)_결과물_04. 신도림주상복합_기계실행예산(안)20060412_배연담파스리브단가수정" xfId="10967"/>
    <cellStyle name="1_tree_현충묘지-예산서(조경)_예산서-엑셀변환양식100_목동내역_폐기물집계_건국대학교기숙사신축공사_3차수정(실행05.04.20)_결과물_실행작업중_기계내역(노인건강타운)_20060201(동진)" xfId="10968"/>
    <cellStyle name="1_tree_현충묘지-예산서(조경)_예산서-엑셀변환양식100_목동내역_폐기물집계_건국대학교기숙사신축공사_3차수정(실행05.04.20)_결과물_최종-실행내역(협성대신학관)060110" xfId="10969"/>
    <cellStyle name="1_tree_현충묘지-예산서(조경)_예산서-엑셀변환양식100_목동내역_폐기물집계_건국대학교기숙사신축공사_3차수정(실행05.04.20)_결과물_통합단가-동진" xfId="10970"/>
    <cellStyle name="1_tree_현충묘지-예산서(조경)_예산서-엑셀변환양식100_목동내역_폐기물집계_실행작업중_기계(공내역서)-실행(051226)" xfId="10971"/>
    <cellStyle name="1_tree_현충묘지-예산서(조경)_예산서-엑셀변환양식100_목동내역_폐기물집계_실행작업중_기계내역(노인건강타운)_20060201(동진)" xfId="10972"/>
    <cellStyle name="1_tree_현충묘지-예산서(조경)_예산서-엑셀변환양식100_목동내역_폐기물집계_외주견적목록" xfId="10973"/>
    <cellStyle name="1_tree_현충묘지-예산서(조경)_예산서-엑셀변환양식100_목동내역_폐기물집계_최종-실행내역(협성대신학관)060110" xfId="10974"/>
    <cellStyle name="1_tree_현충묘지-예산서(조경)_예산서-엑셀변환양식100_목동내역_폐기물집계_통합단가-동진" xfId="10975"/>
    <cellStyle name="1_tree_현충묘지-예산서(조경)_예산서-엑셀변환양식100_목동내역_폐기물집계_한국국제협력단국제협력관련시설신축공사(11(1).20)실행작업" xfId="10976"/>
    <cellStyle name="1_tree_현충묘지-예산서(조경)_예산서-엑셀변환양식100_목동내역_한국국제협력단국제협력관련시설신축공사(11(1).20)실행작업" xfId="10977"/>
    <cellStyle name="1_tree_현충묘지-예산서(조경)_예산서-엑셀변환양식100_실행작업중_기계(공내역서)-실행(051226)" xfId="10978"/>
    <cellStyle name="1_tree_현충묘지-예산서(조경)_예산서-엑셀변환양식100_실행작업중_기계내역(노인건강타운)_20060201(동진)" xfId="10979"/>
    <cellStyle name="1_tree_현충묘지-예산서(조경)_예산서-엑셀변환양식100_외주견적목록" xfId="10980"/>
    <cellStyle name="1_tree_현충묘지-예산서(조경)_예산서-엑셀변환양식100_장충-예산서" xfId="10981"/>
    <cellStyle name="1_tree_현충묘지-예산서(조경)_예산서-엑셀변환양식100_장충-예산서_00-폐기물처리설계서양식" xfId="10982"/>
    <cellStyle name="1_tree_현충묘지-예산서(조경)_예산서-엑셀변환양식100_장충-예산서_둥근달-수량산출서(철거)" xfId="10983"/>
    <cellStyle name="1_tree_현충묘지-예산서(조경)_예산서-엑셀변환양식100_장충-폐기물예산서" xfId="10984"/>
    <cellStyle name="1_tree_현충묘지-예산서(조경)_예산서-엑셀변환양식100_장충-폐기물예산서_00-폐기물처리설계서양식" xfId="10985"/>
    <cellStyle name="1_tree_현충묘지-예산서(조경)_예산서-엑셀변환양식100_장충-폐기물예산서_둥근달-수량산출서(철거)" xfId="10986"/>
    <cellStyle name="1_tree_현충묘지-예산서(조경)_예산서-엑셀변환양식100_장충-표지예정공정표" xfId="10987"/>
    <cellStyle name="1_tree_현충묘지-예산서(조경)_예산서-엑셀변환양식100_장충-표지예정공정표_00-폐기물처리설계서양식" xfId="10988"/>
    <cellStyle name="1_tree_현충묘지-예산서(조경)_예산서-엑셀변환양식100_장충-표지예정공정표_둥근달-수량산출서(철거)" xfId="10989"/>
    <cellStyle name="1_tree_현충묘지-예산서(조경)_예산서-엑셀변환양식100_최종-실행내역(협성대신학관)060110" xfId="10990"/>
    <cellStyle name="1_tree_현충묘지-예산서(조경)_예산서-엑셀변환양식100_통합단가-동진" xfId="10991"/>
    <cellStyle name="1_tree_현충묘지-예산서(조경)_예산서-엑셀변환양식100_한국국제협력단국제협력관련시설신축공사(11(1).20)실행작업" xfId="10992"/>
    <cellStyle name="1_tree_현충묘지-예산서(조경)_외주견적목록" xfId="10993"/>
    <cellStyle name="1_tree_현충묘지-예산서(조경)_장충-예산서" xfId="10994"/>
    <cellStyle name="1_tree_현충묘지-예산서(조경)_장충-예산서_00-폐기물처리설계서양식" xfId="10995"/>
    <cellStyle name="1_tree_현충묘지-예산서(조경)_장충-예산서_둥근달-수량산출서(철거)" xfId="10996"/>
    <cellStyle name="1_tree_현충묘지-예산서(조경)_장충-폐기물예산서" xfId="10997"/>
    <cellStyle name="1_tree_현충묘지-예산서(조경)_장충-폐기물예산서_00-폐기물처리설계서양식" xfId="10998"/>
    <cellStyle name="1_tree_현충묘지-예산서(조경)_장충-폐기물예산서_둥근달-수량산출서(철거)" xfId="10999"/>
    <cellStyle name="1_tree_현충묘지-예산서(조경)_장충-표지예정공정표" xfId="11000"/>
    <cellStyle name="1_tree_현충묘지-예산서(조경)_장충-표지예정공정표_00-폐기물처리설계서양식" xfId="11001"/>
    <cellStyle name="1_tree_현충묘지-예산서(조경)_장충-표지예정공정표_둥근달-수량산출서(철거)" xfId="11002"/>
    <cellStyle name="1_tree_현충묘지-예산서(조경)_최종-실행내역(협성대신학관)060110" xfId="11003"/>
    <cellStyle name="1_tree_현충묘지-예산서(조경)_통합단가-동진" xfId="11004"/>
    <cellStyle name="1_tree_현충묘지-예산서(조경)_표지예정공정표" xfId="11005"/>
    <cellStyle name="1_tree_현충묘지-예산서(조경)_-표지예정공정표" xfId="11006"/>
    <cellStyle name="1_tree_현충묘지-예산서(조경)_표지예정공정표_00-폐기물처리설계서양식" xfId="11007"/>
    <cellStyle name="1_tree_현충묘지-예산서(조경)_-표지예정공정표_00-폐기물처리설계서양식" xfId="11008"/>
    <cellStyle name="1_tree_현충묘지-예산서(조경)_표지예정공정표_00-표지예정공정표" xfId="11009"/>
    <cellStyle name="1_tree_현충묘지-예산서(조경)_-표지예정공정표_00-표지예정공정표" xfId="11010"/>
    <cellStyle name="1_tree_현충묘지-예산서(조경)_표지예정공정표_00-표지예정공정표_00-폐기물처리설계서양식" xfId="11011"/>
    <cellStyle name="1_tree_현충묘지-예산서(조경)_-표지예정공정표_00-표지예정공정표_00-폐기물처리설계서양식" xfId="11012"/>
    <cellStyle name="1_tree_현충묘지-예산서(조경)_표지예정공정표_00-표지예정공정표_둥근달-수량산출서(철거)" xfId="11013"/>
    <cellStyle name="1_tree_현충묘지-예산서(조경)_-표지예정공정표_00-표지예정공정표_둥근달-수량산출서(철거)" xfId="11014"/>
    <cellStyle name="1_tree_현충묘지-예산서(조경)_표지예정공정표_둥근달-수량산출서(철거)" xfId="11015"/>
    <cellStyle name="1_tree_현충묘지-예산서(조경)_-표지예정공정표_둥근달-수량산출서(철거)" xfId="11016"/>
    <cellStyle name="1_tree_현충묘지-예산서(조경)_한국국제협력단국제협력관련시설신축공사(11(1).20)실행작업" xfId="11017"/>
    <cellStyle name="1_tree_화명공사비" xfId="11018"/>
    <cellStyle name="1_tree_화명공사비_★화명동3차원가계산서" xfId="11019"/>
    <cellStyle name="1_tree_화명공사비_주요자재집계표(1206-본내역금회)" xfId="11020"/>
    <cellStyle name="1_tree_화명공사비_주요자재집계표(1206-본내역전체)" xfId="11021"/>
    <cellStyle name="1_tree_화명공사비_주요자재집계표(전체)" xfId="11022"/>
    <cellStyle name="1_tree_화명공사비_주요자재집계표1120(금회-제출용)" xfId="11023"/>
    <cellStyle name="1_tree_화명공사비_중동롯데캐슬마스터2" xfId="11024"/>
    <cellStyle name="1_tree_화명조경" xfId="19645"/>
    <cellStyle name="1_tree_화명조경_1차 기성 내역서 0612023" xfId="19646"/>
    <cellStyle name="1_tree_화명조경_3차네고견적(061017-1)" xfId="19647"/>
    <cellStyle name="1_tree_화명조경_백화점화장실인테리어" xfId="19648"/>
    <cellStyle name="1_tree_화명조경_백화점화장실인테리어_1차 기성 내역서 0612023" xfId="19649"/>
    <cellStyle name="1_tree_화명조경_백화점화장실인테리어_3차네고견적(061017-1)" xfId="19650"/>
    <cellStyle name="1_tree_화성 동탄신도시" xfId="11025"/>
    <cellStyle name="1_tree_화성동탄신도시시설물" xfId="11026"/>
    <cellStyle name="1_가드케이블수량산출" xfId="7463"/>
    <cellStyle name="1_강남폐기물내역" xfId="7464"/>
    <cellStyle name="1_공과잡비(건축본부수정05-02-18)" xfId="7465"/>
    <cellStyle name="1_과천수량집계" xfId="7466"/>
    <cellStyle name="1_기계설비외주실행(초안)_셈텀리더스마크복합시설(05.12.16)" xfId="7467"/>
    <cellStyle name="1_남해총괄표" xfId="19651"/>
    <cellStyle name="1_남해총괄표_1차 기성 내역서 0612023" xfId="19652"/>
    <cellStyle name="1_남해총괄표_3차네고견적(061017-1)" xfId="19653"/>
    <cellStyle name="1_남해총괄표_문화센타" xfId="19654"/>
    <cellStyle name="1_남해총괄표_백화점화장실인테리어" xfId="19655"/>
    <cellStyle name="1_남해총괄표_백화점화장실인테리어_1차 기성 내역서 0612023" xfId="19656"/>
    <cellStyle name="1_남해총괄표_백화점화장실인테리어_3차네고견적(061017-1)" xfId="19657"/>
    <cellStyle name="1_남해총괄표_백화점화장실인테리어_문화센타" xfId="19658"/>
    <cellStyle name="1_남해총괄표_설계내역서" xfId="19659"/>
    <cellStyle name="1_남해총괄표_설계내역서_1차 기성 내역서 0612023" xfId="19660"/>
    <cellStyle name="1_남해총괄표_설계내역서_3차네고견적(061017-1)" xfId="19661"/>
    <cellStyle name="1_남해총괄표_설계내역서_문화센타" xfId="19662"/>
    <cellStyle name="1_남해총괄표_설계내역서_백화점화장실인테리어" xfId="19663"/>
    <cellStyle name="1_남해총괄표_설계내역서_백화점화장실인테리어_1차 기성 내역서 0612023" xfId="19664"/>
    <cellStyle name="1_남해총괄표_설계내역서_백화점화장실인테리어_3차네고견적(061017-1)" xfId="19665"/>
    <cellStyle name="1_남해총괄표_설계내역서_백화점화장실인테리어_문화센타" xfId="19666"/>
    <cellStyle name="1_남해총괄표_설계내역서_화명조경" xfId="19667"/>
    <cellStyle name="1_남해총괄표_설계내역서_화명조경_1차 기성 내역서 0612023" xfId="19668"/>
    <cellStyle name="1_남해총괄표_설계내역서_화명조경_3차네고견적(061017-1)" xfId="19669"/>
    <cellStyle name="1_남해총괄표_설계내역서_화명조경_문화센타" xfId="19670"/>
    <cellStyle name="1_남해총괄표_설계내역서_화명조경_백화점화장실인테리어" xfId="19671"/>
    <cellStyle name="1_남해총괄표_설계내역서_화명조경_백화점화장실인테리어_1차 기성 내역서 0612023" xfId="19672"/>
    <cellStyle name="1_남해총괄표_설계내역서_화명조경_백화점화장실인테리어_3차네고견적(061017-1)" xfId="19673"/>
    <cellStyle name="1_남해총괄표_설계내역서_화명조경_백화점화장실인테리어_문화센타" xfId="19674"/>
    <cellStyle name="1_남해총괄표_설계내역서1월7일" xfId="19675"/>
    <cellStyle name="1_남해총괄표_설계내역서1월7일_1차 기성 내역서 0612023" xfId="19676"/>
    <cellStyle name="1_남해총괄표_설계내역서1월7일_3차네고견적(061017-1)" xfId="19677"/>
    <cellStyle name="1_남해총괄표_설계내역서1월7일_문화센타" xfId="19678"/>
    <cellStyle name="1_남해총괄표_설계내역서1월7일_백화점화장실인테리어" xfId="19679"/>
    <cellStyle name="1_남해총괄표_설계내역서1월7일_백화점화장실인테리어_1차 기성 내역서 0612023" xfId="19680"/>
    <cellStyle name="1_남해총괄표_설계내역서1월7일_백화점화장실인테리어_3차네고견적(061017-1)" xfId="19681"/>
    <cellStyle name="1_남해총괄표_설계내역서1월7일_백화점화장실인테리어_문화센타" xfId="19682"/>
    <cellStyle name="1_남해총괄표_설계내역서1월7일_화명조경" xfId="19683"/>
    <cellStyle name="1_남해총괄표_설계내역서1월7일_화명조경_1차 기성 내역서 0612023" xfId="19684"/>
    <cellStyle name="1_남해총괄표_설계내역서1월7일_화명조경_3차네고견적(061017-1)" xfId="19685"/>
    <cellStyle name="1_남해총괄표_설계내역서1월7일_화명조경_문화센타" xfId="19686"/>
    <cellStyle name="1_남해총괄표_설계내역서1월7일_화명조경_백화점화장실인테리어" xfId="19687"/>
    <cellStyle name="1_남해총괄표_설계내역서1월7일_화명조경_백화점화장실인테리어_1차 기성 내역서 0612023" xfId="19688"/>
    <cellStyle name="1_남해총괄표_설계내역서1월7일_화명조경_백화점화장실인테리어_3차네고견적(061017-1)" xfId="19689"/>
    <cellStyle name="1_남해총괄표_설계내역서1월7일_화명조경_백화점화장실인테리어_문화센타" xfId="19690"/>
    <cellStyle name="1_남해총괄표_화명조경" xfId="19691"/>
    <cellStyle name="1_남해총괄표_화명조경_1차 기성 내역서 0612023" xfId="19692"/>
    <cellStyle name="1_남해총괄표_화명조경_3차네고견적(061017-1)" xfId="19693"/>
    <cellStyle name="1_남해총괄표_화명조경_백화점화장실인테리어" xfId="19694"/>
    <cellStyle name="1_남해총괄표_화명조경_백화점화장실인테리어_1차 기성 내역서 0612023" xfId="19695"/>
    <cellStyle name="1_남해총괄표_화명조경_백화점화장실인테리어_3차네고견적(061017-1)" xfId="19696"/>
    <cellStyle name="1_논일복합건물(05.09.27)_실행작업" xfId="7468"/>
    <cellStyle name="1_농협정보기술연구원-실행" xfId="7469"/>
    <cellStyle name="1_단가조사표" xfId="7470"/>
    <cellStyle name="1_단가조사표 2" xfId="7471"/>
    <cellStyle name="1_단가조사표 3" xfId="7472"/>
    <cellStyle name="1_단가조사표_1011소각" xfId="7473"/>
    <cellStyle name="1_단가조사표_1011소각 2" xfId="7474"/>
    <cellStyle name="1_단가조사표_1011소각 3" xfId="7475"/>
    <cellStyle name="1_단가조사표_1011소각_낙산연수원_외주리스트" xfId="7476"/>
    <cellStyle name="1_단가조사표_1011소각_저동_실행작업(060713)" xfId="7477"/>
    <cellStyle name="1_단가조사표_1113교~1" xfId="7478"/>
    <cellStyle name="1_단가조사표_1113교~1 2" xfId="7479"/>
    <cellStyle name="1_단가조사표_1113교~1 3" xfId="7480"/>
    <cellStyle name="1_단가조사표_1113교~1_낙산연수원_외주리스트" xfId="7481"/>
    <cellStyle name="1_단가조사표_1113교~1_저동_실행작업(060713)" xfId="7482"/>
    <cellStyle name="1_단가조사표_121내역" xfId="7483"/>
    <cellStyle name="1_단가조사표_121내역 2" xfId="7484"/>
    <cellStyle name="1_단가조사표_121내역 3" xfId="7485"/>
    <cellStyle name="1_단가조사표_121내역_낙산연수원_외주리스트" xfId="7486"/>
    <cellStyle name="1_단가조사표_121내역_저동_실행작업(060713)" xfId="7487"/>
    <cellStyle name="1_단가조사표_객토량" xfId="7488"/>
    <cellStyle name="1_단가조사표_객토량 2" xfId="7489"/>
    <cellStyle name="1_단가조사표_객토량 3" xfId="7490"/>
    <cellStyle name="1_단가조사표_객토량_낙산연수원_외주리스트" xfId="7491"/>
    <cellStyle name="1_단가조사표_객토량_저동_실행작업(060713)" xfId="7492"/>
    <cellStyle name="1_단가조사표_교통센~1" xfId="7493"/>
    <cellStyle name="1_단가조사표_교통센~1 2" xfId="7494"/>
    <cellStyle name="1_단가조사표_교통센~1 3" xfId="7495"/>
    <cellStyle name="1_단가조사표_교통센~1_낙산연수원_외주리스트" xfId="7496"/>
    <cellStyle name="1_단가조사표_교통센~1_저동_실행작업(060713)" xfId="7497"/>
    <cellStyle name="1_단가조사표_교통센터412" xfId="7498"/>
    <cellStyle name="1_단가조사표_교통센터412 2" xfId="7499"/>
    <cellStyle name="1_단가조사표_교통센터412 3" xfId="7500"/>
    <cellStyle name="1_단가조사표_교통센터412_낙산연수원_외주리스트" xfId="7501"/>
    <cellStyle name="1_단가조사표_교통센터412_저동_실행작업(060713)" xfId="7502"/>
    <cellStyle name="1_단가조사표_교통수" xfId="7503"/>
    <cellStyle name="1_단가조사표_교통수 2" xfId="7504"/>
    <cellStyle name="1_단가조사표_교통수 3" xfId="7505"/>
    <cellStyle name="1_단가조사표_교통수_낙산연수원_외주리스트" xfId="7506"/>
    <cellStyle name="1_단가조사표_교통수_저동_실행작업(060713)" xfId="7507"/>
    <cellStyle name="1_단가조사표_교통수량산출서" xfId="7508"/>
    <cellStyle name="1_단가조사표_교통수량산출서 2" xfId="7509"/>
    <cellStyle name="1_단가조사표_교통수량산출서 3" xfId="7510"/>
    <cellStyle name="1_단가조사표_교통수량산출서_낙산연수원_외주리스트" xfId="7511"/>
    <cellStyle name="1_단가조사표_교통수량산출서_저동_실행작업(060713)" xfId="7512"/>
    <cellStyle name="1_단가조사표_구조물대가 (2)" xfId="7513"/>
    <cellStyle name="1_단가조사표_구조물대가 (2) 2" xfId="7514"/>
    <cellStyle name="1_단가조사표_구조물대가 (2) 3" xfId="7515"/>
    <cellStyle name="1_단가조사표_구조물대가 (2)_낙산연수원_외주리스트" xfId="7516"/>
    <cellStyle name="1_단가조사표_구조물대가 (2)_저동_실행작업(060713)" xfId="7517"/>
    <cellStyle name="1_단가조사표_낙산연수원_외주리스트" xfId="7518"/>
    <cellStyle name="1_단가조사표_내역서 (2)" xfId="7519"/>
    <cellStyle name="1_단가조사표_내역서 (2) 2" xfId="7520"/>
    <cellStyle name="1_단가조사표_내역서 (2) 3" xfId="7521"/>
    <cellStyle name="1_단가조사표_내역서 (2)_낙산연수원_외주리스트" xfId="7522"/>
    <cellStyle name="1_단가조사표_내역서 (2)_저동_실행작업(060713)" xfId="7523"/>
    <cellStyle name="1_단가조사표_대전관저지구" xfId="7524"/>
    <cellStyle name="1_단가조사표_대전관저지구 2" xfId="7525"/>
    <cellStyle name="1_단가조사표_대전관저지구 3" xfId="7526"/>
    <cellStyle name="1_단가조사표_대전관저지구_낙산연수원_외주리스트" xfId="7527"/>
    <cellStyle name="1_단가조사표_대전관저지구_저동_실행작업(060713)" xfId="7528"/>
    <cellStyle name="1_단가조사표_동측지~1" xfId="7529"/>
    <cellStyle name="1_단가조사표_동측지~1 2" xfId="7530"/>
    <cellStyle name="1_단가조사표_동측지~1 3" xfId="7531"/>
    <cellStyle name="1_단가조사표_동측지~1_낙산연수원_외주리스트" xfId="7532"/>
    <cellStyle name="1_단가조사표_동측지~1_저동_실행작업(060713)" xfId="7533"/>
    <cellStyle name="1_단가조사표_동측지원422" xfId="7534"/>
    <cellStyle name="1_단가조사표_동측지원422 2" xfId="7535"/>
    <cellStyle name="1_단가조사표_동측지원422 3" xfId="7536"/>
    <cellStyle name="1_단가조사표_동측지원422_낙산연수원_외주리스트" xfId="7537"/>
    <cellStyle name="1_단가조사표_동측지원422_저동_실행작업(060713)" xfId="7538"/>
    <cellStyle name="1_단가조사표_동측지원512" xfId="7539"/>
    <cellStyle name="1_단가조사표_동측지원512 2" xfId="7540"/>
    <cellStyle name="1_단가조사표_동측지원512 3" xfId="7541"/>
    <cellStyle name="1_단가조사표_동측지원512_낙산연수원_외주리스트" xfId="7542"/>
    <cellStyle name="1_단가조사표_동측지원512_저동_실행작업(060713)" xfId="7543"/>
    <cellStyle name="1_단가조사표_동측지원524" xfId="7544"/>
    <cellStyle name="1_단가조사표_동측지원524 2" xfId="7545"/>
    <cellStyle name="1_단가조사표_동측지원524 3" xfId="7546"/>
    <cellStyle name="1_단가조사표_동측지원524_낙산연수원_외주리스트" xfId="7547"/>
    <cellStyle name="1_단가조사표_동측지원524_저동_실행작업(060713)" xfId="7548"/>
    <cellStyle name="1_단가조사표_부대422" xfId="7549"/>
    <cellStyle name="1_단가조사표_부대422 2" xfId="7550"/>
    <cellStyle name="1_단가조사표_부대422 3" xfId="7551"/>
    <cellStyle name="1_단가조사표_부대422_낙산연수원_외주리스트" xfId="7552"/>
    <cellStyle name="1_단가조사표_부대422_저동_실행작업(060713)" xfId="7553"/>
    <cellStyle name="1_단가조사표_부대시설" xfId="7554"/>
    <cellStyle name="1_단가조사표_부대시설 2" xfId="7555"/>
    <cellStyle name="1_단가조사표_부대시설 3" xfId="7556"/>
    <cellStyle name="1_단가조사표_부대시설_낙산연수원_외주리스트" xfId="7557"/>
    <cellStyle name="1_단가조사표_부대시설_저동_실행작업(060713)" xfId="7558"/>
    <cellStyle name="1_단가조사표_소각수~1" xfId="7559"/>
    <cellStyle name="1_단가조사표_소각수~1 2" xfId="7560"/>
    <cellStyle name="1_단가조사표_소각수~1 3" xfId="7561"/>
    <cellStyle name="1_단가조사표_소각수~1_낙산연수원_외주리스트" xfId="7562"/>
    <cellStyle name="1_단가조사표_소각수~1_저동_실행작업(060713)" xfId="7563"/>
    <cellStyle name="1_단가조사표_소각수내역서" xfId="7564"/>
    <cellStyle name="1_단가조사표_소각수내역서 2" xfId="7565"/>
    <cellStyle name="1_단가조사표_소각수내역서 3" xfId="7566"/>
    <cellStyle name="1_단가조사표_소각수내역서_낙산연수원_외주리스트" xfId="7567"/>
    <cellStyle name="1_단가조사표_소각수내역서_저동_실행작업(060713)" xfId="7568"/>
    <cellStyle name="1_단가조사표_소각수목2" xfId="7569"/>
    <cellStyle name="1_단가조사표_소각수목2 2" xfId="7570"/>
    <cellStyle name="1_단가조사표_소각수목2 3" xfId="7571"/>
    <cellStyle name="1_단가조사표_소각수목2_낙산연수원_외주리스트" xfId="7572"/>
    <cellStyle name="1_단가조사표_소각수목2_저동_실행작업(060713)" xfId="7573"/>
    <cellStyle name="1_단가조사표_수량산출서 (2)" xfId="7574"/>
    <cellStyle name="1_단가조사표_수량산출서 (2) 2" xfId="7575"/>
    <cellStyle name="1_단가조사표_수량산출서 (2) 3" xfId="7576"/>
    <cellStyle name="1_단가조사표_수량산출서 (2)_낙산연수원_외주리스트" xfId="7577"/>
    <cellStyle name="1_단가조사표_수량산출서 (2)_저동_실행작업(060713)" xfId="7578"/>
    <cellStyle name="1_단가조사표_엑스포~1" xfId="7579"/>
    <cellStyle name="1_단가조사표_엑스포~1 2" xfId="7580"/>
    <cellStyle name="1_단가조사표_엑스포~1 3" xfId="7581"/>
    <cellStyle name="1_단가조사표_엑스포~1_낙산연수원_외주리스트" xfId="7582"/>
    <cellStyle name="1_단가조사표_엑스포~1_저동_실행작업(060713)" xfId="7583"/>
    <cellStyle name="1_단가조사표_엑스포한빛1" xfId="7584"/>
    <cellStyle name="1_단가조사표_엑스포한빛1 2" xfId="7585"/>
    <cellStyle name="1_단가조사표_엑스포한빛1 3" xfId="7586"/>
    <cellStyle name="1_단가조사표_엑스포한빛1_낙산연수원_외주리스트" xfId="7587"/>
    <cellStyle name="1_단가조사표_엑스포한빛1_저동_실행작업(060713)" xfId="7588"/>
    <cellStyle name="1_단가조사표_여객터미널331" xfId="7589"/>
    <cellStyle name="1_단가조사표_여객터미널331 2" xfId="7590"/>
    <cellStyle name="1_단가조사표_여객터미널331 3" xfId="7591"/>
    <cellStyle name="1_단가조사표_여객터미널331_낙산연수원_외주리스트" xfId="7592"/>
    <cellStyle name="1_단가조사표_여객터미널331_저동_실행작업(060713)" xfId="7593"/>
    <cellStyle name="1_단가조사표_여객터미널513" xfId="7594"/>
    <cellStyle name="1_단가조사표_여객터미널513 2" xfId="7595"/>
    <cellStyle name="1_단가조사표_여객터미널513 3" xfId="7596"/>
    <cellStyle name="1_단가조사표_여객터미널513_낙산연수원_외주리스트" xfId="7597"/>
    <cellStyle name="1_단가조사표_여객터미널513_저동_실행작업(060713)" xfId="7598"/>
    <cellStyle name="1_단가조사표_여객터미널629" xfId="7599"/>
    <cellStyle name="1_단가조사표_여객터미널629 2" xfId="7600"/>
    <cellStyle name="1_단가조사표_여객터미널629 3" xfId="7601"/>
    <cellStyle name="1_단가조사표_여객터미널629_낙산연수원_외주리스트" xfId="7602"/>
    <cellStyle name="1_단가조사표_여객터미널629_저동_실행작업(060713)" xfId="7603"/>
    <cellStyle name="1_단가조사표_외곽도로616" xfId="7604"/>
    <cellStyle name="1_단가조사표_외곽도로616 2" xfId="7605"/>
    <cellStyle name="1_단가조사표_외곽도로616 3" xfId="7606"/>
    <cellStyle name="1_단가조사표_외곽도로616_낙산연수원_외주리스트" xfId="7607"/>
    <cellStyle name="1_단가조사표_외곽도로616_저동_실행작업(060713)" xfId="7608"/>
    <cellStyle name="1_단가조사표_용인죽전수량" xfId="7609"/>
    <cellStyle name="1_단가조사표_용인죽전수량 2" xfId="7610"/>
    <cellStyle name="1_단가조사표_용인죽전수량 3" xfId="7611"/>
    <cellStyle name="1_단가조사표_용인죽전수량_낙산연수원_외주리스트" xfId="7612"/>
    <cellStyle name="1_단가조사표_용인죽전수량_저동_실행작업(060713)" xfId="7613"/>
    <cellStyle name="1_단가조사표_원가계~1" xfId="7614"/>
    <cellStyle name="1_단가조사표_원가계~1 2" xfId="7615"/>
    <cellStyle name="1_단가조사표_원가계~1 3" xfId="7616"/>
    <cellStyle name="1_단가조사표_원가계~1_낙산연수원_외주리스트" xfId="7617"/>
    <cellStyle name="1_단가조사표_원가계~1_저동_실행작업(060713)" xfId="7618"/>
    <cellStyle name="1_단가조사표_유기질" xfId="7619"/>
    <cellStyle name="1_단가조사표_유기질 2" xfId="7620"/>
    <cellStyle name="1_단가조사표_유기질 3" xfId="7621"/>
    <cellStyle name="1_단가조사표_유기질_낙산연수원_외주리스트" xfId="7622"/>
    <cellStyle name="1_단가조사표_유기질_저동_실행작업(060713)" xfId="7623"/>
    <cellStyle name="1_단가조사표_자재조서 (2)" xfId="7624"/>
    <cellStyle name="1_단가조사표_자재조서 (2) 2" xfId="7625"/>
    <cellStyle name="1_단가조사표_자재조서 (2) 3" xfId="7626"/>
    <cellStyle name="1_단가조사표_자재조서 (2)_낙산연수원_외주리스트" xfId="7627"/>
    <cellStyle name="1_단가조사표_자재조서 (2)_저동_실행작업(060713)" xfId="7628"/>
    <cellStyle name="1_단가조사표_저동_실행작업(060713)" xfId="7629"/>
    <cellStyle name="1_단가조사표_총괄내역" xfId="7630"/>
    <cellStyle name="1_단가조사표_총괄내역 (2)" xfId="7631"/>
    <cellStyle name="1_단가조사표_총괄내역 (2) 2" xfId="7632"/>
    <cellStyle name="1_단가조사표_총괄내역 (2) 3" xfId="7633"/>
    <cellStyle name="1_단가조사표_총괄내역 (2)_낙산연수원_외주리스트" xfId="7634"/>
    <cellStyle name="1_단가조사표_총괄내역 (2)_저동_실행작업(060713)" xfId="7635"/>
    <cellStyle name="1_단가조사표_총괄내역 2" xfId="7636"/>
    <cellStyle name="1_단가조사표_총괄내역 3" xfId="7637"/>
    <cellStyle name="1_단가조사표_총괄내역 4" xfId="7638"/>
    <cellStyle name="1_단가조사표_총괄내역 5" xfId="7639"/>
    <cellStyle name="1_단가조사표_총괄내역 6" xfId="7640"/>
    <cellStyle name="1_단가조사표_총괄내역 7" xfId="7641"/>
    <cellStyle name="1_단가조사표_총괄내역 8" xfId="7642"/>
    <cellStyle name="1_단가조사표_총괄내역_낙산연수원_외주리스트" xfId="7643"/>
    <cellStyle name="1_단가조사표_총괄내역_저동_실행작업(060713)" xfId="7644"/>
    <cellStyle name="1_단가조사표_터미널도로403" xfId="7645"/>
    <cellStyle name="1_단가조사표_터미널도로403 2" xfId="7646"/>
    <cellStyle name="1_단가조사표_터미널도로403 3" xfId="7647"/>
    <cellStyle name="1_단가조사표_터미널도로403_낙산연수원_외주리스트" xfId="7648"/>
    <cellStyle name="1_단가조사표_터미널도로403_저동_실행작업(060713)" xfId="7649"/>
    <cellStyle name="1_단가조사표_터미널도로429" xfId="7650"/>
    <cellStyle name="1_단가조사표_터미널도로429 2" xfId="7651"/>
    <cellStyle name="1_단가조사표_터미널도로429 3" xfId="7652"/>
    <cellStyle name="1_단가조사표_터미널도로429_낙산연수원_외주리스트" xfId="7653"/>
    <cellStyle name="1_단가조사표_터미널도로429_저동_실행작업(060713)" xfId="7654"/>
    <cellStyle name="1_단가조사표_포장일위" xfId="7655"/>
    <cellStyle name="1_단가조사표_포장일위 2" xfId="7656"/>
    <cellStyle name="1_단가조사표_포장일위 3" xfId="7657"/>
    <cellStyle name="1_단가조사표_포장일위_낙산연수원_외주리스트" xfId="7658"/>
    <cellStyle name="1_단가조사표_포장일위_저동_실행작업(060713)" xfId="7659"/>
    <cellStyle name="1_대전가오-수량산출서" xfId="7660"/>
    <cellStyle name="1_도봉구샘플" xfId="7661"/>
    <cellStyle name="1_도봉구샘플 2" xfId="7662"/>
    <cellStyle name="1_도봉구샘플 3" xfId="7663"/>
    <cellStyle name="1_도봉신창-예산서 0325" xfId="7664"/>
    <cellStyle name="1_도봉신창-폐기물예산서 0325" xfId="7665"/>
    <cellStyle name="1_둥근달-설계서" xfId="7666"/>
    <cellStyle name="1_둥근달-수량산출서(철거)" xfId="7667"/>
    <cellStyle name="1_둥근달-표지(철거)" xfId="7668"/>
    <cellStyle name="1_목동내역" xfId="7669"/>
    <cellStyle name="1_목동내역_낙산연수원_외주리스트" xfId="7670"/>
    <cellStyle name="1_목동내역_저동_실행작업(060713)" xfId="7671"/>
    <cellStyle name="1_발전기연도변경관련 내역서(기계,제출,2.18)" xfId="12998"/>
    <cellStyle name="1_방염산출" xfId="21763"/>
    <cellStyle name="1_법원기록보존소및전산정보센터-기계실행" xfId="7672"/>
    <cellStyle name="1_복사본 디자인실행내역_20040809검토후" xfId="7673"/>
    <cellStyle name="1_새세대육영회외주견적" xfId="7674"/>
    <cellStyle name="1_서울대교육동내역(조경0421)" xfId="7675"/>
    <cellStyle name="1_서울대교육동내역(조경0421) 2" xfId="7676"/>
    <cellStyle name="1_서울대교육동내역(조경0421) 3" xfId="7677"/>
    <cellStyle name="1_서울대교육동내역(조경0421)_낙산연수원_외주리스트" xfId="7678"/>
    <cellStyle name="1_서울대교육동내역(조경0421)_저동_실행작업(060713)" xfId="7679"/>
    <cellStyle name="1_서초킴스타워B-조경" xfId="7680"/>
    <cellStyle name="1_설계 변경 내역정리" xfId="12997"/>
    <cellStyle name="1_센텀리더스마크복합시설(실행작업중-1)" xfId="7681"/>
    <cellStyle name="1_센텀리더스마크복합시설(실행작업중-1)_%A3%BC전남지방합동청사신축공사_본실행(0703)" xfId="7682"/>
    <cellStyle name="1_센텀리더스마크복합시설(실행작업중-1)_인천국제공항(실행)-060417-검토" xfId="7683"/>
    <cellStyle name="1_수원1차" xfId="7684"/>
    <cellStyle name="1_수원변경수량산출" xfId="7685"/>
    <cellStyle name="1_수원수량집계(7.13)" xfId="7686"/>
    <cellStyle name="1_수원수량집계(7.13)_★화명동3차원가계산서" xfId="7687"/>
    <cellStyle name="1_수원수량집계(7.13)_주요자재집계표(1206-본내역금회)" xfId="7688"/>
    <cellStyle name="1_수원수량집계(7.13)_주요자재집계표(1206-본내역전체)" xfId="7689"/>
    <cellStyle name="1_수원수량집계(7.13)_주요자재집계표(전체)" xfId="7690"/>
    <cellStyle name="1_수원수량집계(7.13)_주요자재집계표1120(금회-제출용)" xfId="7691"/>
    <cellStyle name="1_수원수량집계(7.13)_중동롯데캐슬마스터2" xfId="7692"/>
    <cellStyle name="1_수원수량집계(7.31)" xfId="7693"/>
    <cellStyle name="1_수원수량집계(7.31)_★화명동3차원가계산서" xfId="7694"/>
    <cellStyle name="1_수원수량집계(7.31)_주요자재집계표(1206-본내역금회)" xfId="7695"/>
    <cellStyle name="1_수원수량집계(7.31)_주요자재집계표(1206-본내역전체)" xfId="7696"/>
    <cellStyle name="1_수원수량집계(7.31)_주요자재집계표(전체)" xfId="7697"/>
    <cellStyle name="1_수원수량집계(7.31)_주요자재집계표1120(금회-제출용)" xfId="7698"/>
    <cellStyle name="1_수원수량집계(7.31)_중동롯데캐슬마스터2" xfId="7699"/>
    <cellStyle name="1_시민계략공사" xfId="12996"/>
    <cellStyle name="1_시민계략공사_전기-한남" xfId="12995"/>
    <cellStyle name="1_신화초-설계서" xfId="7700"/>
    <cellStyle name="1_신화초-설계서 2" xfId="7701"/>
    <cellStyle name="1_신화초-설계서 3" xfId="7702"/>
    <cellStyle name="1_실정보고(양중기)" xfId="12994"/>
    <cellStyle name="1_실행내역서_기계_20050927" xfId="7703"/>
    <cellStyle name="1_실행예산-덕성여대(본실행)" xfId="7704"/>
    <cellStyle name="1_실행작성(호계동)-0425" xfId="7705"/>
    <cellStyle name="1_실행작업중_기계(공내역서)-실행(051226)" xfId="7706"/>
    <cellStyle name="1_실행작업중_기계내역(노인건강타운)_20060123" xfId="7707"/>
    <cellStyle name="1_실행작업중_기계내역(노인건강타운)_20060202" xfId="7708"/>
    <cellStyle name="1_쌍용수량0905" xfId="7709"/>
    <cellStyle name="1_쌍용수량0905_★화명동3차원가계산서" xfId="7710"/>
    <cellStyle name="1_쌍용수량0905_1차 기성 내역서 0612023" xfId="19697"/>
    <cellStyle name="1_쌍용수량0905_3차네고견적(061017-1)" xfId="19698"/>
    <cellStyle name="1_쌍용수량0905_백화점화장실인테리어" xfId="19699"/>
    <cellStyle name="1_쌍용수량0905_백화점화장실인테리어_1차 기성 내역서 0612023" xfId="19700"/>
    <cellStyle name="1_쌍용수량0905_백화점화장실인테리어_3차네고견적(061017-1)" xfId="19701"/>
    <cellStyle name="1_쌍용수량0905_설계내역서" xfId="19702"/>
    <cellStyle name="1_쌍용수량0905_설계내역서_1차 기성 내역서 0612023" xfId="19703"/>
    <cellStyle name="1_쌍용수량0905_설계내역서_3차네고견적(061017-1)" xfId="19704"/>
    <cellStyle name="1_쌍용수량0905_설계내역서_백화점화장실인테리어" xfId="19705"/>
    <cellStyle name="1_쌍용수량0905_설계내역서_백화점화장실인테리어_1차 기성 내역서 0612023" xfId="19706"/>
    <cellStyle name="1_쌍용수량0905_설계내역서_백화점화장실인테리어_3차네고견적(061017-1)" xfId="19707"/>
    <cellStyle name="1_쌍용수량0905_설계내역서_화명조경" xfId="19708"/>
    <cellStyle name="1_쌍용수량0905_설계내역서_화명조경_1차 기성 내역서 0612023" xfId="19709"/>
    <cellStyle name="1_쌍용수량0905_설계내역서_화명조경_3차네고견적(061017-1)" xfId="19710"/>
    <cellStyle name="1_쌍용수량0905_설계내역서_화명조경_백화점화장실인테리어" xfId="19711"/>
    <cellStyle name="1_쌍용수량0905_설계내역서_화명조경_백화점화장실인테리어_1차 기성 내역서 0612023" xfId="19712"/>
    <cellStyle name="1_쌍용수량0905_설계내역서_화명조경_백화점화장실인테리어_3차네고견적(061017-1)" xfId="19713"/>
    <cellStyle name="1_쌍용수량0905_설계내역서1월7일" xfId="19714"/>
    <cellStyle name="1_쌍용수량0905_설계내역서1월7일_1차 기성 내역서 0612023" xfId="19715"/>
    <cellStyle name="1_쌍용수량0905_설계내역서1월7일_3차네고견적(061017-1)" xfId="19716"/>
    <cellStyle name="1_쌍용수량0905_설계내역서1월7일_백화점화장실인테리어" xfId="19717"/>
    <cellStyle name="1_쌍용수량0905_설계내역서1월7일_백화점화장실인테리어_1차 기성 내역서 0612023" xfId="19718"/>
    <cellStyle name="1_쌍용수량0905_설계내역서1월7일_백화점화장실인테리어_3차네고견적(061017-1)" xfId="19719"/>
    <cellStyle name="1_쌍용수량0905_설계내역서1월7일_화명조경" xfId="19720"/>
    <cellStyle name="1_쌍용수량0905_설계내역서1월7일_화명조경_1차 기성 내역서 0612023" xfId="19721"/>
    <cellStyle name="1_쌍용수량0905_설계내역서1월7일_화명조경_3차네고견적(061017-1)" xfId="19722"/>
    <cellStyle name="1_쌍용수량0905_설계내역서1월7일_화명조경_백화점화장실인테리어" xfId="19723"/>
    <cellStyle name="1_쌍용수량0905_설계내역서1월7일_화명조경_백화점화장실인테리어_1차 기성 내역서 0612023" xfId="19724"/>
    <cellStyle name="1_쌍용수량0905_설계내역서1월7일_화명조경_백화점화장실인테리어_3차네고견적(061017-1)" xfId="19725"/>
    <cellStyle name="1_쌍용수량0905_주요자재집계표(1206-본내역금회)" xfId="7711"/>
    <cellStyle name="1_쌍용수량0905_주요자재집계표(1206-본내역전체)" xfId="7712"/>
    <cellStyle name="1_쌍용수량0905_주요자재집계표(전체)" xfId="7713"/>
    <cellStyle name="1_쌍용수량0905_주요자재집계표1120(금회-제출용)" xfId="7714"/>
    <cellStyle name="1_쌍용수량0905_중동롯데캐슬마스터2" xfId="7715"/>
    <cellStyle name="1_쌍용수량0905_화명조경" xfId="19726"/>
    <cellStyle name="1_쌍용수량0905_화명조경_1차 기성 내역서 0612023" xfId="19727"/>
    <cellStyle name="1_쌍용수량0905_화명조경_3차네고견적(061017-1)" xfId="19728"/>
    <cellStyle name="1_쌍용수량0905_화명조경_백화점화장실인테리어" xfId="19729"/>
    <cellStyle name="1_쌍용수량0905_화명조경_백화점화장실인테리어_1차 기성 내역서 0612023" xfId="19730"/>
    <cellStyle name="1_쌍용수량0905_화명조경_백화점화장실인테리어_3차네고견적(061017-1)" xfId="19731"/>
    <cellStyle name="1_쌍용수량집계" xfId="7716"/>
    <cellStyle name="1_쌍용수량집계_★화명동3차원가계산서" xfId="7717"/>
    <cellStyle name="1_쌍용수량집계_주요자재집계표(1206-본내역금회)" xfId="7718"/>
    <cellStyle name="1_쌍용수량집계_주요자재집계표(1206-본내역전체)" xfId="7719"/>
    <cellStyle name="1_쌍용수량집계_주요자재집계표(전체)" xfId="7720"/>
    <cellStyle name="1_쌍용수량집계_주요자재집계표1120(금회-제출용)" xfId="7721"/>
    <cellStyle name="1_쌍용수량집계_중동롯데캐슬마스터2" xfId="7722"/>
    <cellStyle name="1_양동2지구-실행(050315)" xfId="7723"/>
    <cellStyle name="1_외주견적서-연세" xfId="7724"/>
    <cellStyle name="1_용평수량집계" xfId="7725"/>
    <cellStyle name="1_원가계산서" xfId="19732"/>
    <cellStyle name="1_원가계산서_00갑지" xfId="19733"/>
    <cellStyle name="1_원가계산서_00갑지_1차 기성 내역서 0612023" xfId="19734"/>
    <cellStyle name="1_원가계산서_00갑지_3차네고견적(061017-1)" xfId="19735"/>
    <cellStyle name="1_원가계산서_00갑지_백화점화장실인테리어" xfId="19736"/>
    <cellStyle name="1_원가계산서_00갑지_백화점화장실인테리어_1차 기성 내역서 0612023" xfId="19737"/>
    <cellStyle name="1_원가계산서_00갑지_백화점화장실인테리어_3차네고견적(061017-1)" xfId="19738"/>
    <cellStyle name="1_원가계산서_00갑지_설계내역서" xfId="19739"/>
    <cellStyle name="1_원가계산서_00갑지_설계내역서_1차 기성 내역서 0612023" xfId="19740"/>
    <cellStyle name="1_원가계산서_00갑지_설계내역서_3차네고견적(061017-1)" xfId="19741"/>
    <cellStyle name="1_원가계산서_00갑지_설계내역서_백화점화장실인테리어" xfId="19742"/>
    <cellStyle name="1_원가계산서_00갑지_설계내역서_백화점화장실인테리어_1차 기성 내역서 0612023" xfId="19743"/>
    <cellStyle name="1_원가계산서_00갑지_설계내역서_백화점화장실인테리어_3차네고견적(061017-1)" xfId="19744"/>
    <cellStyle name="1_원가계산서_00갑지_설계내역서_화명조경" xfId="19745"/>
    <cellStyle name="1_원가계산서_00갑지_설계내역서_화명조경_1차 기성 내역서 0612023" xfId="19746"/>
    <cellStyle name="1_원가계산서_00갑지_설계내역서_화명조경_3차네고견적(061017-1)" xfId="19747"/>
    <cellStyle name="1_원가계산서_00갑지_설계내역서_화명조경_백화점화장실인테리어" xfId="19748"/>
    <cellStyle name="1_원가계산서_00갑지_설계내역서_화명조경_백화점화장실인테리어_1차 기성 내역서 0612023" xfId="19749"/>
    <cellStyle name="1_원가계산서_00갑지_설계내역서_화명조경_백화점화장실인테리어_3차네고견적(061017-1)" xfId="19750"/>
    <cellStyle name="1_원가계산서_00갑지_설계내역서1월7일" xfId="19751"/>
    <cellStyle name="1_원가계산서_00갑지_설계내역서1월7일_1차 기성 내역서 0612023" xfId="19752"/>
    <cellStyle name="1_원가계산서_00갑지_설계내역서1월7일_3차네고견적(061017-1)" xfId="19753"/>
    <cellStyle name="1_원가계산서_00갑지_설계내역서1월7일_백화점화장실인테리어" xfId="19754"/>
    <cellStyle name="1_원가계산서_00갑지_설계내역서1월7일_백화점화장실인테리어_1차 기성 내역서 0612023" xfId="19755"/>
    <cellStyle name="1_원가계산서_00갑지_설계내역서1월7일_백화점화장실인테리어_3차네고견적(061017-1)" xfId="19756"/>
    <cellStyle name="1_원가계산서_00갑지_설계내역서1월7일_화명조경" xfId="19757"/>
    <cellStyle name="1_원가계산서_00갑지_설계내역서1월7일_화명조경_1차 기성 내역서 0612023" xfId="19758"/>
    <cellStyle name="1_원가계산서_00갑지_설계내역서1월7일_화명조경_3차네고견적(061017-1)" xfId="19759"/>
    <cellStyle name="1_원가계산서_00갑지_설계내역서1월7일_화명조경_백화점화장실인테리어" xfId="19760"/>
    <cellStyle name="1_원가계산서_00갑지_설계내역서1월7일_화명조경_백화점화장실인테리어_1차 기성 내역서 0612023" xfId="19761"/>
    <cellStyle name="1_원가계산서_00갑지_설계내역서1월7일_화명조경_백화점화장실인테리어_3차네고견적(061017-1)" xfId="19762"/>
    <cellStyle name="1_원가계산서_00갑지_화명조경" xfId="19763"/>
    <cellStyle name="1_원가계산서_00갑지_화명조경_1차 기성 내역서 0612023" xfId="19764"/>
    <cellStyle name="1_원가계산서_00갑지_화명조경_3차네고견적(061017-1)" xfId="19765"/>
    <cellStyle name="1_원가계산서_00갑지_화명조경_백화점화장실인테리어" xfId="19766"/>
    <cellStyle name="1_원가계산서_00갑지_화명조경_백화점화장실인테리어_1차 기성 내역서 0612023" xfId="19767"/>
    <cellStyle name="1_원가계산서_00갑지_화명조경_백화점화장실인테리어_3차네고견적(061017-1)" xfId="19768"/>
    <cellStyle name="1_원가계산서_1차 기성 내역서 0612023" xfId="19769"/>
    <cellStyle name="1_원가계산서_3차네고견적(061017-1)" xfId="19770"/>
    <cellStyle name="1_원가계산서_과천놀이터설계서" xfId="19771"/>
    <cellStyle name="1_원가계산서_과천놀이터설계서_1차 기성 내역서 0612023" xfId="19772"/>
    <cellStyle name="1_원가계산서_과천놀이터설계서_3차네고견적(061017-1)" xfId="19773"/>
    <cellStyle name="1_원가계산서_과천놀이터설계서_백화점화장실인테리어" xfId="19774"/>
    <cellStyle name="1_원가계산서_과천놀이터설계서_백화점화장실인테리어_1차 기성 내역서 0612023" xfId="19775"/>
    <cellStyle name="1_원가계산서_과천놀이터설계서_백화점화장실인테리어_3차네고견적(061017-1)" xfId="19776"/>
    <cellStyle name="1_원가계산서_과천놀이터설계서_설계내역서" xfId="19777"/>
    <cellStyle name="1_원가계산서_과천놀이터설계서_설계내역서_1차 기성 내역서 0612023" xfId="19778"/>
    <cellStyle name="1_원가계산서_과천놀이터설계서_설계내역서_3차네고견적(061017-1)" xfId="19779"/>
    <cellStyle name="1_원가계산서_과천놀이터설계서_설계내역서_백화점화장실인테리어" xfId="19780"/>
    <cellStyle name="1_원가계산서_과천놀이터설계서_설계내역서_백화점화장실인테리어_1차 기성 내역서 0612023" xfId="19781"/>
    <cellStyle name="1_원가계산서_과천놀이터설계서_설계내역서_백화점화장실인테리어_3차네고견적(061017-1)" xfId="19782"/>
    <cellStyle name="1_원가계산서_과천놀이터설계서_설계내역서_화명조경" xfId="19783"/>
    <cellStyle name="1_원가계산서_과천놀이터설계서_설계내역서_화명조경_1차 기성 내역서 0612023" xfId="19784"/>
    <cellStyle name="1_원가계산서_과천놀이터설계서_설계내역서_화명조경_3차네고견적(061017-1)" xfId="19785"/>
    <cellStyle name="1_원가계산서_과천놀이터설계서_설계내역서_화명조경_백화점화장실인테리어" xfId="19786"/>
    <cellStyle name="1_원가계산서_과천놀이터설계서_설계내역서_화명조경_백화점화장실인테리어_1차 기성 내역서 0612023" xfId="19787"/>
    <cellStyle name="1_원가계산서_과천놀이터설계서_설계내역서_화명조경_백화점화장실인테리어_3차네고견적(061017-1)" xfId="19788"/>
    <cellStyle name="1_원가계산서_과천놀이터설계서_설계내역서1월7일" xfId="19789"/>
    <cellStyle name="1_원가계산서_과천놀이터설계서_설계내역서1월7일_1차 기성 내역서 0612023" xfId="19790"/>
    <cellStyle name="1_원가계산서_과천놀이터설계서_설계내역서1월7일_3차네고견적(061017-1)" xfId="19791"/>
    <cellStyle name="1_원가계산서_과천놀이터설계서_설계내역서1월7일_백화점화장실인테리어" xfId="19792"/>
    <cellStyle name="1_원가계산서_과천놀이터설계서_설계내역서1월7일_백화점화장실인테리어_1차 기성 내역서 0612023" xfId="19793"/>
    <cellStyle name="1_원가계산서_과천놀이터설계서_설계내역서1월7일_백화점화장실인테리어_3차네고견적(061017-1)" xfId="19794"/>
    <cellStyle name="1_원가계산서_과천놀이터설계서_설계내역서1월7일_화명조경" xfId="19795"/>
    <cellStyle name="1_원가계산서_과천놀이터설계서_설계내역서1월7일_화명조경_1차 기성 내역서 0612023" xfId="19796"/>
    <cellStyle name="1_원가계산서_과천놀이터설계서_설계내역서1월7일_화명조경_3차네고견적(061017-1)" xfId="19797"/>
    <cellStyle name="1_원가계산서_과천놀이터설계서_설계내역서1월7일_화명조경_백화점화장실인테리어" xfId="19798"/>
    <cellStyle name="1_원가계산서_과천놀이터설계서_설계내역서1월7일_화명조경_백화점화장실인테리어_1차 기성 내역서 0612023" xfId="19799"/>
    <cellStyle name="1_원가계산서_과천놀이터설계서_설계내역서1월7일_화명조경_백화점화장실인테리어_3차네고견적(061017-1)" xfId="19800"/>
    <cellStyle name="1_원가계산서_과천놀이터설계서_화명조경" xfId="19801"/>
    <cellStyle name="1_원가계산서_과천놀이터설계서_화명조경_1차 기성 내역서 0612023" xfId="19802"/>
    <cellStyle name="1_원가계산서_과천놀이터설계서_화명조경_3차네고견적(061017-1)" xfId="19803"/>
    <cellStyle name="1_원가계산서_과천놀이터설계서_화명조경_백화점화장실인테리어" xfId="19804"/>
    <cellStyle name="1_원가계산서_과천놀이터설계서_화명조경_백화점화장실인테리어_1차 기성 내역서 0612023" xfId="19805"/>
    <cellStyle name="1_원가계산서_과천놀이터설계서_화명조경_백화점화장실인테리어_3차네고견적(061017-1)" xfId="19806"/>
    <cellStyle name="1_원가계산서_백화점화장실인테리어" xfId="19807"/>
    <cellStyle name="1_원가계산서_백화점화장실인테리어_1차 기성 내역서 0612023" xfId="19808"/>
    <cellStyle name="1_원가계산서_백화점화장실인테리어_3차네고견적(061017-1)" xfId="19809"/>
    <cellStyle name="1_원가계산서_총괄갑지" xfId="19810"/>
    <cellStyle name="1_원가계산서_총괄갑지_1차 기성 내역서 0612023" xfId="19811"/>
    <cellStyle name="1_원가계산서_총괄갑지_3차네고견적(061017-1)" xfId="19812"/>
    <cellStyle name="1_원가계산서_총괄갑지_백화점화장실인테리어" xfId="19813"/>
    <cellStyle name="1_원가계산서_총괄갑지_백화점화장실인테리어_1차 기성 내역서 0612023" xfId="19814"/>
    <cellStyle name="1_원가계산서_총괄갑지_백화점화장실인테리어_3차네고견적(061017-1)" xfId="19815"/>
    <cellStyle name="1_원가계산서_총괄갑지_설계내역서" xfId="19816"/>
    <cellStyle name="1_원가계산서_총괄갑지_설계내역서_1차 기성 내역서 0612023" xfId="19817"/>
    <cellStyle name="1_원가계산서_총괄갑지_설계내역서_3차네고견적(061017-1)" xfId="19818"/>
    <cellStyle name="1_원가계산서_총괄갑지_설계내역서_백화점화장실인테리어" xfId="19819"/>
    <cellStyle name="1_원가계산서_총괄갑지_설계내역서_백화점화장실인테리어_1차 기성 내역서 0612023" xfId="19820"/>
    <cellStyle name="1_원가계산서_총괄갑지_설계내역서_백화점화장실인테리어_3차네고견적(061017-1)" xfId="19821"/>
    <cellStyle name="1_원가계산서_총괄갑지_설계내역서_화명조경" xfId="19822"/>
    <cellStyle name="1_원가계산서_총괄갑지_설계내역서_화명조경_1차 기성 내역서 0612023" xfId="19823"/>
    <cellStyle name="1_원가계산서_총괄갑지_설계내역서_화명조경_3차네고견적(061017-1)" xfId="19824"/>
    <cellStyle name="1_원가계산서_총괄갑지_설계내역서_화명조경_백화점화장실인테리어" xfId="19825"/>
    <cellStyle name="1_원가계산서_총괄갑지_설계내역서_화명조경_백화점화장실인테리어_1차 기성 내역서 0612023" xfId="19826"/>
    <cellStyle name="1_원가계산서_총괄갑지_설계내역서_화명조경_백화점화장실인테리어_3차네고견적(061017-1)" xfId="19827"/>
    <cellStyle name="1_원가계산서_총괄갑지_설계내역서1월7일" xfId="19828"/>
    <cellStyle name="1_원가계산서_총괄갑지_설계내역서1월7일_1차 기성 내역서 0612023" xfId="19829"/>
    <cellStyle name="1_원가계산서_총괄갑지_설계내역서1월7일_3차네고견적(061017-1)" xfId="19830"/>
    <cellStyle name="1_원가계산서_총괄갑지_설계내역서1월7일_백화점화장실인테리어" xfId="19831"/>
    <cellStyle name="1_원가계산서_총괄갑지_설계내역서1월7일_백화점화장실인테리어_1차 기성 내역서 0612023" xfId="19832"/>
    <cellStyle name="1_원가계산서_총괄갑지_설계내역서1월7일_백화점화장실인테리어_3차네고견적(061017-1)" xfId="19833"/>
    <cellStyle name="1_원가계산서_총괄갑지_설계내역서1월7일_화명조경" xfId="19834"/>
    <cellStyle name="1_원가계산서_총괄갑지_설계내역서1월7일_화명조경_1차 기성 내역서 0612023" xfId="19835"/>
    <cellStyle name="1_원가계산서_총괄갑지_설계내역서1월7일_화명조경_3차네고견적(061017-1)" xfId="19836"/>
    <cellStyle name="1_원가계산서_총괄갑지_설계내역서1월7일_화명조경_백화점화장실인테리어" xfId="19837"/>
    <cellStyle name="1_원가계산서_총괄갑지_설계내역서1월7일_화명조경_백화점화장실인테리어_1차 기성 내역서 0612023" xfId="19838"/>
    <cellStyle name="1_원가계산서_총괄갑지_설계내역서1월7일_화명조경_백화점화장실인테리어_3차네고견적(061017-1)" xfId="19839"/>
    <cellStyle name="1_원가계산서_총괄갑지_화명조경" xfId="19840"/>
    <cellStyle name="1_원가계산서_총괄갑지_화명조경_1차 기성 내역서 0612023" xfId="19841"/>
    <cellStyle name="1_원가계산서_총괄갑지_화명조경_3차네고견적(061017-1)" xfId="19842"/>
    <cellStyle name="1_원가계산서_총괄갑지_화명조경_백화점화장실인테리어" xfId="19843"/>
    <cellStyle name="1_원가계산서_총괄갑지_화명조경_백화점화장실인테리어_1차 기성 내역서 0612023" xfId="19844"/>
    <cellStyle name="1_원가계산서_총괄갑지_화명조경_백화점화장실인테리어_3차네고견적(061017-1)" xfId="19845"/>
    <cellStyle name="1_원가계산서_총괄내역서" xfId="19846"/>
    <cellStyle name="1_원가계산서_총괄내역서_1차 기성 내역서 0612023" xfId="19847"/>
    <cellStyle name="1_원가계산서_총괄내역서_3차네고견적(061017-1)" xfId="19848"/>
    <cellStyle name="1_원가계산서_총괄내역서_백화점화장실인테리어" xfId="19849"/>
    <cellStyle name="1_원가계산서_총괄내역서_백화점화장실인테리어_1차 기성 내역서 0612023" xfId="19850"/>
    <cellStyle name="1_원가계산서_총괄내역서_백화점화장실인테리어_3차네고견적(061017-1)" xfId="19851"/>
    <cellStyle name="1_원가계산서_총괄내역서_설계내역서" xfId="19852"/>
    <cellStyle name="1_원가계산서_총괄내역서_설계내역서_1차 기성 내역서 0612023" xfId="19853"/>
    <cellStyle name="1_원가계산서_총괄내역서_설계내역서_3차네고견적(061017-1)" xfId="19854"/>
    <cellStyle name="1_원가계산서_총괄내역서_설계내역서_백화점화장실인테리어" xfId="19855"/>
    <cellStyle name="1_원가계산서_총괄내역서_설계내역서_백화점화장실인테리어_1차 기성 내역서 0612023" xfId="19856"/>
    <cellStyle name="1_원가계산서_총괄내역서_설계내역서_백화점화장실인테리어_3차네고견적(061017-1)" xfId="19857"/>
    <cellStyle name="1_원가계산서_총괄내역서_설계내역서_화명조경" xfId="19858"/>
    <cellStyle name="1_원가계산서_총괄내역서_설계내역서_화명조경_1차 기성 내역서 0612023" xfId="19859"/>
    <cellStyle name="1_원가계산서_총괄내역서_설계내역서_화명조경_3차네고견적(061017-1)" xfId="19860"/>
    <cellStyle name="1_원가계산서_총괄내역서_설계내역서_화명조경_백화점화장실인테리어" xfId="19861"/>
    <cellStyle name="1_원가계산서_총괄내역서_설계내역서_화명조경_백화점화장실인테리어_1차 기성 내역서 0612023" xfId="19862"/>
    <cellStyle name="1_원가계산서_총괄내역서_설계내역서_화명조경_백화점화장실인테리어_3차네고견적(061017-1)" xfId="19863"/>
    <cellStyle name="1_원가계산서_총괄내역서_설계내역서1월7일" xfId="19864"/>
    <cellStyle name="1_원가계산서_총괄내역서_설계내역서1월7일_1차 기성 내역서 0612023" xfId="19865"/>
    <cellStyle name="1_원가계산서_총괄내역서_설계내역서1월7일_3차네고견적(061017-1)" xfId="19866"/>
    <cellStyle name="1_원가계산서_총괄내역서_설계내역서1월7일_백화점화장실인테리어" xfId="19867"/>
    <cellStyle name="1_원가계산서_총괄내역서_설계내역서1월7일_백화점화장실인테리어_1차 기성 내역서 0612023" xfId="19868"/>
    <cellStyle name="1_원가계산서_총괄내역서_설계내역서1월7일_백화점화장실인테리어_3차네고견적(061017-1)" xfId="19869"/>
    <cellStyle name="1_원가계산서_총괄내역서_설계내역서1월7일_화명조경" xfId="19870"/>
    <cellStyle name="1_원가계산서_총괄내역서_설계내역서1월7일_화명조경_1차 기성 내역서 0612023" xfId="19871"/>
    <cellStyle name="1_원가계산서_총괄내역서_설계내역서1월7일_화명조경_3차네고견적(061017-1)" xfId="19872"/>
    <cellStyle name="1_원가계산서_총괄내역서_설계내역서1월7일_화명조경_백화점화장실인테리어" xfId="19873"/>
    <cellStyle name="1_원가계산서_총괄내역서_설계내역서1월7일_화명조경_백화점화장실인테리어_1차 기성 내역서 0612023" xfId="19874"/>
    <cellStyle name="1_원가계산서_총괄내역서_설계내역서1월7일_화명조경_백화점화장실인테리어_3차네고견적(061017-1)" xfId="19875"/>
    <cellStyle name="1_원가계산서_총괄내역서_화명조경" xfId="19876"/>
    <cellStyle name="1_원가계산서_총괄내역서_화명조경_1차 기성 내역서 0612023" xfId="19877"/>
    <cellStyle name="1_원가계산서_총괄내역서_화명조경_3차네고견적(061017-1)" xfId="19878"/>
    <cellStyle name="1_원가계산서_총괄내역서_화명조경_백화점화장실인테리어" xfId="19879"/>
    <cellStyle name="1_원가계산서_총괄내역서_화명조경_백화점화장실인테리어_1차 기성 내역서 0612023" xfId="19880"/>
    <cellStyle name="1_원가계산서_총괄내역서_화명조경_백화점화장실인테리어_3차네고견적(061017-1)" xfId="19881"/>
    <cellStyle name="1_원가계산서_화명조경" xfId="19882"/>
    <cellStyle name="1_원가계산서_화명조경_1차 기성 내역서 0612023" xfId="19883"/>
    <cellStyle name="1_원가계산서_화명조경_3차네고견적(061017-1)" xfId="19884"/>
    <cellStyle name="1_원가계산서_화명조경_백화점화장실인테리어" xfId="19885"/>
    <cellStyle name="1_원가계산서_화명조경_백화점화장실인테리어_1차 기성 내역서 0612023" xfId="19886"/>
    <cellStyle name="1_원가계산서_화명조경_백화점화장실인테리어_3차네고견적(061017-1)" xfId="19887"/>
    <cellStyle name="1_은파수량집계" xfId="7726"/>
    <cellStyle name="1_자동제어_05시설본부_한경" xfId="7727"/>
    <cellStyle name="1_장충-수량산출서" xfId="7728"/>
    <cellStyle name="1_정산보고" xfId="7729"/>
    <cellStyle name="1_정산실행예산" xfId="7730"/>
    <cellStyle name="1_제주오션스위츠(산출제출)-0922" xfId="13730"/>
    <cellStyle name="1_주요자재집계표(1206-본내역)" xfId="7731"/>
    <cellStyle name="1_준공정산보고-덕성여대현장" xfId="7732"/>
    <cellStyle name="1_준공정산보고-중앙고강당현장(경비보나)" xfId="7733"/>
    <cellStyle name="1_최종-실행내역(협성대신학관)060110" xfId="7734"/>
    <cellStyle name="1_터미널1-0" xfId="7735"/>
    <cellStyle name="1_터미널1-0_★화명동3차원가계산서" xfId="7736"/>
    <cellStyle name="1_터미널1-0_1차 기성 내역서 0612023" xfId="19888"/>
    <cellStyle name="1_터미널1-0_3차네고견적(061017-1)" xfId="19889"/>
    <cellStyle name="1_터미널1-0_백화점화장실인테리어" xfId="19890"/>
    <cellStyle name="1_터미널1-0_백화점화장실인테리어_1차 기성 내역서 0612023" xfId="19891"/>
    <cellStyle name="1_터미널1-0_백화점화장실인테리어_3차네고견적(061017-1)" xfId="19892"/>
    <cellStyle name="1_터미널1-0_설계내역서" xfId="19893"/>
    <cellStyle name="1_터미널1-0_설계내역서_1차 기성 내역서 0612023" xfId="19894"/>
    <cellStyle name="1_터미널1-0_설계내역서_3차네고견적(061017-1)" xfId="19895"/>
    <cellStyle name="1_터미널1-0_설계내역서_백화점화장실인테리어" xfId="19896"/>
    <cellStyle name="1_터미널1-0_설계내역서_백화점화장실인테리어_1차 기성 내역서 0612023" xfId="19897"/>
    <cellStyle name="1_터미널1-0_설계내역서_백화점화장실인테리어_3차네고견적(061017-1)" xfId="19898"/>
    <cellStyle name="1_터미널1-0_설계내역서_화명조경" xfId="19899"/>
    <cellStyle name="1_터미널1-0_설계내역서_화명조경_1차 기성 내역서 0612023" xfId="19900"/>
    <cellStyle name="1_터미널1-0_설계내역서_화명조경_3차네고견적(061017-1)" xfId="19901"/>
    <cellStyle name="1_터미널1-0_설계내역서_화명조경_백화점화장실인테리어" xfId="19902"/>
    <cellStyle name="1_터미널1-0_설계내역서_화명조경_백화점화장실인테리어_1차 기성 내역서 0612023" xfId="19903"/>
    <cellStyle name="1_터미널1-0_설계내역서_화명조경_백화점화장실인테리어_3차네고견적(061017-1)" xfId="19904"/>
    <cellStyle name="1_터미널1-0_설계내역서1월7일" xfId="19905"/>
    <cellStyle name="1_터미널1-0_설계내역서1월7일_1차 기성 내역서 0612023" xfId="19906"/>
    <cellStyle name="1_터미널1-0_설계내역서1월7일_3차네고견적(061017-1)" xfId="19907"/>
    <cellStyle name="1_터미널1-0_설계내역서1월7일_백화점화장실인테리어" xfId="19908"/>
    <cellStyle name="1_터미널1-0_설계내역서1월7일_백화점화장실인테리어_1차 기성 내역서 0612023" xfId="19909"/>
    <cellStyle name="1_터미널1-0_설계내역서1월7일_백화점화장실인테리어_3차네고견적(061017-1)" xfId="19910"/>
    <cellStyle name="1_터미널1-0_설계내역서1월7일_화명조경" xfId="19911"/>
    <cellStyle name="1_터미널1-0_설계내역서1월7일_화명조경_1차 기성 내역서 0612023" xfId="19912"/>
    <cellStyle name="1_터미널1-0_설계내역서1월7일_화명조경_3차네고견적(061017-1)" xfId="19913"/>
    <cellStyle name="1_터미널1-0_설계내역서1월7일_화명조경_백화점화장실인테리어" xfId="19914"/>
    <cellStyle name="1_터미널1-0_설계내역서1월7일_화명조경_백화점화장실인테리어_1차 기성 내역서 0612023" xfId="19915"/>
    <cellStyle name="1_터미널1-0_설계내역서1월7일_화명조경_백화점화장실인테리어_3차네고견적(061017-1)" xfId="19916"/>
    <cellStyle name="1_터미널1-0_쌍용수량0905" xfId="7737"/>
    <cellStyle name="1_터미널1-0_쌍용수량0905_★화명동3차원가계산서" xfId="7738"/>
    <cellStyle name="1_터미널1-0_쌍용수량0905_1차 기성 내역서 0612023" xfId="19917"/>
    <cellStyle name="1_터미널1-0_쌍용수량0905_3차네고견적(061017-1)" xfId="19918"/>
    <cellStyle name="1_터미널1-0_쌍용수량0905_백화점화장실인테리어" xfId="19919"/>
    <cellStyle name="1_터미널1-0_쌍용수량0905_백화점화장실인테리어_1차 기성 내역서 0612023" xfId="19920"/>
    <cellStyle name="1_터미널1-0_쌍용수량0905_백화점화장실인테리어_3차네고견적(061017-1)" xfId="19921"/>
    <cellStyle name="1_터미널1-0_쌍용수량0905_설계내역서" xfId="19922"/>
    <cellStyle name="1_터미널1-0_쌍용수량0905_설계내역서_1차 기성 내역서 0612023" xfId="19923"/>
    <cellStyle name="1_터미널1-0_쌍용수량0905_설계내역서_3차네고견적(061017-1)" xfId="19924"/>
    <cellStyle name="1_터미널1-0_쌍용수량0905_설계내역서_백화점화장실인테리어" xfId="19925"/>
    <cellStyle name="1_터미널1-0_쌍용수량0905_설계내역서_백화점화장실인테리어_1차 기성 내역서 0612023" xfId="19926"/>
    <cellStyle name="1_터미널1-0_쌍용수량0905_설계내역서_백화점화장실인테리어_3차네고견적(061017-1)" xfId="19927"/>
    <cellStyle name="1_터미널1-0_쌍용수량0905_설계내역서_화명조경" xfId="19928"/>
    <cellStyle name="1_터미널1-0_쌍용수량0905_설계내역서_화명조경_1차 기성 내역서 0612023" xfId="19929"/>
    <cellStyle name="1_터미널1-0_쌍용수량0905_설계내역서_화명조경_3차네고견적(061017-1)" xfId="19930"/>
    <cellStyle name="1_터미널1-0_쌍용수량0905_설계내역서_화명조경_백화점화장실인테리어" xfId="19931"/>
    <cellStyle name="1_터미널1-0_쌍용수량0905_설계내역서_화명조경_백화점화장실인테리어_1차 기성 내역서 0612023" xfId="19932"/>
    <cellStyle name="1_터미널1-0_쌍용수량0905_설계내역서_화명조경_백화점화장실인테리어_3차네고견적(061017-1)" xfId="19933"/>
    <cellStyle name="1_터미널1-0_쌍용수량0905_설계내역서1월7일" xfId="19934"/>
    <cellStyle name="1_터미널1-0_쌍용수량0905_설계내역서1월7일_1차 기성 내역서 0612023" xfId="19935"/>
    <cellStyle name="1_터미널1-0_쌍용수량0905_설계내역서1월7일_3차네고견적(061017-1)" xfId="19936"/>
    <cellStyle name="1_터미널1-0_쌍용수량0905_설계내역서1월7일_백화점화장실인테리어" xfId="19937"/>
    <cellStyle name="1_터미널1-0_쌍용수량0905_설계내역서1월7일_백화점화장실인테리어_1차 기성 내역서 0612023" xfId="19938"/>
    <cellStyle name="1_터미널1-0_쌍용수량0905_설계내역서1월7일_백화점화장실인테리어_3차네고견적(061017-1)" xfId="19939"/>
    <cellStyle name="1_터미널1-0_쌍용수량0905_설계내역서1월7일_화명조경" xfId="19940"/>
    <cellStyle name="1_터미널1-0_쌍용수량0905_설계내역서1월7일_화명조경_1차 기성 내역서 0612023" xfId="19941"/>
    <cellStyle name="1_터미널1-0_쌍용수량0905_설계내역서1월7일_화명조경_3차네고견적(061017-1)" xfId="19942"/>
    <cellStyle name="1_터미널1-0_쌍용수량0905_설계내역서1월7일_화명조경_백화점화장실인테리어" xfId="19943"/>
    <cellStyle name="1_터미널1-0_쌍용수량0905_설계내역서1월7일_화명조경_백화점화장실인테리어_1차 기성 내역서 0612023" xfId="19944"/>
    <cellStyle name="1_터미널1-0_쌍용수량0905_설계내역서1월7일_화명조경_백화점화장실인테리어_3차네고견적(061017-1)" xfId="19945"/>
    <cellStyle name="1_터미널1-0_쌍용수량0905_주요자재집계표(1206-본내역금회)" xfId="7739"/>
    <cellStyle name="1_터미널1-0_쌍용수량0905_주요자재집계표(1206-본내역전체)" xfId="7740"/>
    <cellStyle name="1_터미널1-0_쌍용수량0905_주요자재집계표(전체)" xfId="7741"/>
    <cellStyle name="1_터미널1-0_쌍용수량0905_주요자재집계표1120(금회-제출용)" xfId="7742"/>
    <cellStyle name="1_터미널1-0_쌍용수량0905_중동롯데캐슬마스터2" xfId="7743"/>
    <cellStyle name="1_터미널1-0_쌍용수량0905_화명조경" xfId="19946"/>
    <cellStyle name="1_터미널1-0_쌍용수량0905_화명조경_1차 기성 내역서 0612023" xfId="19947"/>
    <cellStyle name="1_터미널1-0_쌍용수량0905_화명조경_3차네고견적(061017-1)" xfId="19948"/>
    <cellStyle name="1_터미널1-0_쌍용수량0905_화명조경_백화점화장실인테리어" xfId="19949"/>
    <cellStyle name="1_터미널1-0_쌍용수량0905_화명조경_백화점화장실인테리어_1차 기성 내역서 0612023" xfId="19950"/>
    <cellStyle name="1_터미널1-0_쌍용수량0905_화명조경_백화점화장실인테리어_3차네고견적(061017-1)" xfId="19951"/>
    <cellStyle name="1_터미널1-0_주요자재집계표(1206-본내역금회)" xfId="7744"/>
    <cellStyle name="1_터미널1-0_주요자재집계표(1206-본내역전체)" xfId="7745"/>
    <cellStyle name="1_터미널1-0_주요자재집계표(전체)" xfId="7746"/>
    <cellStyle name="1_터미널1-0_주요자재집계표1120(금회-제출용)" xfId="7747"/>
    <cellStyle name="1_터미널1-0_중동롯데캐슬마스터2" xfId="7748"/>
    <cellStyle name="1_터미널1-0_화명조경" xfId="19952"/>
    <cellStyle name="1_터미널1-0_화명조경_1차 기성 내역서 0612023" xfId="19953"/>
    <cellStyle name="1_터미널1-0_화명조경_3차네고견적(061017-1)" xfId="19954"/>
    <cellStyle name="1_터미널1-0_화명조경_백화점화장실인테리어" xfId="19955"/>
    <cellStyle name="1_터미널1-0_화명조경_백화점화장실인테리어_1차 기성 내역서 0612023" xfId="19956"/>
    <cellStyle name="1_터미널1-0_화명조경_백화점화장실인테리어_3차네고견적(061017-1)" xfId="19957"/>
    <cellStyle name="1_토공사xls" xfId="21764"/>
    <cellStyle name="1_폐기물" xfId="7749"/>
    <cellStyle name="1_폐기물예산서" xfId="7750"/>
    <cellStyle name="1_폐기물집계" xfId="7751"/>
    <cellStyle name="1_폐기물집계_낙산연수원_외주리스트" xfId="7752"/>
    <cellStyle name="1_폐기물집계_저동_실행작업(060713)" xfId="7753"/>
    <cellStyle name="1_한풍단위수량" xfId="7754"/>
    <cellStyle name="1_한풍단위수량_★화명동3차원가계산서" xfId="7755"/>
    <cellStyle name="1_한풍단위수량_골프장수목" xfId="7756"/>
    <cellStyle name="1_한풍단위수량_골프장수목_★화명동3차원가계산서" xfId="7757"/>
    <cellStyle name="1_한풍단위수량_골프장수목_주요자재집계표(1206-본내역금회)" xfId="7758"/>
    <cellStyle name="1_한풍단위수량_골프장수목_주요자재집계표(1206-본내역전체)" xfId="7759"/>
    <cellStyle name="1_한풍단위수량_골프장수목_주요자재집계표(전체)" xfId="7760"/>
    <cellStyle name="1_한풍단위수량_골프장수목_주요자재집계표1120(금회-제출용)" xfId="7761"/>
    <cellStyle name="1_한풍단위수량_골프장수목_중동롯데캐슬마스터2" xfId="7762"/>
    <cellStyle name="1_한풍단위수량_수량집계표" xfId="7763"/>
    <cellStyle name="1_한풍단위수량_수량집계표_★화명동3차원가계산서" xfId="7764"/>
    <cellStyle name="1_한풍단위수량_수량집계표_주요자재집계표(1206-본내역금회)" xfId="7765"/>
    <cellStyle name="1_한풍단위수량_수량집계표_주요자재집계표(1206-본내역전체)" xfId="7766"/>
    <cellStyle name="1_한풍단위수량_수량집계표_주요자재집계표(전체)" xfId="7767"/>
    <cellStyle name="1_한풍단위수량_수량집계표_주요자재집계표1120(금회-제출용)" xfId="7768"/>
    <cellStyle name="1_한풍단위수량_수량집계표_중동롯데캐슬마스터2" xfId="7769"/>
    <cellStyle name="1_한풍단위수량_수량총괄표" xfId="7770"/>
    <cellStyle name="1_한풍단위수량_수량총괄표_★화명동3차원가계산서" xfId="7771"/>
    <cellStyle name="1_한풍단위수량_수량총괄표_주요자재집계표(1206-본내역금회)" xfId="7772"/>
    <cellStyle name="1_한풍단위수량_수량총괄표_주요자재집계표(1206-본내역전체)" xfId="7773"/>
    <cellStyle name="1_한풍단위수량_수량총괄표_주요자재집계표(전체)" xfId="7774"/>
    <cellStyle name="1_한풍단위수량_수량총괄표_주요자재집계표1120(금회-제출용)" xfId="7775"/>
    <cellStyle name="1_한풍단위수량_수량총괄표_중동롯데캐슬마스터2" xfId="7776"/>
    <cellStyle name="1_한풍단위수량_용평수량집계" xfId="7777"/>
    <cellStyle name="1_한풍단위수량_용평수량집계_★화명동3차원가계산서" xfId="7778"/>
    <cellStyle name="1_한풍단위수량_용평수량집계_주요자재집계표(1206-본내역금회)" xfId="7779"/>
    <cellStyle name="1_한풍단위수량_용평수량집계_주요자재집계표(1206-본내역전체)" xfId="7780"/>
    <cellStyle name="1_한풍단위수량_용평수량집계_주요자재집계표(전체)" xfId="7781"/>
    <cellStyle name="1_한풍단위수량_용평수량집계_주요자재집계표1120(금회-제출용)" xfId="7782"/>
    <cellStyle name="1_한풍단위수량_용평수량집계_중동롯데캐슬마스터2" xfId="7783"/>
    <cellStyle name="1_한풍단위수량_주요자재집계표(1206-본내역금회)" xfId="7784"/>
    <cellStyle name="1_한풍단위수량_주요자재집계표(1206-본내역전체)" xfId="7785"/>
    <cellStyle name="1_한풍단위수량_주요자재집계표(전체)" xfId="7786"/>
    <cellStyle name="1_한풍단위수량_주요자재집계표1120(금회-제출용)" xfId="7787"/>
    <cellStyle name="1_한풍단위수량_중동롯데캐슬마스터2" xfId="7788"/>
    <cellStyle name="1_현장설명서(IMI-G71-002-F05)(2007(1).05.17)" xfId="7789"/>
    <cellStyle name="1_현장설명서(IMI-G71-002-F05)(2007(1).05.17) 2" xfId="7790"/>
    <cellStyle name="1_현장설명서(IMI-G71-002-F05)(2007(1).05.17) 3" xfId="7791"/>
    <cellStyle name="1_현충묘지-수량산출서" xfId="7792"/>
    <cellStyle name="1_현충묘지-수량산출서 2" xfId="7793"/>
    <cellStyle name="1_현충묘지-수량산출서 3" xfId="7794"/>
    <cellStyle name="1_현충묘지-수량산출서_낙산연수원_외주리스트" xfId="7795"/>
    <cellStyle name="1_현충묘지-수량산출서_저동_실행작업(060713)" xfId="7796"/>
    <cellStyle name="1_홍학연립 건축실행(관리부검토반영)20030428" xfId="21765"/>
    <cellStyle name="10" xfId="11040"/>
    <cellStyle name="10 2" xfId="11041"/>
    <cellStyle name="10 3" xfId="11042"/>
    <cellStyle name="10 4" xfId="12992"/>
    <cellStyle name="10공/㎥" xfId="11043"/>
    <cellStyle name="10공/㎥ 2" xfId="11044"/>
    <cellStyle name="10공/㎥ 2 2" xfId="11045"/>
    <cellStyle name="10공/㎥ 2 3" xfId="11046"/>
    <cellStyle name="10공/㎥ 2 4" xfId="11047"/>
    <cellStyle name="10공/㎥ 2 5" xfId="11048"/>
    <cellStyle name="10공/㎥ 2 6" xfId="11049"/>
    <cellStyle name="10공/㎥ 3" xfId="11050"/>
    <cellStyle name="10공/㎥ 4" xfId="11051"/>
    <cellStyle name="10공/㎥ 5" xfId="11052"/>
    <cellStyle name="10공/㎥ 6" xfId="11053"/>
    <cellStyle name="10공/㎥ 7" xfId="11054"/>
    <cellStyle name="11" xfId="11055"/>
    <cellStyle name="11 2" xfId="11056"/>
    <cellStyle name="11 3" xfId="11057"/>
    <cellStyle name="111" xfId="11058"/>
    <cellStyle name="111 2" xfId="11059"/>
    <cellStyle name="111 3" xfId="11060"/>
    <cellStyle name="1234" xfId="21766"/>
    <cellStyle name="19990216" xfId="15117"/>
    <cellStyle name="¹e" xfId="11062"/>
    <cellStyle name="¹e 2" xfId="11063"/>
    <cellStyle name="¹e 3" xfId="11064"/>
    <cellStyle name="¹e 4" xfId="12990"/>
    <cellStyle name="¹eº" xfId="11065"/>
    <cellStyle name="¹éº" xfId="11066"/>
    <cellStyle name="¹eº 2" xfId="11067"/>
    <cellStyle name="¹éº 2" xfId="11068"/>
    <cellStyle name="¹eº 3" xfId="11069"/>
    <cellStyle name="¹éº 3" xfId="11070"/>
    <cellStyle name="¹eºða²" xfId="13731"/>
    <cellStyle name="¹éºÐÀ²_±¸¸Å³³±â" xfId="19958"/>
    <cellStyle name="1월" xfId="11061"/>
    <cellStyle name="2" xfId="11071"/>
    <cellStyle name="²" xfId="13732"/>
    <cellStyle name="2)" xfId="11072"/>
    <cellStyle name="2_laroux" xfId="11186"/>
    <cellStyle name="2_laroux_ATC-YOON1" xfId="11189"/>
    <cellStyle name="2_laroux_ATC-YOON1_낙산연수원_외주리스트" xfId="11190"/>
    <cellStyle name="2_laroux_ATC-YOON1_저동_실행작업(060713)" xfId="11191"/>
    <cellStyle name="2_laroux_낙산연수원_외주리스트" xfId="11187"/>
    <cellStyle name="2_laroux_저동_실행작업(060713)" xfId="11188"/>
    <cellStyle name="2_낙산연수원_외주리스트" xfId="11073"/>
    <cellStyle name="2_단가조사표" xfId="11074"/>
    <cellStyle name="2_단가조사표_1011소각" xfId="11075"/>
    <cellStyle name="2_단가조사표_1011소각_낙산연수원_외주리스트" xfId="11076"/>
    <cellStyle name="2_단가조사표_1011소각_저동_실행작업(060713)" xfId="11077"/>
    <cellStyle name="2_단가조사표_1113교~1" xfId="11078"/>
    <cellStyle name="2_단가조사표_1113교~1_낙산연수원_외주리스트" xfId="11079"/>
    <cellStyle name="2_단가조사표_1113교~1_저동_실행작업(060713)" xfId="11080"/>
    <cellStyle name="2_단가조사표_121내역" xfId="11081"/>
    <cellStyle name="2_단가조사표_121내역_낙산연수원_외주리스트" xfId="11082"/>
    <cellStyle name="2_단가조사표_121내역_저동_실행작업(060713)" xfId="11083"/>
    <cellStyle name="2_단가조사표_객토량" xfId="11084"/>
    <cellStyle name="2_단가조사표_객토량_낙산연수원_외주리스트" xfId="11085"/>
    <cellStyle name="2_단가조사표_객토량_저동_실행작업(060713)" xfId="11086"/>
    <cellStyle name="2_단가조사표_교통센~1" xfId="11087"/>
    <cellStyle name="2_단가조사표_교통센~1_낙산연수원_외주리스트" xfId="11088"/>
    <cellStyle name="2_단가조사표_교통센~1_저동_실행작업(060713)" xfId="11089"/>
    <cellStyle name="2_단가조사표_교통센터412" xfId="11090"/>
    <cellStyle name="2_단가조사표_교통센터412_낙산연수원_외주리스트" xfId="11091"/>
    <cellStyle name="2_단가조사표_교통센터412_저동_실행작업(060713)" xfId="11092"/>
    <cellStyle name="2_단가조사표_교통수" xfId="11093"/>
    <cellStyle name="2_단가조사표_교통수_낙산연수원_외주리스트" xfId="11094"/>
    <cellStyle name="2_단가조사표_교통수_저동_실행작업(060713)" xfId="11095"/>
    <cellStyle name="2_단가조사표_교통수량산출서" xfId="11096"/>
    <cellStyle name="2_단가조사표_교통수량산출서_낙산연수원_외주리스트" xfId="11097"/>
    <cellStyle name="2_단가조사표_교통수량산출서_저동_실행작업(060713)" xfId="11098"/>
    <cellStyle name="2_단가조사표_구조물대가 (2)" xfId="11099"/>
    <cellStyle name="2_단가조사표_구조물대가 (2)_낙산연수원_외주리스트" xfId="11100"/>
    <cellStyle name="2_단가조사표_구조물대가 (2)_저동_실행작업(060713)" xfId="11101"/>
    <cellStyle name="2_단가조사표_낙산연수원_외주리스트" xfId="11102"/>
    <cellStyle name="2_단가조사표_내역서 (2)" xfId="11103"/>
    <cellStyle name="2_단가조사표_내역서 (2)_낙산연수원_외주리스트" xfId="11104"/>
    <cellStyle name="2_단가조사표_내역서 (2)_저동_실행작업(060713)" xfId="11105"/>
    <cellStyle name="2_단가조사표_대전관저지구" xfId="11106"/>
    <cellStyle name="2_단가조사표_대전관저지구_낙산연수원_외주리스트" xfId="11107"/>
    <cellStyle name="2_단가조사표_대전관저지구_저동_실행작업(060713)" xfId="11108"/>
    <cellStyle name="2_단가조사표_동측지~1" xfId="11109"/>
    <cellStyle name="2_단가조사표_동측지~1_낙산연수원_외주리스트" xfId="11110"/>
    <cellStyle name="2_단가조사표_동측지~1_저동_실행작업(060713)" xfId="11111"/>
    <cellStyle name="2_단가조사표_동측지원422" xfId="11112"/>
    <cellStyle name="2_단가조사표_동측지원422_낙산연수원_외주리스트" xfId="11113"/>
    <cellStyle name="2_단가조사표_동측지원422_저동_실행작업(060713)" xfId="11114"/>
    <cellStyle name="2_단가조사표_동측지원512" xfId="11115"/>
    <cellStyle name="2_단가조사표_동측지원512_낙산연수원_외주리스트" xfId="11116"/>
    <cellStyle name="2_단가조사표_동측지원512_저동_실행작업(060713)" xfId="11117"/>
    <cellStyle name="2_단가조사표_동측지원524" xfId="11118"/>
    <cellStyle name="2_단가조사표_동측지원524_낙산연수원_외주리스트" xfId="11119"/>
    <cellStyle name="2_단가조사표_동측지원524_저동_실행작업(060713)" xfId="11120"/>
    <cellStyle name="2_단가조사표_부대422" xfId="11121"/>
    <cellStyle name="2_단가조사표_부대422_낙산연수원_외주리스트" xfId="11122"/>
    <cellStyle name="2_단가조사표_부대422_저동_실행작업(060713)" xfId="11123"/>
    <cellStyle name="2_단가조사표_부대시설" xfId="11124"/>
    <cellStyle name="2_단가조사표_부대시설_낙산연수원_외주리스트" xfId="11125"/>
    <cellStyle name="2_단가조사표_부대시설_저동_실행작업(060713)" xfId="11126"/>
    <cellStyle name="2_단가조사표_소각수~1" xfId="11127"/>
    <cellStyle name="2_단가조사표_소각수~1_낙산연수원_외주리스트" xfId="11128"/>
    <cellStyle name="2_단가조사표_소각수~1_저동_실행작업(060713)" xfId="11129"/>
    <cellStyle name="2_단가조사표_소각수내역서" xfId="11130"/>
    <cellStyle name="2_단가조사표_소각수내역서_낙산연수원_외주리스트" xfId="11131"/>
    <cellStyle name="2_단가조사표_소각수내역서_저동_실행작업(060713)" xfId="11132"/>
    <cellStyle name="2_단가조사표_소각수목2" xfId="11133"/>
    <cellStyle name="2_단가조사표_소각수목2_낙산연수원_외주리스트" xfId="11134"/>
    <cellStyle name="2_단가조사표_소각수목2_저동_실행작업(060713)" xfId="11135"/>
    <cellStyle name="2_단가조사표_수량산출서 (2)" xfId="11136"/>
    <cellStyle name="2_단가조사표_수량산출서 (2)_낙산연수원_외주리스트" xfId="11137"/>
    <cellStyle name="2_단가조사표_수량산출서 (2)_저동_실행작업(060713)" xfId="11138"/>
    <cellStyle name="2_단가조사표_엑스포~1" xfId="11139"/>
    <cellStyle name="2_단가조사표_엑스포~1_낙산연수원_외주리스트" xfId="11140"/>
    <cellStyle name="2_단가조사표_엑스포~1_저동_실행작업(060713)" xfId="11141"/>
    <cellStyle name="2_단가조사표_엑스포한빛1" xfId="11142"/>
    <cellStyle name="2_단가조사표_엑스포한빛1_낙산연수원_외주리스트" xfId="11143"/>
    <cellStyle name="2_단가조사표_엑스포한빛1_저동_실행작업(060713)" xfId="11144"/>
    <cellStyle name="2_단가조사표_여객터미널331" xfId="11145"/>
    <cellStyle name="2_단가조사표_여객터미널331_낙산연수원_외주리스트" xfId="11146"/>
    <cellStyle name="2_단가조사표_여객터미널331_저동_실행작업(060713)" xfId="11147"/>
    <cellStyle name="2_단가조사표_여객터미널513" xfId="11148"/>
    <cellStyle name="2_단가조사표_여객터미널513_낙산연수원_외주리스트" xfId="11149"/>
    <cellStyle name="2_단가조사표_여객터미널513_저동_실행작업(060713)" xfId="11150"/>
    <cellStyle name="2_단가조사표_여객터미널629" xfId="11151"/>
    <cellStyle name="2_단가조사표_여객터미널629_낙산연수원_외주리스트" xfId="11152"/>
    <cellStyle name="2_단가조사표_여객터미널629_저동_실행작업(060713)" xfId="11153"/>
    <cellStyle name="2_단가조사표_외곽도로616" xfId="11154"/>
    <cellStyle name="2_단가조사표_외곽도로616_낙산연수원_외주리스트" xfId="11155"/>
    <cellStyle name="2_단가조사표_외곽도로616_저동_실행작업(060713)" xfId="11156"/>
    <cellStyle name="2_단가조사표_용인죽전수량" xfId="11157"/>
    <cellStyle name="2_단가조사표_용인죽전수량_낙산연수원_외주리스트" xfId="11158"/>
    <cellStyle name="2_단가조사표_용인죽전수량_저동_실행작업(060713)" xfId="11159"/>
    <cellStyle name="2_단가조사표_원가계~1" xfId="11160"/>
    <cellStyle name="2_단가조사표_원가계~1_낙산연수원_외주리스트" xfId="11161"/>
    <cellStyle name="2_단가조사표_원가계~1_저동_실행작업(060713)" xfId="11162"/>
    <cellStyle name="2_단가조사표_유기질" xfId="11163"/>
    <cellStyle name="2_단가조사표_유기질_낙산연수원_외주리스트" xfId="11164"/>
    <cellStyle name="2_단가조사표_유기질_저동_실행작업(060713)" xfId="11165"/>
    <cellStyle name="2_단가조사표_자재조서 (2)" xfId="11166"/>
    <cellStyle name="2_단가조사표_자재조서 (2)_낙산연수원_외주리스트" xfId="11167"/>
    <cellStyle name="2_단가조사표_자재조서 (2)_저동_실행작업(060713)" xfId="11168"/>
    <cellStyle name="2_단가조사표_저동_실행작업(060713)" xfId="11169"/>
    <cellStyle name="2_단가조사표_총괄내역" xfId="11170"/>
    <cellStyle name="2_단가조사표_총괄내역 (2)" xfId="11171"/>
    <cellStyle name="2_단가조사표_총괄내역 (2)_낙산연수원_외주리스트" xfId="11172"/>
    <cellStyle name="2_단가조사표_총괄내역 (2)_저동_실행작업(060713)" xfId="11173"/>
    <cellStyle name="2_단가조사표_총괄내역_낙산연수원_외주리스트" xfId="11174"/>
    <cellStyle name="2_단가조사표_총괄내역_저동_실행작업(060713)" xfId="11175"/>
    <cellStyle name="2_단가조사표_터미널도로403" xfId="11176"/>
    <cellStyle name="2_단가조사표_터미널도로403_낙산연수원_외주리스트" xfId="11177"/>
    <cellStyle name="2_단가조사표_터미널도로403_저동_실행작업(060713)" xfId="11178"/>
    <cellStyle name="2_단가조사표_터미널도로429" xfId="11179"/>
    <cellStyle name="2_단가조사표_터미널도로429_낙산연수원_외주리스트" xfId="11180"/>
    <cellStyle name="2_단가조사표_터미널도로429_저동_실행작업(060713)" xfId="11181"/>
    <cellStyle name="2_단가조사표_포장일위" xfId="11182"/>
    <cellStyle name="2_단가조사표_포장일위_낙산연수원_외주리스트" xfId="11183"/>
    <cellStyle name="2_단가조사표_포장일위_저동_실행작업(060713)" xfId="11184"/>
    <cellStyle name="2_저동_실행작업(060713)" xfId="11185"/>
    <cellStyle name="20% - Accent1" xfId="11192"/>
    <cellStyle name="20% - Accent2" xfId="11193"/>
    <cellStyle name="20% - Accent3" xfId="11194"/>
    <cellStyle name="20% - Accent4" xfId="11195"/>
    <cellStyle name="20% - Accent5" xfId="11196"/>
    <cellStyle name="20% - Accent6" xfId="11197"/>
    <cellStyle name="20% - 강조색1 10" xfId="15118"/>
    <cellStyle name="20% - 강조색1 11" xfId="20983"/>
    <cellStyle name="20% - 강조색1 2" xfId="13733"/>
    <cellStyle name="20% - 강조색1 2 2" xfId="15119"/>
    <cellStyle name="20% - 강조색1 3" xfId="15120"/>
    <cellStyle name="20% - 강조색1 4" xfId="15121"/>
    <cellStyle name="20% - 강조색1 5" xfId="15122"/>
    <cellStyle name="20% - 강조색1 6" xfId="15123"/>
    <cellStyle name="20% - 강조색1 7" xfId="15124"/>
    <cellStyle name="20% - 강조색1 8" xfId="15125"/>
    <cellStyle name="20% - 강조색1 9" xfId="15126"/>
    <cellStyle name="20% - 강조색2 10" xfId="15127"/>
    <cellStyle name="20% - 강조색2 11" xfId="20984"/>
    <cellStyle name="20% - 강조색2 2" xfId="13734"/>
    <cellStyle name="20% - 강조색2 2 2" xfId="15128"/>
    <cellStyle name="20% - 강조색2 3" xfId="15129"/>
    <cellStyle name="20% - 강조색2 4" xfId="15130"/>
    <cellStyle name="20% - 강조색2 5" xfId="15131"/>
    <cellStyle name="20% - 강조색2 6" xfId="15132"/>
    <cellStyle name="20% - 강조색2 7" xfId="15133"/>
    <cellStyle name="20% - 강조색2 8" xfId="15134"/>
    <cellStyle name="20% - 강조색2 9" xfId="15135"/>
    <cellStyle name="20% - 강조색3 10" xfId="15136"/>
    <cellStyle name="20% - 강조색3 11" xfId="20985"/>
    <cellStyle name="20% - 강조색3 2" xfId="13735"/>
    <cellStyle name="20% - 강조색3 2 2" xfId="15137"/>
    <cellStyle name="20% - 강조색3 3" xfId="15138"/>
    <cellStyle name="20% - 강조색3 4" xfId="15139"/>
    <cellStyle name="20% - 강조색3 5" xfId="15140"/>
    <cellStyle name="20% - 강조색3 6" xfId="15141"/>
    <cellStyle name="20% - 강조색3 7" xfId="15142"/>
    <cellStyle name="20% - 강조색3 8" xfId="15143"/>
    <cellStyle name="20% - 강조색3 9" xfId="15144"/>
    <cellStyle name="20% - 강조색4 10" xfId="15145"/>
    <cellStyle name="20% - 강조색4 11" xfId="20986"/>
    <cellStyle name="20% - 강조색4 2" xfId="13736"/>
    <cellStyle name="20% - 강조색4 2 2" xfId="15146"/>
    <cellStyle name="20% - 강조색4 3" xfId="15147"/>
    <cellStyle name="20% - 강조색4 4" xfId="15148"/>
    <cellStyle name="20% - 강조색4 5" xfId="15149"/>
    <cellStyle name="20% - 강조색4 6" xfId="15150"/>
    <cellStyle name="20% - 강조색4 7" xfId="15151"/>
    <cellStyle name="20% - 강조색4 8" xfId="15152"/>
    <cellStyle name="20% - 강조색4 9" xfId="15153"/>
    <cellStyle name="20% - 강조색5 10" xfId="15154"/>
    <cellStyle name="20% - 강조색5 11" xfId="20987"/>
    <cellStyle name="20% - 강조색5 2" xfId="13737"/>
    <cellStyle name="20% - 강조색5 2 2" xfId="15155"/>
    <cellStyle name="20% - 강조색5 3" xfId="15156"/>
    <cellStyle name="20% - 강조색5 4" xfId="15157"/>
    <cellStyle name="20% - 강조색5 5" xfId="15158"/>
    <cellStyle name="20% - 강조색5 6" xfId="15159"/>
    <cellStyle name="20% - 강조색5 7" xfId="15160"/>
    <cellStyle name="20% - 강조색5 8" xfId="15161"/>
    <cellStyle name="20% - 강조색5 9" xfId="15162"/>
    <cellStyle name="20% - 강조색6 10" xfId="15163"/>
    <cellStyle name="20% - 강조색6 11" xfId="20988"/>
    <cellStyle name="20% - 강조색6 2" xfId="13738"/>
    <cellStyle name="20% - 강조색6 2 2" xfId="15164"/>
    <cellStyle name="20% - 강조색6 3" xfId="15165"/>
    <cellStyle name="20% - 강조색6 4" xfId="15166"/>
    <cellStyle name="20% - 강조색6 5" xfId="15167"/>
    <cellStyle name="20% - 강조색6 6" xfId="15168"/>
    <cellStyle name="20% - 강조색6 7" xfId="15169"/>
    <cellStyle name="20% - 강조색6 8" xfId="15170"/>
    <cellStyle name="20% - 강조색6 9" xfId="15171"/>
    <cellStyle name="2자리" xfId="11198"/>
    <cellStyle name="2자리선" xfId="11199"/>
    <cellStyle name="3" xfId="12451"/>
    <cellStyle name="³?a" xfId="13739"/>
    <cellStyle name="³f¹ô[0]_pldt" xfId="12988"/>
    <cellStyle name="³f¹ô_pldt" xfId="12987"/>
    <cellStyle name="၃urrency_OTD thru NOR " xfId="11201"/>
    <cellStyle name="3자리" xfId="11200"/>
    <cellStyle name="40% - Accent1" xfId="11202"/>
    <cellStyle name="40% - Accent2" xfId="11203"/>
    <cellStyle name="40% - Accent3" xfId="11204"/>
    <cellStyle name="40% - Accent4" xfId="11205"/>
    <cellStyle name="40% - Accent5" xfId="11206"/>
    <cellStyle name="40% - Accent6" xfId="11207"/>
    <cellStyle name="40% - 강조색1 10" xfId="15172"/>
    <cellStyle name="40% - 강조색1 11" xfId="20989"/>
    <cellStyle name="40% - 강조색1 2" xfId="13740"/>
    <cellStyle name="40% - 강조색1 2 2" xfId="15173"/>
    <cellStyle name="40% - 강조색1 3" xfId="15174"/>
    <cellStyle name="40% - 강조색1 4" xfId="15175"/>
    <cellStyle name="40% - 강조색1 5" xfId="15176"/>
    <cellStyle name="40% - 강조색1 6" xfId="15177"/>
    <cellStyle name="40% - 강조색1 7" xfId="15178"/>
    <cellStyle name="40% - 강조색1 8" xfId="15179"/>
    <cellStyle name="40% - 강조색1 9" xfId="15180"/>
    <cellStyle name="40% - 강조색2 10" xfId="15181"/>
    <cellStyle name="40% - 강조색2 11" xfId="20990"/>
    <cellStyle name="40% - 강조색2 2" xfId="13741"/>
    <cellStyle name="40% - 강조색2 2 2" xfId="15182"/>
    <cellStyle name="40% - 강조색2 3" xfId="15183"/>
    <cellStyle name="40% - 강조색2 4" xfId="15184"/>
    <cellStyle name="40% - 강조색2 5" xfId="15185"/>
    <cellStyle name="40% - 강조색2 6" xfId="15186"/>
    <cellStyle name="40% - 강조색2 7" xfId="15187"/>
    <cellStyle name="40% - 강조색2 8" xfId="15188"/>
    <cellStyle name="40% - 강조색2 9" xfId="15189"/>
    <cellStyle name="40% - 강조색3 10" xfId="15190"/>
    <cellStyle name="40% - 강조색3 11" xfId="20991"/>
    <cellStyle name="40% - 강조색3 2" xfId="13742"/>
    <cellStyle name="40% - 강조색3 2 2" xfId="15191"/>
    <cellStyle name="40% - 강조색3 3" xfId="15192"/>
    <cellStyle name="40% - 강조색3 4" xfId="15193"/>
    <cellStyle name="40% - 강조색3 5" xfId="15194"/>
    <cellStyle name="40% - 강조색3 6" xfId="15195"/>
    <cellStyle name="40% - 강조색3 7" xfId="15196"/>
    <cellStyle name="40% - 강조색3 8" xfId="15197"/>
    <cellStyle name="40% - 강조색3 9" xfId="15198"/>
    <cellStyle name="40% - 강조색4 10" xfId="15199"/>
    <cellStyle name="40% - 강조색4 11" xfId="20992"/>
    <cellStyle name="40% - 강조색4 2" xfId="13743"/>
    <cellStyle name="40% - 강조색4 2 2" xfId="15200"/>
    <cellStyle name="40% - 강조색4 3" xfId="15201"/>
    <cellStyle name="40% - 강조색4 4" xfId="15202"/>
    <cellStyle name="40% - 강조색4 5" xfId="15203"/>
    <cellStyle name="40% - 강조색4 6" xfId="15204"/>
    <cellStyle name="40% - 강조색4 7" xfId="15205"/>
    <cellStyle name="40% - 강조색4 8" xfId="15206"/>
    <cellStyle name="40% - 강조색4 9" xfId="15207"/>
    <cellStyle name="40% - 강조색5 10" xfId="15208"/>
    <cellStyle name="40% - 강조색5 11" xfId="20993"/>
    <cellStyle name="40% - 강조색5 2" xfId="13744"/>
    <cellStyle name="40% - 강조색5 2 2" xfId="15209"/>
    <cellStyle name="40% - 강조색5 3" xfId="15210"/>
    <cellStyle name="40% - 강조색5 4" xfId="15211"/>
    <cellStyle name="40% - 강조색5 5" xfId="15212"/>
    <cellStyle name="40% - 강조색5 6" xfId="15213"/>
    <cellStyle name="40% - 강조색5 7" xfId="15214"/>
    <cellStyle name="40% - 강조색5 8" xfId="15215"/>
    <cellStyle name="40% - 강조색5 9" xfId="15216"/>
    <cellStyle name="40% - 강조색6 10" xfId="15217"/>
    <cellStyle name="40% - 강조색6 11" xfId="20994"/>
    <cellStyle name="40% - 강조색6 2" xfId="13745"/>
    <cellStyle name="40% - 강조색6 2 2" xfId="15218"/>
    <cellStyle name="40% - 강조색6 3" xfId="15219"/>
    <cellStyle name="40% - 강조색6 4" xfId="15220"/>
    <cellStyle name="40% - 강조색6 5" xfId="15221"/>
    <cellStyle name="40% - 강조색6 6" xfId="15222"/>
    <cellStyle name="40% - 강조색6 7" xfId="15223"/>
    <cellStyle name="40% - 강조색6 8" xfId="15224"/>
    <cellStyle name="40% - 강조색6 9" xfId="15225"/>
    <cellStyle name="6" xfId="12450"/>
    <cellStyle name="60" xfId="11208"/>
    <cellStyle name="60% - Accent1" xfId="11209"/>
    <cellStyle name="60% - Accent2" xfId="11210"/>
    <cellStyle name="60% - Accent3" xfId="11211"/>
    <cellStyle name="60% - Accent4" xfId="11212"/>
    <cellStyle name="60% - Accent5" xfId="11213"/>
    <cellStyle name="60% - Accent6" xfId="11214"/>
    <cellStyle name="60% - 강조색1 10" xfId="15226"/>
    <cellStyle name="60% - 강조색1 11" xfId="20995"/>
    <cellStyle name="60% - 강조색1 2" xfId="13746"/>
    <cellStyle name="60% - 강조색1 2 2" xfId="15227"/>
    <cellStyle name="60% - 강조색1 3" xfId="15228"/>
    <cellStyle name="60% - 강조색1 4" xfId="15229"/>
    <cellStyle name="60% - 강조색1 5" xfId="15230"/>
    <cellStyle name="60% - 강조색1 6" xfId="15231"/>
    <cellStyle name="60% - 강조색1 7" xfId="15232"/>
    <cellStyle name="60% - 강조색1 8" xfId="15233"/>
    <cellStyle name="60% - 강조색1 9" xfId="15234"/>
    <cellStyle name="60% - 강조색2 10" xfId="15235"/>
    <cellStyle name="60% - 강조색2 11" xfId="20996"/>
    <cellStyle name="60% - 강조색2 2" xfId="13747"/>
    <cellStyle name="60% - 강조색2 2 2" xfId="15236"/>
    <cellStyle name="60% - 강조색2 3" xfId="15237"/>
    <cellStyle name="60% - 강조색2 4" xfId="15238"/>
    <cellStyle name="60% - 강조색2 5" xfId="15239"/>
    <cellStyle name="60% - 강조색2 6" xfId="15240"/>
    <cellStyle name="60% - 강조색2 7" xfId="15241"/>
    <cellStyle name="60% - 강조색2 8" xfId="15242"/>
    <cellStyle name="60% - 강조색2 9" xfId="15243"/>
    <cellStyle name="60% - 강조색3 10" xfId="15244"/>
    <cellStyle name="60% - 강조색3 11" xfId="20997"/>
    <cellStyle name="60% - 강조색3 2" xfId="13748"/>
    <cellStyle name="60% - 강조색3 2 2" xfId="15245"/>
    <cellStyle name="60% - 강조색3 3" xfId="15246"/>
    <cellStyle name="60% - 강조색3 4" xfId="15247"/>
    <cellStyle name="60% - 강조색3 5" xfId="15248"/>
    <cellStyle name="60% - 강조색3 6" xfId="15249"/>
    <cellStyle name="60% - 강조색3 7" xfId="15250"/>
    <cellStyle name="60% - 강조색3 8" xfId="15251"/>
    <cellStyle name="60% - 강조색3 9" xfId="15252"/>
    <cellStyle name="60% - 강조색4 10" xfId="15253"/>
    <cellStyle name="60% - 강조색4 11" xfId="20998"/>
    <cellStyle name="60% - 강조색4 2" xfId="13749"/>
    <cellStyle name="60% - 강조색4 2 2" xfId="15254"/>
    <cellStyle name="60% - 강조색4 3" xfId="15255"/>
    <cellStyle name="60% - 강조색4 4" xfId="15256"/>
    <cellStyle name="60% - 강조색4 5" xfId="15257"/>
    <cellStyle name="60% - 강조색4 6" xfId="15258"/>
    <cellStyle name="60% - 강조색4 7" xfId="15259"/>
    <cellStyle name="60% - 강조색4 8" xfId="15260"/>
    <cellStyle name="60% - 강조색4 9" xfId="15261"/>
    <cellStyle name="60% - 강조색5 10" xfId="15262"/>
    <cellStyle name="60% - 강조색5 11" xfId="20999"/>
    <cellStyle name="60% - 강조색5 2" xfId="13750"/>
    <cellStyle name="60% - 강조색5 2 2" xfId="15263"/>
    <cellStyle name="60% - 강조색5 3" xfId="15264"/>
    <cellStyle name="60% - 강조색5 4" xfId="15265"/>
    <cellStyle name="60% - 강조색5 5" xfId="15266"/>
    <cellStyle name="60% - 강조색5 6" xfId="15267"/>
    <cellStyle name="60% - 강조색5 7" xfId="15268"/>
    <cellStyle name="60% - 강조색5 8" xfId="15269"/>
    <cellStyle name="60% - 강조색5 9" xfId="15270"/>
    <cellStyle name="60% - 강조색6 10" xfId="15271"/>
    <cellStyle name="60% - 강조색6 11" xfId="21000"/>
    <cellStyle name="60% - 강조색6 2" xfId="13751"/>
    <cellStyle name="60% - 강조색6 2 2" xfId="15272"/>
    <cellStyle name="60% - 강조색6 3" xfId="15273"/>
    <cellStyle name="60% - 강조색6 4" xfId="15274"/>
    <cellStyle name="60% - 강조색6 5" xfId="15275"/>
    <cellStyle name="60% - 강조색6 6" xfId="15276"/>
    <cellStyle name="60% - 강조색6 7" xfId="15277"/>
    <cellStyle name="60% - 강조색6 8" xfId="15278"/>
    <cellStyle name="60% - 강조색6 9" xfId="15279"/>
    <cellStyle name="_x0014_7." xfId="12449"/>
    <cellStyle name="82" xfId="11215"/>
    <cellStyle name="82 2" xfId="12357"/>
    <cellStyle name="9" xfId="11216"/>
    <cellStyle name="90" xfId="13752"/>
    <cellStyle name="96" xfId="12448"/>
    <cellStyle name="a" xfId="11922"/>
    <cellStyle name="a 2" xfId="12706"/>
    <cellStyle name="A 3" xfId="13753"/>
    <cellStyle name="A 4" xfId="13754"/>
    <cellStyle name="Ā _x0010_က랐_xdc01_땯_x0001_" xfId="15280"/>
    <cellStyle name="a)" xfId="12399"/>
    <cellStyle name="a_02.NEATT(외주목록)" xfId="11923"/>
    <cellStyle name="A_02-도급공사비내역" xfId="12705"/>
    <cellStyle name="A_04028적산수량집계" xfId="12704"/>
    <cellStyle name="a_0514회의확정자료" xfId="12703"/>
    <cellStyle name="A_0901작업1-금액분리" xfId="12702"/>
    <cellStyle name="A_A0509-가실행(파주)" xfId="12633"/>
    <cellStyle name="a_A-0902건축공사확정(대안포함)" xfId="12632"/>
    <cellStyle name="a_A-0902조경공사확정(대안포함)" xfId="12631"/>
    <cellStyle name="A_BOOKCITY(전기)" xfId="12630"/>
    <cellStyle name="A_BOOKCITY(전기)_04028적산수량집계" xfId="12629"/>
    <cellStyle name="A_Z01-본작업" xfId="12628"/>
    <cellStyle name="A_가실행(3th)" xfId="12701"/>
    <cellStyle name="A_결정01-총괄가실행(0820)" xfId="12700"/>
    <cellStyle name="A_공설운동진입(가실행)" xfId="12699"/>
    <cellStyle name="A_공설운동진입(가실행)_04028적산수량집계" xfId="12698"/>
    <cellStyle name="A_공설운동진입(가실행)_BOOKCITY(전기)" xfId="12687"/>
    <cellStyle name="A_공설운동진입(가실행)_BOOKCITY(전기)_04028적산수량집계" xfId="12686"/>
    <cellStyle name="A_공설운동진입(가실행)_사본 - 파주 북시티(이채)" xfId="12697"/>
    <cellStyle name="A_공설운동진입(가실행)_사본 - 파주 북시티(이채)_04028적산수량집계" xfId="12696"/>
    <cellStyle name="A_공설운동진입(가실행)_제주대명호텔공용홀 9-13(제출)-3차" xfId="13755"/>
    <cellStyle name="A_공설운동진입(가실행)_제주리조트 공용부리뉴얼공사(2차)" xfId="13756"/>
    <cellStyle name="A_공설운동진입(가실행)_파주 BOOK CITY(통보용)" xfId="12691"/>
    <cellStyle name="A_공설운동진입(가실행)_파주 BOOK CITY(통보용)_04028적산수량집계" xfId="12690"/>
    <cellStyle name="A_공설운동진입(가실행)_파주 BOOK CITY가실행내역" xfId="12689"/>
    <cellStyle name="A_공설운동진입(가실행)_파주 BOOK CITY가실행내역_04028적산수량집계" xfId="12688"/>
    <cellStyle name="A_공설운동진입(가실행)_파주 북시티(이채)제출" xfId="12695"/>
    <cellStyle name="A_공설운동진입(가실행)_파주 북시티(이채)제출_04028적산수량집계" xfId="12694"/>
    <cellStyle name="A_공설운동진입(가실행)_파주 북시티(전체)제출(변경전)" xfId="12693"/>
    <cellStyle name="A_공설운동진입(가실행)_파주 북시티(전체)제출(변경전)_04028적산수량집계" xfId="12692"/>
    <cellStyle name="A_공설운동진입(가실행)_한남동 근린생활시설-6-1" xfId="13757"/>
    <cellStyle name="A_공설운동진입(가실행)_한남동 근린생활시설-6-1_제주대명호텔공용홀 9-13(제출)-3차" xfId="13758"/>
    <cellStyle name="A_공설운동진입(가실행)_한남동 근린생활시설-6-1_제주리조트 공용부리뉴얼공사(2차)" xfId="13759"/>
    <cellStyle name="A_공설운동진입(가실행)_한남동 근린생활시설-6-1_한남동 근린생활시설-6-1" xfId="13760"/>
    <cellStyle name="A_공설운동진입(가실행)_한남동 근린생활시설-6-1_한남동 근린생활시설-6-1_제주대명호텔공용홀 9-13(제출)-3차" xfId="13761"/>
    <cellStyle name="A_공설운동진입(가실행)_한남동 근린생활시설-6-1_한남동 근린생활시설-6-1_제주리조트 공용부리뉴얼공사(2차)" xfId="13762"/>
    <cellStyle name="a_공항관련공사비 비교" xfId="12685"/>
    <cellStyle name="a_낙산연수원_외주리스트" xfId="11924"/>
    <cellStyle name="A_당팀-가실행작업" xfId="12684"/>
    <cellStyle name="A_도급공사변경Ⅰ(0626)" xfId="12683"/>
    <cellStyle name="A_발전기연도변경관련 내역서(기계,제출,2.18)" xfId="12682"/>
    <cellStyle name="A_보고02-건축공사감액보고서(0714)" xfId="12681"/>
    <cellStyle name="A_분석001-구조체투입관련" xfId="12680"/>
    <cellStyle name="A_사본 - 0429파본사" xfId="12679"/>
    <cellStyle name="A_사본 - 파주 북시티(이채)" xfId="12678"/>
    <cellStyle name="A_사본 - 파주 북시티(이채)_04028적산수량집계" xfId="12677"/>
    <cellStyle name="A_설계 변경 내역정리" xfId="12676"/>
    <cellStyle name="A_실행01-총괄가실행(0828)" xfId="12675"/>
    <cellStyle name="a_자료03-대안수량조정실행대비표" xfId="12674"/>
    <cellStyle name="a_자료06-토목공사" xfId="12673"/>
    <cellStyle name="a_작업01-조경공사0709" xfId="12672"/>
    <cellStyle name="a_저동_실행작업(060713)" xfId="11925"/>
    <cellStyle name="a_참고02-당초가실행" xfId="12671"/>
    <cellStyle name="A_토목내역서" xfId="12670"/>
    <cellStyle name="A_토목내역서_04028적산수량집계" xfId="12669"/>
    <cellStyle name="A_토목내역서_BOOKCITY(전기)" xfId="12644"/>
    <cellStyle name="A_토목내역서_BOOKCITY(전기)_04028적산수량집계" xfId="12643"/>
    <cellStyle name="A_토목내역서_공설운동진입(가실행)" xfId="12668"/>
    <cellStyle name="A_토목내역서_공설운동진입(가실행)_04028적산수량집계" xfId="12667"/>
    <cellStyle name="A_토목내역서_공설운동진입(가실행)_BOOKCITY(전기)" xfId="12656"/>
    <cellStyle name="A_토목내역서_공설운동진입(가실행)_BOOKCITY(전기)_04028적산수량집계" xfId="12655"/>
    <cellStyle name="A_토목내역서_공설운동진입(가실행)_사본 - 파주 북시티(이채)" xfId="12666"/>
    <cellStyle name="A_토목내역서_공설운동진입(가실행)_사본 - 파주 북시티(이채)_04028적산수량집계" xfId="12665"/>
    <cellStyle name="A_토목내역서_공설운동진입(가실행)_제주대명호텔공용홀 9-13(제출)-3차" xfId="13763"/>
    <cellStyle name="A_토목내역서_공설운동진입(가실행)_제주리조트 공용부리뉴얼공사(2차)" xfId="13764"/>
    <cellStyle name="A_토목내역서_공설운동진입(가실행)_파주 BOOK CITY(통보용)" xfId="12660"/>
    <cellStyle name="A_토목내역서_공설운동진입(가실행)_파주 BOOK CITY(통보용)_04028적산수량집계" xfId="12659"/>
    <cellStyle name="A_토목내역서_공설운동진입(가실행)_파주 BOOK CITY가실행내역" xfId="12658"/>
    <cellStyle name="A_토목내역서_공설운동진입(가실행)_파주 BOOK CITY가실행내역_04028적산수량집계" xfId="12657"/>
    <cellStyle name="A_토목내역서_공설운동진입(가실행)_파주 북시티(이채)제출" xfId="12664"/>
    <cellStyle name="A_토목내역서_공설운동진입(가실행)_파주 북시티(이채)제출_04028적산수량집계" xfId="12663"/>
    <cellStyle name="A_토목내역서_공설운동진입(가실행)_파주 북시티(전체)제출(변경전)" xfId="12662"/>
    <cellStyle name="A_토목내역서_공설운동진입(가실행)_파주 북시티(전체)제출(변경전)_04028적산수량집계" xfId="12661"/>
    <cellStyle name="A_토목내역서_공설운동진입(가실행)_한남동 근린생활시설-6-1" xfId="13765"/>
    <cellStyle name="A_토목내역서_공설운동진입(가실행)_한남동 근린생활시설-6-1_제주대명호텔공용홀 9-13(제출)-3차" xfId="13766"/>
    <cellStyle name="A_토목내역서_공설운동진입(가실행)_한남동 근린생활시설-6-1_제주리조트 공용부리뉴얼공사(2차)" xfId="13767"/>
    <cellStyle name="A_토목내역서_공설운동진입(가실행)_한남동 근린생활시설-6-1_한남동 근린생활시설-6-1" xfId="13768"/>
    <cellStyle name="A_토목내역서_공설운동진입(가실행)_한남동 근린생활시설-6-1_한남동 근린생활시설-6-1_제주대명호텔공용홀 9-13(제출)-3차" xfId="13769"/>
    <cellStyle name="A_토목내역서_공설운동진입(가실행)_한남동 근린생활시설-6-1_한남동 근린생활시설-6-1_제주리조트 공용부리뉴얼공사(2차)" xfId="13770"/>
    <cellStyle name="A_토목내역서_사본 - 파주 북시티(이채)" xfId="12654"/>
    <cellStyle name="A_토목내역서_사본 - 파주 북시티(이채)_04028적산수량집계" xfId="12653"/>
    <cellStyle name="A_토목내역서_제주대명호텔공용홀 9-13(제출)-3차" xfId="13771"/>
    <cellStyle name="A_토목내역서_제주리조트 공용부리뉴얼공사(2차)" xfId="13772"/>
    <cellStyle name="A_토목내역서_파주 BOOK CITY(통보용)" xfId="12648"/>
    <cellStyle name="A_토목내역서_파주 BOOK CITY(통보용)_04028적산수량집계" xfId="12647"/>
    <cellStyle name="A_토목내역서_파주 BOOK CITY가실행내역" xfId="12646"/>
    <cellStyle name="A_토목내역서_파주 BOOK CITY가실행내역_04028적산수량집계" xfId="12645"/>
    <cellStyle name="A_토목내역서_파주 북시티(이채)제출" xfId="12652"/>
    <cellStyle name="A_토목내역서_파주 북시티(이채)제출_04028적산수량집계" xfId="12651"/>
    <cellStyle name="A_토목내역서_파주 북시티(전체)제출(변경전)" xfId="12650"/>
    <cellStyle name="A_토목내역서_파주 북시티(전체)제출(변경전)_04028적산수량집계" xfId="12649"/>
    <cellStyle name="A_토목내역서_한남동 근린생활시설-6-1" xfId="13773"/>
    <cellStyle name="A_토목내역서_한남동 근린생활시설-6-1_제주대명호텔공용홀 9-13(제출)-3차" xfId="13774"/>
    <cellStyle name="A_토목내역서_한남동 근린생활시설-6-1_제주리조트 공용부리뉴얼공사(2차)" xfId="13775"/>
    <cellStyle name="A_토목내역서_한남동 근린생활시설-6-1_한남동 근린생활시설-6-1" xfId="13776"/>
    <cellStyle name="A_토목내역서_한남동 근린생활시설-6-1_한남동 근린생활시설-6-1_제주대명호텔공용홀 9-13(제출)-3차" xfId="13777"/>
    <cellStyle name="A_토목내역서_한남동 근린생활시설-6-1_한남동 근린생활시설-6-1_제주리조트 공용부리뉴얼공사(2차)" xfId="13778"/>
    <cellStyle name="A_파주 BOOK CITY(통보용)" xfId="12638"/>
    <cellStyle name="A_파주 BOOK CITY(통보용)_04028적산수량집계" xfId="12637"/>
    <cellStyle name="A_파주 BOOK CITY가실행내역" xfId="12636"/>
    <cellStyle name="A_파주 BOOK CITY가실행내역_04028적산수량집계" xfId="12635"/>
    <cellStyle name="A_파주 북시티(이채)제출" xfId="12642"/>
    <cellStyle name="A_파주 북시티(이채)제출_04028적산수량집계" xfId="12641"/>
    <cellStyle name="A_파주 북시티(전체)제출(변경전)" xfId="12640"/>
    <cellStyle name="A_파주 북시티(전체)제출(변경전)_04028적산수량집계" xfId="12639"/>
    <cellStyle name="a_파주1차가실행(통합)-대안1-현장분" xfId="12634"/>
    <cellStyle name="A¡§¡©¡Ë¡þ¡ËO [0]_¨Ï©ª¢®i¡§¡þI¢®¨¡eE¨Ïo¡Ë¡Íe A¨Ï¡þA¡Ë¢¥A¢®AAI " xfId="20650"/>
    <cellStyle name="A¡§¡©¡Ë¡þ¡ËO_¨Ï©ª¢®i¡§¡þI¢®¨¡eE¨Ïo¡Ë¡Íe A¨Ï¡þA¡Ë¢¥A¢®AAI " xfId="20651"/>
    <cellStyle name="A¡§¡ⓒ¡E¡þ¡EO [0]_AO¡§uRCN￠R¨uU " xfId="13779"/>
    <cellStyle name="A¡§¡ⓒ¡E¡þ¡EO_AO¡§uRCN￠R¨uU " xfId="13780"/>
    <cellStyle name="A¡ER￠R¡¿¡ER¡§I¡ERE¡ER¨I¡ⓒ¡EREO [0]_¡ER￠R¡¿¡ER¨I¡ⓒ?￠RER￠R¡×¡ER￠R¡×I￠RER￠R¡×IoRA￠R¡×I¡§I¡§¡I" xfId="21767"/>
    <cellStyle name="A¡ER￠R¡¿¡ER¡§I¡ERE¡ER¨I¡ⓒ¡EREO_¡ER￠R¡¿¡ER¨I¡ⓒ?￠RER￠R¡×¡ER￠R¡×I￠RER￠R¡×IoRA￠R¡×I¡§I¡§¡I" xfId="21768"/>
    <cellStyle name="A¨­???? [0]_INQUIRY ????¨?¡?A??A?ª " xfId="12398"/>
    <cellStyle name="A¨­????_INQUIRY ????¨?¡?A??A?ª " xfId="12397"/>
    <cellStyle name="A¨­￠￢￠O [0]_¡¾ⓒøA¡Æ¨oA¡Æ¡IC¡I " xfId="21769"/>
    <cellStyle name="A¨­¢¬¢Ò [0]_¨öCAuA¡ÀAI " xfId="20652"/>
    <cellStyle name="A¨­￠￢￠O [0]_¨uc¨oA " xfId="19959"/>
    <cellStyle name="A¨­¢¬¢Ò [0]_©ø¡í¨¬I¡ÆeE©ö¢¥e A©¬A¢´A¡ÀAI " xfId="20653"/>
    <cellStyle name="A¨­￠￢￠O [0]_ⓒø¡i¨￢I¡ÆeEⓒo￠￥e Aⓒ￢A￠´A¡AAI " xfId="20654"/>
    <cellStyle name="A¨­¢¬¢Ò [0]_INQUIRY ¢¯¥ì¨ú¡ÀA©¬A©ª " xfId="12396"/>
    <cellStyle name="A¨­￠￢￠O_¡¾ⓒøA¡Æ¨oA¡Æ¡IC¡I " xfId="21770"/>
    <cellStyle name="A¨­¢¬¢Ò_¨öCAuA¡ÀAI " xfId="20655"/>
    <cellStyle name="A¨­￠￢￠O_¨uc¨oA " xfId="19960"/>
    <cellStyle name="A¨­¢¬¢Ò_©ø¡í¨¬I¡ÆeE©ö¢¥e A©¬A¢´A¡ÀAI " xfId="20656"/>
    <cellStyle name="A¨­￠￢￠O_ⓒø¡i¨￢I¡ÆeEⓒo￠￥e Aⓒ￢A￠´A¡AAI " xfId="20657"/>
    <cellStyle name="A¨­¢¬¢Ò_INQUIRY ¢¯¥ì¨ú¡ÀA©¬A©ª " xfId="12395"/>
    <cellStyle name="Aⓒ­" xfId="11926"/>
    <cellStyle name="Aⓒ­ 2" xfId="12627"/>
    <cellStyle name="Accent1" xfId="11927"/>
    <cellStyle name="Accent1 - 20%" xfId="11928"/>
    <cellStyle name="Accent1 - 40%" xfId="11929"/>
    <cellStyle name="Accent1 - 60%" xfId="11930"/>
    <cellStyle name="Accent1 10" xfId="12315"/>
    <cellStyle name="Accent1 2" xfId="12336"/>
    <cellStyle name="Accent1 3" xfId="12266"/>
    <cellStyle name="Accent1 4" xfId="13262"/>
    <cellStyle name="Accent1 5" xfId="12283"/>
    <cellStyle name="Accent1 6" xfId="13246"/>
    <cellStyle name="Accent1 7" xfId="12296"/>
    <cellStyle name="Accent1 8" xfId="12322"/>
    <cellStyle name="Accent1 9" xfId="12306"/>
    <cellStyle name="Accent2" xfId="11931"/>
    <cellStyle name="Accent2 - 20%" xfId="11932"/>
    <cellStyle name="Accent2 - 40%" xfId="11933"/>
    <cellStyle name="Accent2 - 60%" xfId="11934"/>
    <cellStyle name="Accent2 10" xfId="12314"/>
    <cellStyle name="Accent2 2" xfId="12335"/>
    <cellStyle name="Accent2 3" xfId="12267"/>
    <cellStyle name="Accent2 4" xfId="13261"/>
    <cellStyle name="Accent2 5" xfId="12284"/>
    <cellStyle name="Accent2 6" xfId="13245"/>
    <cellStyle name="Accent2 7" xfId="12297"/>
    <cellStyle name="Accent2 8" xfId="12321"/>
    <cellStyle name="Accent2 9" xfId="12307"/>
    <cellStyle name="Accent3" xfId="11935"/>
    <cellStyle name="Accent3 - 20%" xfId="11936"/>
    <cellStyle name="Accent3 - 40%" xfId="11937"/>
    <cellStyle name="Accent3 - 60%" xfId="11938"/>
    <cellStyle name="Accent3 10" xfId="13250"/>
    <cellStyle name="Accent3 2" xfId="12334"/>
    <cellStyle name="Accent3 3" xfId="12268"/>
    <cellStyle name="Accent3 4" xfId="13260"/>
    <cellStyle name="Accent3 5" xfId="12285"/>
    <cellStyle name="Accent3 6" xfId="13211"/>
    <cellStyle name="Accent3 7" xfId="13200"/>
    <cellStyle name="Accent3 8" xfId="13267"/>
    <cellStyle name="Accent3 9" xfId="12279"/>
    <cellStyle name="Accent4" xfId="11939"/>
    <cellStyle name="Accent4 - 20%" xfId="11940"/>
    <cellStyle name="Accent4 - 40%" xfId="11941"/>
    <cellStyle name="Accent4 - 60%" xfId="11942"/>
    <cellStyle name="Accent4 10" xfId="12313"/>
    <cellStyle name="Accent4 2" xfId="12333"/>
    <cellStyle name="Accent4 3" xfId="12269"/>
    <cellStyle name="Accent4 4" xfId="13259"/>
    <cellStyle name="Accent4 5" xfId="12286"/>
    <cellStyle name="Accent4 6" xfId="13244"/>
    <cellStyle name="Accent4 7" xfId="12298"/>
    <cellStyle name="Accent4 8" xfId="12320"/>
    <cellStyle name="Accent4 9" xfId="12308"/>
    <cellStyle name="Accent5" xfId="11943"/>
    <cellStyle name="Accent5 - 20%" xfId="11944"/>
    <cellStyle name="Accent5 - 40%" xfId="11945"/>
    <cellStyle name="Accent5 - 60%" xfId="11946"/>
    <cellStyle name="Accent5 10" xfId="13212"/>
    <cellStyle name="Accent5 2" xfId="12332"/>
    <cellStyle name="Accent5 3" xfId="12270"/>
    <cellStyle name="Accent5 4" xfId="13258"/>
    <cellStyle name="Accent5 5" xfId="12287"/>
    <cellStyle name="Accent5 6" xfId="13243"/>
    <cellStyle name="Accent5 7" xfId="12299"/>
    <cellStyle name="Accent5 8" xfId="12319"/>
    <cellStyle name="Accent5 9" xfId="12309"/>
    <cellStyle name="Accent6" xfId="11947"/>
    <cellStyle name="Accent6 - 20%" xfId="11948"/>
    <cellStyle name="Accent6 - 40%" xfId="11949"/>
    <cellStyle name="Accent6 - 60%" xfId="11950"/>
    <cellStyle name="Accent6 10" xfId="12312"/>
    <cellStyle name="Accent6 2" xfId="12331"/>
    <cellStyle name="Accent6 3" xfId="12271"/>
    <cellStyle name="Accent6 4" xfId="13257"/>
    <cellStyle name="Accent6 5" xfId="12288"/>
    <cellStyle name="Accent6 6" xfId="13242"/>
    <cellStyle name="Accent6 7" xfId="12300"/>
    <cellStyle name="Accent6 8" xfId="12318"/>
    <cellStyle name="Accent6 9" xfId="12310"/>
    <cellStyle name="Ae" xfId="11951"/>
    <cellStyle name="Åë" xfId="11952"/>
    <cellStyle name="Ae 10" xfId="13254"/>
    <cellStyle name="Ae 2" xfId="12626"/>
    <cellStyle name="Ae 3" xfId="13202"/>
    <cellStyle name="Ae 4" xfId="13269"/>
    <cellStyle name="Ae 5" xfId="12582"/>
    <cellStyle name="Ae 6" xfId="12986"/>
    <cellStyle name="Ae 7" xfId="12906"/>
    <cellStyle name="Ae 8" xfId="13273"/>
    <cellStyle name="Ae 9" xfId="12274"/>
    <cellStyle name="Aee­" xfId="13781"/>
    <cellStyle name="Aee­ " xfId="11953"/>
    <cellStyle name="Aee­  2" xfId="12625"/>
    <cellStyle name="Aee­  3" xfId="13782"/>
    <cellStyle name="Aee­  4" xfId="13783"/>
    <cellStyle name="Aee­ [" xfId="21771"/>
    <cellStyle name="Åëè­ [" xfId="11954"/>
    <cellStyle name="Aee­ [0]" xfId="13784"/>
    <cellStyle name="ÅëÈ­ [0]_ °ßÀû±âÁØ FLOW " xfId="20658"/>
    <cellStyle name="AeE­ [0]_ 2ÆAAþº° " xfId="21772"/>
    <cellStyle name="ÅëÈ­ [0]_¸ÅÃâ" xfId="20659"/>
    <cellStyle name="AeE­ [0]_¸AAa_laroux" xfId="20660"/>
    <cellStyle name="ÅëÈ­ [0]_¸ÅÃâ_laroux" xfId="20661"/>
    <cellStyle name="AeE­ [0]_¿­¸° INT" xfId="11955"/>
    <cellStyle name="ÅëÈ­ [0]_¿¬±¸°³¹ßÅõÀÚ2" xfId="20662"/>
    <cellStyle name="AeE­ [0]_¿￢±¸°³¹ßAoAU2 (2)" xfId="20663"/>
    <cellStyle name="ÅëÈ­ [0]_¿¬±¸°³¹ßÅõÀÚ2 (2)" xfId="20664"/>
    <cellStyle name="AeE­ [0]_¿￢±¸°³¹ßAoAU2_laroux" xfId="20665"/>
    <cellStyle name="ÅëÈ­ [0]_¿¬±¸°³¹ßÅõÀÚ2_laroux" xfId="20666"/>
    <cellStyle name="AeE­ [0]_¿a¾aC￥" xfId="20667"/>
    <cellStyle name="ÅëÈ­ [0]_¿ä¾àÇ¥" xfId="20668"/>
    <cellStyle name="AeE­ [0]_¿a¾aC￥±¹³≫" xfId="20669"/>
    <cellStyle name="ÅëÈ­ [0]_¿ä¾àÇ¥ÇØ¿Ü" xfId="20670"/>
    <cellStyle name="AeE­ [0]_¿μ¾÷¿Uºn¿e" xfId="20671"/>
    <cellStyle name="ÅëÈ­ [0]_±¸ºÐ¼ÕÀÍ" xfId="20672"/>
    <cellStyle name="AeE­ [0]_±a±¸μμ" xfId="20673"/>
    <cellStyle name="ÅëÈ­ [0]_±â¼ú°³¹ß" xfId="20674"/>
    <cellStyle name="AeE­ [0]_°ø A¤ C￥  BAR (sample) " xfId="19961"/>
    <cellStyle name="ÅëÈ­ [0]_¼öÃâ½ÇÀû " xfId="20675"/>
    <cellStyle name="AeE­ [0]_¼OAI(AOA¾)" xfId="20676"/>
    <cellStyle name="ÅëÈ­ [0]_¼ÕÀÍ(ÃÖÁ¾)" xfId="20677"/>
    <cellStyle name="AeE­ [0]_¼OAI(AOA¾) (2)" xfId="20678"/>
    <cellStyle name="ÅëÈ­ [0]_¼ÕÀÍ(ÃÖÁ¾) (2)" xfId="20679"/>
    <cellStyle name="AeE­ [0]_¼OAI(AOA¾) (2)_laroux" xfId="20680"/>
    <cellStyle name="ÅëÈ­ [0]_¼ÕÀÍ(ÃÖÁ¾) (2)_laroux" xfId="20681"/>
    <cellStyle name="AeE­ [0]_¼OAI(AOA¾)_laroux" xfId="20682"/>
    <cellStyle name="ÅëÈ­ [0]_¼ÕÀÍ(ÃÖÁ¾)_laroux" xfId="20683"/>
    <cellStyle name="AeE­ [0]_¼OAI_laroux" xfId="20684"/>
    <cellStyle name="ÅëÈ­ [0]_¼ÕÀÍ_laroux" xfId="20685"/>
    <cellStyle name="AeE­ [0]_¼OAI°eE¹(E¸Aaº¸°i)" xfId="20686"/>
    <cellStyle name="ÅëÈ­ [0]_¼ÕÀÍ°èÈ¹(È¸Àåº¸°í)" xfId="20687"/>
    <cellStyle name="AeE­ [0]_¼OAI°eE¹(º≫ºIº°AN°y) (7)" xfId="20688"/>
    <cellStyle name="ÅëÈ­ [0]_¼öÀÍ¼º " xfId="15281"/>
    <cellStyle name="AeE­ [0]_¼oAO (2)" xfId="20689"/>
    <cellStyle name="ÅëÈ­ [0]_¼öÁÖ (2)" xfId="20690"/>
    <cellStyle name="AeE­ [0]_¼oAO (2)_laroux" xfId="20691"/>
    <cellStyle name="ÅëÈ­ [0]_¼öÁÖ (2)_laroux" xfId="20692"/>
    <cellStyle name="AeE­ [0]_¼oAO_laroux" xfId="20693"/>
    <cellStyle name="ÅëÈ­ [0]_¼öÁÖ_laroux" xfId="20694"/>
    <cellStyle name="AeE­ [0]_¼oAO°³¼±" xfId="20695"/>
    <cellStyle name="ÅëÈ­ [0]_¼öÁÖ°³¼±" xfId="20696"/>
    <cellStyle name="AeE­ [0]_¼oAO°³¼±_1" xfId="20697"/>
    <cellStyle name="ÅëÈ­ [0]_¼öÁÖ°³¼±_1" xfId="20698"/>
    <cellStyle name="AeE­ [0]_½CAuA÷AI " xfId="20699"/>
    <cellStyle name="ÅëÈ­ [0]_¾ç½Ä" xfId="20700"/>
    <cellStyle name="AeE­ [0]_¾c½A (2)" xfId="20701"/>
    <cellStyle name="ÅëÈ­ [0]_¾ç½Ä (2)" xfId="20702"/>
    <cellStyle name="AeE­ [0]_10¿u2AO " xfId="13785"/>
    <cellStyle name="ÅëÈ­ [0]_10¿ù2ÁÖ " xfId="13786"/>
    <cellStyle name="AeE­ [0]_1202" xfId="20703"/>
    <cellStyle name="ÅëÈ­ [0]_1202" xfId="20704"/>
    <cellStyle name="AeE­ [0]_1C￥Ao" xfId="19962"/>
    <cellStyle name="ÅëÈ­ [0]_¹ýÀÎº°ÅõÀÚ°èÈ¹" xfId="20705"/>
    <cellStyle name="AeE­ [0]_³≫ºI°eE¹´e AßA¤A÷AI " xfId="19963"/>
    <cellStyle name="ÅëÈ­ [0]_3-1 ¹°·ùºñ" xfId="20706"/>
    <cellStyle name="AeE­ [0]_³a°￡¾c½A" xfId="20707"/>
    <cellStyle name="ÅëÈ­ [0]_³â°£¾ç½Ä" xfId="20708"/>
    <cellStyle name="AeE­ [0]_7°eE¹ " xfId="20709"/>
    <cellStyle name="ÅëÈ­ [0]_97°èÈ¹(1)" xfId="20710"/>
    <cellStyle name="AeE­ [0]_97°eE¹(2)" xfId="20711"/>
    <cellStyle name="ÅëÈ­ [0]_97°èÈ¹(2)" xfId="20712"/>
    <cellStyle name="AeE­ [0]_97°eE¹(3)" xfId="20713"/>
    <cellStyle name="ÅëÈ­ [0]_97°èÈ¹(3)" xfId="20714"/>
    <cellStyle name="AeE­ [0]_97°eE¹(4)" xfId="20715"/>
    <cellStyle name="ÅëÈ­ [0]_97°èÈ¹(4)" xfId="20716"/>
    <cellStyle name="AeE­ [0]_97°eE¹(5)" xfId="20717"/>
    <cellStyle name="ÅëÈ­ [0]_97°èÈ¹(5)" xfId="20718"/>
    <cellStyle name="AeE­ [0]_97°eE¹(6)" xfId="20719"/>
    <cellStyle name="ÅëÈ­ [0]_97°èÈ¹(6)" xfId="20720"/>
    <cellStyle name="AeE­ [0]_97°eE¹(7)" xfId="20721"/>
    <cellStyle name="ÅëÈ­ [0]_97°èÈ¹(7)" xfId="20722"/>
    <cellStyle name="AeE­ [0]_97°eE¹(8)" xfId="20723"/>
    <cellStyle name="ÅëÈ­ [0]_97°èÈ¹(8)" xfId="20724"/>
    <cellStyle name="AeE­ [0]_97°eE¹(9)" xfId="20725"/>
    <cellStyle name="ÅëÈ­ [0]_97°èÈ¹(9)" xfId="20726"/>
    <cellStyle name="AeE­ [0]_97³a ¼OAIAßA¤  (2)" xfId="20727"/>
    <cellStyle name="ÅëÈ­ [0]_97³â ¼ÕÀÍÃßÁ¤  (2)" xfId="20728"/>
    <cellStyle name="AeE­ [0]_97³a ¼OAIAßA¤  (A¾±a½C¿e)" xfId="20729"/>
    <cellStyle name="ÅëÈ­ [0]_97³â ¼ÕÀÍÃßÁ¤  (Á¾±â½Ç¿ë)" xfId="20730"/>
    <cellStyle name="AeE­ [0]_97³a ¼OAIAßA¤  (A¾±a½C¿e)_laroux" xfId="20731"/>
    <cellStyle name="ÅëÈ­ [0]_97³â ¼ÕÀÍÃßÁ¤  (Á¾±â½Ç¿ë)_laroux" xfId="20732"/>
    <cellStyle name="AeE­ [0]_A¤º¸½A½ºAU" xfId="20733"/>
    <cellStyle name="ÅëÈ­ [0]_Á¤º¸½Ã½ºÅÛ" xfId="20734"/>
    <cellStyle name="AeE­ [0]_A¤º¸½A½ºAU_laroux" xfId="20735"/>
    <cellStyle name="ÅëÈ­ [0]_Á¤º¸½Ã½ºÅÛ_laroux" xfId="20736"/>
    <cellStyle name="AeE­ [0]_A¾CO½A¼³ " xfId="21773"/>
    <cellStyle name="ÅëÈ­ [0]_Á¾ÇÕ½Å¼³ " xfId="21774"/>
    <cellStyle name="AeE­ [0]_A¾COA¶°AºÐ " xfId="13787"/>
    <cellStyle name="ÅëÈ­ [0]_Á¾ÇÕÃ¶°ÅºÐ " xfId="13788"/>
    <cellStyle name="AeE­ [0]_A¾COA¶°AºÐ  2" xfId="13789"/>
    <cellStyle name="ÅëÈ­ [0]_Ã¹Àå" xfId="20737"/>
    <cellStyle name="AeE­ [0]_AI¿øCoE²" xfId="20738"/>
    <cellStyle name="ÅëÈ­ [0]_ÀÎ¿øÇöÈ²" xfId="20739"/>
    <cellStyle name="AeE­ [0]_AI·A]" xfId="20740"/>
    <cellStyle name="ÅëÈ­ [0]_ÀÎ·Â]" xfId="20741"/>
    <cellStyle name="AeE­ [0]_AI·A]_laroux" xfId="20742"/>
    <cellStyle name="ÅëÈ­ [0]_ÀÎ·Â]_laroux" xfId="20743"/>
    <cellStyle name="AeE­ [0]_AMT " xfId="20744"/>
    <cellStyle name="ÅëÈ­ [0]_AMT " xfId="20745"/>
    <cellStyle name="AeE­ [0]_AN°y(1.25) " xfId="20746"/>
    <cellStyle name="ÅëÈ­ [0]_ÃÑ°ýÇ¥" xfId="20747"/>
    <cellStyle name="AeE­ [0]_AN°yC￥ (´eA÷´eA¶C￥)" xfId="20748"/>
    <cellStyle name="ÅëÈ­ [0]_ÃÑ°ýÇ¥ (´ëÂ÷´ëÁ¶Ç¥)" xfId="20749"/>
    <cellStyle name="AeE­ [0]_AN°yC￥ (¼oAaAO)" xfId="20750"/>
    <cellStyle name="ÅëÈ­ [0]_ÃÑ°ýÇ¥ (¼öÃâÀÔ)" xfId="20751"/>
    <cellStyle name="AeE­ [0]_AN°yC￥ (¼oAaAO) (2)" xfId="20752"/>
    <cellStyle name="ÅëÈ­ [0]_ÃÑ°ýÇ¥ (¼öÃâÀÔ) (2)" xfId="20753"/>
    <cellStyle name="AeE­ [0]_AN°yC￥ (2)" xfId="20754"/>
    <cellStyle name="ÅëÈ­ [0]_ÃÑ°ýÇ¥ (2)" xfId="20755"/>
    <cellStyle name="AeE­ [0]_AN°yC￥(¼oA¤)" xfId="20756"/>
    <cellStyle name="ÅëÈ­ [0]_ÃÑ°ýÇ¥(¼öÁ¤)" xfId="20757"/>
    <cellStyle name="AeE­ [0]_AN°yC￥(¼oA¤)_1" xfId="20758"/>
    <cellStyle name="ÅëÈ­ [0]_ÃÑ°ýÇ¥(¼öÁ¤)_1" xfId="20759"/>
    <cellStyle name="AeE­ [0]_AN°yC￥(¼OAI)" xfId="20760"/>
    <cellStyle name="ÅëÈ­ [0]_ÃÑ°ýÇ¥(¼ÕÀÍ)" xfId="20761"/>
    <cellStyle name="AeE­ [0]_AO°￡¸AAaCoE²" xfId="20762"/>
    <cellStyle name="ÅëÈ­ [0]_ÁÖ°£¸ÅÃâÇöÈ²" xfId="20763"/>
    <cellStyle name="AeE­ [0]_AoAU" xfId="20764"/>
    <cellStyle name="ÅëÈ­ [0]_ÅõÀÚ" xfId="20765"/>
    <cellStyle name="AeE­ [0]_AoAU_laroux" xfId="20766"/>
    <cellStyle name="ÅëÈ­ [0]_ÅõÀÚ_laroux" xfId="20767"/>
    <cellStyle name="AeE­ [0]_AoAU°eE¹ (ºI¼­º°) (2)" xfId="20768"/>
    <cellStyle name="ÅëÈ­ [0]_ÅõÀÚ°èÈ¹ (ºÎ¼­º°) (2)" xfId="20769"/>
    <cellStyle name="AeE­ [0]_AoAU°eE¹ (ºI¼­º°) (2)_laroux" xfId="20770"/>
    <cellStyle name="ÅëÈ­ [0]_ÅõÀÚ°èÈ¹ (ºÎ¼­º°) (2)_laroux" xfId="20771"/>
    <cellStyle name="AeE­ [0]_AoAU°eE¹ (ºI¼­º°) (3)" xfId="20772"/>
    <cellStyle name="ÅëÈ­ [0]_ÅõÀÚ°èÈ¹ (ºÎ¼­º°) (3)" xfId="20773"/>
    <cellStyle name="AeE­ [0]_AoAU°eE¹ (ºI¼­º°) (3)_laroux" xfId="20774"/>
    <cellStyle name="ÅëÈ­ [0]_ÅõÀÚ°èÈ¹ (ºÎ¼­º°) (3)_laroux" xfId="20775"/>
    <cellStyle name="AeE­ [0]_AoAU°eE¹ (ºI¼­º°) (4)" xfId="20776"/>
    <cellStyle name="ÅëÈ­ [0]_ÅõÀÚ°èÈ¹ (ºÎ¼­º°) (4)" xfId="20777"/>
    <cellStyle name="AeE­ [0]_AoAU°eE¹ A¶A¤³≫¿ª" xfId="20778"/>
    <cellStyle name="ÅëÈ­ [0]_ÅõÀÚ°èÈ¹(ºÎ¼­º°) (2)" xfId="20779"/>
    <cellStyle name="AeE­ [0]_AoAUAc¿ø" xfId="20780"/>
    <cellStyle name="ÅëÈ­ [0]_ÅõÀÚÀç¿ø" xfId="20781"/>
    <cellStyle name="AeE­ [0]_AßA¤¼OAI" xfId="20782"/>
    <cellStyle name="ÅëÈ­ [0]_ÃßÁ¤¼ÕÀÍ" xfId="20783"/>
    <cellStyle name="AeE­ [0]_AßAa±a ¼OAI°eE¹(¿a¾a)" xfId="20784"/>
    <cellStyle name="ÅëÈ­ [0]_ÁßÀå±â ¼ÕÀÍ°èÈ¹(¿ä¾à)" xfId="20785"/>
    <cellStyle name="AeE­ [0]_Au·≪°uA|º°ºn¿eAß°¡³≫¿ª" xfId="20786"/>
    <cellStyle name="ÅëÈ­ [0]_ÀÛ¼º¿ä·É" xfId="20787"/>
    <cellStyle name="AeE­ [0]_AUAc°eE¹" xfId="20788"/>
    <cellStyle name="ÅëÈ­ [0]_ÀÚÀç°èÈ¹" xfId="20789"/>
    <cellStyle name="AeE­ [0]_AUμ¿Æ÷CO¼OAI" xfId="20790"/>
    <cellStyle name="ÅëÈ­ [0]_Ç¥Áö (2)" xfId="20791"/>
    <cellStyle name="AeE­ [0]_C￥Ao_AoAUAy°eC￥ " xfId="13790"/>
    <cellStyle name="ÅëÈ­ [0]_Ç¥Áö_ÅõÀÚÁý°èÇ¥ " xfId="13791"/>
    <cellStyle name="AeE­ [0]_CaEA5³a (2)" xfId="20792"/>
    <cellStyle name="ÅëÈ­ [0]_ÇâÈÄ5³â (2)" xfId="20793"/>
    <cellStyle name="AeE­ [0]_CN°eAIAI96³a" xfId="20794"/>
    <cellStyle name="ÅëÈ­ [0]_ÇÑ°èÀÌÀÍ96³â" xfId="20795"/>
    <cellStyle name="AeE­ [0]_CoAo¹yAI" xfId="20796"/>
    <cellStyle name="ÅëÈ­ [0]_ÇöÁö¹ýÀÎ" xfId="20797"/>
    <cellStyle name="AeE­ [0]_E?A²º?μ¿" xfId="20798"/>
    <cellStyle name="ÅëÈ­ [0]_È¯À²º¯µ¿" xfId="20799"/>
    <cellStyle name="AeE­ [0]_E¸≫c°³¿a" xfId="20800"/>
    <cellStyle name="ÅëÈ­ [0]_INQUIRY ¿µ¾÷ÃßÁø " xfId="20801"/>
    <cellStyle name="AeE­ [0]_INQUIRY ¿μ¾÷AßAø " xfId="11956"/>
    <cellStyle name="ÅëÈ­ [0]_kc-elec system check list" xfId="19964"/>
    <cellStyle name="AeE­ [0]_laroux_1" xfId="11957"/>
    <cellStyle name="ÅëÈ­ [0]_laroux_1" xfId="11958"/>
    <cellStyle name="AeE­ [0]_laroux_1_Sheet1" xfId="20802"/>
    <cellStyle name="ÅëÈ­ [0]_laroux_1_Sheet1" xfId="20803"/>
    <cellStyle name="AeE­ [0]_laroux_2" xfId="11959"/>
    <cellStyle name="ÅëÈ­ [0]_laroux_2" xfId="11960"/>
    <cellStyle name="AeE­ [0]_laroux_Sheet1" xfId="20804"/>
    <cellStyle name="ÅëÈ­ [0]_laroux_Sheet1" xfId="20805"/>
    <cellStyle name="AeE­ [0]_º¸°i¼­" xfId="20806"/>
    <cellStyle name="ÅëÈ­ [0]_º¸°í¼­" xfId="20807"/>
    <cellStyle name="AeE­ [0]_º≫¼± ±æ¾i±uºI ¼o·R Ay°eC￥ " xfId="11961"/>
    <cellStyle name="ÅëÈ­ [0]_ºÎ¼­Åëº¸ÇùÁ¶Àü_Àç¹«È°µ¿ " xfId="20808"/>
    <cellStyle name="AeE­ [0]_ºn¿e¿¹≫e" xfId="20809"/>
    <cellStyle name="ÅëÈ­ [0]_pl" xfId="20810"/>
    <cellStyle name="AeE­ [0]_Sheet1" xfId="20811"/>
    <cellStyle name="ÅëÈ­ [0]_Sheet1" xfId="20812"/>
    <cellStyle name="AeE­ [0]_Sheet1_1" xfId="20813"/>
    <cellStyle name="ÅëÈ­ [0]_Sheet1_1" xfId="20814"/>
    <cellStyle name="AeE­ [0]_Sheet1_AN°yC￥ (´eA÷´eA¶C￥)" xfId="20815"/>
    <cellStyle name="ÅëÈ­ [0]_Sheet1_ÃÑ°ýÇ¥ (´ëÂ÷´ëÁ¶Ç¥)" xfId="20816"/>
    <cellStyle name="AeE­ [0]_Sheet1_AN°yC￥ (¼oAaAO)" xfId="20817"/>
    <cellStyle name="ÅëÈ­ [0]_Sheet1_ÃÑ°ýÇ¥ (¼öÃâÀÔ)" xfId="20818"/>
    <cellStyle name="AeE­ [0]_Sheet1_AN°yC￥ (¼oAaAO) (2)" xfId="20819"/>
    <cellStyle name="ÅëÈ­ [0]_Sheet1_ÃÑ°ýÇ¥ (¼öÃâÀÔ) (2)" xfId="20820"/>
    <cellStyle name="AeE­ [0]_Sheet1_AN°yC￥ (2)" xfId="20821"/>
    <cellStyle name="ÅëÈ­ [0]_Sheet1_ÃÑ°ýÇ¥ (2)" xfId="20822"/>
    <cellStyle name="AeE­ [0]_Sheet1_AN°yC￥(¼oA¤)" xfId="20823"/>
    <cellStyle name="ÅëÈ­ [0]_Sheet1_ÃÑ°ýÇ¥(¼öÁ¤)" xfId="20824"/>
    <cellStyle name="AeE­ [0]_Sheet1_AN°yC￥(¼OAI)" xfId="20825"/>
    <cellStyle name="ÅëÈ­ [0]_Sheet1_ÃÑ°ýÇ¥(¼ÕÀÍ)" xfId="20826"/>
    <cellStyle name="AeE­ [0]_Sheet1_CoAo¹yAI" xfId="20827"/>
    <cellStyle name="ÅëÈ­ [0]_Sheet1_ÇöÁö¹ýÀÎ" xfId="20828"/>
    <cellStyle name="AeE­ [0]_Sheet1_laroux" xfId="20829"/>
    <cellStyle name="ÅëÈ­ [0]_Sheet1_laroux" xfId="20830"/>
    <cellStyle name="AeE­ [0]_μÞAa" xfId="20831"/>
    <cellStyle name="Aee­ _020303-동묘역(대우)" xfId="11962"/>
    <cellStyle name="AeE­｟¿­¸° INT" xfId="13792"/>
    <cellStyle name="AeE­｟¿­¸° INT 2" xfId="13793"/>
    <cellStyle name="AeE­｟¿­¸° INT 3" xfId="13794"/>
    <cellStyle name="AeE­｟¿­¸° INT 4" xfId="13795"/>
    <cellStyle name="AeE­_  A¾  CO  " xfId="11963"/>
    <cellStyle name="ÅëÈ­_ °ßÀû±âÁØ FLOW " xfId="20832"/>
    <cellStyle name="AeE­_ 2ÆAAþº° " xfId="21775"/>
    <cellStyle name="ÅëÈ­_¸ÅÃâ" xfId="20833"/>
    <cellStyle name="AeE­_¸AAa_laroux" xfId="20834"/>
    <cellStyle name="ÅëÈ­_¸ÅÃâ_laroux" xfId="20835"/>
    <cellStyle name="AeE­_¿­¸° INT" xfId="11964"/>
    <cellStyle name="ÅëÈ­_¿¬±¸°³¹ßÅõÀÚ2" xfId="20836"/>
    <cellStyle name="AeE­_¿￢±¸°³¹ßAoAU2 (2)" xfId="20837"/>
    <cellStyle name="ÅëÈ­_¿¬±¸°³¹ßÅõÀÚ2 (2)" xfId="20838"/>
    <cellStyle name="AeE­_¿￢±¸°³¹ßAoAU2_laroux" xfId="20839"/>
    <cellStyle name="ÅëÈ­_¿¬±¸°³¹ßÅõÀÚ2_laroux" xfId="20840"/>
    <cellStyle name="AeE­_¿￢±¸°³¹ßAoAU2_장비비기준" xfId="20841"/>
    <cellStyle name="ÅëÈ­_¿¬±¸°³¹ßÅõÀÚ2_장비비기준" xfId="20842"/>
    <cellStyle name="AeE­_¿a¾aC￥" xfId="20843"/>
    <cellStyle name="ÅëÈ­_¿ä¾àÇ¥" xfId="20844"/>
    <cellStyle name="AeE­_¿a¾aC￥±¹³≫" xfId="20845"/>
    <cellStyle name="ÅëÈ­_¿ä¾àÇ¥ÇØ¿Ü" xfId="20846"/>
    <cellStyle name="AeE­_¿μ¾÷¿Uºn¿e" xfId="20847"/>
    <cellStyle name="ÅëÈ­_±¸ºÐ¼ÕÀÍ" xfId="20848"/>
    <cellStyle name="AeE­_±a±¸μμ" xfId="20849"/>
    <cellStyle name="ÅëÈ­_±â¼ú°³¹ß" xfId="20850"/>
    <cellStyle name="AeE­_°ø A¤ C￥  BAR (sample) " xfId="19965"/>
    <cellStyle name="ÅëÈ­_¼öÃâ½ÇÀû " xfId="20851"/>
    <cellStyle name="AeE­_¼OAI(AOA¾)" xfId="20852"/>
    <cellStyle name="ÅëÈ­_¼ÕÀÍ(ÃÖÁ¾)" xfId="20853"/>
    <cellStyle name="AeE­_¼OAI(AOA¾) (2)" xfId="20854"/>
    <cellStyle name="ÅëÈ­_¼ÕÀÍ(ÃÖÁ¾) (2)" xfId="20855"/>
    <cellStyle name="AeE­_¼OAI(AOA¾) (2)_laroux" xfId="20856"/>
    <cellStyle name="ÅëÈ­_¼ÕÀÍ(ÃÖÁ¾) (2)_laroux" xfId="20857"/>
    <cellStyle name="AeE­_¼OAI(AOA¾)_laroux" xfId="20858"/>
    <cellStyle name="ÅëÈ­_¼ÕÀÍ(ÃÖÁ¾)_laroux" xfId="20859"/>
    <cellStyle name="AeE­_¼OAI_laroux" xfId="20860"/>
    <cellStyle name="ÅëÈ­_¼ÕÀÍ_laroux" xfId="20861"/>
    <cellStyle name="AeE­_¼OAI°eE¹(E¸Aaº¸°i)" xfId="20862"/>
    <cellStyle name="ÅëÈ­_¼ÕÀÍ°èÈ¹(È¸Àåº¸°í)" xfId="20863"/>
    <cellStyle name="AeE­_¼OAI°eE¹(º≫ºIº°AN°y) (7)" xfId="20864"/>
    <cellStyle name="ÅëÈ­_¼öÀÍ¼º " xfId="15282"/>
    <cellStyle name="AeE­_¼oAO (2)" xfId="20865"/>
    <cellStyle name="ÅëÈ­_¼öÁÖ (2)" xfId="20866"/>
    <cellStyle name="AeE­_¼oAO (2)_laroux" xfId="20867"/>
    <cellStyle name="ÅëÈ­_¼öÁÖ (2)_laroux" xfId="20868"/>
    <cellStyle name="AeE­_¼oAO_laroux" xfId="20869"/>
    <cellStyle name="ÅëÈ­_¼öÁÖ_laroux" xfId="20870"/>
    <cellStyle name="AeE­_¼oAO°³¼±" xfId="20871"/>
    <cellStyle name="ÅëÈ­_¼öÁÖ°³¼±" xfId="20872"/>
    <cellStyle name="AeE­_¼oAO°³¼±_1" xfId="20873"/>
    <cellStyle name="ÅëÈ­_¼öÁÖ°³¼±_1" xfId="20874"/>
    <cellStyle name="AeE­_½CAuA÷AI " xfId="20875"/>
    <cellStyle name="ÅëÈ­_¾ç½Ä" xfId="20876"/>
    <cellStyle name="AeE­_¾c½A (2)" xfId="20877"/>
    <cellStyle name="ÅëÈ­_¾ç½Ä (2)" xfId="20878"/>
    <cellStyle name="AeE­_10¿u2AO " xfId="13796"/>
    <cellStyle name="ÅëÈ­_10¿ù2ÁÖ " xfId="13797"/>
    <cellStyle name="AeE­_1202" xfId="20879"/>
    <cellStyle name="ÅëÈ­_1202" xfId="20880"/>
    <cellStyle name="AeE­_¹yAIº°AoAU°eE¹" xfId="20881"/>
    <cellStyle name="ÅëÈ­_¹ýÀÎº°ÅõÀÚ°èÈ¹" xfId="20882"/>
    <cellStyle name="AeE­_³≫ºI°eE¹´e AßA¤A÷AI " xfId="19966"/>
    <cellStyle name="ÅëÈ­_3-1 ¹°·ùºñ" xfId="20883"/>
    <cellStyle name="AeE­_³a°￡¾c½A" xfId="20884"/>
    <cellStyle name="ÅëÈ­_³â°£¾ç½Ä" xfId="20885"/>
    <cellStyle name="AeE­_6 BL" xfId="21776"/>
    <cellStyle name="ÅëÈ­_97°èÈ¹(1)" xfId="20886"/>
    <cellStyle name="AeE­_97°eE¹(2)" xfId="20887"/>
    <cellStyle name="ÅëÈ­_97°èÈ¹(2)" xfId="20888"/>
    <cellStyle name="AeE­_97°eE¹(3)" xfId="20889"/>
    <cellStyle name="ÅëÈ­_97°èÈ¹(3)" xfId="20890"/>
    <cellStyle name="AeE­_97°eE¹(4)" xfId="20891"/>
    <cellStyle name="ÅëÈ­_97°èÈ¹(4)" xfId="20892"/>
    <cellStyle name="AeE­_97°eE¹(5)" xfId="20893"/>
    <cellStyle name="ÅëÈ­_97°èÈ¹(5)" xfId="20894"/>
    <cellStyle name="AeE­_97°eE¹(6)" xfId="20895"/>
    <cellStyle name="ÅëÈ­_97°èÈ¹(6)" xfId="20896"/>
    <cellStyle name="AeE­_97°eE¹(7)" xfId="20897"/>
    <cellStyle name="ÅëÈ­_97°èÈ¹(7)" xfId="20898"/>
    <cellStyle name="AeE­_97°eE¹(8)" xfId="20899"/>
    <cellStyle name="ÅëÈ­_97°èÈ¹(8)" xfId="20900"/>
    <cellStyle name="AeE­_97°eE¹(9)" xfId="20901"/>
    <cellStyle name="ÅëÈ­_97°èÈ¹(9)" xfId="20902"/>
    <cellStyle name="AeE­_97³a ¼OAIAßA¤  (2)" xfId="20903"/>
    <cellStyle name="ÅëÈ­_97³â ¼ÕÀÍÃßÁ¤  (2)" xfId="20904"/>
    <cellStyle name="AeE­_97³a ¼OAIAßA¤  (A¾±a½C¿e)" xfId="20905"/>
    <cellStyle name="ÅëÈ­_97³â ¼ÕÀÍÃßÁ¤  (Á¾±â½Ç¿ë)" xfId="20906"/>
    <cellStyle name="AeE­_97³a ¼OAIAßA¤  (A¾±a½C¿e)_laroux" xfId="20907"/>
    <cellStyle name="ÅëÈ­_97³â ¼ÕÀÍÃßÁ¤  (Á¾±â½Ç¿ë)_laroux" xfId="20908"/>
    <cellStyle name="AeE­_97³a ¼OAIAßA¤  (A¾±a½C¿e)_장비비기준" xfId="20909"/>
    <cellStyle name="ÅëÈ­_97³â ¼ÕÀÍÃßÁ¤  (Á¾±â½Ç¿ë)_장비비기준" xfId="20910"/>
    <cellStyle name="AeE­_A¤º¸½A½ºAU" xfId="20911"/>
    <cellStyle name="ÅëÈ­_Á¤º¸½Ã½ºÅÛ" xfId="20912"/>
    <cellStyle name="AeE­_A¤º¸½A½ºAU_laroux" xfId="20913"/>
    <cellStyle name="ÅëÈ­_Á¤º¸½Ã½ºÅÛ_laroux" xfId="20914"/>
    <cellStyle name="AeE­_A¤º¸½A½ºAU_장비비기준" xfId="20915"/>
    <cellStyle name="ÅëÈ­_Á¤º¸½Ã½ºÅÛ_장비비기준" xfId="20916"/>
    <cellStyle name="AeE­_A¾COA¶°AºÐ " xfId="13798"/>
    <cellStyle name="ÅëÈ­_Á¾ÇÕÃ¶°ÅºÐ " xfId="13799"/>
    <cellStyle name="AeE­_A¾COA¶°AºÐ  2" xfId="13800"/>
    <cellStyle name="ÅëÈ­_Ã¹Àå" xfId="20917"/>
    <cellStyle name="AeE­_AI¿øCoE²" xfId="20918"/>
    <cellStyle name="ÅëÈ­_ÀÎ¿øÇöÈ²" xfId="20919"/>
    <cellStyle name="AeE­_AI·A]" xfId="20920"/>
    <cellStyle name="ÅëÈ­_ÀÎ·Â]" xfId="20921"/>
    <cellStyle name="AeE­_AI·A]_laroux" xfId="20922"/>
    <cellStyle name="ÅëÈ­_ÀÎ·Â]_laroux" xfId="20923"/>
    <cellStyle name="AeE­_AMT " xfId="20924"/>
    <cellStyle name="ÅëÈ­_AMT " xfId="20925"/>
    <cellStyle name="AeE­_AN°y(1.25) " xfId="20926"/>
    <cellStyle name="ÅëÈ­_ÃÑ°ýÇ¥" xfId="20927"/>
    <cellStyle name="AeE­_AN°yC￥ (´eA÷´eA¶C￥)" xfId="20928"/>
    <cellStyle name="ÅëÈ­_ÃÑ°ýÇ¥ (´ëÂ÷´ëÁ¶Ç¥)" xfId="20929"/>
    <cellStyle name="AeE­_AN°yC￥ (¼oAaAO)" xfId="20930"/>
    <cellStyle name="ÅëÈ­_ÃÑ°ýÇ¥ (¼öÃâÀÔ)" xfId="20931"/>
    <cellStyle name="AeE­_AN°yC￥ (¼oAaAO) (2)" xfId="20932"/>
    <cellStyle name="ÅëÈ­_ÃÑ°ýÇ¥ (¼öÃâÀÔ) (2)" xfId="20933"/>
    <cellStyle name="AeE­_AN°yC￥ (2)" xfId="20934"/>
    <cellStyle name="ÅëÈ­_ÃÑ°ýÇ¥ (2)" xfId="20935"/>
    <cellStyle name="AeE­_AN°yC￥(¼oA¤)" xfId="20936"/>
    <cellStyle name="ÅëÈ­_ÃÑ°ýÇ¥(¼öÁ¤)" xfId="20937"/>
    <cellStyle name="AeE­_AN°yC￥(¼oA¤)_1" xfId="20938"/>
    <cellStyle name="ÅëÈ­_ÃÑ°ýÇ¥(¼öÁ¤)_1" xfId="20939"/>
    <cellStyle name="AeE­_AN°yC￥(¼OAI)" xfId="20940"/>
    <cellStyle name="ÅëÈ­_ÃÑ°ýÇ¥(¼ÕÀÍ)" xfId="20941"/>
    <cellStyle name="AeE­_AO°￡¸AAaCoE²" xfId="20942"/>
    <cellStyle name="ÅëÈ­_ÁÖ°£¸ÅÃâÇöÈ²" xfId="20943"/>
    <cellStyle name="AeE­_AoAU" xfId="20944"/>
    <cellStyle name="ÅëÈ­_ÅõÀÚ" xfId="20945"/>
    <cellStyle name="AeE­_AoAU_laroux" xfId="20946"/>
    <cellStyle name="ÅëÈ­_ÅõÀÚ_laroux" xfId="20947"/>
    <cellStyle name="AeE­_AoAU°eE¹ (ºI¼­º°) (2)" xfId="20948"/>
    <cellStyle name="ÅëÈ­_ÅõÀÚ°èÈ¹ (ºÎ¼­º°) (2)" xfId="20949"/>
    <cellStyle name="AeE­_AoAU°eE¹ (ºI¼­º°) (2)_laroux" xfId="20950"/>
    <cellStyle name="ÅëÈ­_ÅõÀÚ°èÈ¹ (ºÎ¼­º°) (2)_laroux" xfId="20951"/>
    <cellStyle name="AeE­_AoAU°eE¹ (ºI¼­º°) (2)_장비비기준" xfId="20952"/>
    <cellStyle name="ÅëÈ­_ÅõÀÚ°èÈ¹ (ºÎ¼­º°) (2)_장비비기준" xfId="20953"/>
    <cellStyle name="AeE­_AoAU°eE¹ (ºI¼­º°) (3)" xfId="20954"/>
    <cellStyle name="ÅëÈ­_ÅõÀÚ°èÈ¹ (ºÎ¼­º°) (3)" xfId="20955"/>
    <cellStyle name="AeE­_AoAU°eE¹ (ºI¼­º°) (3)_laroux" xfId="20956"/>
    <cellStyle name="ÅëÈ­_ÅõÀÚ°èÈ¹ (ºÎ¼­º°) (3)_laroux" xfId="20957"/>
    <cellStyle name="AeE­_AoAU°eE¹ (ºI¼­º°) (3)_장비비기준" xfId="20958"/>
    <cellStyle name="ÅëÈ­_ÅõÀÚ°èÈ¹ (ºÎ¼­º°) (3)_장비비기준" xfId="20959"/>
    <cellStyle name="AeE­_AoAU°eE¹ (ºI¼­º°) (4)" xfId="20960"/>
    <cellStyle name="ÅëÈ­_ÅõÀÚ°èÈ¹ (ºÎ¼­º°) (4)" xfId="20961"/>
    <cellStyle name="AeE­_AoAU°eE¹ A¶A¤³≫¿ª" xfId="20962"/>
    <cellStyle name="ÅëÈ­_ÅõÀÚ°èÈ¹(ºÎ¼­º°) (2)" xfId="20963"/>
    <cellStyle name="AeE­_AoAUAc¿ø" xfId="20964"/>
    <cellStyle name="ÅëÈ­_ÅõÀÚÀç¿ø" xfId="20965"/>
    <cellStyle name="AeE­_AßA¤¼OAI" xfId="20966"/>
    <cellStyle name="ÅëÈ­_ÃßÁ¤¼ÕÀÍ" xfId="20967"/>
    <cellStyle name="AeE­_AßAa±a ¼OAI°eE¹(¿a¾a)" xfId="20968"/>
    <cellStyle name="ÅëÈ­_ÁßÀå±â ¼ÕÀÍ°èÈ¹(¿ä¾à)" xfId="20969"/>
    <cellStyle name="AeE­_Au·≪°uA|º°ºn¿eAß°¡³≫¿ª" xfId="20970"/>
    <cellStyle name="ÅëÈ­_ÀÛ¼º¿ä·É" xfId="20971"/>
    <cellStyle name="AeE­_AUAc°eE¹" xfId="20972"/>
    <cellStyle name="ÅëÈ­_ÀÚÀç°èÈ¹" xfId="20973"/>
    <cellStyle name="AeE­_AUμ¿Æ÷CO¼OAI" xfId="20974"/>
    <cellStyle name="ÅëÈ­_Ç¥Áö (2)" xfId="20975"/>
    <cellStyle name="AeE­_C￥Ao_AoAUAy°eC￥ " xfId="13801"/>
    <cellStyle name="ÅëÈ­_Ç¥Áö_ÅõÀÚÁý°èÇ¥ " xfId="13802"/>
    <cellStyle name="AeE­_CaEA5³a (2)" xfId="20976"/>
    <cellStyle name="ÅëÈ­_kc-elec system check list" xfId="19967"/>
    <cellStyle name="AeE­_laroux_1" xfId="11965"/>
    <cellStyle name="ÅëÈ­_laroux_1" xfId="11966"/>
    <cellStyle name="AeE­_laroux_2" xfId="11967"/>
    <cellStyle name="ÅëÈ­_laroux_2" xfId="11968"/>
    <cellStyle name="AeE­_º≫¼± ±æ¾i±uºI ¼o·R Ay°eC￥ " xfId="11969"/>
    <cellStyle name="ÅëÈ­_RESULTS" xfId="12624"/>
    <cellStyle name="Aee¡" xfId="11970"/>
    <cellStyle name="Aee¡ 2" xfId="12623"/>
    <cellStyle name="AeE¡? [0]_INQUIRY ????¨?¡?A??A?ª " xfId="12394"/>
    <cellStyle name="AeE¡?_INQUIRY ????¨?¡?A??A?ª " xfId="12393"/>
    <cellStyle name="AeE¡© [0]_INQUIRY ¢¯¥ì¨ú¡ÀA©¬A©ª " xfId="12392"/>
    <cellStyle name="AeE¡©_INQUIRY ¢¯¥ì¨ú¡ÀA©¬A©ª " xfId="12391"/>
    <cellStyle name="AeE¡ⓒ [0]_¡¾ⓒøA¡Æ¨oA¡Æ¡IC¡I " xfId="21777"/>
    <cellStyle name="AeE¡ⓒ_¡¾ⓒøA¡Æ¨oA¡Æ¡IC¡I " xfId="21778"/>
    <cellStyle name="AeE￠R¨I [0]_AO¡§uRCN￠R¨uU " xfId="13803"/>
    <cellStyle name="AeE￠R¨I_AO¡§uRCN￠R¨uU " xfId="13804"/>
    <cellStyle name="AeE￠RER￠R¡×I [0]_¡ER￠R¡¿¡ER¨I¡ⓒ?￠RER￠R¡×¡ER￠R¡×I￠RER￠R¡×IoRA￠R¡×I¡§I¡§¡I" xfId="21779"/>
    <cellStyle name="AeE￠RER￠R¡×I_¡ER￠R¡¿¡ER¨I¡ⓒ?￠RER￠R¡×¡ER￠R¡×I￠RER￠R¡×IoRA￠R¡×I¡§I¡§¡I" xfId="21780"/>
    <cellStyle name="Æu¼ " xfId="13805"/>
    <cellStyle name="ALIGNMENT" xfId="11971"/>
    <cellStyle name="AoA¤μCAo ¾EA½" xfId="15283"/>
    <cellStyle name="AoA¤μCAo ¾EA½ 2" xfId="15284"/>
    <cellStyle name="args.style" xfId="12228"/>
    <cellStyle name="Aþ" xfId="21781"/>
    <cellStyle name="Äþ" xfId="11972"/>
    <cellStyle name="Aþ¸" xfId="11973"/>
    <cellStyle name="Aþ¸ 2" xfId="12622"/>
    <cellStyle name="Aþ¸¶" xfId="13806"/>
    <cellStyle name="Aþ¸¶ [" xfId="21782"/>
    <cellStyle name="Äþ¸¶ [" xfId="11974"/>
    <cellStyle name="Aþ¸¶ [0]" xfId="13807"/>
    <cellStyle name="ÄÞ¸¶ [0]_(1.Åä)" xfId="11975"/>
    <cellStyle name="AÞ¸¶ [0]_¸¶≫eCI¼oAIA§ " xfId="11976"/>
    <cellStyle name="ÄÞ¸¶ [0]_¸ÅÃâ" xfId="21783"/>
    <cellStyle name="AÞ¸¶ [0]_¿­¸° INT" xfId="11977"/>
    <cellStyle name="ÄÞ¸¶ [0]_±³À°ÈÆ·Ãºñ(ºÎ¼­º°)" xfId="13808"/>
    <cellStyle name="AÞ¸¶ [0]_°¡³ª´U " xfId="13809"/>
    <cellStyle name="ÄÞ¸¶ [0]_°ø¹®¾ç½Ä" xfId="19968"/>
    <cellStyle name="AÞ¸¶ [0]_¼oAa½CAu " xfId="19969"/>
    <cellStyle name="ÄÞ¸¶ [0]_¼öÀÍ¼º " xfId="15285"/>
    <cellStyle name="AÞ¸¶ [0]_1" xfId="19970"/>
    <cellStyle name="ÄÞ¸¶ [0]_10¿ù2ÁÖ " xfId="13810"/>
    <cellStyle name="AÞ¸¶ [0]_³≫ºI°eE¹´e AßA¤A÷AI " xfId="19971"/>
    <cellStyle name="ÄÞ¸¶ [0]_Á¦Á¶1ºÎ1°ú ÇöÈ² " xfId="13811"/>
    <cellStyle name="AÞ¸¶ [0]_A¾COA¶°AºÐ " xfId="13812"/>
    <cellStyle name="ÄÞ¸¶ [0]_Á¾ÇÕÃ¶°ÅºÐ " xfId="13813"/>
    <cellStyle name="AÞ¸¶ [0]_A¾COA¶°AºÐ  2" xfId="13814"/>
    <cellStyle name="ÄÞ¸¶ [0]_ÅõÀÚÁý°èÇ¥ " xfId="13815"/>
    <cellStyle name="AÞ¸¶ [0]_C￥Ao_AoAUAy°eC￥ " xfId="13816"/>
    <cellStyle name="ÄÞ¸¶ [0]_Ç¥Áö_ÅõÀÚÁý°èÇ¥ " xfId="13817"/>
    <cellStyle name="AÞ¸¶ [0]_INQUIRY ¿μ¾÷AßAø " xfId="11978"/>
    <cellStyle name="ÄÞ¸¶ [0]_laroux" xfId="11979"/>
    <cellStyle name="AÞ¸¶ [0]_laroux_1" xfId="11980"/>
    <cellStyle name="ÄÞ¸¶ [0]_laroux_1" xfId="11981"/>
    <cellStyle name="AÞ¸¶ [0]_laroux_2" xfId="11982"/>
    <cellStyle name="ÄÞ¸¶ [0]_laroux_2" xfId="11983"/>
    <cellStyle name="AÞ¸¶ [0]_º≫¼± ±æ¾i±uºI ¼o·R Ay°eC￥ " xfId="11984"/>
    <cellStyle name="ÄÞ¸¶ [0]_Sheet1" xfId="12621"/>
    <cellStyle name="AÞ¸¶_  A¾  CO  " xfId="11985"/>
    <cellStyle name="ÄÞ¸¶_(1.Åä)" xfId="11986"/>
    <cellStyle name="AÞ¸¶_¸¶≫eCI¼oAIA§ " xfId="11987"/>
    <cellStyle name="ÄÞ¸¶_¸ÅÃâ" xfId="21784"/>
    <cellStyle name="AÞ¸¶_¿­¸° INT" xfId="11988"/>
    <cellStyle name="ÄÞ¸¶_±³À°ÈÆ·Ãºñ(ºÎ¼­º°)" xfId="13818"/>
    <cellStyle name="AÞ¸¶_°ø A¤ C￥  BAR (sample) " xfId="19972"/>
    <cellStyle name="ÄÞ¸¶_¼öÀÍ¼º " xfId="15286"/>
    <cellStyle name="AÞ¸¶_1" xfId="19973"/>
    <cellStyle name="ÄÞ¸¶_10¿ù2ÁÖ " xfId="13819"/>
    <cellStyle name="AÞ¸¶_³≫ºI°eE¹´e AßA¤A÷AI " xfId="19974"/>
    <cellStyle name="ÄÞ¸¶_Á¦Á¶1ºÎ1°ú ÇöÈ² " xfId="13820"/>
    <cellStyle name="AÞ¸¶_A¾CO½A¼³ " xfId="21785"/>
    <cellStyle name="ÄÞ¸¶_Á¾ÇÕ½Å¼³ " xfId="21786"/>
    <cellStyle name="AÞ¸¶_A¾COA¶°AºÐ " xfId="13821"/>
    <cellStyle name="ÄÞ¸¶_Á¾ÇÕÃ¶°ÅºÐ " xfId="13822"/>
    <cellStyle name="AÞ¸¶_A¾COA¶°AºÐ  2" xfId="13823"/>
    <cellStyle name="ÄÞ¸¶_ÅõÀÚÁý°èÇ¥ " xfId="13824"/>
    <cellStyle name="AÞ¸¶_C￥Ao_AoAUAy°eC￥ " xfId="13825"/>
    <cellStyle name="ÄÞ¸¶_Ç¥Áö_ÅõÀÚÁý°èÇ¥ " xfId="13826"/>
    <cellStyle name="AÞ¸¶_INQUIRY ¿μ¾÷AßAø " xfId="11989"/>
    <cellStyle name="ÄÞ¸¶_laroux" xfId="11990"/>
    <cellStyle name="AÞ¸¶_laroux_1" xfId="11991"/>
    <cellStyle name="ÄÞ¸¶_laroux_1" xfId="11992"/>
    <cellStyle name="AÞ¸¶_laroux_2" xfId="11993"/>
    <cellStyle name="ÄÞ¸¶_laroux_2" xfId="11994"/>
    <cellStyle name="AÞ¸¶_º≫¼± ±æ¾i±uºI ¼o·R Ay°eC￥ " xfId="11995"/>
    <cellStyle name="ÄÞ¸¶_Sheet1" xfId="12620"/>
    <cellStyle name="Au¸r " xfId="13827"/>
    <cellStyle name="Au¸r¼" xfId="13828"/>
    <cellStyle name="_x0001_b" xfId="11996"/>
    <cellStyle name="Bad" xfId="11998"/>
    <cellStyle name="Bad 2" xfId="12330"/>
    <cellStyle name="blank" xfId="12619"/>
    <cellStyle name="blank - Style1" xfId="12618"/>
    <cellStyle name="blank 2" xfId="13829"/>
    <cellStyle name="blank 2 2" xfId="13830"/>
    <cellStyle name="blank 3" xfId="13831"/>
    <cellStyle name="blank 4" xfId="13832"/>
    <cellStyle name="blank 5" xfId="13833"/>
    <cellStyle name="blank 6" xfId="15287"/>
    <cellStyle name="blank 7" xfId="15288"/>
    <cellStyle name="blank 8" xfId="15289"/>
    <cellStyle name="blank_0508-카지노원상복구및리노베이션(일위대가)" xfId="15290"/>
    <cellStyle name="Body" xfId="13834"/>
    <cellStyle name="b椬ៜ_x000c_Comma_ODCOS " xfId="12390"/>
    <cellStyle name="B_x000e_통화 [0]_MBO9_x000d_통화 [0]_MST_K1" xfId="11997"/>
    <cellStyle name="C" xfId="11999"/>
    <cellStyle name="C 2" xfId="12617"/>
    <cellStyle name="C?AØ_¿?¾÷CoE² " xfId="15291"/>
    <cellStyle name="C_04028적산수량집계" xfId="12616"/>
    <cellStyle name="C_BOOKCITY(전기)" xfId="13143"/>
    <cellStyle name="C_BOOKCITY(전기)_04028적산수량집계" xfId="13142"/>
    <cellStyle name="C_공설운동진입(가실행)" xfId="12615"/>
    <cellStyle name="C_공설운동진입(가실행)_04028적산수량집계" xfId="12614"/>
    <cellStyle name="C_공설운동진입(가실행)_BOOKCITY(전기)" xfId="12603"/>
    <cellStyle name="C_공설운동진입(가실행)_BOOKCITY(전기)_04028적산수량집계" xfId="12602"/>
    <cellStyle name="C_공설운동진입(가실행)_사본 - 파주 북시티(이채)" xfId="12613"/>
    <cellStyle name="C_공설운동진입(가실행)_사본 - 파주 북시티(이채)_04028적산수량집계" xfId="12612"/>
    <cellStyle name="C_공설운동진입(가실행)_제주대명호텔공용홀 9-13(제출)-3차" xfId="13835"/>
    <cellStyle name="C_공설운동진입(가실행)_제주리조트 공용부리뉴얼공사(2차)" xfId="13836"/>
    <cellStyle name="C_공설운동진입(가실행)_파주 BOOK CITY(통보용)" xfId="12607"/>
    <cellStyle name="C_공설운동진입(가실행)_파주 BOOK CITY(통보용)_04028적산수량집계" xfId="12606"/>
    <cellStyle name="C_공설운동진입(가실행)_파주 BOOK CITY가실행내역" xfId="12605"/>
    <cellStyle name="C_공설운동진입(가실행)_파주 BOOK CITY가실행내역_04028적산수량집계" xfId="12604"/>
    <cellStyle name="C_공설운동진입(가실행)_파주 북시티(이채)제출" xfId="12611"/>
    <cellStyle name="C_공설운동진입(가실행)_파주 북시티(이채)제출_04028적산수량집계" xfId="12610"/>
    <cellStyle name="C_공설운동진입(가실행)_파주 북시티(전체)제출(변경전)" xfId="12609"/>
    <cellStyle name="C_공설운동진입(가실행)_파주 북시티(전체)제출(변경전)_04028적산수량집계" xfId="12608"/>
    <cellStyle name="C_공설운동진입(가실행)_한남동 근린생활시설-6-1" xfId="13837"/>
    <cellStyle name="C_공설운동진입(가실행)_한남동 근린생활시설-6-1_제주대명호텔공용홀 9-13(제출)-3차" xfId="13838"/>
    <cellStyle name="C_공설운동진입(가실행)_한남동 근린생활시설-6-1_제주리조트 공용부리뉴얼공사(2차)" xfId="13839"/>
    <cellStyle name="C_공설운동진입(가실행)_한남동 근린생활시설-6-1_한남동 근린생활시설-6-1" xfId="13840"/>
    <cellStyle name="C_공설운동진입(가실행)_한남동 근린생활시설-6-1_한남동 근린생활시설-6-1_제주대명호텔공용홀 9-13(제출)-3차" xfId="13841"/>
    <cellStyle name="C_공설운동진입(가실행)_한남동 근린생활시설-6-1_한남동 근린생활시설-6-1_제주리조트 공용부리뉴얼공사(2차)" xfId="13842"/>
    <cellStyle name="C_사본 - 파주 북시티(이채)" xfId="12601"/>
    <cellStyle name="C_사본 - 파주 북시티(이채)_04028적산수량집계" xfId="12600"/>
    <cellStyle name="C_제주대명호텔공용홀 9-13(제출)-3차" xfId="13843"/>
    <cellStyle name="C_제주리조트 공용부리뉴얼공사(2차)" xfId="13844"/>
    <cellStyle name="C_토목내역서" xfId="13179"/>
    <cellStyle name="C_토목내역서_04028적산수량집계" xfId="13178"/>
    <cellStyle name="C_토목내역서_BOOKCITY(전기)" xfId="13153"/>
    <cellStyle name="C_토목내역서_BOOKCITY(전기)_04028적산수량집계" xfId="13152"/>
    <cellStyle name="C_토목내역서_공설운동진입(가실행)" xfId="13177"/>
    <cellStyle name="C_토목내역서_공설운동진입(가실행)_04028적산수량집계" xfId="13176"/>
    <cellStyle name="C_토목내역서_공설운동진입(가실행)_BOOKCITY(전기)" xfId="13165"/>
    <cellStyle name="C_토목내역서_공설운동진입(가실행)_BOOKCITY(전기)_04028적산수량집계" xfId="13164"/>
    <cellStyle name="C_토목내역서_공설운동진입(가실행)_사본 - 파주 북시티(이채)" xfId="13175"/>
    <cellStyle name="C_토목내역서_공설운동진입(가실행)_사본 - 파주 북시티(이채)_04028적산수량집계" xfId="13174"/>
    <cellStyle name="C_토목내역서_공설운동진입(가실행)_제주대명호텔공용홀 9-13(제출)-3차" xfId="13845"/>
    <cellStyle name="C_토목내역서_공설운동진입(가실행)_제주리조트 공용부리뉴얼공사(2차)" xfId="13846"/>
    <cellStyle name="C_토목내역서_공설운동진입(가실행)_파주 BOOK CITY(통보용)" xfId="13169"/>
    <cellStyle name="C_토목내역서_공설운동진입(가실행)_파주 BOOK CITY(통보용)_04028적산수량집계" xfId="13168"/>
    <cellStyle name="C_토목내역서_공설운동진입(가실행)_파주 BOOK CITY가실행내역" xfId="13167"/>
    <cellStyle name="C_토목내역서_공설운동진입(가실행)_파주 BOOK CITY가실행내역_04028적산수량집계" xfId="13166"/>
    <cellStyle name="C_토목내역서_공설운동진입(가실행)_파주 북시티(이채)제출" xfId="13173"/>
    <cellStyle name="C_토목내역서_공설운동진입(가실행)_파주 북시티(이채)제출_04028적산수량집계" xfId="13172"/>
    <cellStyle name="C_토목내역서_공설운동진입(가실행)_파주 북시티(전체)제출(변경전)" xfId="13171"/>
    <cellStyle name="C_토목내역서_공설운동진입(가실행)_파주 북시티(전체)제출(변경전)_04028적산수량집계" xfId="13170"/>
    <cellStyle name="C_토목내역서_공설운동진입(가실행)_한남동 근린생활시설-6-1" xfId="13847"/>
    <cellStyle name="C_토목내역서_공설운동진입(가실행)_한남동 근린생활시설-6-1_제주대명호텔공용홀 9-13(제출)-3차" xfId="13848"/>
    <cellStyle name="C_토목내역서_공설운동진입(가실행)_한남동 근린생활시설-6-1_제주리조트 공용부리뉴얼공사(2차)" xfId="13849"/>
    <cellStyle name="C_토목내역서_공설운동진입(가실행)_한남동 근린생활시설-6-1_한남동 근린생활시설-6-1" xfId="13850"/>
    <cellStyle name="C_토목내역서_공설운동진입(가실행)_한남동 근린생활시설-6-1_한남동 근린생활시설-6-1_제주대명호텔공용홀 9-13(제출)-3차" xfId="13851"/>
    <cellStyle name="C_토목내역서_공설운동진입(가실행)_한남동 근린생활시설-6-1_한남동 근린생활시설-6-1_제주리조트 공용부리뉴얼공사(2차)" xfId="13852"/>
    <cellStyle name="C_토목내역서_사본 - 파주 북시티(이채)" xfId="13163"/>
    <cellStyle name="C_토목내역서_사본 - 파주 북시티(이채)_04028적산수량집계" xfId="13162"/>
    <cellStyle name="C_토목내역서_제주대명호텔공용홀 9-13(제출)-3차" xfId="13853"/>
    <cellStyle name="C_토목내역서_제주리조트 공용부리뉴얼공사(2차)" xfId="13854"/>
    <cellStyle name="C_토목내역서_파주 BOOK CITY(통보용)" xfId="13157"/>
    <cellStyle name="C_토목내역서_파주 BOOK CITY(통보용)_04028적산수량집계" xfId="13156"/>
    <cellStyle name="C_토목내역서_파주 BOOK CITY가실행내역" xfId="13155"/>
    <cellStyle name="C_토목내역서_파주 BOOK CITY가실행내역_04028적산수량집계" xfId="13154"/>
    <cellStyle name="C_토목내역서_파주 북시티(이채)제출" xfId="13161"/>
    <cellStyle name="C_토목내역서_파주 북시티(이채)제출_04028적산수량집계" xfId="13160"/>
    <cellStyle name="C_토목내역서_파주 북시티(전체)제출(변경전)" xfId="13159"/>
    <cellStyle name="C_토목내역서_파주 북시티(전체)제출(변경전)_04028적산수량집계" xfId="13158"/>
    <cellStyle name="C_토목내역서_한남동 근린생활시설-6-1" xfId="13855"/>
    <cellStyle name="C_토목내역서_한남동 근린생활시설-6-1_제주대명호텔공용홀 9-13(제출)-3차" xfId="13856"/>
    <cellStyle name="C_토목내역서_한남동 근린생활시설-6-1_제주리조트 공용부리뉴얼공사(2차)" xfId="13857"/>
    <cellStyle name="C_토목내역서_한남동 근린생활시설-6-1_한남동 근린생활시설-6-1" xfId="13858"/>
    <cellStyle name="C_토목내역서_한남동 근린생활시설-6-1_한남동 근린생활시설-6-1_제주대명호텔공용홀 9-13(제출)-3차" xfId="13859"/>
    <cellStyle name="C_토목내역서_한남동 근린생활시설-6-1_한남동 근린생활시설-6-1_제주리조트 공용부리뉴얼공사(2차)" xfId="13860"/>
    <cellStyle name="C_파주 BOOK CITY(통보용)" xfId="13147"/>
    <cellStyle name="C_파주 BOOK CITY(통보용)_04028적산수량집계" xfId="13146"/>
    <cellStyle name="C_파주 BOOK CITY가실행내역" xfId="13145"/>
    <cellStyle name="C_파주 BOOK CITY가실행내역_04028적산수량집계" xfId="13144"/>
    <cellStyle name="C_파주 북시티(이채)제출" xfId="13151"/>
    <cellStyle name="C_파주 북시티(이채)제출_04028적산수량집계" xfId="13150"/>
    <cellStyle name="C_파주 북시티(전체)제출(변경전)" xfId="13149"/>
    <cellStyle name="C_파주 북시티(전체)제출(변경전)_04028적산수량집계" xfId="13148"/>
    <cellStyle name="C_한남동 근린생활시설-6-1" xfId="13861"/>
    <cellStyle name="C_한남동 근린생활시설-6-1_제주대명호텔공용홀 9-13(제출)-3차" xfId="13862"/>
    <cellStyle name="C_한남동 근린생활시설-6-1_제주리조트 공용부리뉴얼공사(2차)" xfId="13863"/>
    <cellStyle name="C_한남동 근린생활시설-6-1_한남동 근린생활시설-6-1" xfId="13864"/>
    <cellStyle name="C_한남동 근린생활시설-6-1_한남동 근린생활시설-6-1_제주대명호텔공용홀 9-13(제출)-3차" xfId="13865"/>
    <cellStyle name="C_한남동 근린생활시설-6-1_한남동 근린생활시설-6-1_제주리조트 공용부리뉴얼공사(2차)" xfId="13866"/>
    <cellStyle name="C¡?A¨ª_¡?c¨?¡?¨?I¨?¡Æ AN¡Æe " xfId="12389"/>
    <cellStyle name="C¡IA¨ª_  FAB AIA￠´  " xfId="19975"/>
    <cellStyle name="C¡ÍA¨ª_¡íc¨ú¡À¨¬I¨¬¡Æ AN¡Æe " xfId="12388"/>
    <cellStyle name="C¡IA¨ª_AO¨uRCN¡¾U " xfId="19976"/>
    <cellStyle name="C￠RERIA¡ER￠R¡¿￠R¡×￠RI_¡ER￠R¡¿oA¡ERE?e" xfId="21787"/>
    <cellStyle name="C￠RIA¡§¨￡_AO¡§uRCN￠R¨uU " xfId="13867"/>
    <cellStyle name="C￥" xfId="21788"/>
    <cellStyle name="Ç¥" xfId="12000"/>
    <cellStyle name="C￥aø" xfId="13868"/>
    <cellStyle name="Ç¥ÁØ_(Á¤º¸ºÎ¹®)¿ùº°ÀÎ¿ø°èÈ¹" xfId="19977"/>
    <cellStyle name="C￥AØ_´eAN°yC￥ " xfId="19978"/>
    <cellStyle name="Ç¥ÁØ_´ëºñÇ¥" xfId="12001"/>
    <cellStyle name="C￥AØ_´eºnC￥ (2)_1_ºI´eAa°ø " xfId="13141"/>
    <cellStyle name="Ç¥ÁØ_´ëºñÇ¥ (2)_1_ºÎ´ëÅä°ø " xfId="13140"/>
    <cellStyle name="C￥AØ_´eºnC￥ (2)_ºI´eAa°ø " xfId="12002"/>
    <cellStyle name="Ç¥ÁØ_´ëºñÇ¥ (2)_ºÎ´ëÅä°ø " xfId="12003"/>
    <cellStyle name="C￥AØ_´eºnC￥ (2)_ºI´eAa°ø  10" xfId="13248"/>
    <cellStyle name="Ç¥ÁØ_´ëºñÇ¥ 10" xfId="13265"/>
    <cellStyle name="C￥AØ_¸¶≫eCI¼oAIA§ " xfId="12004"/>
    <cellStyle name="Ç¥ÁØ_¸ðÇü¸·" xfId="12005"/>
    <cellStyle name="C￥AØ_¿­¸° INT" xfId="15989"/>
    <cellStyle name="Ç¥ÁØ_¿µ¾÷ÇöÈ² " xfId="19979"/>
    <cellStyle name="C￥AØ_¿uº°A¸≫c½CAu_³≫ºI°eE¹´e AßA¤A÷AI " xfId="19980"/>
    <cellStyle name="Ç¥ÁØ_±¸¸Å³³±â" xfId="19981"/>
    <cellStyle name="C￥AØ_≫c¾÷ºIº° AN°e " xfId="12006"/>
    <cellStyle name="Ç¥ÁØ_°¡¼³" xfId="13869"/>
    <cellStyle name="C￥AØ_°ø≫cºn¿¹≫e¼­ " xfId="19982"/>
    <cellStyle name="Ç¥ÁØ_°ø¹®" xfId="19983"/>
    <cellStyle name="C￥AØ_°u¸RC×¸n_¾÷A¾º° " xfId="13870"/>
    <cellStyle name="Ç¥ÁØ_0N-HANDLING " xfId="19984"/>
    <cellStyle name="C￥AØ_¼±AoAc°i_1_³≫ºI°eE¹´e AßA¤A÷AI " xfId="19985"/>
    <cellStyle name="Ç¥ÁØ_¼±ÅõÀç°í_³»ºÎ°èÈ¹´ë ÃßÁ¤Â÷ÀÌ " xfId="19986"/>
    <cellStyle name="C￥AØ_¼±AoAc°i_³≫ºI°eE¹´e AßA¤A÷AI " xfId="19987"/>
    <cellStyle name="Ç¥ÁØ_¼öÀÍ¼º " xfId="15292"/>
    <cellStyle name="C￥AØ_¼OAIA÷ (2)_1_³≫ºI°eE¹´e AßA¤A÷AI " xfId="19988"/>
    <cellStyle name="Ç¥ÁØ_¼ÕÀÍÂ÷ (2)_³»ºÎ°èÈ¹´ë ÃßÁ¤Â÷ÀÌ " xfId="19989"/>
    <cellStyle name="C￥AØ_¼OAIA÷ (2)_³≫ºI°eE¹´e AßA¤A÷AI " xfId="19990"/>
    <cellStyle name="Ç¥ÁØ_³»ºÎ°èÈ¹´ë ÃßÁ¤Â÷ÀÌ " xfId="19991"/>
    <cellStyle name="C￥AØ_³≫ºI°eE¹´e AßA¤A÷AI " xfId="19992"/>
    <cellStyle name="Ç¥ÁØ_5-1±¤°í " xfId="12007"/>
    <cellStyle name="C￥AØ_5-1±¤°i  2" xfId="13871"/>
    <cellStyle name="Ç¥ÁØ_5-1±¤°í _관리비단가산출(도립미술관)" xfId="21789"/>
    <cellStyle name="C￥AØ_5-1±¤°i _관리비단가산출(도립미술관)_거푸집대비" xfId="21790"/>
    <cellStyle name="Ç¥ÁØ_5-1±¤°í _관리비단가산출(도립미술관)_거푸집대비" xfId="21791"/>
    <cellStyle name="C￥AØ_5-1±¤°i _관리비단가산출(도립미술관)_실행당초대비" xfId="21792"/>
    <cellStyle name="Ç¥ÁØ_5-1±¤°í _관리비단가산출(도립미술관)_실행당초대비" xfId="21793"/>
    <cellStyle name="C￥AØ_5-1±¤°i _관리비단가산출(도립미술관)_예산승인(1-2회)" xfId="21794"/>
    <cellStyle name="Ç¥ÁØ_5-1±¤°í _관리비단가산출(도립미술관)_예산승인(1-2회)" xfId="21795"/>
    <cellStyle name="C￥AØ_5-1±¤°i _관리비단가산출(도립미술관)_유로폼대비" xfId="21796"/>
    <cellStyle name="Ç¥ÁØ_5-1±¤°í _관리비단가산출(도립미술관)_유로폼대비" xfId="21797"/>
    <cellStyle name="C￥AØ_5-1±¤°i _관리비단가산출(도립미술관)_초과승인" xfId="21798"/>
    <cellStyle name="Ç¥ÁØ_5-1±¤°í _관리비단가산출(도립미술관)_초과승인" xfId="21799"/>
    <cellStyle name="C￥AØ_5-1±¤°i _관리비단가산출(도립미술관)_초과현황" xfId="21800"/>
    <cellStyle name="Ç¥ÁØ_5-1±¤°í _관리비단가산출(도립미술관)_초과현황" xfId="21801"/>
    <cellStyle name="C￥AØ_5-1±¤°i _금속,창호" xfId="21802"/>
    <cellStyle name="Ç¥ÁØ_5-1±¤°í _방염산출" xfId="21803"/>
    <cellStyle name="C￥AØ_5-1±¤°i _선시공예산(도립미술관-4월6일)_030218-1차분변경계약(초안)" xfId="21804"/>
    <cellStyle name="Ç¥ÁØ_5-1±¤°í _선시공예산(도립미술관-4월6일)_030218-1차분변경계약(초안)" xfId="21805"/>
    <cellStyle name="C￥AØ_5-1±¤°i _선시공예산(도립미술관-4월6일)_1차분변경1회" xfId="21806"/>
    <cellStyle name="Ç¥ÁØ_5-1±¤°í _선시공예산(도립미술관-4월6일)_1차분변경1회" xfId="21807"/>
    <cellStyle name="C￥AØ_5-1±¤°i _선시공예산(도립미술관-4월6일)_1차분변경계약(1회)" xfId="21808"/>
    <cellStyle name="Ç¥ÁØ_5-1±¤°í _선시공예산(도립미술관-4월6일)_1차분변경계약(1회)" xfId="21809"/>
    <cellStyle name="C￥AØ_5-1±¤°i _선시공예산(도립미술관-4월6일)_1차분변경계약(초안)" xfId="21810"/>
    <cellStyle name="Ç¥ÁØ_5-1±¤°í _선시공예산(도립미술관-4월6일)_1차분변경계약(초안)" xfId="21811"/>
    <cellStyle name="C￥AØ_5-1±¤°i _선시공예산(도립미술관-4월6일)_거푸집대비" xfId="21812"/>
    <cellStyle name="Ç¥ÁØ_5-1±¤°í _선시공예산(도립미술관-4월6일)_거푸집대비" xfId="21813"/>
    <cellStyle name="C￥AØ_5-1±¤°i _선시공예산(도립미술관-4월6일)_변경1회(협의전)" xfId="21814"/>
    <cellStyle name="Ç¥ÁØ_5-1±¤°í _선시공예산(도립미술관-4월6일)_변경1회(협의전)" xfId="21815"/>
    <cellStyle name="C￥AØ_5-1±¤°i _선시공예산(도립미술관-4월6일)_변경1회(협의후)" xfId="21816"/>
    <cellStyle name="Ç¥ÁØ_5-1±¤°í _선시공예산(도립미술관-4월6일)_변경1회(협의후)" xfId="21817"/>
    <cellStyle name="C￥AØ_5-1±¤°i _선시공예산(도립미술관-4월6일)_실행당초대비" xfId="21818"/>
    <cellStyle name="Ç¥ÁØ_5-1±¤°í _선시공예산(도립미술관-4월6일)_실행당초대비" xfId="21819"/>
    <cellStyle name="C￥AØ_5-1±¤°i _선시공예산(도립미술관-4월6일)_예산승인(1-2회)" xfId="21820"/>
    <cellStyle name="Ç¥ÁØ_5-1±¤°í _선시공예산(도립미술관-4월6일)_예산승인(1-2회)" xfId="21821"/>
    <cellStyle name="C￥AØ_5-1±¤°i _선시공예산(도립미술관-4월6일)_유공관" xfId="21822"/>
    <cellStyle name="Ç¥ÁØ_5-1±¤°í _선시공예산(도립미술관-4월6일)_유공관" xfId="21823"/>
    <cellStyle name="C￥AØ_5-1±¤°i _선시공예산(도립미술관-4월6일)_유로폼대비" xfId="21824"/>
    <cellStyle name="Ç¥ÁØ_5-1±¤°í _선시공예산(도립미술관-4월6일)_유로폼대비" xfId="21825"/>
    <cellStyle name="C￥AØ_5-1±¤°i _선시공예산(도립미술관-4월6일)_잔토처리만비교" xfId="21826"/>
    <cellStyle name="Ç¥ÁØ_5-1±¤°í _선시공예산(도립미술관-4월6일)_잔토처리만비교" xfId="21827"/>
    <cellStyle name="C￥AØ_5-1±¤°i _선시공예산(도립미술관-4월6일)_잔토처리만비교2" xfId="21828"/>
    <cellStyle name="Ç¥ÁØ_5-1±¤°í _선시공예산(도립미술관-4월6일)_잔토처리만비교2" xfId="21829"/>
    <cellStyle name="C￥AØ_5-1±¤°i _선시공예산(도립미술관-4월6일)_초과승인" xfId="21830"/>
    <cellStyle name="Ç¥ÁØ_5-1±¤°í _선시공예산(도립미술관-4월6일)_초과승인" xfId="21831"/>
    <cellStyle name="C￥AØ_5-1±¤°i _선시공예산(도립미술관-4월6일)_토공비교" xfId="21832"/>
    <cellStyle name="Ç¥ÁØ_5-1±¤°í _선시공예산(도립미술관-4월6일)_토공비교" xfId="21833"/>
    <cellStyle name="C￥AØ_5-1±¤°i _선시공예산(도립미술관-4월6일)_토공비교유공관제외" xfId="21834"/>
    <cellStyle name="Ç¥ÁØ_5-1±¤°í _선시공예산(도립미술관-4월6일)_토공비교유공관제외" xfId="21835"/>
    <cellStyle name="C￥AØ_5-1±¤°i _설계변경확정-12" xfId="21836"/>
    <cellStyle name="Ç¥ÁØ_5-1±¤°í _홍학연립 건축실행(관리부검토반영)20030428" xfId="21837"/>
    <cellStyle name="C￥AØ_A¸≫cºÐ_³≫ºI°eE¹´e AßA¤A÷AI " xfId="19993"/>
    <cellStyle name="Ç¥ÁØ_Á¾ÇÕÃ¶°ÅºÐ " xfId="13872"/>
    <cellStyle name="C￥AØ_A¾COA¶°AºÐ  2" xfId="13873"/>
    <cellStyle name="Ç¥ÁØ_ÀÏÀ§´ë°¡ (2)" xfId="13223"/>
    <cellStyle name="C￥AØ_AN°y(1.25) " xfId="12387"/>
    <cellStyle name="Ç¥ÁØ_ÅõÀÚÁý°èÇ¥ " xfId="13874"/>
    <cellStyle name="C￥AØ_Ay°eC￥(2¿u) " xfId="21838"/>
    <cellStyle name="Ç¥ÁØ_Áý°èÇ¥(2¿ù) " xfId="21839"/>
    <cellStyle name="C￥AØ_Ay°eC￥(2¿u)  2" xfId="13875"/>
    <cellStyle name="Ç¥ÁØ_ÇâÈÄ5³â (2)" xfId="21840"/>
    <cellStyle name="C￥AØ_CoAo¹yAI °A¾×¿ⓒ½A " xfId="21841"/>
    <cellStyle name="Ç¥ÁØ_ÇöÈ²_¹®Á¦Á¡ " xfId="12386"/>
    <cellStyle name="C￥AØ_E¸AaAO½A " xfId="12385"/>
    <cellStyle name="Ç¥ÁØ_ÈÞÀÏ±Ù·Î" xfId="19994"/>
    <cellStyle name="C￥AØ_FIRE " xfId="19995"/>
    <cellStyle name="Ç¥ÁØ_HATCO HQ" xfId="19996"/>
    <cellStyle name="C￥AØ_LIGHTNING " xfId="19997"/>
    <cellStyle name="Ç¥ÁØ_º¯°æ(ÃÖÁ¾)" xfId="19998"/>
    <cellStyle name="C￥AØ_PERSONAL" xfId="12008"/>
    <cellStyle name="Ç¥ÁØ_RESULTS" xfId="13139"/>
    <cellStyle name="C￥AØ_Sheet1_¿μ¾÷CoE² " xfId="19999"/>
    <cellStyle name="Ç¥ÁØ_Sheet1_0N-HANDLING " xfId="20000"/>
    <cellStyle name="C￥AØ_Sheet1_Ay°eC￥(2¿u) " xfId="12384"/>
    <cellStyle name="Ç¥ÁØ_Sheet1_Áý°èÇ¥(2¿ù) " xfId="12383"/>
    <cellStyle name="C￥AØ_SOON1 " xfId="12382"/>
    <cellStyle name="Calc Currency (0)" xfId="12009"/>
    <cellStyle name="Calc Currency (0) 2" xfId="13138"/>
    <cellStyle name="Calc Currency (0) 2 2" xfId="13876"/>
    <cellStyle name="Calc Currency (0) 3" xfId="13877"/>
    <cellStyle name="Calc Currency (0) 4" xfId="13878"/>
    <cellStyle name="Calc Currency (0) 5" xfId="15293"/>
    <cellStyle name="Calc Currency (0) 6" xfId="15294"/>
    <cellStyle name="Calc Currency (0) 7" xfId="15295"/>
    <cellStyle name="Calc Currency (0) 8" xfId="15296"/>
    <cellStyle name="Calc Currency (2)" xfId="12010"/>
    <cellStyle name="Calc Currency (2) 2" xfId="13137"/>
    <cellStyle name="Calc Currency (2) 2 2" xfId="13879"/>
    <cellStyle name="Calc Currency (2) 3" xfId="13880"/>
    <cellStyle name="Calc Currency (2) 4" xfId="13881"/>
    <cellStyle name="Calc Currency (2) 5" xfId="15297"/>
    <cellStyle name="Calc Currency (2) 6" xfId="15298"/>
    <cellStyle name="Calc Currency (2) 7" xfId="15299"/>
    <cellStyle name="Calc Currency (2) 8" xfId="15300"/>
    <cellStyle name="Calc Percent (0)" xfId="12011"/>
    <cellStyle name="Calc Percent (0) 2" xfId="13136"/>
    <cellStyle name="Calc Percent (0) 2 2" xfId="13882"/>
    <cellStyle name="Calc Percent (0) 3" xfId="13883"/>
    <cellStyle name="Calc Percent (0) 4" xfId="13884"/>
    <cellStyle name="Calc Percent (0) 5" xfId="15301"/>
    <cellStyle name="Calc Percent (0) 6" xfId="15302"/>
    <cellStyle name="Calc Percent (0) 7" xfId="15303"/>
    <cellStyle name="Calc Percent (0) 8" xfId="15304"/>
    <cellStyle name="Calc Percent (1)" xfId="12012"/>
    <cellStyle name="Calc Percent (1) 2" xfId="13135"/>
    <cellStyle name="Calc Percent (1) 2 2" xfId="13885"/>
    <cellStyle name="Calc Percent (1) 3" xfId="13886"/>
    <cellStyle name="Calc Percent (1) 4" xfId="13887"/>
    <cellStyle name="Calc Percent (1) 5" xfId="15305"/>
    <cellStyle name="Calc Percent (1) 6" xfId="15306"/>
    <cellStyle name="Calc Percent (1) 7" xfId="15307"/>
    <cellStyle name="Calc Percent (1) 8" xfId="15308"/>
    <cellStyle name="Calc Percent (2)" xfId="12013"/>
    <cellStyle name="Calc Percent (2) 2" xfId="13134"/>
    <cellStyle name="Calc Percent (2) 2 2" xfId="13888"/>
    <cellStyle name="Calc Percent (2) 3" xfId="13889"/>
    <cellStyle name="Calc Percent (2) 4" xfId="13890"/>
    <cellStyle name="Calc Percent (2) 5" xfId="15309"/>
    <cellStyle name="Calc Percent (2) 6" xfId="15310"/>
    <cellStyle name="Calc Percent (2) 7" xfId="15311"/>
    <cellStyle name="Calc Percent (2) 8" xfId="15312"/>
    <cellStyle name="Calc Units (0)" xfId="12014"/>
    <cellStyle name="Calc Units (0) 2" xfId="13133"/>
    <cellStyle name="Calc Units (0) 2 2" xfId="13891"/>
    <cellStyle name="Calc Units (0) 3" xfId="13892"/>
    <cellStyle name="Calc Units (0) 4" xfId="13893"/>
    <cellStyle name="Calc Units (0) 5" xfId="15313"/>
    <cellStyle name="Calc Units (0) 6" xfId="15314"/>
    <cellStyle name="Calc Units (0) 7" xfId="15315"/>
    <cellStyle name="Calc Units (0) 8" xfId="15316"/>
    <cellStyle name="Calc Units (1)" xfId="13132"/>
    <cellStyle name="Calc Units (1) 2" xfId="13894"/>
    <cellStyle name="Calc Units (1) 2 2" xfId="13895"/>
    <cellStyle name="Calc Units (1) 3" xfId="13896"/>
    <cellStyle name="Calc Units (1) 4" xfId="13897"/>
    <cellStyle name="Calc Units (1) 5" xfId="15317"/>
    <cellStyle name="Calc Units (1) 6" xfId="15318"/>
    <cellStyle name="Calc Units (1) 7" xfId="15319"/>
    <cellStyle name="Calc Units (1) 8" xfId="15320"/>
    <cellStyle name="Calc Units (2)" xfId="13131"/>
    <cellStyle name="Calc Units (2) 2" xfId="13898"/>
    <cellStyle name="Calc Units (2) 2 2" xfId="13899"/>
    <cellStyle name="Calc Units (2) 3" xfId="13900"/>
    <cellStyle name="Calc Units (2) 4" xfId="13901"/>
    <cellStyle name="Calc Units (2) 5" xfId="15321"/>
    <cellStyle name="Calc Units (2) 6" xfId="15322"/>
    <cellStyle name="Calc Units (2) 7" xfId="15323"/>
    <cellStyle name="Calc Units (2) 8" xfId="15324"/>
    <cellStyle name="Calc0" xfId="12015"/>
    <cellStyle name="Calc1" xfId="12016"/>
    <cellStyle name="Calc2" xfId="12017"/>
    <cellStyle name="Calc4" xfId="12018"/>
    <cellStyle name="Calculation" xfId="12019"/>
    <cellStyle name="Cash" xfId="12020"/>
    <cellStyle name="category" xfId="12021"/>
    <cellStyle name="category 10" xfId="15325"/>
    <cellStyle name="category 11" xfId="15326"/>
    <cellStyle name="category 12" xfId="15327"/>
    <cellStyle name="category 13" xfId="15328"/>
    <cellStyle name="category 2" xfId="13902"/>
    <cellStyle name="category 2 2" xfId="15329"/>
    <cellStyle name="category 3" xfId="15330"/>
    <cellStyle name="category 4" xfId="15331"/>
    <cellStyle name="category 5" xfId="15332"/>
    <cellStyle name="category 6" xfId="15333"/>
    <cellStyle name="category 7" xfId="15334"/>
    <cellStyle name="category 8" xfId="15335"/>
    <cellStyle name="category 9" xfId="15336"/>
    <cellStyle name="Check Cell" xfId="12022"/>
    <cellStyle name="ÇÏÀÌÆÛ¸µÅ©" xfId="20001"/>
    <cellStyle name="CIAIÆU¸μAⓒ" xfId="12247"/>
    <cellStyle name="ⓒo" xfId="13130"/>
    <cellStyle name="Co≫" xfId="13903"/>
    <cellStyle name="columns_array" xfId="13129"/>
    <cellStyle name="Comma" xfId="6"/>
    <cellStyle name="Comma  - Style2" xfId="13128"/>
    <cellStyle name="Comma  - Style3" xfId="13127"/>
    <cellStyle name="Comma  - Style4" xfId="13126"/>
    <cellStyle name="Comma  - Style5" xfId="13125"/>
    <cellStyle name="Comma  - Style6" xfId="13124"/>
    <cellStyle name="Comma  - Style7" xfId="13123"/>
    <cellStyle name="Comma  - Style8" xfId="13122"/>
    <cellStyle name="Comma [0]" xfId="12249"/>
    <cellStyle name="Comma [0] 2" xfId="13121"/>
    <cellStyle name="Comma [0] 2 2" xfId="13904"/>
    <cellStyle name="Comma [0] 3" xfId="13905"/>
    <cellStyle name="Comma [0] 4" xfId="13906"/>
    <cellStyle name="Comma [0] 5" xfId="15337"/>
    <cellStyle name="Comma [0] 6" xfId="15338"/>
    <cellStyle name="Comma [0] 7" xfId="15339"/>
    <cellStyle name="Comma [0] 8" xfId="15340"/>
    <cellStyle name="Comma [0]_ SG&amp;A Bridge " xfId="13907"/>
    <cellStyle name="Comma [00]" xfId="13120"/>
    <cellStyle name="Comma [00] 2" xfId="13908"/>
    <cellStyle name="Comma [00] 2 2" xfId="13909"/>
    <cellStyle name="Comma [00] 3" xfId="13910"/>
    <cellStyle name="Comma [00] 4" xfId="13911"/>
    <cellStyle name="Comma [00] 5" xfId="15341"/>
    <cellStyle name="Comma [00] 6" xfId="15342"/>
    <cellStyle name="Comma [00] 7" xfId="15343"/>
    <cellStyle name="Comma [00] 8" xfId="15344"/>
    <cellStyle name="Comma 2" xfId="13912"/>
    <cellStyle name="Comma 2 2" xfId="13913"/>
    <cellStyle name="Comma 3" xfId="13914"/>
    <cellStyle name="Comma 4" xfId="13915"/>
    <cellStyle name="Comma 5" xfId="13916"/>
    <cellStyle name="Comma 6" xfId="15345"/>
    <cellStyle name="Comma 7" xfId="15346"/>
    <cellStyle name="Comma 8" xfId="15347"/>
    <cellStyle name="comma zerodec" xfId="12023"/>
    <cellStyle name="comma zerodec 2" xfId="13119"/>
    <cellStyle name="comma zerodec 2 2" xfId="13917"/>
    <cellStyle name="comma zerodec 3" xfId="13918"/>
    <cellStyle name="comma zerodec 4" xfId="13919"/>
    <cellStyle name="comma zerodec 5" xfId="15348"/>
    <cellStyle name="comma zerodec 6" xfId="15349"/>
    <cellStyle name="comma zerodec 7" xfId="15350"/>
    <cellStyle name="Comma_ SG&amp;A Bridge" xfId="15351"/>
    <cellStyle name="Comma0" xfId="12229"/>
    <cellStyle name="Comma0 2" xfId="13118"/>
    <cellStyle name="Comma0 3" xfId="13920"/>
    <cellStyle name="Comma0 4" xfId="13921"/>
    <cellStyle name="Copied" xfId="12024"/>
    <cellStyle name="COST1" xfId="12230"/>
    <cellStyle name="Curre~cy [0]_MATERAL2" xfId="12231"/>
    <cellStyle name="Curren" xfId="12381"/>
    <cellStyle name="Curren?_x0012_퐀_x0017_?" xfId="12025"/>
    <cellStyle name="Currenby_Cash&amp;DSO Chart" xfId="12380"/>
    <cellStyle name="Currency" xfId="7"/>
    <cellStyle name="Currency [0]" xfId="12026"/>
    <cellStyle name="Currency [0] 2" xfId="13116"/>
    <cellStyle name="Currency [0]_ SG&amp;A Bridge " xfId="20020"/>
    <cellStyle name="Currency [0]͢laroux_1" xfId="12232"/>
    <cellStyle name="Currency [00]" xfId="12599"/>
    <cellStyle name="Currency [00] 2" xfId="13922"/>
    <cellStyle name="Currency [00] 2 2" xfId="13923"/>
    <cellStyle name="Currency [00] 3" xfId="13924"/>
    <cellStyle name="Currency [00] 4" xfId="13925"/>
    <cellStyle name="Currency [00] 5" xfId="15352"/>
    <cellStyle name="Currency [00] 6" xfId="15353"/>
    <cellStyle name="Currency [00] 7" xfId="15354"/>
    <cellStyle name="Currency [00] 8" xfId="15355"/>
    <cellStyle name="Currency [ﺜ]_P&amp;L_laroux" xfId="12379"/>
    <cellStyle name="Currency 10" xfId="12326"/>
    <cellStyle name="Currency 2" xfId="13117"/>
    <cellStyle name="Currency 2 2" xfId="13926"/>
    <cellStyle name="Currency 3" xfId="12912"/>
    <cellStyle name="Currency 4" xfId="13206"/>
    <cellStyle name="Currency 5" xfId="13205"/>
    <cellStyle name="Currency 6" xfId="13272"/>
    <cellStyle name="Currency 7" xfId="12275"/>
    <cellStyle name="Currency 8" xfId="13253"/>
    <cellStyle name="Currency 9" xfId="12291"/>
    <cellStyle name="currency-$" xfId="12233"/>
    <cellStyle name="currency-$ 2" xfId="13115"/>
    <cellStyle name="Currency_ SG&amp;A Bridge " xfId="13927"/>
    <cellStyle name="Currency0" xfId="12234"/>
    <cellStyle name="Currency0 2" xfId="13114"/>
    <cellStyle name="Currency0 3" xfId="13928"/>
    <cellStyle name="Currency0 4" xfId="13929"/>
    <cellStyle name="Currency1" xfId="12027"/>
    <cellStyle name="Currency1 2" xfId="13113"/>
    <cellStyle name="Currency1 2 2" xfId="13930"/>
    <cellStyle name="Currency1 3" xfId="13931"/>
    <cellStyle name="Currency1 4" xfId="13932"/>
    <cellStyle name="Currency1 5" xfId="15356"/>
    <cellStyle name="Currency1 6" xfId="15357"/>
    <cellStyle name="Currency1 7" xfId="15358"/>
    <cellStyle name="Currency1 8" xfId="15359"/>
    <cellStyle name="Date" xfId="8"/>
    <cellStyle name="Date 2" xfId="12028"/>
    <cellStyle name="Date 2 2" xfId="13933"/>
    <cellStyle name="Date 3" xfId="13112"/>
    <cellStyle name="Date 4" xfId="13934"/>
    <cellStyle name="Date 5" xfId="15360"/>
    <cellStyle name="Date 6" xfId="15361"/>
    <cellStyle name="Date 7" xfId="15362"/>
    <cellStyle name="Date 8" xfId="15363"/>
    <cellStyle name="Date Short" xfId="13111"/>
    <cellStyle name="Date_◎진장마트실행정리(max)" xfId="13935"/>
    <cellStyle name="DD" xfId="13936"/>
    <cellStyle name="de" xfId="12378"/>
    <cellStyle name="DELTA" xfId="13110"/>
    <cellStyle name="DELTA 2" xfId="13937"/>
    <cellStyle name="DELTA 2 2" xfId="13938"/>
    <cellStyle name="DELTA 3" xfId="13939"/>
    <cellStyle name="DELTA 4" xfId="13940"/>
    <cellStyle name="DELTA 5" xfId="15364"/>
    <cellStyle name="DELTA 6" xfId="15365"/>
    <cellStyle name="DELTA 7" xfId="15366"/>
    <cellStyle name="DELTA 8" xfId="15367"/>
    <cellStyle name="Description" xfId="13941"/>
    <cellStyle name="Dezimal [0]_Compiling Utility Macros" xfId="13942"/>
    <cellStyle name="Dezimal_Compiling Utility Macros" xfId="13943"/>
    <cellStyle name="Dollar (zero dec)" xfId="12029"/>
    <cellStyle name="Dollar (zero dec) 2" xfId="12598"/>
    <cellStyle name="Dollar (zero dec) 2 2" xfId="13944"/>
    <cellStyle name="Dollar (zero dec) 3" xfId="13945"/>
    <cellStyle name="Dollar (zero dec) 4" xfId="13946"/>
    <cellStyle name="Dollar (zero dec) 5" xfId="15368"/>
    <cellStyle name="Dollar (zero dec) 6" xfId="15369"/>
    <cellStyle name="Dollar (zero dec) 7" xfId="15370"/>
    <cellStyle name="Dollar (zero dec) 8" xfId="15371"/>
    <cellStyle name="DWF1.5-3.0split" xfId="12030"/>
    <cellStyle name="DWFsplit0-1.5" xfId="12031"/>
    <cellStyle name="EA" xfId="12377"/>
    <cellStyle name="E­æo±" xfId="13947"/>
    <cellStyle name="E­æo±a" xfId="13948"/>
    <cellStyle name="En-t?e 1" xfId="13949"/>
    <cellStyle name="En-t?e 2" xfId="13950"/>
    <cellStyle name="Enter Currency (0)" xfId="13109"/>
    <cellStyle name="Enter Currency (0) 2" xfId="13951"/>
    <cellStyle name="Enter Currency (0) 2 2" xfId="13952"/>
    <cellStyle name="Enter Currency (0) 3" xfId="13953"/>
    <cellStyle name="Enter Currency (0) 4" xfId="13954"/>
    <cellStyle name="Enter Currency (0) 5" xfId="15372"/>
    <cellStyle name="Enter Currency (0) 6" xfId="15373"/>
    <cellStyle name="Enter Currency (0) 7" xfId="15374"/>
    <cellStyle name="Enter Currency (0) 8" xfId="15375"/>
    <cellStyle name="Enter Currency (2)" xfId="13108"/>
    <cellStyle name="Enter Currency (2) 2" xfId="13955"/>
    <cellStyle name="Enter Currency (2) 2 2" xfId="13956"/>
    <cellStyle name="Enter Currency (2) 3" xfId="13957"/>
    <cellStyle name="Enter Currency (2) 4" xfId="13958"/>
    <cellStyle name="Enter Currency (2) 5" xfId="15376"/>
    <cellStyle name="Enter Currency (2) 6" xfId="15377"/>
    <cellStyle name="Enter Currency (2) 7" xfId="15378"/>
    <cellStyle name="Enter Currency (2) 8" xfId="15379"/>
    <cellStyle name="Enter Units (0)" xfId="13107"/>
    <cellStyle name="Enter Units (0) 2" xfId="13959"/>
    <cellStyle name="Enter Units (0) 2 2" xfId="13960"/>
    <cellStyle name="Enter Units (0) 3" xfId="13961"/>
    <cellStyle name="Enter Units (0) 4" xfId="13962"/>
    <cellStyle name="Enter Units (0) 5" xfId="15380"/>
    <cellStyle name="Enter Units (0) 6" xfId="15381"/>
    <cellStyle name="Enter Units (0) 7" xfId="15382"/>
    <cellStyle name="Enter Units (0) 8" xfId="15383"/>
    <cellStyle name="Enter Units (1)" xfId="13106"/>
    <cellStyle name="Enter Units (1) 2" xfId="13963"/>
    <cellStyle name="Enter Units (1) 2 2" xfId="13964"/>
    <cellStyle name="Enter Units (1) 3" xfId="13965"/>
    <cellStyle name="Enter Units (1) 4" xfId="13966"/>
    <cellStyle name="Enter Units (1) 5" xfId="15384"/>
    <cellStyle name="Enter Units (1) 6" xfId="15385"/>
    <cellStyle name="Enter Units (1) 7" xfId="15386"/>
    <cellStyle name="Enter Units (1) 8" xfId="15387"/>
    <cellStyle name="Enter Units (2)" xfId="13105"/>
    <cellStyle name="Enter Units (2) 2" xfId="13967"/>
    <cellStyle name="Enter Units (2) 2 2" xfId="13968"/>
    <cellStyle name="Enter Units (2) 3" xfId="13969"/>
    <cellStyle name="Enter Units (2) 4" xfId="13970"/>
    <cellStyle name="Enter Units (2) 5" xfId="15388"/>
    <cellStyle name="Enter Units (2) 6" xfId="15389"/>
    <cellStyle name="Enter Units (2) 7" xfId="15390"/>
    <cellStyle name="Enter Units (2) 8" xfId="15391"/>
    <cellStyle name="Entered" xfId="12032"/>
    <cellStyle name="Euro" xfId="12033"/>
    <cellStyle name="Euro 2" xfId="12376"/>
    <cellStyle name="Euro 2 2" xfId="13971"/>
    <cellStyle name="Euro 3" xfId="13972"/>
    <cellStyle name="Euro 4" xfId="13973"/>
    <cellStyle name="Euro 5" xfId="15392"/>
    <cellStyle name="Euro 6" xfId="15393"/>
    <cellStyle name="Euro 7" xfId="15394"/>
    <cellStyle name="Euro 8" xfId="15395"/>
    <cellStyle name="Explanatory Text" xfId="12034"/>
    <cellStyle name="F2" xfId="13104"/>
    <cellStyle name="F3" xfId="13103"/>
    <cellStyle name="F4" xfId="13102"/>
    <cellStyle name="F5" xfId="13101"/>
    <cellStyle name="F6" xfId="13100"/>
    <cellStyle name="F7" xfId="13099"/>
    <cellStyle name="F8" xfId="13098"/>
    <cellStyle name="Financier0" xfId="13974"/>
    <cellStyle name="Fixed" xfId="9"/>
    <cellStyle name="Fixed 2" xfId="13097"/>
    <cellStyle name="Fixed 2 2" xfId="13975"/>
    <cellStyle name="Fixed 3" xfId="13976"/>
    <cellStyle name="Fixed 4" xfId="13977"/>
    <cellStyle name="Fixed 5" xfId="15396"/>
    <cellStyle name="Fixed 6" xfId="15397"/>
    <cellStyle name="Fixed 7" xfId="15398"/>
    <cellStyle name="Fixed 8" xfId="15399"/>
    <cellStyle name="Followed Hyperlink" xfId="13096"/>
    <cellStyle name="g" xfId="12375"/>
    <cellStyle name="G10" xfId="13095"/>
    <cellStyle name="Good" xfId="12035"/>
    <cellStyle name="Grey" xfId="10"/>
    <cellStyle name="group" xfId="13978"/>
    <cellStyle name="H1" xfId="12036"/>
    <cellStyle name="H2" xfId="12037"/>
    <cellStyle name="HEADER" xfId="12038"/>
    <cellStyle name="Header1" xfId="12039"/>
    <cellStyle name="Header1 2" xfId="21038"/>
    <cellStyle name="Header2" xfId="12040"/>
    <cellStyle name="Header2 2" xfId="21039"/>
    <cellStyle name="Heading 1" xfId="12041"/>
    <cellStyle name="Heading 1 2" xfId="13094"/>
    <cellStyle name="Heading 1 3" xfId="13979"/>
    <cellStyle name="Heading 1 4" xfId="13980"/>
    <cellStyle name="Heading 2" xfId="12042"/>
    <cellStyle name="Heading 2 2" xfId="13093"/>
    <cellStyle name="Heading 2 3" xfId="13981"/>
    <cellStyle name="Heading 2 4" xfId="13982"/>
    <cellStyle name="Heading 3" xfId="12043"/>
    <cellStyle name="Heading 4" xfId="12044"/>
    <cellStyle name="Heading1" xfId="11"/>
    <cellStyle name="Heading1 10" xfId="13983"/>
    <cellStyle name="Heading1 11" xfId="13984"/>
    <cellStyle name="Heading1 12" xfId="13985"/>
    <cellStyle name="Heading1 13" xfId="13986"/>
    <cellStyle name="Heading1 14" xfId="13987"/>
    <cellStyle name="Heading1 15" xfId="13988"/>
    <cellStyle name="Heading1 2" xfId="13092"/>
    <cellStyle name="Heading1 2 2" xfId="13989"/>
    <cellStyle name="Heading1 3" xfId="13990"/>
    <cellStyle name="Heading1 4" xfId="13991"/>
    <cellStyle name="Heading1 5" xfId="13992"/>
    <cellStyle name="Heading1 6" xfId="13993"/>
    <cellStyle name="Heading1 7" xfId="13994"/>
    <cellStyle name="Heading1 8" xfId="13995"/>
    <cellStyle name="Heading1 9" xfId="13996"/>
    <cellStyle name="Heading2" xfId="12"/>
    <cellStyle name="Heading2 10" xfId="13997"/>
    <cellStyle name="Heading2 11" xfId="13998"/>
    <cellStyle name="Heading2 12" xfId="13999"/>
    <cellStyle name="Heading2 13" xfId="14000"/>
    <cellStyle name="Heading2 14" xfId="14001"/>
    <cellStyle name="Heading2 15" xfId="14002"/>
    <cellStyle name="Heading2 2" xfId="12597"/>
    <cellStyle name="Heading2 2 2" xfId="14003"/>
    <cellStyle name="Heading2 3" xfId="14004"/>
    <cellStyle name="Heading2 4" xfId="14005"/>
    <cellStyle name="Heading2 5" xfId="14006"/>
    <cellStyle name="Heading2 6" xfId="14007"/>
    <cellStyle name="Heading2 7" xfId="14008"/>
    <cellStyle name="Heading2 8" xfId="14009"/>
    <cellStyle name="Heading2 9" xfId="14010"/>
    <cellStyle name="Heading3" xfId="12045"/>
    <cellStyle name="Heading4" xfId="12046"/>
    <cellStyle name="HEADINGS" xfId="12596"/>
    <cellStyle name="HEADINGSTOP" xfId="12595"/>
    <cellStyle name="Helv8_PFD4.XLS" xfId="12594"/>
    <cellStyle name="Hyperlink" xfId="12593"/>
    <cellStyle name="Hyperlink 2" xfId="14011"/>
    <cellStyle name="Hyperlink 3" xfId="15400"/>
    <cellStyle name="Hyperlink 4" xfId="15401"/>
    <cellStyle name="Hyperlink 5" xfId="15402"/>
    <cellStyle name="Hyperlink 6" xfId="15403"/>
    <cellStyle name="Hyperlink 7" xfId="15404"/>
    <cellStyle name="Hyperlink 8" xfId="15405"/>
    <cellStyle name="Input" xfId="12047"/>
    <cellStyle name="Input [yellow]" xfId="13"/>
    <cellStyle name="Input Cells" xfId="12235"/>
    <cellStyle name="Input_28번지 골조물량(TSC변경시)" xfId="12329"/>
    <cellStyle name="kg" xfId="12048"/>
    <cellStyle name="Komma [0]_BINV" xfId="14012"/>
    <cellStyle name="Komma_BINV" xfId="14013"/>
    <cellStyle name="KPMG Heading 1" xfId="12049"/>
    <cellStyle name="KPMG Heading 2" xfId="12050"/>
    <cellStyle name="KPMG Heading 3" xfId="12051"/>
    <cellStyle name="KPMG Heading 4" xfId="12052"/>
    <cellStyle name="KPMG Normal" xfId="12053"/>
    <cellStyle name="KPMG Normal Text" xfId="12054"/>
    <cellStyle name="L`" xfId="14014"/>
    <cellStyle name="Label" xfId="12055"/>
    <cellStyle name="lee" xfId="15406"/>
    <cellStyle name="left" xfId="20002"/>
    <cellStyle name="Link Currency (0)" xfId="12592"/>
    <cellStyle name="Link Currency (0) 2" xfId="14015"/>
    <cellStyle name="Link Currency (0) 2 2" xfId="14016"/>
    <cellStyle name="Link Currency (0) 3" xfId="14017"/>
    <cellStyle name="Link Currency (0) 4" xfId="14018"/>
    <cellStyle name="Link Currency (0) 5" xfId="15407"/>
    <cellStyle name="Link Currency (0) 6" xfId="15408"/>
    <cellStyle name="Link Currency (0) 7" xfId="15409"/>
    <cellStyle name="Link Currency (0) 8" xfId="15410"/>
    <cellStyle name="Link Currency (2)" xfId="12591"/>
    <cellStyle name="Link Currency (2) 2" xfId="14019"/>
    <cellStyle name="Link Currency (2) 2 2" xfId="14020"/>
    <cellStyle name="Link Currency (2) 3" xfId="14021"/>
    <cellStyle name="Link Currency (2) 4" xfId="14022"/>
    <cellStyle name="Link Currency (2) 5" xfId="15411"/>
    <cellStyle name="Link Currency (2) 6" xfId="15412"/>
    <cellStyle name="Link Currency (2) 7" xfId="15413"/>
    <cellStyle name="Link Currency (2) 8" xfId="15414"/>
    <cellStyle name="Link Units (0)" xfId="12590"/>
    <cellStyle name="Link Units (0) 2" xfId="14023"/>
    <cellStyle name="Link Units (0) 2 2" xfId="14024"/>
    <cellStyle name="Link Units (0) 3" xfId="14025"/>
    <cellStyle name="Link Units (0) 4" xfId="14026"/>
    <cellStyle name="Link Units (0) 5" xfId="15415"/>
    <cellStyle name="Link Units (0) 6" xfId="15416"/>
    <cellStyle name="Link Units (0) 7" xfId="15417"/>
    <cellStyle name="Link Units (0) 8" xfId="15418"/>
    <cellStyle name="Link Units (1)" xfId="12589"/>
    <cellStyle name="Link Units (1) 2" xfId="14027"/>
    <cellStyle name="Link Units (1) 2 2" xfId="14028"/>
    <cellStyle name="Link Units (1) 3" xfId="14029"/>
    <cellStyle name="Link Units (1) 4" xfId="14030"/>
    <cellStyle name="Link Units (1) 5" xfId="15419"/>
    <cellStyle name="Link Units (1) 6" xfId="15420"/>
    <cellStyle name="Link Units (1) 7" xfId="15421"/>
    <cellStyle name="Link Units (1) 8" xfId="15422"/>
    <cellStyle name="Link Units (2)" xfId="12588"/>
    <cellStyle name="Link Units (2) 2" xfId="14031"/>
    <cellStyle name="Link Units (2) 2 2" xfId="14032"/>
    <cellStyle name="Link Units (2) 3" xfId="14033"/>
    <cellStyle name="Link Units (2) 4" xfId="14034"/>
    <cellStyle name="Link Units (2) 5" xfId="15423"/>
    <cellStyle name="Link Units (2) 6" xfId="15424"/>
    <cellStyle name="Link Units (2) 7" xfId="15425"/>
    <cellStyle name="Link Units (2) 8" xfId="15426"/>
    <cellStyle name="Linked Cell" xfId="12056"/>
    <cellStyle name="Linked Cells" xfId="12236"/>
    <cellStyle name="LongDesc" xfId="14035"/>
    <cellStyle name="loo" xfId="12057"/>
    <cellStyle name="M" xfId="12058"/>
    <cellStyle name="M2" xfId="12059"/>
    <cellStyle name="M3" xfId="12060"/>
    <cellStyle name="měny_Copy of zdroj" xfId="15427"/>
    <cellStyle name="Midtitle" xfId="12374"/>
    <cellStyle name="Millares [0]_elec" xfId="14036"/>
    <cellStyle name="Millares_elec" xfId="14037"/>
    <cellStyle name="Milliers [0]_399GC10" xfId="12373"/>
    <cellStyle name="Milliers_399GC10" xfId="12372"/>
    <cellStyle name="mma_CASH &amp; DSO" xfId="12587"/>
    <cellStyle name="Model" xfId="12061"/>
    <cellStyle name="Mon?aire [0]_399GC10" xfId="12371"/>
    <cellStyle name="Mon?aire_399GC10" xfId="12370"/>
    <cellStyle name="Mon?aire0" xfId="14038"/>
    <cellStyle name="Monétaire [0]_CTC" xfId="12237"/>
    <cellStyle name="Monétaire_CTC" xfId="12238"/>
    <cellStyle name="MS Proofing Tools" xfId="12586"/>
    <cellStyle name="n" xfId="12369"/>
    <cellStyle name="Neutral" xfId="12062"/>
    <cellStyle name="New" xfId="14039"/>
    <cellStyle name="no dec" xfId="12063"/>
    <cellStyle name="Normal - Style1" xfId="14"/>
    <cellStyle name="Normal - Style1 10" xfId="15428"/>
    <cellStyle name="Normal - Style1 11" xfId="15429"/>
    <cellStyle name="Normal - Style1 12" xfId="15430"/>
    <cellStyle name="Normal - Style1 13" xfId="15431"/>
    <cellStyle name="Normal - Style1 14" xfId="15432"/>
    <cellStyle name="Normal - Style1 15" xfId="21040"/>
    <cellStyle name="Normal - Style1 2" xfId="12583"/>
    <cellStyle name="Normal - Style1 2 2" xfId="15433"/>
    <cellStyle name="Normal - Style1 3" xfId="15434"/>
    <cellStyle name="Normal - Style1 3 2" xfId="15435"/>
    <cellStyle name="Normal - Style1 4" xfId="15436"/>
    <cellStyle name="Normal - Style1 4 2" xfId="15437"/>
    <cellStyle name="Normal - Style1 5" xfId="15438"/>
    <cellStyle name="Normal - Style1 5 2" xfId="15439"/>
    <cellStyle name="Normal - Style1 6" xfId="15440"/>
    <cellStyle name="Normal - Style1 6 2" xfId="15441"/>
    <cellStyle name="Normal - Style1 7" xfId="15442"/>
    <cellStyle name="Normal - Style1 8" xfId="15443"/>
    <cellStyle name="Normal - Style1 9" xfId="15444"/>
    <cellStyle name="Normal - Style2" xfId="12064"/>
    <cellStyle name="Normal - Style3" xfId="12065"/>
    <cellStyle name="Normal - Style4" xfId="12066"/>
    <cellStyle name="Normal - Style5" xfId="12067"/>
    <cellStyle name="Normal - Style6" xfId="12068"/>
    <cellStyle name="Normal - Style7" xfId="12069"/>
    <cellStyle name="Normal - Style8" xfId="12070"/>
    <cellStyle name="Normal - 유형1" xfId="12239"/>
    <cellStyle name="Normaɬ_ SG&amp;A Bridge " xfId="21842"/>
    <cellStyle name="normální_Copy of zdroj" xfId="15445"/>
    <cellStyle name="Note" xfId="12071"/>
    <cellStyle name="Note 2" xfId="12328"/>
    <cellStyle name="Num_Inputs" xfId="12072"/>
    <cellStyle name="Num1_Inputs" xfId="12073"/>
    <cellStyle name="Num3_Input" xfId="12074"/>
    <cellStyle name="O" xfId="12368"/>
    <cellStyle name="OD" xfId="12367"/>
    <cellStyle name="Œ…?æ맖?e [0.00]_guyan" xfId="14040"/>
    <cellStyle name="Œ…?æ맖?e_guyan" xfId="14041"/>
    <cellStyle name="oft Excel]_x000d__x000a_Comment=The open=/f lines load custom functions into the Paste Function list._x000d__x000a_Maximized=1_x000d__x000a_AutoFormat=" xfId="21843"/>
    <cellStyle name="oft Excel]_x000d__x000a_Comment=The open=/f lines load custom functions into the Paste Function list._x000d__x000a_Maximized=3_x000d__x000a_AutoFormat=" xfId="14042"/>
    <cellStyle name="oh" xfId="12075"/>
    <cellStyle name="Out%2" xfId="12076"/>
    <cellStyle name="Out0" xfId="12077"/>
    <cellStyle name="Out1" xfId="12078"/>
    <cellStyle name="Out2" xfId="12079"/>
    <cellStyle name="Output" xfId="12080"/>
    <cellStyle name="P" xfId="21844"/>
    <cellStyle name="per.style" xfId="12240"/>
    <cellStyle name="Percent" xfId="21053"/>
    <cellStyle name="Percent (0)" xfId="12580"/>
    <cellStyle name="Percent (0) 2" xfId="14043"/>
    <cellStyle name="Percent (0) 2 2" xfId="14044"/>
    <cellStyle name="Percent (0) 3" xfId="14045"/>
    <cellStyle name="Percent (0) 4" xfId="14046"/>
    <cellStyle name="Percent (0) 5" xfId="15446"/>
    <cellStyle name="Percent (0) 6" xfId="15447"/>
    <cellStyle name="Percent (0) 7" xfId="15448"/>
    <cellStyle name="Percent (0) 8" xfId="15449"/>
    <cellStyle name="Percent [0]" xfId="12579"/>
    <cellStyle name="Percent [0] 2" xfId="14047"/>
    <cellStyle name="Percent [0] 2 2" xfId="14048"/>
    <cellStyle name="Percent [0] 3" xfId="14049"/>
    <cellStyle name="Percent [0] 4" xfId="14050"/>
    <cellStyle name="Percent [0] 5" xfId="15450"/>
    <cellStyle name="Percent [0] 6" xfId="15451"/>
    <cellStyle name="Percent [0] 7" xfId="15452"/>
    <cellStyle name="Percent [0] 8" xfId="15453"/>
    <cellStyle name="Percent [00]" xfId="12578"/>
    <cellStyle name="Percent [00] 2" xfId="14051"/>
    <cellStyle name="Percent [00] 2 2" xfId="14052"/>
    <cellStyle name="Percent [00] 3" xfId="14053"/>
    <cellStyle name="Percent [00] 4" xfId="14054"/>
    <cellStyle name="Percent [00] 5" xfId="15454"/>
    <cellStyle name="Percent [00] 6" xfId="15455"/>
    <cellStyle name="Percent [00] 7" xfId="15456"/>
    <cellStyle name="Percent [00] 8" xfId="15457"/>
    <cellStyle name="Percent [2]" xfId="15"/>
    <cellStyle name="Percent 10" xfId="12304"/>
    <cellStyle name="Percent 2" xfId="12581"/>
    <cellStyle name="Percent 2 2" xfId="14055"/>
    <cellStyle name="Percent 3" xfId="12980"/>
    <cellStyle name="Percent 4" xfId="12264"/>
    <cellStyle name="Percent 5" xfId="13266"/>
    <cellStyle name="Percent 6" xfId="12280"/>
    <cellStyle name="Percent 7" xfId="13249"/>
    <cellStyle name="Percent 8" xfId="12294"/>
    <cellStyle name="Percent 9" xfId="12324"/>
    <cellStyle name="Percent_#6 Temps &amp; Contractors" xfId="12577"/>
    <cellStyle name="Percent2" xfId="12081"/>
    <cellStyle name="PrePop Currency (0)" xfId="12576"/>
    <cellStyle name="PrePop Currency (0) 2" xfId="14056"/>
    <cellStyle name="PrePop Currency (0) 2 2" xfId="14057"/>
    <cellStyle name="PrePop Currency (0) 3" xfId="14058"/>
    <cellStyle name="PrePop Currency (0) 4" xfId="14059"/>
    <cellStyle name="PrePop Currency (0) 5" xfId="15458"/>
    <cellStyle name="PrePop Currency (0) 6" xfId="15459"/>
    <cellStyle name="PrePop Currency (0) 7" xfId="15460"/>
    <cellStyle name="PrePop Currency (0) 8" xfId="15461"/>
    <cellStyle name="PrePop Currency (2)" xfId="12575"/>
    <cellStyle name="PrePop Currency (2) 2" xfId="14060"/>
    <cellStyle name="PrePop Currency (2) 2 2" xfId="14061"/>
    <cellStyle name="PrePop Currency (2) 3" xfId="14062"/>
    <cellStyle name="PrePop Currency (2) 4" xfId="14063"/>
    <cellStyle name="PrePop Currency (2) 5" xfId="15462"/>
    <cellStyle name="PrePop Currency (2) 6" xfId="15463"/>
    <cellStyle name="PrePop Currency (2) 7" xfId="15464"/>
    <cellStyle name="PrePop Currency (2) 8" xfId="15465"/>
    <cellStyle name="PrePop Units (0)" xfId="12574"/>
    <cellStyle name="PrePop Units (0) 2" xfId="14064"/>
    <cellStyle name="PrePop Units (0) 2 2" xfId="14065"/>
    <cellStyle name="PrePop Units (0) 3" xfId="14066"/>
    <cellStyle name="PrePop Units (0) 4" xfId="14067"/>
    <cellStyle name="PrePop Units (0) 5" xfId="15466"/>
    <cellStyle name="PrePop Units (0) 6" xfId="15467"/>
    <cellStyle name="PrePop Units (0) 7" xfId="15468"/>
    <cellStyle name="PrePop Units (0) 8" xfId="15469"/>
    <cellStyle name="PrePop Units (1)" xfId="12573"/>
    <cellStyle name="PrePop Units (1) 2" xfId="14068"/>
    <cellStyle name="PrePop Units (1) 2 2" xfId="14069"/>
    <cellStyle name="PrePop Units (1) 3" xfId="14070"/>
    <cellStyle name="PrePop Units (1) 4" xfId="14071"/>
    <cellStyle name="PrePop Units (1) 5" xfId="15470"/>
    <cellStyle name="PrePop Units (1) 6" xfId="15471"/>
    <cellStyle name="PrePop Units (1) 7" xfId="15472"/>
    <cellStyle name="PrePop Units (1) 8" xfId="15473"/>
    <cellStyle name="PrePop Units (2)" xfId="12572"/>
    <cellStyle name="PrePop Units (2) 2" xfId="14072"/>
    <cellStyle name="PrePop Units (2) 2 2" xfId="14073"/>
    <cellStyle name="PrePop Units (2) 3" xfId="14074"/>
    <cellStyle name="PrePop Units (2) 4" xfId="14075"/>
    <cellStyle name="PrePop Units (2) 5" xfId="15474"/>
    <cellStyle name="PrePop Units (2) 6" xfId="15475"/>
    <cellStyle name="PrePop Units (2) 7" xfId="15476"/>
    <cellStyle name="PrePop Units (2) 8" xfId="15477"/>
    <cellStyle name="Price" xfId="14076"/>
    <cellStyle name="pricing" xfId="12241"/>
    <cellStyle name="Procent_BINV" xfId="14077"/>
    <cellStyle name="PSChar" xfId="12242"/>
    <cellStyle name="Q1" xfId="12366"/>
    <cellStyle name="Q4" xfId="12365"/>
    <cellStyle name="regstoresfromspecstores" xfId="12571"/>
    <cellStyle name="Released" xfId="14078"/>
    <cellStyle name="RevList" xfId="12082"/>
    <cellStyle name="RevList 2" xfId="14079"/>
    <cellStyle name="RevList 2 2" xfId="14080"/>
    <cellStyle name="RevList 3" xfId="14081"/>
    <cellStyle name="RevList 4" xfId="14082"/>
    <cellStyle name="RevList 5" xfId="15478"/>
    <cellStyle name="RevList 6" xfId="15479"/>
    <cellStyle name="RevList 7" xfId="15480"/>
    <cellStyle name="RevList 8" xfId="15481"/>
    <cellStyle name="RLTJD(S" xfId="20003"/>
    <cellStyle name="s" xfId="12364"/>
    <cellStyle name="S " xfId="12363"/>
    <cellStyle name="s]_x000d__x000a_run=c:\Hedgehog\app31.exe_x000d__x000a_spooler=yes_x000d__x000a_load=_x000d__x000a_run=_x000d__x000a_Beep=yes_x000d__x000a_NullPort=None_x000d__x000a_BorderWidth=3_x000d__x000a_CursorBlinkRate=530_x000d__x000a_D" xfId="20004"/>
    <cellStyle name="SAPBEXaggData" xfId="20005"/>
    <cellStyle name="SAPBEXstdData" xfId="20006"/>
    <cellStyle name="Sect_Title" xfId="12083"/>
    <cellStyle name="sh" xfId="12084"/>
    <cellStyle name="SHADEDSTORES" xfId="12263"/>
    <cellStyle name="Sheet_Title" xfId="12085"/>
    <cellStyle name="small descr." xfId="14083"/>
    <cellStyle name="specstores" xfId="12570"/>
    <cellStyle name="ssh" xfId="12086"/>
    <cellStyle name="Standaard_BINV" xfId="14084"/>
    <cellStyle name="STANDARD" xfId="12569"/>
    <cellStyle name="STANDARD 2" xfId="20007"/>
    <cellStyle name="STD" xfId="13197"/>
    <cellStyle name="STYLE1" xfId="14085"/>
    <cellStyle name="Sub_sub_title" xfId="12087"/>
    <cellStyle name="subhead" xfId="12088"/>
    <cellStyle name="Subtotal" xfId="12089"/>
    <cellStyle name="T" xfId="15482"/>
    <cellStyle name="t1" xfId="12362"/>
    <cellStyle name="testtitle" xfId="12361"/>
    <cellStyle name="text" xfId="14086"/>
    <cellStyle name="Text Indent A" xfId="12568"/>
    <cellStyle name="Text Indent B" xfId="12567"/>
    <cellStyle name="Text Indent B 2" xfId="14087"/>
    <cellStyle name="Text Indent B 2 2" xfId="14088"/>
    <cellStyle name="Text Indent B 3" xfId="14089"/>
    <cellStyle name="Text Indent B 4" xfId="14090"/>
    <cellStyle name="Text Indent B 5" xfId="15483"/>
    <cellStyle name="Text Indent B 6" xfId="15484"/>
    <cellStyle name="Text Indent B 7" xfId="15485"/>
    <cellStyle name="Text Indent B 8" xfId="15486"/>
    <cellStyle name="Text Indent C" xfId="12566"/>
    <cellStyle name="Text Indent C 2" xfId="14091"/>
    <cellStyle name="Text Indent C 2 2" xfId="14092"/>
    <cellStyle name="Text Indent C 3" xfId="14093"/>
    <cellStyle name="Text Indent C 4" xfId="14094"/>
    <cellStyle name="Text Indent C 5" xfId="15487"/>
    <cellStyle name="Text Indent C 6" xfId="15488"/>
    <cellStyle name="Text Indent C 7" xfId="15489"/>
    <cellStyle name="Text Indent C 8" xfId="15490"/>
    <cellStyle name="Text_In" xfId="12090"/>
    <cellStyle name="th" xfId="15491"/>
    <cellStyle name="þ_x001d_ð'&amp;Oy?Hy9_x0008__x000f__x0007_æ_x0007__x0007__x0001__x0001_" xfId="14095"/>
    <cellStyle name="þ_x001d_ð'&amp;Oy?Hy9_x0008_E_x000c_￠_x000d__x0007__x0001__x0001_" xfId="14096"/>
    <cellStyle name="þ_x001d_ð'&amp;Oý&amp;Hý9_x0008__x000f__x0007_æ_x0007__x0007__x0001__x0001_" xfId="14097"/>
    <cellStyle name="þ_x001d_ð'&amp;Oý&amp;Hý9_x0008_Ë_x000c_¢_x000d__x0007__x0001__x0001_" xfId="14098"/>
    <cellStyle name="Title" xfId="12091"/>
    <cellStyle name="title [1]" xfId="12243"/>
    <cellStyle name="title [2]" xfId="12244"/>
    <cellStyle name="Title 10" xfId="12305"/>
    <cellStyle name="Title 2" xfId="12565"/>
    <cellStyle name="Title 2 2" xfId="14099"/>
    <cellStyle name="Title 3" xfId="12358"/>
    <cellStyle name="Title 4" xfId="12265"/>
    <cellStyle name="Title 5" xfId="13263"/>
    <cellStyle name="Title 6" xfId="12282"/>
    <cellStyle name="Title 7" xfId="13247"/>
    <cellStyle name="Title 8" xfId="12295"/>
    <cellStyle name="Title 9" xfId="12323"/>
    <cellStyle name="Title_0508-카지노원상복구및리노베이션(일위대가)" xfId="15492"/>
    <cellStyle name="TON" xfId="12564"/>
    <cellStyle name="Total" xfId="16"/>
    <cellStyle name="Total 2" xfId="12563"/>
    <cellStyle name="Total 2 2" xfId="14100"/>
    <cellStyle name="Total 3" xfId="14101"/>
    <cellStyle name="Total 4" xfId="14102"/>
    <cellStyle name="Total 5" xfId="15493"/>
    <cellStyle name="Total 6" xfId="15494"/>
    <cellStyle name="Total 7" xfId="15495"/>
    <cellStyle name="Total 8" xfId="15496"/>
    <cellStyle name="UM" xfId="12360"/>
    <cellStyle name="Units" xfId="12092"/>
    <cellStyle name="ǜ화 [0]" xfId="14103"/>
    <cellStyle name="Valuta [0]_BINV" xfId="14104"/>
    <cellStyle name="Valuta_BINV" xfId="14105"/>
    <cellStyle name="viet" xfId="15497"/>
    <cellStyle name="viet2" xfId="15498"/>
    <cellStyle name="Virgule fixe" xfId="14106"/>
    <cellStyle name="W?rung [0]_Compiling Utility Macros" xfId="14107"/>
    <cellStyle name="W?rung_Compiling Utility Macros" xfId="14108"/>
    <cellStyle name="Warning Text" xfId="12093"/>
    <cellStyle name="wrap" xfId="20008"/>
    <cellStyle name="_x0008_z" xfId="14109"/>
    <cellStyle name="μU¿¡ ¿A´A CIAIÆU¸μAⓒ" xfId="12248"/>
    <cellStyle name="ος1" xfId="21845"/>
    <cellStyle name="ீ화_수출실적 _현대업무추진 " xfId="14110"/>
    <cellStyle name="|?ドE" xfId="11921"/>
    <cellStyle name="|?ドE 2" xfId="12707"/>
    <cellStyle name="화 [0]_총괄표(수정)" xfId="14111"/>
    <cellStyle name="가운데" xfId="11217"/>
    <cellStyle name="강조색1 10" xfId="15499"/>
    <cellStyle name="강조색1 11" xfId="21001"/>
    <cellStyle name="강조색1 2" xfId="14112"/>
    <cellStyle name="강조색1 2 2" xfId="15500"/>
    <cellStyle name="강조색1 3" xfId="15501"/>
    <cellStyle name="강조색1 4" xfId="15502"/>
    <cellStyle name="강조색1 5" xfId="15503"/>
    <cellStyle name="강조색1 6" xfId="15504"/>
    <cellStyle name="강조색1 7" xfId="15505"/>
    <cellStyle name="강조색1 8" xfId="15506"/>
    <cellStyle name="강조색1 9" xfId="15507"/>
    <cellStyle name="강조색2 10" xfId="15508"/>
    <cellStyle name="강조색2 11" xfId="21002"/>
    <cellStyle name="강조색2 2" xfId="14113"/>
    <cellStyle name="강조색2 2 2" xfId="15509"/>
    <cellStyle name="강조색2 3" xfId="15510"/>
    <cellStyle name="강조색2 4" xfId="15511"/>
    <cellStyle name="강조색2 5" xfId="15512"/>
    <cellStyle name="강조색2 6" xfId="15513"/>
    <cellStyle name="강조색2 7" xfId="15514"/>
    <cellStyle name="강조색2 8" xfId="15515"/>
    <cellStyle name="강조색2 9" xfId="15516"/>
    <cellStyle name="강조색3 10" xfId="15517"/>
    <cellStyle name="강조색3 11" xfId="21003"/>
    <cellStyle name="강조색3 2" xfId="14114"/>
    <cellStyle name="강조색3 2 2" xfId="15518"/>
    <cellStyle name="강조색3 3" xfId="15519"/>
    <cellStyle name="강조색3 4" xfId="15520"/>
    <cellStyle name="강조색3 5" xfId="15521"/>
    <cellStyle name="강조색3 6" xfId="15522"/>
    <cellStyle name="강조색3 7" xfId="15523"/>
    <cellStyle name="강조색3 8" xfId="15524"/>
    <cellStyle name="강조색3 9" xfId="15525"/>
    <cellStyle name="강조색4 10" xfId="15526"/>
    <cellStyle name="강조색4 11" xfId="21004"/>
    <cellStyle name="강조색4 2" xfId="14115"/>
    <cellStyle name="강조색4 2 2" xfId="15527"/>
    <cellStyle name="강조색4 3" xfId="15528"/>
    <cellStyle name="강조색4 4" xfId="15529"/>
    <cellStyle name="강조색4 5" xfId="15530"/>
    <cellStyle name="강조색4 6" xfId="15531"/>
    <cellStyle name="강조색4 7" xfId="15532"/>
    <cellStyle name="강조색4 8" xfId="15533"/>
    <cellStyle name="강조색4 9" xfId="15534"/>
    <cellStyle name="강조색5 10" xfId="15535"/>
    <cellStyle name="강조색5 11" xfId="21005"/>
    <cellStyle name="강조색5 2" xfId="14116"/>
    <cellStyle name="강조색5 2 2" xfId="15536"/>
    <cellStyle name="강조색5 3" xfId="15537"/>
    <cellStyle name="강조색5 4" xfId="15538"/>
    <cellStyle name="강조색5 5" xfId="15539"/>
    <cellStyle name="강조색5 6" xfId="15540"/>
    <cellStyle name="강조색5 7" xfId="15541"/>
    <cellStyle name="강조색5 8" xfId="15542"/>
    <cellStyle name="강조색5 9" xfId="15543"/>
    <cellStyle name="강조색6 10" xfId="15544"/>
    <cellStyle name="강조색6 11" xfId="21006"/>
    <cellStyle name="강조색6 2" xfId="14117"/>
    <cellStyle name="강조색6 2 2" xfId="15545"/>
    <cellStyle name="강조색6 3" xfId="15546"/>
    <cellStyle name="강조색6 4" xfId="15547"/>
    <cellStyle name="강조색6 5" xfId="15548"/>
    <cellStyle name="강조색6 6" xfId="15549"/>
    <cellStyle name="강조색6 7" xfId="15550"/>
    <cellStyle name="강조색6 8" xfId="15551"/>
    <cellStyle name="강조색6 9" xfId="15552"/>
    <cellStyle name="개" xfId="11218"/>
    <cellStyle name="개_02-포장-1" xfId="11219"/>
    <cellStyle name="개_03-신축-수축" xfId="11220"/>
    <cellStyle name="개소" xfId="11221"/>
    <cellStyle name="견적" xfId="11222"/>
    <cellStyle name="견적 2" xfId="14118"/>
    <cellStyle name="견적 2 2" xfId="14119"/>
    <cellStyle name="견적 3" xfId="14120"/>
    <cellStyle name="견적 4" xfId="14121"/>
    <cellStyle name="견적 5" xfId="15553"/>
    <cellStyle name="견적 6" xfId="15554"/>
    <cellStyle name="견적 7" xfId="15555"/>
    <cellStyle name="견적 8" xfId="15556"/>
    <cellStyle name="견적-FRP" xfId="14122"/>
    <cellStyle name="견적-금액" xfId="14123"/>
    <cellStyle name="경고문 10" xfId="15557"/>
    <cellStyle name="경고문 11" xfId="21007"/>
    <cellStyle name="경고문 2" xfId="14124"/>
    <cellStyle name="경고문 2 2" xfId="15558"/>
    <cellStyle name="경고문 3" xfId="15559"/>
    <cellStyle name="경고문 4" xfId="15560"/>
    <cellStyle name="경고문 5" xfId="15561"/>
    <cellStyle name="경고문 6" xfId="15562"/>
    <cellStyle name="경고문 7" xfId="15563"/>
    <cellStyle name="경고문 8" xfId="15564"/>
    <cellStyle name="경고문 9" xfId="15565"/>
    <cellStyle name="계산 10" xfId="15566"/>
    <cellStyle name="계산 11" xfId="21008"/>
    <cellStyle name="계산 2" xfId="14125"/>
    <cellStyle name="계산 2 2" xfId="15567"/>
    <cellStyle name="계산 3" xfId="15568"/>
    <cellStyle name="계산 4" xfId="15569"/>
    <cellStyle name="계산 5" xfId="15570"/>
    <cellStyle name="계산 6" xfId="15571"/>
    <cellStyle name="계산 7" xfId="15572"/>
    <cellStyle name="계산 8" xfId="15573"/>
    <cellStyle name="계산 9" xfId="15574"/>
    <cellStyle name="고정소숫점" xfId="11223"/>
    <cellStyle name="고정소숫점 2" xfId="12985"/>
    <cellStyle name="고정소숫점 3" xfId="14126"/>
    <cellStyle name="고정소숫점 4" xfId="14127"/>
    <cellStyle name="고정소숫점 5" xfId="21009"/>
    <cellStyle name="고정출력1" xfId="11224"/>
    <cellStyle name="고정출력1 2" xfId="12984"/>
    <cellStyle name="고정출력1 3" xfId="14128"/>
    <cellStyle name="고정출력1 4" xfId="14129"/>
    <cellStyle name="고정출력1 5" xfId="21010"/>
    <cellStyle name="고정출력2" xfId="11225"/>
    <cellStyle name="고정출력2 2" xfId="12983"/>
    <cellStyle name="고정출력2 3" xfId="14130"/>
    <cellStyle name="고정출력2 4" xfId="14131"/>
    <cellStyle name="고정출력2 5" xfId="21011"/>
    <cellStyle name="공백" xfId="11226"/>
    <cellStyle name="공백1" xfId="11227"/>
    <cellStyle name="공백1수" xfId="11228"/>
    <cellStyle name="공사원가계산서(조경)" xfId="11229"/>
    <cellStyle name="공종" xfId="11230"/>
    <cellStyle name="咬訌裝?INCOM1" xfId="11231"/>
    <cellStyle name="咬訌裝?INCOM1 2" xfId="12447"/>
    <cellStyle name="咬訌裝?INCOM10" xfId="11232"/>
    <cellStyle name="咬訌裝?INCOM10 2" xfId="12446"/>
    <cellStyle name="咬訌裝?INCOM2" xfId="11233"/>
    <cellStyle name="咬訌裝?INCOM2 2" xfId="12445"/>
    <cellStyle name="咬訌裝?INCOM3" xfId="11234"/>
    <cellStyle name="咬訌裝?INCOM3 2" xfId="12444"/>
    <cellStyle name="咬訌裝?INCOM4" xfId="11235"/>
    <cellStyle name="咬訌裝?INCOM4 2" xfId="12443"/>
    <cellStyle name="咬訌裝?INCOM5" xfId="11236"/>
    <cellStyle name="咬訌裝?INCOM5 2" xfId="12442"/>
    <cellStyle name="咬訌裝?INCOM6" xfId="11237"/>
    <cellStyle name="咬訌裝?INCOM6 2" xfId="12441"/>
    <cellStyle name="咬訌裝?INCOM7" xfId="11238"/>
    <cellStyle name="咬訌裝?INCOM7 2" xfId="12440"/>
    <cellStyle name="咬訌裝?INCOM8" xfId="11239"/>
    <cellStyle name="咬訌裝?INCOM8 2" xfId="12439"/>
    <cellStyle name="咬訌裝?INCOM9" xfId="11240"/>
    <cellStyle name="咬訌裝?INCOM9 2" xfId="12438"/>
    <cellStyle name="咬訌裝?PRIB11" xfId="11241"/>
    <cellStyle name="咬訌裝?PRIB11 2" xfId="12437"/>
    <cellStyle name="규격" xfId="11242"/>
    <cellStyle name="규격 2" xfId="12356"/>
    <cellStyle name="기계" xfId="11243"/>
    <cellStyle name="기계 2" xfId="14132"/>
    <cellStyle name="기계 2 2" xfId="14133"/>
    <cellStyle name="기계 3" xfId="14134"/>
    <cellStyle name="기계 4" xfId="14135"/>
    <cellStyle name="기계 5" xfId="15575"/>
    <cellStyle name="기계 6" xfId="15576"/>
    <cellStyle name="기계 7" xfId="15577"/>
    <cellStyle name="기계 8" xfId="15578"/>
    <cellStyle name="기본내역서" xfId="11244"/>
    <cellStyle name="기본숫자" xfId="14136"/>
    <cellStyle name="기성(내용)" xfId="20009"/>
    <cellStyle name="기성(내용2)" xfId="20010"/>
    <cellStyle name="끼_x0001_?" xfId="11245"/>
    <cellStyle name="나쁨 10" xfId="15579"/>
    <cellStyle name="나쁨 11" xfId="21012"/>
    <cellStyle name="나쁨 2" xfId="14137"/>
    <cellStyle name="나쁨 2 2" xfId="15580"/>
    <cellStyle name="나쁨 3" xfId="15581"/>
    <cellStyle name="나쁨 4" xfId="15582"/>
    <cellStyle name="나쁨 5" xfId="15583"/>
    <cellStyle name="나쁨 6" xfId="15584"/>
    <cellStyle name="나쁨 7" xfId="15585"/>
    <cellStyle name="나쁨 8" xfId="15586"/>
    <cellStyle name="나쁨 9" xfId="15587"/>
    <cellStyle name="날짜" xfId="11246"/>
    <cellStyle name="날짜 2" xfId="12982"/>
    <cellStyle name="날짜 3" xfId="14138"/>
    <cellStyle name="날짜 4" xfId="14139"/>
    <cellStyle name="날짜 5" xfId="21013"/>
    <cellStyle name="내역서" xfId="1"/>
    <cellStyle name="네모제목" xfId="11247"/>
    <cellStyle name="년도" xfId="11248"/>
    <cellStyle name="단가" xfId="14140"/>
    <cellStyle name="단위" xfId="11249"/>
    <cellStyle name="달러" xfId="11250"/>
    <cellStyle name="달러 2" xfId="12981"/>
    <cellStyle name="달러 3" xfId="14141"/>
    <cellStyle name="달러 4" xfId="14142"/>
    <cellStyle name="달러 5" xfId="21014"/>
    <cellStyle name="돋움채" xfId="14143"/>
    <cellStyle name="뒤에 오는 하이퍼링크" xfId="11251"/>
    <cellStyle name="뒤에 오는 하이퍼링크 2" xfId="14144"/>
    <cellStyle name="뒤에 오는 하이퍼링크 3" xfId="14145"/>
    <cellStyle name="뒤에 오는 하이퍼링크 4" xfId="14146"/>
    <cellStyle name="뒤에 오는 하이퍼링크_(임시)대구~부산간 고속도로 가설사무실" xfId="15588"/>
    <cellStyle name="똿떓죶Ø괻 [0.00]_NT Server " xfId="14147"/>
    <cellStyle name="똿떓죶Ø괻_NT Server " xfId="14148"/>
    <cellStyle name="똿뗦먛귟 [0.00]_laroux" xfId="11252"/>
    <cellStyle name="똿뗦먛귟_laroux" xfId="11253"/>
    <cellStyle name="ㅁㅅ" xfId="11254"/>
    <cellStyle name="마이너스키" xfId="11255"/>
    <cellStyle name="마ㅊ춤" xfId="15589"/>
    <cellStyle name="매" xfId="11256"/>
    <cellStyle name="매_02-포장-1" xfId="11257"/>
    <cellStyle name="메모 10" xfId="15590"/>
    <cellStyle name="메모 11" xfId="21015"/>
    <cellStyle name="메모 2" xfId="12245"/>
    <cellStyle name="메모 2 2" xfId="12246"/>
    <cellStyle name="메모 3" xfId="15591"/>
    <cellStyle name="메모 4" xfId="15592"/>
    <cellStyle name="메모 5" xfId="15593"/>
    <cellStyle name="메모 6" xfId="15594"/>
    <cellStyle name="메모 7" xfId="15595"/>
    <cellStyle name="메모 8" xfId="15596"/>
    <cellStyle name="메모 9" xfId="15597"/>
    <cellStyle name="묮뎋 [0.00]_NT Server " xfId="14149"/>
    <cellStyle name="묮뎋_NT Server " xfId="14150"/>
    <cellStyle name="물량집계(갑)" xfId="14151"/>
    <cellStyle name="믅됞 [0.00]_laroux" xfId="11258"/>
    <cellStyle name="믅됞_laroux" xfId="11259"/>
    <cellStyle name="未定義" xfId="14152"/>
    <cellStyle name="배분" xfId="11260"/>
    <cellStyle name="배분 2" xfId="12979"/>
    <cellStyle name="백" xfId="11261"/>
    <cellStyle name="백 " xfId="12114"/>
    <cellStyle name="백 2" xfId="14153"/>
    <cellStyle name="백 3" xfId="14154"/>
    <cellStyle name="백 4" xfId="14155"/>
    <cellStyle name="백 5" xfId="14156"/>
    <cellStyle name="백_01.경비프로그램(2007년1026)단대 박일" xfId="11262"/>
    <cellStyle name="백_01.경비프로그램(2007년1026)단대 박일_실행(예산관리팀 송부)" xfId="11263"/>
    <cellStyle name="백_01__본실행예산내역_대구상인_10.15 (예산관리팀)" xfId="11264"/>
    <cellStyle name="백_04028적산수량집계" xfId="12978"/>
    <cellStyle name="백_1. 준공정산 추가자료(청주산남)" xfId="11265"/>
    <cellStyle name="백_BOOKCITY(전기)" xfId="12923"/>
    <cellStyle name="백_BOOKCITY(전기)_04028적산수량집계" xfId="12922"/>
    <cellStyle name="백_PJ진행현황-수원천천" xfId="11286"/>
    <cellStyle name="백_TRU내역서" xfId="20011"/>
    <cellStyle name="백_uz" xfId="11287"/>
    <cellStyle name="백_건축경비프로그램(둔산)" xfId="11266"/>
    <cellStyle name="백_건축경비프로그램(둔산)_3입찰실행-마산역사(080526)최종" xfId="11267"/>
    <cellStyle name="백_건축경비프로그램(둔산)_경의선-비교표" xfId="11268"/>
    <cellStyle name="백_건축경비프로그램(둔산)_공사비 대비표" xfId="11269"/>
    <cellStyle name="백_건축경비프로그램(둔산)_서강대 경비내역작성 (version 1)" xfId="11270"/>
    <cellStyle name="백_건축경비프로그램(둔산)_서초킴스타워B최초" xfId="11271"/>
    <cellStyle name="백_건축경비프로그램(둔산)_실행예산(고대경상관-확정)2008.09.09" xfId="11272"/>
    <cellStyle name="백_건축경비프로그램(둔산)_실행예산품의서(삼성동복합시설신축공사080201)결재용" xfId="11273"/>
    <cellStyle name="백_건축경비프로그램(둔산)_입찰품의서(00지역 확장공사)080607" xfId="11274"/>
    <cellStyle name="백_건축경비프로그램(둔산)_입찰품의서(자동차)-080410" xfId="11275"/>
    <cellStyle name="백_건축경비프로그램(둔산)_입찰품의서(한국루터회관)080318결재(김동현상무님)" xfId="11276"/>
    <cellStyle name="백_건축경비프로그램(둔산)_토목비교표" xfId="11277"/>
    <cellStyle name="백_건축경비프로그램(둔산)_투찰분석표(제주)" xfId="11278"/>
    <cellStyle name="백_견적양식(가로)" xfId="20012"/>
    <cellStyle name="백_공설운동진입(가실행)" xfId="12977"/>
    <cellStyle name="백_공설운동진입(가실행)_04028적산수량집계" xfId="12976"/>
    <cellStyle name="백_공설운동진입(가실행)_BOOKCITY(전기)" xfId="12965"/>
    <cellStyle name="백_공설운동진입(가실행)_BOOKCITY(전기)_04028적산수량집계" xfId="12964"/>
    <cellStyle name="백_공설운동진입(가실행)_사본 - 파주 북시티(이채)" xfId="12975"/>
    <cellStyle name="백_공설운동진입(가실행)_사본 - 파주 북시티(이채)_04028적산수량집계" xfId="12974"/>
    <cellStyle name="백_공설운동진입(가실행)_제주대명호텔공용홀 9-13(제출)-3차" xfId="14157"/>
    <cellStyle name="백_공설운동진입(가실행)_제주리조트 공용부리뉴얼공사(2차)" xfId="14158"/>
    <cellStyle name="백_공설운동진입(가실행)_파주 BOOK CITY(통보용)" xfId="12969"/>
    <cellStyle name="백_공설운동진입(가실행)_파주 BOOK CITY(통보용)_04028적산수량집계" xfId="12968"/>
    <cellStyle name="백_공설운동진입(가실행)_파주 BOOK CITY가실행내역" xfId="12967"/>
    <cellStyle name="백_공설운동진입(가실행)_파주 BOOK CITY가실행내역_04028적산수량집계" xfId="12966"/>
    <cellStyle name="백_공설운동진입(가실행)_파주 북시티(이채)제출" xfId="12973"/>
    <cellStyle name="백_공설운동진입(가실행)_파주 북시티(이채)제출_04028적산수량집계" xfId="12972"/>
    <cellStyle name="백_공설운동진입(가실행)_파주 북시티(전체)제출(변경전)" xfId="12971"/>
    <cellStyle name="백_공설운동진입(가실행)_파주 북시티(전체)제출(변경전)_04028적산수량집계" xfId="12970"/>
    <cellStyle name="백_공설운동진입(가실행)_한남동 근린생활시설-6-1" xfId="14159"/>
    <cellStyle name="백_공설운동진입(가실행)_한남동 근린생활시설-6-1_제주대명호텔공용홀 9-13(제출)-3차" xfId="14160"/>
    <cellStyle name="백_공설운동진입(가실행)_한남동 근린생활시설-6-1_제주리조트 공용부리뉴얼공사(2차)" xfId="14161"/>
    <cellStyle name="백_공설운동진입(가실행)_한남동 근린생활시설-6-1_한남동 근린생활시설-6-1" xfId="14162"/>
    <cellStyle name="백_공설운동진입(가실행)_한남동 근린생활시설-6-1_한남동 근린생활시설-6-1_제주대명호텔공용홀 9-13(제출)-3차" xfId="14163"/>
    <cellStyle name="백_공설운동진입(가실행)_한남동 근린생활시설-6-1_한남동 근린생활시설-6-1_제주리조트 공용부리뉴얼공사(2차)" xfId="14164"/>
    <cellStyle name="백_밀양정산보고서(본사)" xfId="11279"/>
    <cellStyle name="백_발전기연도변경관련 내역서(기계,제출,2.18)" xfId="12963"/>
    <cellStyle name="백_사본 - 파주 북시티(이채)" xfId="12962"/>
    <cellStyle name="백_사본 - 파주 북시티(이채)_04028적산수량집계" xfId="12961"/>
    <cellStyle name="백_서강대 경비내역작성 (version 1)" xfId="11280"/>
    <cellStyle name="백_설계 변경 내역정리" xfId="12960"/>
    <cellStyle name="백_송도공사분석3" xfId="11281"/>
    <cellStyle name="백_송도금융비" xfId="11282"/>
    <cellStyle name="백_실행예산(삼성동복합시설)" xfId="11283"/>
    <cellStyle name="백_용산시티파크공사분석2" xfId="11284"/>
    <cellStyle name="백_정산내역(0515)-검토" xfId="20013"/>
    <cellStyle name="백_제주대명호텔공용홀 9-13(제출)-3차" xfId="14165"/>
    <cellStyle name="백_제주리조트 공용부리뉴얼공사(2차)" xfId="14166"/>
    <cellStyle name="백_토목내역서" xfId="12959"/>
    <cellStyle name="백_토목내역서_04028적산수량집계" xfId="12958"/>
    <cellStyle name="백_토목내역서_BOOKCITY(전기)" xfId="12933"/>
    <cellStyle name="백_토목내역서_BOOKCITY(전기)_04028적산수량집계" xfId="12932"/>
    <cellStyle name="백_토목내역서_공설운동진입(가실행)" xfId="12957"/>
    <cellStyle name="백_토목내역서_공설운동진입(가실행)_04028적산수량집계" xfId="12956"/>
    <cellStyle name="백_토목내역서_공설운동진입(가실행)_BOOKCITY(전기)" xfId="12945"/>
    <cellStyle name="백_토목내역서_공설운동진입(가실행)_BOOKCITY(전기)_04028적산수량집계" xfId="12944"/>
    <cellStyle name="백_토목내역서_공설운동진입(가실행)_사본 - 파주 북시티(이채)" xfId="12955"/>
    <cellStyle name="백_토목내역서_공설운동진입(가실행)_사본 - 파주 북시티(이채)_04028적산수량집계" xfId="12954"/>
    <cellStyle name="백_토목내역서_공설운동진입(가실행)_제주대명호텔공용홀 9-13(제출)-3차" xfId="14167"/>
    <cellStyle name="백_토목내역서_공설운동진입(가실행)_제주리조트 공용부리뉴얼공사(2차)" xfId="14168"/>
    <cellStyle name="백_토목내역서_공설운동진입(가실행)_파주 BOOK CITY(통보용)" xfId="12949"/>
    <cellStyle name="백_토목내역서_공설운동진입(가실행)_파주 BOOK CITY(통보용)_04028적산수량집계" xfId="12948"/>
    <cellStyle name="백_토목내역서_공설운동진입(가실행)_파주 BOOK CITY가실행내역" xfId="12947"/>
    <cellStyle name="백_토목내역서_공설운동진입(가실행)_파주 BOOK CITY가실행내역_04028적산수량집계" xfId="12946"/>
    <cellStyle name="백_토목내역서_공설운동진입(가실행)_파주 북시티(이채)제출" xfId="12953"/>
    <cellStyle name="백_토목내역서_공설운동진입(가실행)_파주 북시티(이채)제출_04028적산수량집계" xfId="12952"/>
    <cellStyle name="백_토목내역서_공설운동진입(가실행)_파주 북시티(전체)제출(변경전)" xfId="12951"/>
    <cellStyle name="백_토목내역서_공설운동진입(가실행)_파주 북시티(전체)제출(변경전)_04028적산수량집계" xfId="12950"/>
    <cellStyle name="백_토목내역서_공설운동진입(가실행)_한남동 근린생활시설-6-1" xfId="14169"/>
    <cellStyle name="백_토목내역서_공설운동진입(가실행)_한남동 근린생활시설-6-1_제주대명호텔공용홀 9-13(제출)-3차" xfId="14170"/>
    <cellStyle name="백_토목내역서_공설운동진입(가실행)_한남동 근린생활시설-6-1_제주리조트 공용부리뉴얼공사(2차)" xfId="14171"/>
    <cellStyle name="백_토목내역서_공설운동진입(가실행)_한남동 근린생활시설-6-1_한남동 근린생활시설-6-1" xfId="14172"/>
    <cellStyle name="백_토목내역서_공설운동진입(가실행)_한남동 근린생활시설-6-1_한남동 근린생활시설-6-1_제주대명호텔공용홀 9-13(제출)-3차" xfId="14173"/>
    <cellStyle name="백_토목내역서_공설운동진입(가실행)_한남동 근린생활시설-6-1_한남동 근린생활시설-6-1_제주리조트 공용부리뉴얼공사(2차)" xfId="14174"/>
    <cellStyle name="백_토목내역서_사본 - 파주 북시티(이채)" xfId="12943"/>
    <cellStyle name="백_토목내역서_사본 - 파주 북시티(이채)_04028적산수량집계" xfId="12942"/>
    <cellStyle name="백_토목내역서_제주대명호텔공용홀 9-13(제출)-3차" xfId="14175"/>
    <cellStyle name="백_토목내역서_제주리조트 공용부리뉴얼공사(2차)" xfId="14176"/>
    <cellStyle name="백_토목내역서_파주 BOOK CITY(통보용)" xfId="12937"/>
    <cellStyle name="백_토목내역서_파주 BOOK CITY(통보용)_04028적산수량집계" xfId="12936"/>
    <cellStyle name="백_토목내역서_파주 BOOK CITY가실행내역" xfId="12935"/>
    <cellStyle name="백_토목내역서_파주 BOOK CITY가실행내역_04028적산수량집계" xfId="12934"/>
    <cellStyle name="백_토목내역서_파주 북시티(이채)제출" xfId="12941"/>
    <cellStyle name="백_토목내역서_파주 북시티(이채)제출_04028적산수량집계" xfId="12940"/>
    <cellStyle name="백_토목내역서_파주 북시티(전체)제출(변경전)" xfId="12939"/>
    <cellStyle name="백_토목내역서_파주 북시티(전체)제출(변경전)_04028적산수량집계" xfId="12938"/>
    <cellStyle name="백_토목내역서_한남동 근린생활시설-6-1" xfId="14177"/>
    <cellStyle name="백_토목내역서_한남동 근린생활시설-6-1_제주대명호텔공용홀 9-13(제출)-3차" xfId="14178"/>
    <cellStyle name="백_토목내역서_한남동 근린생활시설-6-1_제주리조트 공용부리뉴얼공사(2차)" xfId="14179"/>
    <cellStyle name="백_토목내역서_한남동 근린생활시설-6-1_한남동 근린생활시설-6-1" xfId="14180"/>
    <cellStyle name="백_토목내역서_한남동 근린생활시설-6-1_한남동 근린생활시설-6-1_제주대명호텔공용홀 9-13(제출)-3차" xfId="14181"/>
    <cellStyle name="백_토목내역서_한남동 근린생활시설-6-1_한남동 근린생활시설-6-1_제주리조트 공용부리뉴얼공사(2차)" xfId="14182"/>
    <cellStyle name="백_파주 BOOK CITY(통보용)" xfId="12927"/>
    <cellStyle name="백_파주 BOOK CITY(통보용)_04028적산수량집계" xfId="12926"/>
    <cellStyle name="백_파주 BOOK CITY가실행내역" xfId="12925"/>
    <cellStyle name="백_파주 BOOK CITY가실행내역_04028적산수량집계" xfId="12924"/>
    <cellStyle name="백_파주 북시티(이채)제출" xfId="12931"/>
    <cellStyle name="백_파주 북시티(이채)제출_04028적산수량집계" xfId="12930"/>
    <cellStyle name="백_파주 북시티(전체)제출(변경전)" xfId="12929"/>
    <cellStyle name="백_파주 북시티(전체)제출(변경전)_04028적산수량집계" xfId="12928"/>
    <cellStyle name="백_한남동 근린생활시설-6-1" xfId="14183"/>
    <cellStyle name="백_한남동 근린생활시설-6-1_제주대명호텔공용홀 9-13(제출)-3차" xfId="14184"/>
    <cellStyle name="백_한남동 근린생활시설-6-1_제주리조트 공용부리뉴얼공사(2차)" xfId="14185"/>
    <cellStyle name="백_한남동 근린생활시설-6-1_한남동 근린생활시설-6-1" xfId="14186"/>
    <cellStyle name="백_한남동 근린생활시설-6-1_한남동 근린생활시설-6-1_제주대명호텔공용홀 9-13(제출)-3차" xfId="14187"/>
    <cellStyle name="백_한남동 근린생활시설-6-1_한남동 근린생활시설-6-1_제주리조트 공용부리뉴얼공사(2차)" xfId="14188"/>
    <cellStyle name="백_할증" xfId="11285"/>
    <cellStyle name="백분율 [△1]" xfId="11288"/>
    <cellStyle name="백분율 [△1] 2" xfId="12921"/>
    <cellStyle name="백분율 [△2]" xfId="11289"/>
    <cellStyle name="백분율 [△2] 2" xfId="12920"/>
    <cellStyle name="백분율 [0]" xfId="11290"/>
    <cellStyle name="백분율 [0] 2" xfId="12919"/>
    <cellStyle name="백분율 [2]" xfId="11291"/>
    <cellStyle name="백분율 [2] 2" xfId="12918"/>
    <cellStyle name="백분율 10" xfId="13226"/>
    <cellStyle name="백분율 11" xfId="13227"/>
    <cellStyle name="백분율 12" xfId="13228"/>
    <cellStyle name="백분율 13" xfId="13229"/>
    <cellStyle name="백분율 14" xfId="13230"/>
    <cellStyle name="백분율 15" xfId="13231"/>
    <cellStyle name="백분율 16" xfId="13232"/>
    <cellStyle name="백분율 17" xfId="11292"/>
    <cellStyle name="백분율 18" xfId="13233"/>
    <cellStyle name="백분율 19" xfId="13234"/>
    <cellStyle name="백분율 2" xfId="17"/>
    <cellStyle name="백분율 2 2" xfId="11293"/>
    <cellStyle name="백분율 2 2 2" xfId="11294"/>
    <cellStyle name="백분율 2 3" xfId="11295"/>
    <cellStyle name="백분율 2 4" xfId="11296"/>
    <cellStyle name="백분율 2 5" xfId="12436"/>
    <cellStyle name="백분율 20" xfId="13235"/>
    <cellStyle name="백분율 21" xfId="13236"/>
    <cellStyle name="백분율 22" xfId="13237"/>
    <cellStyle name="백분율 23" xfId="13238"/>
    <cellStyle name="백분율 3" xfId="11297"/>
    <cellStyle name="백분율 3 2" xfId="11298"/>
    <cellStyle name="백분율 3 3" xfId="11299"/>
    <cellStyle name="백분율 3 4" xfId="11300"/>
    <cellStyle name="백분율 4" xfId="11301"/>
    <cellStyle name="백분율 4 10" xfId="21246"/>
    <cellStyle name="백분율 4 2" xfId="12535"/>
    <cellStyle name="백분율 4 2 2" xfId="13284"/>
    <cellStyle name="백분율 4 2 2 2" xfId="21077"/>
    <cellStyle name="백분율 4 2 2 3" xfId="21269"/>
    <cellStyle name="백분율 4 2 3" xfId="13300"/>
    <cellStyle name="백분율 4 2 3 2" xfId="21093"/>
    <cellStyle name="백분율 4 2 3 3" xfId="21285"/>
    <cellStyle name="백분율 4 2 4" xfId="13316"/>
    <cellStyle name="백분율 4 2 4 2" xfId="21109"/>
    <cellStyle name="백분율 4 2 4 3" xfId="21301"/>
    <cellStyle name="백분율 4 2 5" xfId="13338"/>
    <cellStyle name="백분율 4 2 5 2" xfId="21131"/>
    <cellStyle name="백분율 4 2 5 3" xfId="21323"/>
    <cellStyle name="백분율 4 2 6" xfId="13360"/>
    <cellStyle name="백분율 4 2 6 2" xfId="21153"/>
    <cellStyle name="백분율 4 2 6 3" xfId="21345"/>
    <cellStyle name="백분율 4 2 7" xfId="21061"/>
    <cellStyle name="백분율 4 2 8" xfId="21253"/>
    <cellStyle name="백분율 4 3" xfId="12435"/>
    <cellStyle name="백분율 4 4" xfId="13277"/>
    <cellStyle name="백분율 4 4 2" xfId="13325"/>
    <cellStyle name="백분율 4 4 2 2" xfId="21118"/>
    <cellStyle name="백분율 4 4 2 3" xfId="21310"/>
    <cellStyle name="백분율 4 4 3" xfId="13347"/>
    <cellStyle name="백분율 4 4 3 2" xfId="21140"/>
    <cellStyle name="백분율 4 4 3 3" xfId="21332"/>
    <cellStyle name="백분율 4 4 4" xfId="13369"/>
    <cellStyle name="백분율 4 4 4 2" xfId="21162"/>
    <cellStyle name="백분율 4 4 4 3" xfId="21354"/>
    <cellStyle name="백분율 4 4 5" xfId="21070"/>
    <cellStyle name="백분율 4 4 6" xfId="21262"/>
    <cellStyle name="백분율 4 5" xfId="13293"/>
    <cellStyle name="백분율 4 5 2" xfId="21086"/>
    <cellStyle name="백분율 4 5 3" xfId="21278"/>
    <cellStyle name="백분율 4 6" xfId="13309"/>
    <cellStyle name="백분율 4 6 2" xfId="21102"/>
    <cellStyle name="백분율 4 6 3" xfId="21294"/>
    <cellStyle name="백분율 4 7" xfId="13331"/>
    <cellStyle name="백분율 4 7 2" xfId="21124"/>
    <cellStyle name="백분율 4 7 3" xfId="21316"/>
    <cellStyle name="백분율 4 8" xfId="13353"/>
    <cellStyle name="백분율 4 8 2" xfId="21146"/>
    <cellStyle name="백분율 4 8 3" xfId="21338"/>
    <cellStyle name="백분율 4 9" xfId="21054"/>
    <cellStyle name="백분율 5" xfId="11302"/>
    <cellStyle name="백분율 5 2" xfId="12536"/>
    <cellStyle name="백분율 5 2 2" xfId="13285"/>
    <cellStyle name="백분율 5 2 2 2" xfId="21078"/>
    <cellStyle name="백분율 5 2 2 3" xfId="21270"/>
    <cellStyle name="백분율 5 2 3" xfId="13301"/>
    <cellStyle name="백분율 5 2 3 2" xfId="21094"/>
    <cellStyle name="백분율 5 2 3 3" xfId="21286"/>
    <cellStyle name="백분율 5 2 4" xfId="13317"/>
    <cellStyle name="백분율 5 2 4 2" xfId="21110"/>
    <cellStyle name="백분율 5 2 4 3" xfId="21302"/>
    <cellStyle name="백분율 5 2 5" xfId="13339"/>
    <cellStyle name="백분율 5 2 5 2" xfId="21132"/>
    <cellStyle name="백분율 5 2 5 3" xfId="21324"/>
    <cellStyle name="백분율 5 2 6" xfId="13361"/>
    <cellStyle name="백분율 5 2 6 2" xfId="21154"/>
    <cellStyle name="백분율 5 2 6 3" xfId="21346"/>
    <cellStyle name="백분율 5 2 7" xfId="21062"/>
    <cellStyle name="백분율 5 2 8" xfId="21254"/>
    <cellStyle name="백분율 5 3" xfId="13278"/>
    <cellStyle name="백분율 5 3 2" xfId="13326"/>
    <cellStyle name="백분율 5 3 2 2" xfId="21119"/>
    <cellStyle name="백분율 5 3 2 3" xfId="21311"/>
    <cellStyle name="백분율 5 3 3" xfId="13348"/>
    <cellStyle name="백분율 5 3 3 2" xfId="21141"/>
    <cellStyle name="백분율 5 3 3 3" xfId="21333"/>
    <cellStyle name="백분율 5 3 4" xfId="13370"/>
    <cellStyle name="백분율 5 3 4 2" xfId="21163"/>
    <cellStyle name="백분율 5 3 4 3" xfId="21355"/>
    <cellStyle name="백분율 5 3 5" xfId="21071"/>
    <cellStyle name="백분율 5 3 6" xfId="21263"/>
    <cellStyle name="백분율 5 4" xfId="13294"/>
    <cellStyle name="백분율 5 4 2" xfId="21087"/>
    <cellStyle name="백분율 5 4 3" xfId="21279"/>
    <cellStyle name="백분율 5 5" xfId="13310"/>
    <cellStyle name="백분율 5 5 2" xfId="21103"/>
    <cellStyle name="백분율 5 5 3" xfId="21295"/>
    <cellStyle name="백분율 5 6" xfId="13332"/>
    <cellStyle name="백분율 5 6 2" xfId="21125"/>
    <cellStyle name="백분율 5 6 3" xfId="21317"/>
    <cellStyle name="백분율 5 7" xfId="13354"/>
    <cellStyle name="백분율 5 7 2" xfId="21147"/>
    <cellStyle name="백분율 5 7 3" xfId="21339"/>
    <cellStyle name="백분율 5 8" xfId="21055"/>
    <cellStyle name="백분율 5 9" xfId="21247"/>
    <cellStyle name="백분율 6" xfId="11303"/>
    <cellStyle name="백분율 7" xfId="11304"/>
    <cellStyle name="백분율 8" xfId="11305"/>
    <cellStyle name="백분율 9" xfId="12095"/>
    <cellStyle name="백분율(2no%)" xfId="14189"/>
    <cellStyle name="백분율(3no%)" xfId="14190"/>
    <cellStyle name="백분율(no%)" xfId="14191"/>
    <cellStyle name="백분율(손익)" xfId="14192"/>
    <cellStyle name="백분율(수주)" xfId="14193"/>
    <cellStyle name="백분율［△1］" xfId="11306"/>
    <cellStyle name="백분율［△1］ 2" xfId="12917"/>
    <cellStyle name="백분율［△2］" xfId="11307"/>
    <cellStyle name="백분율［△2］ 2" xfId="12916"/>
    <cellStyle name="보통 10" xfId="15598"/>
    <cellStyle name="보통 11" xfId="21016"/>
    <cellStyle name="보통 2" xfId="14194"/>
    <cellStyle name="보통 2 2" xfId="15599"/>
    <cellStyle name="보통 3" xfId="15600"/>
    <cellStyle name="보통 4" xfId="15601"/>
    <cellStyle name="보통 5" xfId="15602"/>
    <cellStyle name="보통 6" xfId="15603"/>
    <cellStyle name="보통 7" xfId="15604"/>
    <cellStyle name="보통 8" xfId="15605"/>
    <cellStyle name="보통 9" xfId="15606"/>
    <cellStyle name="봵" xfId="11308"/>
    <cellStyle name="봵_견적대비표-하드웨어" xfId="15607"/>
    <cellStyle name="봵_견적대비표-하드웨어_1. 가실행예산(0629 도면기준)" xfId="15608"/>
    <cellStyle name="봵_견적대비표-하드웨어_1. 가실행예산(0629 도면기준)_4.일신통신 가실행예산(재견적合)" xfId="15609"/>
    <cellStyle name="봵_견적대비표-하드웨어_1.본실행 - 조정(안)" xfId="15610"/>
    <cellStyle name="봵_견적대비표-하드웨어_1.본실행 - 조정(안)_4.일신통신 가실행예산(재견적合)" xfId="15611"/>
    <cellStyle name="봵_견적대비표-하드웨어_4.일신통신 가실행예산(재견적合)" xfId="15612"/>
    <cellStyle name="봵_견적대비표-하드웨어_총괄 내역서" xfId="15613"/>
    <cellStyle name="봵_견적대비표-하드웨어_총괄 내역서_4.일신통신 가실행예산(재견적合)" xfId="15614"/>
    <cellStyle name="봵_실행현장검토안(20010412)" xfId="15615"/>
    <cellStyle name="봵_실행현장검토안(20010412)_1. 가실행예산(0629 도면기준)" xfId="15616"/>
    <cellStyle name="봵_실행현장검토안(20010412)_1. 가실행예산(0629 도면기준)_4.일신통신 가실행예산(재견적合)" xfId="15617"/>
    <cellStyle name="봵_실행현장검토안(20010412)_1.본실행 - 조정(안)" xfId="15618"/>
    <cellStyle name="봵_실행현장검토안(20010412)_1.본실행 - 조정(안)_4.일신통신 가실행예산(재견적合)" xfId="15619"/>
    <cellStyle name="봵_실행현장검토안(20010412)_4.일신통신 가실행예산(재견적合)" xfId="15620"/>
    <cellStyle name="봵_실행현장검토안(20010412)_총괄 내역서" xfId="15621"/>
    <cellStyle name="봵_실행현장검토안(20010412)_총괄 내역서_4.일신통신 가실행예산(재견적合)" xfId="15622"/>
    <cellStyle name="附註" xfId="14195"/>
    <cellStyle name="분기" xfId="11309"/>
    <cellStyle name="분수" xfId="14196"/>
    <cellStyle name="뷭?" xfId="11310"/>
    <cellStyle name="뷭? 2" xfId="14197"/>
    <cellStyle name="뷭?_7200000" xfId="15988"/>
    <cellStyle name="빨간색" xfId="11311"/>
    <cellStyle name="빨강" xfId="11312"/>
    <cellStyle name="빨강 2" xfId="12915"/>
    <cellStyle name="常规_cs802" xfId="20014"/>
    <cellStyle name="선택영역" xfId="12434"/>
    <cellStyle name="선택영역 가운데" xfId="12433"/>
    <cellStyle name="선택영역의 가운데" xfId="12432"/>
    <cellStyle name="선택영역의 가운데로" xfId="11313"/>
    <cellStyle name="선택영역의 가운데로 2" xfId="12914"/>
    <cellStyle name="선택영영" xfId="12431"/>
    <cellStyle name="설계서" xfId="11314"/>
    <cellStyle name="설계서 2" xfId="12913"/>
    <cellStyle name="설계서 3" xfId="14198"/>
    <cellStyle name="설계서 4" xfId="14199"/>
    <cellStyle name="설계서-내용" xfId="14200"/>
    <cellStyle name="설계서-내용-소수점" xfId="14201"/>
    <cellStyle name="설계서-내용-우" xfId="14202"/>
    <cellStyle name="설계서-내용-좌" xfId="14203"/>
    <cellStyle name="설계서-소제목" xfId="14204"/>
    <cellStyle name="설계서-타이틀" xfId="14205"/>
    <cellStyle name="설계서-항목" xfId="14206"/>
    <cellStyle name="설명 텍스트 10" xfId="15623"/>
    <cellStyle name="설명 텍스트 11" xfId="21017"/>
    <cellStyle name="설명 텍스트 2" xfId="14207"/>
    <cellStyle name="설명 텍스트 2 2" xfId="15624"/>
    <cellStyle name="설명 텍스트 3" xfId="15625"/>
    <cellStyle name="설명 텍스트 4" xfId="15626"/>
    <cellStyle name="설명 텍스트 5" xfId="15627"/>
    <cellStyle name="설명 텍스트 6" xfId="15628"/>
    <cellStyle name="설명 텍스트 7" xfId="15629"/>
    <cellStyle name="설명 텍스트 8" xfId="15630"/>
    <cellStyle name="설명 텍스트 9" xfId="15631"/>
    <cellStyle name="셀 확인 10" xfId="15632"/>
    <cellStyle name="셀 확인 11" xfId="21018"/>
    <cellStyle name="셀 확인 2" xfId="14208"/>
    <cellStyle name="셀 확인 2 2" xfId="15633"/>
    <cellStyle name="셀 확인 3" xfId="15634"/>
    <cellStyle name="셀 확인 4" xfId="15635"/>
    <cellStyle name="셀 확인 5" xfId="15636"/>
    <cellStyle name="셀 확인 6" xfId="15637"/>
    <cellStyle name="셀 확인 7" xfId="15638"/>
    <cellStyle name="셀 확인 8" xfId="15639"/>
    <cellStyle name="셀 확인 9" xfId="15640"/>
    <cellStyle name="소수" xfId="11315"/>
    <cellStyle name="소수3" xfId="11316"/>
    <cellStyle name="소수4" xfId="11317"/>
    <cellStyle name="소수점" xfId="11318"/>
    <cellStyle name="수" xfId="14209"/>
    <cellStyle name="수_김포대학 내역서" xfId="14210"/>
    <cellStyle name="수_한진 견적서" xfId="14211"/>
    <cellStyle name="수량" xfId="11319"/>
    <cellStyle name="수량 2" xfId="14212"/>
    <cellStyle name="수량 3" xfId="14213"/>
    <cellStyle name="수량 4" xfId="14214"/>
    <cellStyle name="수량1" xfId="11320"/>
    <cellStyle name="수량산출" xfId="12430"/>
    <cellStyle name="수목명" xfId="11321"/>
    <cellStyle name="숫자" xfId="11322"/>
    <cellStyle name="숫자(R)" xfId="11323"/>
    <cellStyle name="숫자(R) 2" xfId="12911"/>
    <cellStyle name="숫자(R) 2 2" xfId="14215"/>
    <cellStyle name="숫자(R) 3" xfId="14216"/>
    <cellStyle name="숫자(R) 4" xfId="14217"/>
    <cellStyle name="숫자(R) 5" xfId="15641"/>
    <cellStyle name="숫자(R) 6" xfId="15642"/>
    <cellStyle name="숫자(R) 7" xfId="15643"/>
    <cellStyle name="숫자(R) 8" xfId="15644"/>
    <cellStyle name="숫자(R) 9" xfId="21019"/>
    <cellStyle name="숫자1" xfId="12429"/>
    <cellStyle name="숫자3" xfId="12428"/>
    <cellStyle name="쉼" xfId="11324"/>
    <cellStyle name="쉼_01__본실행예산내역_대구상인_10.15 (예산관리팀)" xfId="11325"/>
    <cellStyle name="쉼_1. 준공정산 추가자료(청주산남)" xfId="11326"/>
    <cellStyle name="쉼_PJ진행현황-수원천천" xfId="11346"/>
    <cellStyle name="쉼_uz" xfId="11347"/>
    <cellStyle name="쉼_경비" xfId="11327"/>
    <cellStyle name="쉼_경비양식" xfId="11328"/>
    <cellStyle name="쉼_고리본부사옥입찰실행(2007.05.22결재최종-2명현장계약직)" xfId="11329"/>
    <cellStyle name="쉼_고리본부사옥입찰실행(2007.05.22결재최종-2명현장계약직)_1" xfId="11330"/>
    <cellStyle name="쉼_고리본부사옥입찰실행(2007.05.22결재최종-2명현장계약직)_입찰품의서(I-town)" xfId="11331"/>
    <cellStyle name="쉼_공사비 대비표" xfId="11332"/>
    <cellStyle name="쉼_서초킴스타워B최초" xfId="11333"/>
    <cellStyle name="쉼_실행내역-명동타워리모델링공사(20080327)-최종확정" xfId="11334"/>
    <cellStyle name="쉼_실행예산(고대경상관-확정)2008.09.09" xfId="11335"/>
    <cellStyle name="쉼_실행예산(삼성동복합시설)" xfId="11336"/>
    <cellStyle name="쉼_실행예산품의서(삼성동복합시설신축공사080201)결재용" xfId="11337"/>
    <cellStyle name="쉼_실행예산품의서(삼성동복합시설신축공사080201)결재용_1" xfId="11338"/>
    <cellStyle name="쉼_입찰품의서(00지역 확장공사)080607" xfId="11339"/>
    <cellStyle name="쉼_입찰품의서(자동차)-080410" xfId="11340"/>
    <cellStyle name="쉼_입찰품의서(한국루터회관)080318결재(김동현상무님)" xfId="11341"/>
    <cellStyle name="쉼_토목비교표" xfId="11342"/>
    <cellStyle name="쉼_투찰분석표" xfId="11343"/>
    <cellStyle name="쉼_투찰분석표(제주)" xfId="11344"/>
    <cellStyle name="쉼_투찰분석표_입찰품의서(00지역 확장공사)080607" xfId="11345"/>
    <cellStyle name="쉼표 [" xfId="11348"/>
    <cellStyle name="쉼표 [0] 10" xfId="11349"/>
    <cellStyle name="쉼표 [0] 10 2" xfId="15645"/>
    <cellStyle name="쉼표 [0] 11" xfId="12096"/>
    <cellStyle name="쉼표 [0] 12" xfId="13239"/>
    <cellStyle name="쉼표 [0] 13" xfId="21238"/>
    <cellStyle name="쉼표 [0] 13 2" xfId="21392"/>
    <cellStyle name="쉼표 [0] 17" xfId="15646"/>
    <cellStyle name="쉼표 [0] 18" xfId="14218"/>
    <cellStyle name="쉼표 [0] 19" xfId="11350"/>
    <cellStyle name="쉼표 [0] 2" xfId="18"/>
    <cellStyle name="쉼표 [0] 2 10" xfId="11351"/>
    <cellStyle name="쉼표 [0] 2 11" xfId="11352"/>
    <cellStyle name="쉼표 [0] 2 12" xfId="11353"/>
    <cellStyle name="쉼표 [0] 2 13" xfId="11354"/>
    <cellStyle name="쉼표 [0] 2 14" xfId="11355"/>
    <cellStyle name="쉼표 [0] 2 15" xfId="11356"/>
    <cellStyle name="쉼표 [0] 2 16" xfId="11357"/>
    <cellStyle name="쉼표 [0] 2 17" xfId="11358"/>
    <cellStyle name="쉼표 [0] 2 18" xfId="13276"/>
    <cellStyle name="쉼표 [0] 2 19" xfId="15987"/>
    <cellStyle name="쉼표 [0] 2 2" xfId="11359"/>
    <cellStyle name="쉼표 [0] 2 2 2" xfId="12427"/>
    <cellStyle name="쉼표 [0] 2 2 2 2" xfId="14219"/>
    <cellStyle name="쉼표 [0] 2 2 2 3" xfId="14220"/>
    <cellStyle name="쉼표 [0] 2 2 2 4" xfId="14221"/>
    <cellStyle name="쉼표 [0] 2 2 2 5" xfId="14222"/>
    <cellStyle name="쉼표 [0] 2 2 3" xfId="14223"/>
    <cellStyle name="쉼표 [0] 2 2 4" xfId="14224"/>
    <cellStyle name="쉼표 [0] 2 2 5" xfId="14225"/>
    <cellStyle name="쉼표 [0] 2 2 6" xfId="14226"/>
    <cellStyle name="쉼표 [0] 2 3" xfId="11360"/>
    <cellStyle name="쉼표 [0] 2 3 2" xfId="14227"/>
    <cellStyle name="쉼표 [0] 2 4" xfId="11361"/>
    <cellStyle name="쉼표 [0] 2 5" xfId="11362"/>
    <cellStyle name="쉼표 [0] 2 6" xfId="11363"/>
    <cellStyle name="쉼표 [0] 2 7" xfId="11364"/>
    <cellStyle name="쉼표 [0] 2 8" xfId="11365"/>
    <cellStyle name="쉼표 [0] 2 9" xfId="11366"/>
    <cellStyle name="쉼표 [0] 3" xfId="11367"/>
    <cellStyle name="쉼표 [0] 3 2" xfId="11368"/>
    <cellStyle name="쉼표 [0] 3 2 2" xfId="13410"/>
    <cellStyle name="쉼표 [0] 3 2 3" xfId="14228"/>
    <cellStyle name="쉼표 [0] 3 2 4" xfId="14229"/>
    <cellStyle name="쉼표 [0] 3 2 5" xfId="14230"/>
    <cellStyle name="쉼표 [0] 3 3" xfId="11369"/>
    <cellStyle name="쉼표 [0] 3 4" xfId="11370"/>
    <cellStyle name="쉼표 [0] 3 5" xfId="12910"/>
    <cellStyle name="쉼표 [0] 3 6" xfId="13377"/>
    <cellStyle name="쉼표 [0] 31" xfId="15647"/>
    <cellStyle name="쉼표 [0] 4" xfId="11371"/>
    <cellStyle name="쉼표 [0] 4 10" xfId="21056"/>
    <cellStyle name="쉼표 [0] 4 11" xfId="21248"/>
    <cellStyle name="쉼표 [0] 4 2" xfId="11372"/>
    <cellStyle name="쉼표 [0] 4 3" xfId="12584"/>
    <cellStyle name="쉼표 [0] 4 3 2" xfId="13286"/>
    <cellStyle name="쉼표 [0] 4 3 2 2" xfId="21079"/>
    <cellStyle name="쉼표 [0] 4 3 2 3" xfId="21271"/>
    <cellStyle name="쉼표 [0] 4 3 3" xfId="13302"/>
    <cellStyle name="쉼표 [0] 4 3 3 2" xfId="21095"/>
    <cellStyle name="쉼표 [0] 4 3 3 3" xfId="21287"/>
    <cellStyle name="쉼표 [0] 4 3 4" xfId="13318"/>
    <cellStyle name="쉼표 [0] 4 3 4 2" xfId="21111"/>
    <cellStyle name="쉼표 [0] 4 3 4 3" xfId="21303"/>
    <cellStyle name="쉼표 [0] 4 3 5" xfId="13340"/>
    <cellStyle name="쉼표 [0] 4 3 5 2" xfId="21133"/>
    <cellStyle name="쉼표 [0] 4 3 5 3" xfId="21325"/>
    <cellStyle name="쉼표 [0] 4 3 6" xfId="13362"/>
    <cellStyle name="쉼표 [0] 4 3 6 2" xfId="21155"/>
    <cellStyle name="쉼표 [0] 4 3 6 3" xfId="21347"/>
    <cellStyle name="쉼표 [0] 4 3 7" xfId="21063"/>
    <cellStyle name="쉼표 [0] 4 3 8" xfId="21255"/>
    <cellStyle name="쉼표 [0] 4 4" xfId="12426"/>
    <cellStyle name="쉼표 [0] 4 5" xfId="13279"/>
    <cellStyle name="쉼표 [0] 4 5 2" xfId="13327"/>
    <cellStyle name="쉼표 [0] 4 5 2 2" xfId="21120"/>
    <cellStyle name="쉼표 [0] 4 5 2 3" xfId="21312"/>
    <cellStyle name="쉼표 [0] 4 5 3" xfId="13349"/>
    <cellStyle name="쉼표 [0] 4 5 3 2" xfId="21142"/>
    <cellStyle name="쉼표 [0] 4 5 3 3" xfId="21334"/>
    <cellStyle name="쉼표 [0] 4 5 4" xfId="13371"/>
    <cellStyle name="쉼표 [0] 4 5 4 2" xfId="21164"/>
    <cellStyle name="쉼표 [0] 4 5 4 3" xfId="21356"/>
    <cellStyle name="쉼표 [0] 4 5 5" xfId="21072"/>
    <cellStyle name="쉼표 [0] 4 5 6" xfId="21264"/>
    <cellStyle name="쉼표 [0] 4 6" xfId="13295"/>
    <cellStyle name="쉼표 [0] 4 6 2" xfId="21088"/>
    <cellStyle name="쉼표 [0] 4 6 3" xfId="21280"/>
    <cellStyle name="쉼표 [0] 4 7" xfId="13311"/>
    <cellStyle name="쉼표 [0] 4 7 2" xfId="21104"/>
    <cellStyle name="쉼표 [0] 4 7 3" xfId="21296"/>
    <cellStyle name="쉼표 [0] 4 8" xfId="13333"/>
    <cellStyle name="쉼표 [0] 4 8 2" xfId="21126"/>
    <cellStyle name="쉼표 [0] 4 8 3" xfId="21318"/>
    <cellStyle name="쉼표 [0] 4 9" xfId="13355"/>
    <cellStyle name="쉼표 [0] 4 9 2" xfId="21148"/>
    <cellStyle name="쉼표 [0] 4 9 3" xfId="21340"/>
    <cellStyle name="쉼표 [0] 5" xfId="11373"/>
    <cellStyle name="쉼표 [0] 5 10" xfId="21249"/>
    <cellStyle name="쉼표 [0] 5 2" xfId="12585"/>
    <cellStyle name="쉼표 [0] 5 2 2" xfId="13287"/>
    <cellStyle name="쉼표 [0] 5 2 2 2" xfId="21080"/>
    <cellStyle name="쉼표 [0] 5 2 2 3" xfId="21272"/>
    <cellStyle name="쉼표 [0] 5 2 3" xfId="13303"/>
    <cellStyle name="쉼표 [0] 5 2 3 2" xfId="21096"/>
    <cellStyle name="쉼표 [0] 5 2 3 3" xfId="21288"/>
    <cellStyle name="쉼표 [0] 5 2 4" xfId="13319"/>
    <cellStyle name="쉼표 [0] 5 2 4 2" xfId="21112"/>
    <cellStyle name="쉼표 [0] 5 2 4 3" xfId="21304"/>
    <cellStyle name="쉼표 [0] 5 2 5" xfId="13341"/>
    <cellStyle name="쉼표 [0] 5 2 5 2" xfId="21134"/>
    <cellStyle name="쉼표 [0] 5 2 5 3" xfId="21326"/>
    <cellStyle name="쉼표 [0] 5 2 6" xfId="13363"/>
    <cellStyle name="쉼표 [0] 5 2 6 2" xfId="21156"/>
    <cellStyle name="쉼표 [0] 5 2 6 3" xfId="21348"/>
    <cellStyle name="쉼표 [0] 5 2 7" xfId="21064"/>
    <cellStyle name="쉼표 [0] 5 2 8" xfId="21256"/>
    <cellStyle name="쉼표 [0] 5 3" xfId="12425"/>
    <cellStyle name="쉼표 [0] 5 4" xfId="13280"/>
    <cellStyle name="쉼표 [0] 5 4 2" xfId="13328"/>
    <cellStyle name="쉼표 [0] 5 4 2 2" xfId="21121"/>
    <cellStyle name="쉼표 [0] 5 4 2 3" xfId="21313"/>
    <cellStyle name="쉼표 [0] 5 4 3" xfId="13350"/>
    <cellStyle name="쉼표 [0] 5 4 3 2" xfId="21143"/>
    <cellStyle name="쉼표 [0] 5 4 3 3" xfId="21335"/>
    <cellStyle name="쉼표 [0] 5 4 4" xfId="13372"/>
    <cellStyle name="쉼표 [0] 5 4 4 2" xfId="21165"/>
    <cellStyle name="쉼표 [0] 5 4 4 3" xfId="21357"/>
    <cellStyle name="쉼표 [0] 5 4 5" xfId="21073"/>
    <cellStyle name="쉼표 [0] 5 4 6" xfId="21265"/>
    <cellStyle name="쉼표 [0] 5 5" xfId="13296"/>
    <cellStyle name="쉼표 [0] 5 5 2" xfId="21089"/>
    <cellStyle name="쉼표 [0] 5 5 3" xfId="21281"/>
    <cellStyle name="쉼표 [0] 5 6" xfId="13312"/>
    <cellStyle name="쉼표 [0] 5 6 2" xfId="21105"/>
    <cellStyle name="쉼표 [0] 5 6 3" xfId="21297"/>
    <cellStyle name="쉼표 [0] 5 7" xfId="13334"/>
    <cellStyle name="쉼표 [0] 5 7 2" xfId="21127"/>
    <cellStyle name="쉼표 [0] 5 7 3" xfId="21319"/>
    <cellStyle name="쉼표 [0] 5 8" xfId="13356"/>
    <cellStyle name="쉼표 [0] 5 8 2" xfId="21149"/>
    <cellStyle name="쉼표 [0] 5 8 3" xfId="21341"/>
    <cellStyle name="쉼표 [0] 5 9" xfId="21057"/>
    <cellStyle name="쉼표 [0] 6" xfId="11374"/>
    <cellStyle name="쉼표 [0] 6 2" xfId="13215"/>
    <cellStyle name="쉼표 [0] 7" xfId="11375"/>
    <cellStyle name="쉼표 [0] 7 2" xfId="15648"/>
    <cellStyle name="쉼표 [0] 8" xfId="11376"/>
    <cellStyle name="쉼표 [0] 9" xfId="11377"/>
    <cellStyle name="쉼표 [0] 9 2" xfId="15649"/>
    <cellStyle name="쉼표 2" xfId="11378"/>
    <cellStyle name="스타일 1" xfId="11379"/>
    <cellStyle name="스타일 1 10" xfId="11380"/>
    <cellStyle name="스타일 1 11" xfId="11381"/>
    <cellStyle name="스타일 1 12" xfId="11382"/>
    <cellStyle name="스타일 1 13" xfId="11383"/>
    <cellStyle name="스타일 1 14" xfId="11384"/>
    <cellStyle name="스타일 1 15" xfId="11385"/>
    <cellStyle name="스타일 1 16" xfId="11386"/>
    <cellStyle name="스타일 1 17" xfId="12909"/>
    <cellStyle name="스타일 1 2" xfId="11387"/>
    <cellStyle name="스타일 1 2 2" xfId="14231"/>
    <cellStyle name="스타일 1 3" xfId="11388"/>
    <cellStyle name="스타일 1 4" xfId="11389"/>
    <cellStyle name="스타일 1 5" xfId="11390"/>
    <cellStyle name="스타일 1 6" xfId="11391"/>
    <cellStyle name="스타일 1 7" xfId="11392"/>
    <cellStyle name="스타일 1 8" xfId="11393"/>
    <cellStyle name="스타일 1 9" xfId="11394"/>
    <cellStyle name="스타일 10" xfId="12115"/>
    <cellStyle name="스타일 100" xfId="12116"/>
    <cellStyle name="스타일 101" xfId="12117"/>
    <cellStyle name="스타일 102" xfId="12118"/>
    <cellStyle name="스타일 103" xfId="12119"/>
    <cellStyle name="스타일 104" xfId="12120"/>
    <cellStyle name="스타일 105" xfId="12121"/>
    <cellStyle name="스타일 106" xfId="12122"/>
    <cellStyle name="스타일 107" xfId="12123"/>
    <cellStyle name="스타일 108" xfId="12124"/>
    <cellStyle name="스타일 109" xfId="12125"/>
    <cellStyle name="스타일 11" xfId="12126"/>
    <cellStyle name="스타일 110" xfId="12127"/>
    <cellStyle name="스타일 111" xfId="12128"/>
    <cellStyle name="스타일 112" xfId="12129"/>
    <cellStyle name="스타일 113" xfId="12130"/>
    <cellStyle name="스타일 114" xfId="12131"/>
    <cellStyle name="스타일 115" xfId="15650"/>
    <cellStyle name="스타일 116" xfId="15651"/>
    <cellStyle name="스타일 117" xfId="15652"/>
    <cellStyle name="스타일 118" xfId="15653"/>
    <cellStyle name="스타일 119" xfId="15654"/>
    <cellStyle name="스타일 12" xfId="12132"/>
    <cellStyle name="스타일 120" xfId="15655"/>
    <cellStyle name="스타일 121" xfId="15656"/>
    <cellStyle name="스타일 122" xfId="15657"/>
    <cellStyle name="스타일 123" xfId="15658"/>
    <cellStyle name="스타일 124" xfId="15659"/>
    <cellStyle name="스타일 125" xfId="15660"/>
    <cellStyle name="스타일 126" xfId="15661"/>
    <cellStyle name="스타일 127" xfId="15662"/>
    <cellStyle name="스타일 128" xfId="15663"/>
    <cellStyle name="스타일 129" xfId="15664"/>
    <cellStyle name="스타일 13" xfId="12133"/>
    <cellStyle name="스타일 130" xfId="15665"/>
    <cellStyle name="스타일 131" xfId="15666"/>
    <cellStyle name="스타일 132" xfId="15667"/>
    <cellStyle name="스타일 133" xfId="15668"/>
    <cellStyle name="스타일 134" xfId="15669"/>
    <cellStyle name="스타일 135" xfId="15670"/>
    <cellStyle name="스타일 136" xfId="15671"/>
    <cellStyle name="스타일 137" xfId="15672"/>
    <cellStyle name="스타일 138" xfId="15673"/>
    <cellStyle name="스타일 139" xfId="15674"/>
    <cellStyle name="스타일 14" xfId="12134"/>
    <cellStyle name="스타일 140" xfId="15675"/>
    <cellStyle name="스타일 141" xfId="15676"/>
    <cellStyle name="스타일 142" xfId="15677"/>
    <cellStyle name="스타일 143" xfId="15678"/>
    <cellStyle name="스타일 144" xfId="15679"/>
    <cellStyle name="스타일 145" xfId="15680"/>
    <cellStyle name="스타일 146" xfId="15681"/>
    <cellStyle name="스타일 147" xfId="15682"/>
    <cellStyle name="스타일 148" xfId="15683"/>
    <cellStyle name="스타일 149" xfId="15684"/>
    <cellStyle name="스타일 15" xfId="12135"/>
    <cellStyle name="스타일 150" xfId="15685"/>
    <cellStyle name="스타일 151" xfId="15686"/>
    <cellStyle name="스타일 152" xfId="15687"/>
    <cellStyle name="스타일 153" xfId="15688"/>
    <cellStyle name="스타일 154" xfId="15689"/>
    <cellStyle name="스타일 155" xfId="15690"/>
    <cellStyle name="스타일 156" xfId="15691"/>
    <cellStyle name="스타일 157" xfId="15692"/>
    <cellStyle name="스타일 158" xfId="15693"/>
    <cellStyle name="스타일 159" xfId="15694"/>
    <cellStyle name="스타일 16" xfId="12136"/>
    <cellStyle name="스타일 160" xfId="15695"/>
    <cellStyle name="스타일 161" xfId="15696"/>
    <cellStyle name="스타일 162" xfId="15697"/>
    <cellStyle name="스타일 163" xfId="15698"/>
    <cellStyle name="스타일 164" xfId="15699"/>
    <cellStyle name="스타일 165" xfId="15700"/>
    <cellStyle name="스타일 166" xfId="15701"/>
    <cellStyle name="스타일 167" xfId="15702"/>
    <cellStyle name="스타일 168" xfId="15703"/>
    <cellStyle name="스타일 169" xfId="15704"/>
    <cellStyle name="스타일 17" xfId="12137"/>
    <cellStyle name="스타일 170" xfId="15705"/>
    <cellStyle name="스타일 171" xfId="15706"/>
    <cellStyle name="스타일 172" xfId="15707"/>
    <cellStyle name="스타일 173" xfId="15708"/>
    <cellStyle name="스타일 174" xfId="15709"/>
    <cellStyle name="스타일 175" xfId="15710"/>
    <cellStyle name="스타일 176" xfId="15711"/>
    <cellStyle name="스타일 177" xfId="15712"/>
    <cellStyle name="스타일 178" xfId="15713"/>
    <cellStyle name="스타일 179" xfId="15714"/>
    <cellStyle name="스타일 18" xfId="12138"/>
    <cellStyle name="스타일 180" xfId="15715"/>
    <cellStyle name="스타일 181" xfId="15716"/>
    <cellStyle name="스타일 182" xfId="15717"/>
    <cellStyle name="스타일 183" xfId="15718"/>
    <cellStyle name="스타일 184" xfId="15719"/>
    <cellStyle name="스타일 185" xfId="15720"/>
    <cellStyle name="스타일 186" xfId="15721"/>
    <cellStyle name="스타일 187" xfId="15722"/>
    <cellStyle name="스타일 188" xfId="15723"/>
    <cellStyle name="스타일 189" xfId="15724"/>
    <cellStyle name="스타일 19" xfId="12139"/>
    <cellStyle name="스타일 190" xfId="15725"/>
    <cellStyle name="스타일 191" xfId="15726"/>
    <cellStyle name="스타일 192" xfId="15727"/>
    <cellStyle name="스타일 193" xfId="15728"/>
    <cellStyle name="스타일 194" xfId="15729"/>
    <cellStyle name="스타일 195" xfId="15730"/>
    <cellStyle name="스타일 196" xfId="15731"/>
    <cellStyle name="스타일 197" xfId="15732"/>
    <cellStyle name="스타일 198" xfId="15733"/>
    <cellStyle name="스타일 199" xfId="15734"/>
    <cellStyle name="스타일 2" xfId="11395"/>
    <cellStyle name="스타일 2 2" xfId="12908"/>
    <cellStyle name="스타일 2 3" xfId="14232"/>
    <cellStyle name="스타일 2 4" xfId="14233"/>
    <cellStyle name="스타일 20" xfId="12140"/>
    <cellStyle name="스타일 200" xfId="15735"/>
    <cellStyle name="스타일 201" xfId="15736"/>
    <cellStyle name="스타일 202" xfId="15737"/>
    <cellStyle name="스타일 203" xfId="15738"/>
    <cellStyle name="스타일 204" xfId="15739"/>
    <cellStyle name="스타일 205" xfId="15740"/>
    <cellStyle name="스타일 206" xfId="15741"/>
    <cellStyle name="스타일 207" xfId="15742"/>
    <cellStyle name="스타일 208" xfId="15743"/>
    <cellStyle name="스타일 209" xfId="15744"/>
    <cellStyle name="스타일 21" xfId="12141"/>
    <cellStyle name="스타일 210" xfId="15745"/>
    <cellStyle name="스타일 211" xfId="15746"/>
    <cellStyle name="스타일 212" xfId="15747"/>
    <cellStyle name="스타일 213" xfId="15748"/>
    <cellStyle name="스타일 214" xfId="15749"/>
    <cellStyle name="스타일 215" xfId="15750"/>
    <cellStyle name="스타일 216" xfId="15751"/>
    <cellStyle name="스타일 217" xfId="15752"/>
    <cellStyle name="스타일 218" xfId="15753"/>
    <cellStyle name="스타일 219" xfId="15754"/>
    <cellStyle name="스타일 22" xfId="12142"/>
    <cellStyle name="스타일 220" xfId="15755"/>
    <cellStyle name="스타일 221" xfId="15756"/>
    <cellStyle name="스타일 222" xfId="15757"/>
    <cellStyle name="스타일 223" xfId="15758"/>
    <cellStyle name="스타일 224" xfId="15759"/>
    <cellStyle name="스타일 225" xfId="15760"/>
    <cellStyle name="스타일 226" xfId="15761"/>
    <cellStyle name="스타일 227" xfId="15762"/>
    <cellStyle name="스타일 228" xfId="15763"/>
    <cellStyle name="스타일 229" xfId="15764"/>
    <cellStyle name="스타일 23" xfId="12143"/>
    <cellStyle name="스타일 230" xfId="15765"/>
    <cellStyle name="스타일 231" xfId="15766"/>
    <cellStyle name="스타일 232" xfId="15767"/>
    <cellStyle name="스타일 233" xfId="15768"/>
    <cellStyle name="스타일 234" xfId="15769"/>
    <cellStyle name="스타일 235" xfId="15770"/>
    <cellStyle name="스타일 236" xfId="15771"/>
    <cellStyle name="스타일 237" xfId="15772"/>
    <cellStyle name="스타일 238" xfId="15773"/>
    <cellStyle name="스타일 239" xfId="15774"/>
    <cellStyle name="스타일 24" xfId="12144"/>
    <cellStyle name="스타일 240" xfId="15775"/>
    <cellStyle name="스타일 241" xfId="15776"/>
    <cellStyle name="스타일 242" xfId="15777"/>
    <cellStyle name="스타일 243" xfId="15778"/>
    <cellStyle name="스타일 244" xfId="15779"/>
    <cellStyle name="스타일 245" xfId="15780"/>
    <cellStyle name="스타일 246" xfId="15781"/>
    <cellStyle name="스타일 247" xfId="15782"/>
    <cellStyle name="스타일 248" xfId="15783"/>
    <cellStyle name="스타일 249" xfId="15784"/>
    <cellStyle name="스타일 25" xfId="12145"/>
    <cellStyle name="스타일 250" xfId="15785"/>
    <cellStyle name="스타일 251" xfId="15786"/>
    <cellStyle name="스타일 252" xfId="15787"/>
    <cellStyle name="스타일 253" xfId="15788"/>
    <cellStyle name="스타일 254" xfId="15789"/>
    <cellStyle name="스타일 255" xfId="15790"/>
    <cellStyle name="스타일 26" xfId="12146"/>
    <cellStyle name="스타일 27" xfId="12147"/>
    <cellStyle name="스타일 28" xfId="12148"/>
    <cellStyle name="스타일 29" xfId="12149"/>
    <cellStyle name="스타일 3" xfId="11396"/>
    <cellStyle name="스타일 3 2" xfId="12907"/>
    <cellStyle name="스타일 30" xfId="12150"/>
    <cellStyle name="스타일 31" xfId="12151"/>
    <cellStyle name="스타일 32" xfId="12152"/>
    <cellStyle name="스타일 33" xfId="12153"/>
    <cellStyle name="스타일 34" xfId="12154"/>
    <cellStyle name="스타일 35" xfId="12155"/>
    <cellStyle name="스타일 36" xfId="12156"/>
    <cellStyle name="스타일 37" xfId="12157"/>
    <cellStyle name="스타일 38" xfId="12158"/>
    <cellStyle name="스타일 39" xfId="12159"/>
    <cellStyle name="스타일 4" xfId="12160"/>
    <cellStyle name="스타일 4 2" xfId="12424"/>
    <cellStyle name="스타일 4 3" xfId="14234"/>
    <cellStyle name="스타일 4 4" xfId="14235"/>
    <cellStyle name="스타일 40" xfId="12161"/>
    <cellStyle name="스타일 41" xfId="12162"/>
    <cellStyle name="스타일 42" xfId="12163"/>
    <cellStyle name="스타일 43" xfId="12164"/>
    <cellStyle name="스타일 44" xfId="12165"/>
    <cellStyle name="스타일 45" xfId="12166"/>
    <cellStyle name="스타일 46" xfId="12167"/>
    <cellStyle name="스타일 47" xfId="12168"/>
    <cellStyle name="스타일 48" xfId="12169"/>
    <cellStyle name="스타일 49" xfId="12170"/>
    <cellStyle name="스타일 5" xfId="12171"/>
    <cellStyle name="스타일 5 2" xfId="12423"/>
    <cellStyle name="스타일 50" xfId="12172"/>
    <cellStyle name="스타일 51" xfId="12173"/>
    <cellStyle name="스타일 52" xfId="12174"/>
    <cellStyle name="스타일 53" xfId="12175"/>
    <cellStyle name="스타일 54" xfId="12176"/>
    <cellStyle name="스타일 55" xfId="12177"/>
    <cellStyle name="스타일 56" xfId="12178"/>
    <cellStyle name="스타일 57" xfId="12179"/>
    <cellStyle name="스타일 58" xfId="12180"/>
    <cellStyle name="스타일 59" xfId="12181"/>
    <cellStyle name="스타일 6" xfId="12182"/>
    <cellStyle name="스타일 6 2" xfId="12422"/>
    <cellStyle name="스타일 60" xfId="12183"/>
    <cellStyle name="스타일 61" xfId="12184"/>
    <cellStyle name="스타일 62" xfId="12185"/>
    <cellStyle name="스타일 63" xfId="12186"/>
    <cellStyle name="스타일 64" xfId="12187"/>
    <cellStyle name="스타일 65" xfId="12188"/>
    <cellStyle name="스타일 66" xfId="12189"/>
    <cellStyle name="스타일 67" xfId="12190"/>
    <cellStyle name="스타일 68" xfId="12191"/>
    <cellStyle name="스타일 69" xfId="12192"/>
    <cellStyle name="스타일 7" xfId="12193"/>
    <cellStyle name="스타일 7 2" xfId="12421"/>
    <cellStyle name="스타일 70" xfId="12194"/>
    <cellStyle name="스타일 71" xfId="12195"/>
    <cellStyle name="스타일 72" xfId="12196"/>
    <cellStyle name="스타일 73" xfId="12197"/>
    <cellStyle name="스타일 74" xfId="12198"/>
    <cellStyle name="스타일 75" xfId="12199"/>
    <cellStyle name="스타일 76" xfId="12200"/>
    <cellStyle name="스타일 77" xfId="12201"/>
    <cellStyle name="스타일 78" xfId="12202"/>
    <cellStyle name="스타일 79" xfId="12203"/>
    <cellStyle name="스타일 8" xfId="12204"/>
    <cellStyle name="스타일 80" xfId="12205"/>
    <cellStyle name="스타일 81" xfId="12206"/>
    <cellStyle name="스타일 82" xfId="12207"/>
    <cellStyle name="스타일 83" xfId="12208"/>
    <cellStyle name="스타일 84" xfId="12209"/>
    <cellStyle name="스타일 85" xfId="12210"/>
    <cellStyle name="스타일 86" xfId="12211"/>
    <cellStyle name="스타일 87" xfId="12212"/>
    <cellStyle name="스타일 88" xfId="12213"/>
    <cellStyle name="스타일 89" xfId="12214"/>
    <cellStyle name="스타일 9" xfId="12215"/>
    <cellStyle name="스타일 90" xfId="12216"/>
    <cellStyle name="스타일 91" xfId="12217"/>
    <cellStyle name="스타일 92" xfId="12218"/>
    <cellStyle name="스타일 93" xfId="12219"/>
    <cellStyle name="스타일 94" xfId="12220"/>
    <cellStyle name="스타일 95" xfId="12221"/>
    <cellStyle name="스타일 96" xfId="12222"/>
    <cellStyle name="스타일 97" xfId="12223"/>
    <cellStyle name="스타일 98" xfId="12224"/>
    <cellStyle name="스타일 99" xfId="12225"/>
    <cellStyle name="식" xfId="11397"/>
    <cellStyle name="식_(문원고기만)MODEL0318" xfId="11398"/>
    <cellStyle name="식_BS Toll Pjt FM_0206" xfId="11525"/>
    <cellStyle name="식_C-PROJECT FINANCIAL MODEL_0704" xfId="11526"/>
    <cellStyle name="식_C-PROJECT_0722_pm2" xfId="11527"/>
    <cellStyle name="식_C-PROJECT_0801" xfId="11528"/>
    <cellStyle name="식_FinancialModel1108(2)" xfId="11529"/>
    <cellStyle name="식_GW Toll FM(Valuation)_0223" xfId="11531"/>
    <cellStyle name="식_GW Toll FM(Valuation)_0224" xfId="11532"/>
    <cellStyle name="식_GW Toll FM(실시협약)_0217" xfId="11530"/>
    <cellStyle name="식_GW Toll FM_0215" xfId="11533"/>
    <cellStyle name="식_I-Pjt Fm(1028)" xfId="11534"/>
    <cellStyle name="식_I-Pjt Fm(1118)" xfId="11535"/>
    <cellStyle name="식_I-Pjt Fm(1119)_PM8" xfId="11537"/>
    <cellStyle name="식_I-Pjt Fm(1119)_자산정리" xfId="11536"/>
    <cellStyle name="식_model 기본품의 01-11-30" xfId="11538"/>
    <cellStyle name="식_MODEL_0117" xfId="11539"/>
    <cellStyle name="식_MODEL_0118" xfId="11540"/>
    <cellStyle name="식_MODEL0205" xfId="11541"/>
    <cellStyle name="식_MODEL0209" xfId="11542"/>
    <cellStyle name="식_MODEL0221" xfId="11543"/>
    <cellStyle name="식_MODEL0309" xfId="11544"/>
    <cellStyle name="식_MODEL0316" xfId="11545"/>
    <cellStyle name="식_MODEL0318" xfId="11546"/>
    <cellStyle name="식_MODEL0320-1" xfId="11547"/>
    <cellStyle name="식_MODEL0321" xfId="11548"/>
    <cellStyle name="식_MODEL0328" xfId="11549"/>
    <cellStyle name="식_MODEL정말최종" xfId="11550"/>
    <cellStyle name="식_MODEL최종" xfId="11551"/>
    <cellStyle name="식_ROE" xfId="11552"/>
    <cellStyle name="식_Y-Pjt(FncMdl)_0912AM" xfId="11553"/>
    <cellStyle name="식_Y-Pjt_0905(PM4)" xfId="11554"/>
    <cellStyle name="식_Y-Pjt_0906(AM10)" xfId="11555"/>
    <cellStyle name="식_Y-PROJECT_0812" xfId="11556"/>
    <cellStyle name="식_Y-PROJECT_0813_PM10" xfId="11557"/>
    <cellStyle name="식_Y-PROJECT_0820(PM7)" xfId="11558"/>
    <cellStyle name="식_Y-Y Toll Pjt Fm(자본금비율 수정_0107)" xfId="11559"/>
    <cellStyle name="식_건설기간중대안2최종" xfId="11399"/>
    <cellStyle name="식_경기도수성0319" xfId="11400"/>
    <cellStyle name="식_광명 지역난방 민간투자사업 재무모델_0619" xfId="11401"/>
    <cellStyle name="식_교통운영비변경(1109)-강남순환" xfId="11402"/>
    <cellStyle name="식_대안1(1129)" xfId="11403"/>
    <cellStyle name="식_대안2(1201)" xfId="11404"/>
    <cellStyle name="식_사본 - MODEL_0105" xfId="11406"/>
    <cellStyle name="식_사본 - 사본 - 사본 - MODEL_0105" xfId="11405"/>
    <cellStyle name="식_양식" xfId="11407"/>
    <cellStyle name="식_용인 LRT_0619" xfId="11409"/>
    <cellStyle name="식_용인 LRT_0619-2" xfId="11410"/>
    <cellStyle name="식_용인 LRT_0620" xfId="11411"/>
    <cellStyle name="식_용인 경량전철 민간투자사업 재무모델" xfId="11408"/>
    <cellStyle name="식_운영설비비(고기리0320)" xfId="11412"/>
    <cellStyle name="식_의정부LRT_미니_0813" xfId="11413"/>
    <cellStyle name="식_의정부LRT_미니_0816_0930" xfId="11414"/>
    <cellStyle name="식_의정부LRT_미니_0818_1400" xfId="11415"/>
    <cellStyle name="식_의정부LRT재무분석(계획서최종)_TY20040716" xfId="11416"/>
    <cellStyle name="식_최종내부보고" xfId="11417"/>
    <cellStyle name="식_평택STP_01_09_27" xfId="11418"/>
    <cellStyle name="식_평택STP_01_09_27_FinancialModel1108" xfId="11419"/>
    <cellStyle name="식_평택STP_01_09_27_FinancialModel1108_(문원고기만)MODEL0318" xfId="11420"/>
    <cellStyle name="식_평택STP_01_09_27_FinancialModel1108_BS Toll Pjt FM_0206" xfId="11438"/>
    <cellStyle name="식_평택STP_01_09_27_FinancialModel1108_C-PROJECT FINANCIAL MODEL_0704" xfId="11439"/>
    <cellStyle name="식_평택STP_01_09_27_FinancialModel1108_C-PROJECT_0722_pm2" xfId="11440"/>
    <cellStyle name="식_평택STP_01_09_27_FinancialModel1108_C-PROJECT_0801" xfId="11441"/>
    <cellStyle name="식_평택STP_01_09_27_FinancialModel1108_FinancialModel1108(2)" xfId="11442"/>
    <cellStyle name="식_평택STP_01_09_27_FinancialModel1108_GW Toll FM(Valuation)_0223" xfId="11444"/>
    <cellStyle name="식_평택STP_01_09_27_FinancialModel1108_GW Toll FM(Valuation)_0224" xfId="11445"/>
    <cellStyle name="식_평택STP_01_09_27_FinancialModel1108_GW Toll FM(실시협약)_0217" xfId="11443"/>
    <cellStyle name="식_평택STP_01_09_27_FinancialModel1108_GW Toll FM_0215" xfId="11446"/>
    <cellStyle name="식_평택STP_01_09_27_FinancialModel1108_I-Pjt Fm(1028)" xfId="11447"/>
    <cellStyle name="식_평택STP_01_09_27_FinancialModel1108_I-Pjt Fm(1118)" xfId="11448"/>
    <cellStyle name="식_평택STP_01_09_27_FinancialModel1108_I-Pjt Fm(1119)_PM8" xfId="11450"/>
    <cellStyle name="식_평택STP_01_09_27_FinancialModel1108_I-Pjt Fm(1119)_자산정리" xfId="11449"/>
    <cellStyle name="식_평택STP_01_09_27_FinancialModel1108_MODEL_0117" xfId="11451"/>
    <cellStyle name="식_평택STP_01_09_27_FinancialModel1108_MODEL_0118" xfId="11452"/>
    <cellStyle name="식_평택STP_01_09_27_FinancialModel1108_MODEL0205" xfId="11453"/>
    <cellStyle name="식_평택STP_01_09_27_FinancialModel1108_MODEL0209" xfId="11454"/>
    <cellStyle name="식_평택STP_01_09_27_FinancialModel1108_MODEL0221" xfId="11455"/>
    <cellStyle name="식_평택STP_01_09_27_FinancialModel1108_MODEL0309" xfId="11456"/>
    <cellStyle name="식_평택STP_01_09_27_FinancialModel1108_MODEL0316" xfId="11457"/>
    <cellStyle name="식_평택STP_01_09_27_FinancialModel1108_MODEL0318" xfId="11458"/>
    <cellStyle name="식_평택STP_01_09_27_FinancialModel1108_MODEL0320-1" xfId="11459"/>
    <cellStyle name="식_평택STP_01_09_27_FinancialModel1108_MODEL0321" xfId="11460"/>
    <cellStyle name="식_평택STP_01_09_27_FinancialModel1108_MODEL0328" xfId="11461"/>
    <cellStyle name="식_평택STP_01_09_27_FinancialModel1108_MODEL정말최종" xfId="11462"/>
    <cellStyle name="식_평택STP_01_09_27_FinancialModel1108_MODEL최종" xfId="11463"/>
    <cellStyle name="식_평택STP_01_09_27_FinancialModel1108_ROE" xfId="11464"/>
    <cellStyle name="식_평택STP_01_09_27_FinancialModel1108_Y-Pjt(FncMdl)_0912AM" xfId="11465"/>
    <cellStyle name="식_평택STP_01_09_27_FinancialModel1108_Y-Pjt_0905(PM4)" xfId="11466"/>
    <cellStyle name="식_평택STP_01_09_27_FinancialModel1108_Y-Pjt_0906(AM10)" xfId="11467"/>
    <cellStyle name="식_평택STP_01_09_27_FinancialModel1108_Y-PROJECT_0812" xfId="11468"/>
    <cellStyle name="식_평택STP_01_09_27_FinancialModel1108_Y-PROJECT_0813_PM10" xfId="11469"/>
    <cellStyle name="식_평택STP_01_09_27_FinancialModel1108_Y-PROJECT_0820(PM7)" xfId="11470"/>
    <cellStyle name="식_평택STP_01_09_27_FinancialModel1108_Y-Y Toll Pjt Fm(자본금비율 수정_0107)" xfId="11471"/>
    <cellStyle name="식_평택STP_01_09_27_FinancialModel1108_건설기간중대안2최종" xfId="11421"/>
    <cellStyle name="식_평택STP_01_09_27_FinancialModel1108_경기도수성0319" xfId="11422"/>
    <cellStyle name="식_평택STP_01_09_27_FinancialModel1108_광명 지역난방 민간투자사업 재무모델_0619" xfId="11423"/>
    <cellStyle name="식_평택STP_01_09_27_FinancialModel1108_대안1(1129)" xfId="11424"/>
    <cellStyle name="식_평택STP_01_09_27_FinancialModel1108_대안2(1201)" xfId="11425"/>
    <cellStyle name="식_평택STP_01_09_27_FinancialModel1108_사본 - MODEL_0105" xfId="11427"/>
    <cellStyle name="식_평택STP_01_09_27_FinancialModel1108_사본 - 사본 - 사본 - MODEL_0105" xfId="11426"/>
    <cellStyle name="식_평택STP_01_09_27_FinancialModel1108_양식" xfId="11428"/>
    <cellStyle name="식_평택STP_01_09_27_FinancialModel1108_용인 LRT_0619" xfId="11430"/>
    <cellStyle name="식_평택STP_01_09_27_FinancialModel1108_용인 LRT_0619-2" xfId="11431"/>
    <cellStyle name="식_평택STP_01_09_27_FinancialModel1108_용인 LRT_0620" xfId="11432"/>
    <cellStyle name="식_평택STP_01_09_27_FinancialModel1108_용인 경량전철 민간투자사업 재무모델" xfId="11429"/>
    <cellStyle name="식_평택STP_01_09_27_FinancialModel1108_운영설비비(고기리0320)" xfId="11433"/>
    <cellStyle name="식_평택STP_01_09_27_FinancialModel1108_의정부LRT_미니_0813" xfId="11434"/>
    <cellStyle name="식_평택STP_01_09_27_FinancialModel1108_의정부LRT_미니_0816_0930" xfId="11435"/>
    <cellStyle name="식_평택STP_01_09_27_FinancialModel1108_의정부LRT_미니_0818_1400" xfId="11436"/>
    <cellStyle name="식_평택STP_01_09_27_FinancialModel1108_의정부LRT재무분석(계획서최종)_TY20040716" xfId="11437"/>
    <cellStyle name="식_평택STP_01_09_27_Pt" xfId="11472"/>
    <cellStyle name="식_평택STP_01_09_27_Pt_(문원고기만)MODEL0318" xfId="11473"/>
    <cellStyle name="식_평택STP_01_09_27_Pt_BS Toll Pjt FM_0206" xfId="11491"/>
    <cellStyle name="식_평택STP_01_09_27_Pt_C-PROJECT FINANCIAL MODEL_0704" xfId="11492"/>
    <cellStyle name="식_평택STP_01_09_27_Pt_C-PROJECT_0722_pm2" xfId="11493"/>
    <cellStyle name="식_평택STP_01_09_27_Pt_C-PROJECT_0801" xfId="11494"/>
    <cellStyle name="식_평택STP_01_09_27_Pt_FinancialModel1108(2)" xfId="11495"/>
    <cellStyle name="식_평택STP_01_09_27_Pt_GW Toll FM(Valuation)_0223" xfId="11497"/>
    <cellStyle name="식_평택STP_01_09_27_Pt_GW Toll FM(Valuation)_0224" xfId="11498"/>
    <cellStyle name="식_평택STP_01_09_27_Pt_GW Toll FM(실시협약)_0217" xfId="11496"/>
    <cellStyle name="식_평택STP_01_09_27_Pt_GW Toll FM_0215" xfId="11499"/>
    <cellStyle name="식_평택STP_01_09_27_Pt_I-Pjt Fm(1028)" xfId="11500"/>
    <cellStyle name="식_평택STP_01_09_27_Pt_I-Pjt Fm(1118)" xfId="11501"/>
    <cellStyle name="식_평택STP_01_09_27_Pt_I-Pjt Fm(1119)_PM8" xfId="11503"/>
    <cellStyle name="식_평택STP_01_09_27_Pt_I-Pjt Fm(1119)_자산정리" xfId="11502"/>
    <cellStyle name="식_평택STP_01_09_27_Pt_MODEL_0117" xfId="11504"/>
    <cellStyle name="식_평택STP_01_09_27_Pt_MODEL_0118" xfId="11505"/>
    <cellStyle name="식_평택STP_01_09_27_Pt_MODEL0205" xfId="11506"/>
    <cellStyle name="식_평택STP_01_09_27_Pt_MODEL0209" xfId="11507"/>
    <cellStyle name="식_평택STP_01_09_27_Pt_MODEL0221" xfId="11508"/>
    <cellStyle name="식_평택STP_01_09_27_Pt_MODEL0309" xfId="11509"/>
    <cellStyle name="식_평택STP_01_09_27_Pt_MODEL0316" xfId="11510"/>
    <cellStyle name="식_평택STP_01_09_27_Pt_MODEL0318" xfId="11511"/>
    <cellStyle name="식_평택STP_01_09_27_Pt_MODEL0320-1" xfId="11512"/>
    <cellStyle name="식_평택STP_01_09_27_Pt_MODEL0321" xfId="11513"/>
    <cellStyle name="식_평택STP_01_09_27_Pt_MODEL0328" xfId="11514"/>
    <cellStyle name="식_평택STP_01_09_27_Pt_MODEL정말최종" xfId="11515"/>
    <cellStyle name="식_평택STP_01_09_27_Pt_MODEL최종" xfId="11516"/>
    <cellStyle name="식_평택STP_01_09_27_Pt_ROE" xfId="11517"/>
    <cellStyle name="식_평택STP_01_09_27_Pt_Y-Pjt(FncMdl)_0912AM" xfId="11518"/>
    <cellStyle name="식_평택STP_01_09_27_Pt_Y-Pjt_0905(PM4)" xfId="11519"/>
    <cellStyle name="식_평택STP_01_09_27_Pt_Y-Pjt_0906(AM10)" xfId="11520"/>
    <cellStyle name="식_평택STP_01_09_27_Pt_Y-PROJECT_0812" xfId="11521"/>
    <cellStyle name="식_평택STP_01_09_27_Pt_Y-PROJECT_0813_PM10" xfId="11522"/>
    <cellStyle name="식_평택STP_01_09_27_Pt_Y-PROJECT_0820(PM7)" xfId="11523"/>
    <cellStyle name="식_평택STP_01_09_27_Pt_Y-Y Toll Pjt Fm(자본금비율 수정_0107)" xfId="11524"/>
    <cellStyle name="식_평택STP_01_09_27_Pt_건설기간중대안2최종" xfId="11474"/>
    <cellStyle name="식_평택STP_01_09_27_Pt_경기도수성0319" xfId="11475"/>
    <cellStyle name="식_평택STP_01_09_27_Pt_광명 지역난방 민간투자사업 재무모델_0619" xfId="11476"/>
    <cellStyle name="식_평택STP_01_09_27_Pt_대안1(1129)" xfId="11477"/>
    <cellStyle name="식_평택STP_01_09_27_Pt_대안2(1201)" xfId="11478"/>
    <cellStyle name="식_평택STP_01_09_27_Pt_사본 - MODEL_0105" xfId="11480"/>
    <cellStyle name="식_평택STP_01_09_27_Pt_사본 - 사본 - 사본 - MODEL_0105" xfId="11479"/>
    <cellStyle name="식_평택STP_01_09_27_Pt_양식" xfId="11481"/>
    <cellStyle name="식_평택STP_01_09_27_Pt_용인 LRT_0619" xfId="11483"/>
    <cellStyle name="식_평택STP_01_09_27_Pt_용인 LRT_0619-2" xfId="11484"/>
    <cellStyle name="식_평택STP_01_09_27_Pt_용인 LRT_0620" xfId="11485"/>
    <cellStyle name="식_평택STP_01_09_27_Pt_용인 경량전철 민간투자사업 재무모델" xfId="11482"/>
    <cellStyle name="식_평택STP_01_09_27_Pt_운영설비비(고기리0320)" xfId="11486"/>
    <cellStyle name="식_평택STP_01_09_27_Pt_의정부LRT_미니_0813" xfId="11487"/>
    <cellStyle name="식_평택STP_01_09_27_Pt_의정부LRT_미니_0816_0930" xfId="11488"/>
    <cellStyle name="식_평택STP_01_09_27_Pt_의정부LRT_미니_0818_1400" xfId="11489"/>
    <cellStyle name="식_평택STP_01_09_27_Pt_의정부LRT재무분석(계획서최종)_TY20040716" xfId="11490"/>
    <cellStyle name="안건회계법인" xfId="11567"/>
    <cellStyle name="안건회계법인 2" xfId="14236"/>
    <cellStyle name="欀戀漀漀欀" xfId="11920"/>
    <cellStyle name="연결" xfId="11568"/>
    <cellStyle name="연결된 셀 10" xfId="15791"/>
    <cellStyle name="연결된 셀 11" xfId="21020"/>
    <cellStyle name="연결된 셀 2" xfId="14237"/>
    <cellStyle name="연결된 셀 2 2" xfId="14238"/>
    <cellStyle name="연결된 셀 3" xfId="15792"/>
    <cellStyle name="연결된 셀 4" xfId="15793"/>
    <cellStyle name="연결된 셀 5" xfId="15794"/>
    <cellStyle name="연결된 셀 6" xfId="15795"/>
    <cellStyle name="연결된 셀 7" xfId="15796"/>
    <cellStyle name="연결된 셀 8" xfId="15797"/>
    <cellStyle name="연결된 셀 9" xfId="15798"/>
    <cellStyle name="연결번호" xfId="11569"/>
    <cellStyle name="연결전환2" xfId="11570"/>
    <cellStyle name="연결전환3" xfId="11571"/>
    <cellStyle name="열어본 하" xfId="11572"/>
    <cellStyle name="열어본 하이퍼링크" xfId="14239"/>
    <cellStyle name="영호" xfId="14240"/>
    <cellStyle name="옛체" xfId="11573"/>
    <cellStyle name="왼" xfId="11574"/>
    <cellStyle name="왼쪽2" xfId="11575"/>
    <cellStyle name="왼쪽5" xfId="11576"/>
    <cellStyle name="요약 10" xfId="15799"/>
    <cellStyle name="요약 11" xfId="21021"/>
    <cellStyle name="요약 2" xfId="14241"/>
    <cellStyle name="요약 2 2" xfId="15800"/>
    <cellStyle name="요약 3" xfId="15801"/>
    <cellStyle name="요약 4" xfId="15802"/>
    <cellStyle name="요약 5" xfId="15803"/>
    <cellStyle name="요약 6" xfId="15804"/>
    <cellStyle name="요약 7" xfId="15805"/>
    <cellStyle name="요약 8" xfId="15806"/>
    <cellStyle name="요약 9" xfId="15807"/>
    <cellStyle name="우괄호_박심배수구조물공" xfId="11577"/>
    <cellStyle name="우측양괄호" xfId="11578"/>
    <cellStyle name="원" xfId="12905"/>
    <cellStyle name="원 2" xfId="14242"/>
    <cellStyle name="원 3" xfId="14243"/>
    <cellStyle name="원 4" xfId="14244"/>
    <cellStyle name="원_02대여금" xfId="12904"/>
    <cellStyle name="원_02투자" xfId="12903"/>
    <cellStyle name="원_02투자및대여금종합" xfId="12902"/>
    <cellStyle name="원_install" xfId="15808"/>
    <cellStyle name="원_NCF6BB2F" xfId="12900"/>
    <cellStyle name="원_공조설비" xfId="14245"/>
    <cellStyle name="원_남양주무궁화공정표(03.08.22)" xfId="14246"/>
    <cellStyle name="원_록원이엔씨_경주_견적서_네고1억5천" xfId="14247"/>
    <cellStyle name="원_본부동" xfId="15809"/>
    <cellStyle name="원_토목투찰(대림)" xfId="15810"/>
    <cellStyle name="원_토목투찰(대림)_BID1" xfId="15811"/>
    <cellStyle name="원_환경1팀수주최종본" xfId="12901"/>
    <cellStyle name="유1" xfId="11579"/>
    <cellStyle name="유영" xfId="11580"/>
    <cellStyle name="일반" xfId="11581"/>
    <cellStyle name="일반 2" xfId="12420"/>
    <cellStyle name="一般_~0059528" xfId="14248"/>
    <cellStyle name="일위대가" xfId="11582"/>
    <cellStyle name="일위대가 2" xfId="12419"/>
    <cellStyle name="일위대가목록" xfId="21846"/>
    <cellStyle name="입력 10" xfId="15812"/>
    <cellStyle name="입력 11" xfId="21022"/>
    <cellStyle name="입력 2" xfId="14249"/>
    <cellStyle name="입력 2 2" xfId="15813"/>
    <cellStyle name="입력 3" xfId="15814"/>
    <cellStyle name="입력 4" xfId="15815"/>
    <cellStyle name="입력 5" xfId="15816"/>
    <cellStyle name="입력 6" xfId="15817"/>
    <cellStyle name="입력 7" xfId="15818"/>
    <cellStyle name="입력 8" xfId="15819"/>
    <cellStyle name="입력 9" xfId="15820"/>
    <cellStyle name="자리수" xfId="11583"/>
    <cellStyle name="자리수 - 유형1" xfId="12898"/>
    <cellStyle name="자리수 - 유형1 2" xfId="14250"/>
    <cellStyle name="자리수 - 유형1_변경내역서-09.12.30(67억)" xfId="14251"/>
    <cellStyle name="자리수 10" xfId="12303"/>
    <cellStyle name="자리수 11" xfId="21023"/>
    <cellStyle name="자리수 12" xfId="21047"/>
    <cellStyle name="자리수 13" xfId="21044"/>
    <cellStyle name="자리수 14" xfId="21045"/>
    <cellStyle name="자리수 15" xfId="21051"/>
    <cellStyle name="자리수 16" xfId="21211"/>
    <cellStyle name="자리수 17" xfId="21201"/>
    <cellStyle name="자리수 18" xfId="21208"/>
    <cellStyle name="자리수 19" xfId="21200"/>
    <cellStyle name="자리수 2" xfId="12899"/>
    <cellStyle name="자리수 20" xfId="21209"/>
    <cellStyle name="자리수 21" xfId="21220"/>
    <cellStyle name="자리수 22" xfId="21214"/>
    <cellStyle name="자리수 23" xfId="21203"/>
    <cellStyle name="자리수 24" xfId="21216"/>
    <cellStyle name="자리수 25" xfId="21204"/>
    <cellStyle name="자리수 26" xfId="21232"/>
    <cellStyle name="자리수 27" xfId="21207"/>
    <cellStyle name="자리수 28" xfId="21233"/>
    <cellStyle name="자리수 29" xfId="21243"/>
    <cellStyle name="자리수 3" xfId="13208"/>
    <cellStyle name="자리수 30" xfId="21242"/>
    <cellStyle name="자리수 4" xfId="13203"/>
    <cellStyle name="자리수 5" xfId="13270"/>
    <cellStyle name="자리수 6" xfId="12277"/>
    <cellStyle name="자리수 7" xfId="13251"/>
    <cellStyle name="자리수 8" xfId="12293"/>
    <cellStyle name="자리수 9" xfId="12325"/>
    <cellStyle name="자리수_0206-재능유통 현장 단가견적-e" xfId="14252"/>
    <cellStyle name="자리수0" xfId="11584"/>
    <cellStyle name="자리수0 2" xfId="12897"/>
    <cellStyle name="자리수0 3" xfId="14253"/>
    <cellStyle name="자리수0 4" xfId="14254"/>
    <cellStyle name="자리수0 5" xfId="21024"/>
    <cellStyle name="쟟" xfId="21847"/>
    <cellStyle name="전화2자리" xfId="11585"/>
    <cellStyle name="전화3자리" xfId="11586"/>
    <cellStyle name="전화4자리" xfId="11587"/>
    <cellStyle name="정렬" xfId="21848"/>
    <cellStyle name="정렬범위" xfId="21849"/>
    <cellStyle name="제곱" xfId="11588"/>
    <cellStyle name="제목 1 10" xfId="15821"/>
    <cellStyle name="제목 1 11" xfId="21026"/>
    <cellStyle name="제목 1 2" xfId="14255"/>
    <cellStyle name="제목 1 2 2" xfId="15822"/>
    <cellStyle name="제목 1 3" xfId="15823"/>
    <cellStyle name="제목 1 4" xfId="15824"/>
    <cellStyle name="제목 1 5" xfId="15825"/>
    <cellStyle name="제목 1 6" xfId="15826"/>
    <cellStyle name="제목 1 7" xfId="15827"/>
    <cellStyle name="제목 1 8" xfId="15828"/>
    <cellStyle name="제목 1 9" xfId="15829"/>
    <cellStyle name="제목 1(左)" xfId="20015"/>
    <cellStyle name="제목 1(中)" xfId="20016"/>
    <cellStyle name="제목 10" xfId="15830"/>
    <cellStyle name="제목 11" xfId="15831"/>
    <cellStyle name="제목 12" xfId="15832"/>
    <cellStyle name="제목 13" xfId="15833"/>
    <cellStyle name="제목 14" xfId="21025"/>
    <cellStyle name="제목 15" xfId="21048"/>
    <cellStyle name="제목 16" xfId="21043"/>
    <cellStyle name="제목 17" xfId="21046"/>
    <cellStyle name="제목 18" xfId="21052"/>
    <cellStyle name="제목 19" xfId="21212"/>
    <cellStyle name="제목 2 10" xfId="15834"/>
    <cellStyle name="제목 2 11" xfId="21027"/>
    <cellStyle name="제목 2 2" xfId="14256"/>
    <cellStyle name="제목 2 2 2" xfId="15835"/>
    <cellStyle name="제목 2 3" xfId="15836"/>
    <cellStyle name="제목 2 4" xfId="15837"/>
    <cellStyle name="제목 2 5" xfId="15838"/>
    <cellStyle name="제목 2 6" xfId="15839"/>
    <cellStyle name="제목 2 7" xfId="15840"/>
    <cellStyle name="제목 2 8" xfId="15841"/>
    <cellStyle name="제목 2 9" xfId="15842"/>
    <cellStyle name="제목 20" xfId="21219"/>
    <cellStyle name="제목 21" xfId="21210"/>
    <cellStyle name="제목 22" xfId="21221"/>
    <cellStyle name="제목 23" xfId="21213"/>
    <cellStyle name="제목 24" xfId="21223"/>
    <cellStyle name="제목 25" xfId="21215"/>
    <cellStyle name="제목 26" xfId="21202"/>
    <cellStyle name="제목 27" xfId="21217"/>
    <cellStyle name="제목 28" xfId="21222"/>
    <cellStyle name="제목 29" xfId="21234"/>
    <cellStyle name="제목 3 10" xfId="15843"/>
    <cellStyle name="제목 3 11" xfId="21028"/>
    <cellStyle name="제목 3 2" xfId="14257"/>
    <cellStyle name="제목 3 2 2" xfId="15844"/>
    <cellStyle name="제목 3 3" xfId="15845"/>
    <cellStyle name="제목 3 4" xfId="15846"/>
    <cellStyle name="제목 3 5" xfId="15847"/>
    <cellStyle name="제목 3 6" xfId="15848"/>
    <cellStyle name="제목 3 7" xfId="15849"/>
    <cellStyle name="제목 3 8" xfId="15850"/>
    <cellStyle name="제목 3 9" xfId="15851"/>
    <cellStyle name="제목 30" xfId="21206"/>
    <cellStyle name="제목 31" xfId="21235"/>
    <cellStyle name="제목 32" xfId="21244"/>
    <cellStyle name="제목 33" xfId="21241"/>
    <cellStyle name="제목 4 10" xfId="15852"/>
    <cellStyle name="제목 4 11" xfId="21029"/>
    <cellStyle name="제목 4 2" xfId="14258"/>
    <cellStyle name="제목 4 2 2" xfId="15853"/>
    <cellStyle name="제목 4 3" xfId="15854"/>
    <cellStyle name="제목 4 4" xfId="15855"/>
    <cellStyle name="제목 4 5" xfId="15856"/>
    <cellStyle name="제목 4 6" xfId="15857"/>
    <cellStyle name="제목 4 7" xfId="15858"/>
    <cellStyle name="제목 4 8" xfId="15859"/>
    <cellStyle name="제목 4 9" xfId="15860"/>
    <cellStyle name="제목 5" xfId="13240"/>
    <cellStyle name="제목 5 2" xfId="15861"/>
    <cellStyle name="제목 6" xfId="12896"/>
    <cellStyle name="제목 7" xfId="15862"/>
    <cellStyle name="제목 8" xfId="15863"/>
    <cellStyle name="제목 9" xfId="15864"/>
    <cellStyle name="제목[1 줄]" xfId="11589"/>
    <cellStyle name="제목[2줄 아래]" xfId="11590"/>
    <cellStyle name="제목[2줄 위]" xfId="11591"/>
    <cellStyle name="제목1" xfId="11592"/>
    <cellStyle name="제목2" xfId="11593"/>
    <cellStyle name="종우01" xfId="12895"/>
    <cellStyle name="좋음 10" xfId="15865"/>
    <cellStyle name="좋음 11" xfId="21030"/>
    <cellStyle name="좋음 2" xfId="14259"/>
    <cellStyle name="좋음 2 2" xfId="15866"/>
    <cellStyle name="좋음 3" xfId="15867"/>
    <cellStyle name="좋음 4" xfId="15868"/>
    <cellStyle name="좋음 5" xfId="15869"/>
    <cellStyle name="좋음 6" xfId="15870"/>
    <cellStyle name="좋음 7" xfId="15871"/>
    <cellStyle name="좋음 8" xfId="15872"/>
    <cellStyle name="좋음 9" xfId="15873"/>
    <cellStyle name="좌괄호_박심배수구조물공" xfId="11594"/>
    <cellStyle name="좌측양괄호" xfId="11595"/>
    <cellStyle name="죃" xfId="21850"/>
    <cellStyle name="주민번호" xfId="14260"/>
    <cellStyle name="지정되지 않음" xfId="11596"/>
    <cellStyle name="지하철정렬" xfId="21851"/>
    <cellStyle name="ㅊ" xfId="11597"/>
    <cellStyle name="ㅊ_CI시행결의" xfId="11598"/>
    <cellStyle name="ㅊ_CI시행결의_석공사 물량산출0813" xfId="12339"/>
    <cellStyle name="ㅊ_CI시행결의_석공사 물량산출0813_1" xfId="12338"/>
    <cellStyle name="ㅊ_석공사 물량산출0813" xfId="12341"/>
    <cellStyle name="ㅊ_석공사 물량산출0813_1" xfId="12340"/>
    <cellStyle name="千分位[0]_Book1" xfId="15874"/>
    <cellStyle name="千分位_Book1" xfId="15875"/>
    <cellStyle name="출력 10" xfId="15876"/>
    <cellStyle name="출력 11" xfId="21031"/>
    <cellStyle name="출력 2" xfId="14261"/>
    <cellStyle name="출력 2 2" xfId="15877"/>
    <cellStyle name="출력 3" xfId="15878"/>
    <cellStyle name="출력 4" xfId="15879"/>
    <cellStyle name="출력 5" xfId="15880"/>
    <cellStyle name="출력 6" xfId="15881"/>
    <cellStyle name="출력 7" xfId="15882"/>
    <cellStyle name="출력 8" xfId="15883"/>
    <cellStyle name="출력 9" xfId="15884"/>
    <cellStyle name="콤" xfId="11599"/>
    <cellStyle name="콤 2" xfId="12894"/>
    <cellStyle name="콤_04028적산수량집계" xfId="12893"/>
    <cellStyle name="콤_BOOKCITY(전기)" xfId="12840"/>
    <cellStyle name="콤_BOOKCITY(전기)_04028적산수량집계" xfId="12839"/>
    <cellStyle name="콤_공설운동진입(가실행)" xfId="12892"/>
    <cellStyle name="콤_공설운동진입(가실행)_04028적산수량집계" xfId="12891"/>
    <cellStyle name="콤_공설운동진입(가실행)_BOOKCITY(전기)" xfId="12880"/>
    <cellStyle name="콤_공설운동진입(가실행)_BOOKCITY(전기)_04028적산수량집계" xfId="12879"/>
    <cellStyle name="콤_공설운동진입(가실행)_사본 - 파주 북시티(이채)" xfId="12890"/>
    <cellStyle name="콤_공설운동진입(가실행)_사본 - 파주 북시티(이채)_04028적산수량집계" xfId="12889"/>
    <cellStyle name="콤_공설운동진입(가실행)_제주대명호텔공용홀 9-13(제출)-3차" xfId="14262"/>
    <cellStyle name="콤_공설운동진입(가실행)_제주리조트 공용부리뉴얼공사(2차)" xfId="14263"/>
    <cellStyle name="콤_공설운동진입(가실행)_파주 BOOK CITY(통보용)" xfId="12884"/>
    <cellStyle name="콤_공설운동진입(가실행)_파주 BOOK CITY(통보용)_04028적산수량집계" xfId="12883"/>
    <cellStyle name="콤_공설운동진입(가실행)_파주 BOOK CITY가실행내역" xfId="12882"/>
    <cellStyle name="콤_공설운동진입(가실행)_파주 BOOK CITY가실행내역_04028적산수량집계" xfId="12881"/>
    <cellStyle name="콤_공설운동진입(가실행)_파주 북시티(이채)제출" xfId="12888"/>
    <cellStyle name="콤_공설운동진입(가실행)_파주 북시티(이채)제출_04028적산수량집계" xfId="12887"/>
    <cellStyle name="콤_공설운동진입(가실행)_파주 북시티(전체)제출(변경전)" xfId="12886"/>
    <cellStyle name="콤_공설운동진입(가실행)_파주 북시티(전체)제출(변경전)_04028적산수량집계" xfId="12885"/>
    <cellStyle name="콤_공설운동진입(가실행)_한남동 근린생활시설-6-1" xfId="14264"/>
    <cellStyle name="콤_공설운동진입(가실행)_한남동 근린생활시설-6-1_제주대명호텔공용홀 9-13(제출)-3차" xfId="14265"/>
    <cellStyle name="콤_공설운동진입(가실행)_한남동 근린생활시설-6-1_제주리조트 공용부리뉴얼공사(2차)" xfId="14266"/>
    <cellStyle name="콤_공설운동진입(가실행)_한남동 근린생활시설-6-1_한남동 근린생활시설-6-1" xfId="14267"/>
    <cellStyle name="콤_공설운동진입(가실행)_한남동 근린생활시설-6-1_한남동 근린생활시설-6-1_제주대명호텔공용홀 9-13(제출)-3차" xfId="14268"/>
    <cellStyle name="콤_공설운동진입(가실행)_한남동 근린생활시설-6-1_한남동 근린생활시설-6-1_제주리조트 공용부리뉴얼공사(2차)" xfId="14269"/>
    <cellStyle name="콤_사본 - 파주 북시티(이채)" xfId="12878"/>
    <cellStyle name="콤_사본 - 파주 북시티(이채)_04028적산수량집계" xfId="12877"/>
    <cellStyle name="콤_제주대명호텔공용홀 9-13(제출)-3차" xfId="14270"/>
    <cellStyle name="콤_제주리조트 공용부리뉴얼공사(2차)" xfId="14271"/>
    <cellStyle name="콤_토목내역서" xfId="12876"/>
    <cellStyle name="콤_토목내역서_04028적산수량집계" xfId="12875"/>
    <cellStyle name="콤_토목내역서_BOOKCITY(전기)" xfId="12850"/>
    <cellStyle name="콤_토목내역서_BOOKCITY(전기)_04028적산수량집계" xfId="12849"/>
    <cellStyle name="콤_토목내역서_공설운동진입(가실행)" xfId="12874"/>
    <cellStyle name="콤_토목내역서_공설운동진입(가실행)_04028적산수량집계" xfId="12873"/>
    <cellStyle name="콤_토목내역서_공설운동진입(가실행)_BOOKCITY(전기)" xfId="12862"/>
    <cellStyle name="콤_토목내역서_공설운동진입(가실행)_BOOKCITY(전기)_04028적산수량집계" xfId="12861"/>
    <cellStyle name="콤_토목내역서_공설운동진입(가실행)_사본 - 파주 북시티(이채)" xfId="12872"/>
    <cellStyle name="콤_토목내역서_공설운동진입(가실행)_사본 - 파주 북시티(이채)_04028적산수량집계" xfId="12871"/>
    <cellStyle name="콤_토목내역서_공설운동진입(가실행)_제주대명호텔공용홀 9-13(제출)-3차" xfId="14272"/>
    <cellStyle name="콤_토목내역서_공설운동진입(가실행)_제주리조트 공용부리뉴얼공사(2차)" xfId="14273"/>
    <cellStyle name="콤_토목내역서_공설운동진입(가실행)_파주 BOOK CITY(통보용)" xfId="12866"/>
    <cellStyle name="콤_토목내역서_공설운동진입(가실행)_파주 BOOK CITY(통보용)_04028적산수량집계" xfId="12865"/>
    <cellStyle name="콤_토목내역서_공설운동진입(가실행)_파주 BOOK CITY가실행내역" xfId="12864"/>
    <cellStyle name="콤_토목내역서_공설운동진입(가실행)_파주 BOOK CITY가실행내역_04028적산수량집계" xfId="12863"/>
    <cellStyle name="콤_토목내역서_공설운동진입(가실행)_파주 북시티(이채)제출" xfId="12870"/>
    <cellStyle name="콤_토목내역서_공설운동진입(가실행)_파주 북시티(이채)제출_04028적산수량집계" xfId="12869"/>
    <cellStyle name="콤_토목내역서_공설운동진입(가실행)_파주 북시티(전체)제출(변경전)" xfId="12868"/>
    <cellStyle name="콤_토목내역서_공설운동진입(가실행)_파주 북시티(전체)제출(변경전)_04028적산수량집계" xfId="12867"/>
    <cellStyle name="콤_토목내역서_공설운동진입(가실행)_한남동 근린생활시설-6-1" xfId="14274"/>
    <cellStyle name="콤_토목내역서_공설운동진입(가실행)_한남동 근린생활시설-6-1_제주대명호텔공용홀 9-13(제출)-3차" xfId="14275"/>
    <cellStyle name="콤_토목내역서_공설운동진입(가실행)_한남동 근린생활시설-6-1_제주리조트 공용부리뉴얼공사(2차)" xfId="14276"/>
    <cellStyle name="콤_토목내역서_공설운동진입(가실행)_한남동 근린생활시설-6-1_한남동 근린생활시설-6-1" xfId="14277"/>
    <cellStyle name="콤_토목내역서_공설운동진입(가실행)_한남동 근린생활시설-6-1_한남동 근린생활시설-6-1_제주대명호텔공용홀 9-13(제출)-3차" xfId="14278"/>
    <cellStyle name="콤_토목내역서_공설운동진입(가실행)_한남동 근린생활시설-6-1_한남동 근린생활시설-6-1_제주리조트 공용부리뉴얼공사(2차)" xfId="14279"/>
    <cellStyle name="콤_토목내역서_사본 - 파주 북시티(이채)" xfId="12860"/>
    <cellStyle name="콤_토목내역서_사본 - 파주 북시티(이채)_04028적산수량집계" xfId="12859"/>
    <cellStyle name="콤_토목내역서_제주대명호텔공용홀 9-13(제출)-3차" xfId="14280"/>
    <cellStyle name="콤_토목내역서_제주리조트 공용부리뉴얼공사(2차)" xfId="14281"/>
    <cellStyle name="콤_토목내역서_파주 BOOK CITY(통보용)" xfId="12854"/>
    <cellStyle name="콤_토목내역서_파주 BOOK CITY(통보용)_04028적산수량집계" xfId="12853"/>
    <cellStyle name="콤_토목내역서_파주 BOOK CITY가실행내역" xfId="12852"/>
    <cellStyle name="콤_토목내역서_파주 BOOK CITY가실행내역_04028적산수량집계" xfId="12851"/>
    <cellStyle name="콤_토목내역서_파주 북시티(이채)제출" xfId="12858"/>
    <cellStyle name="콤_토목내역서_파주 북시티(이채)제출_04028적산수량집계" xfId="12857"/>
    <cellStyle name="콤_토목내역서_파주 북시티(전체)제출(변경전)" xfId="12856"/>
    <cellStyle name="콤_토목내역서_파주 북시티(전체)제출(변경전)_04028적산수량집계" xfId="12855"/>
    <cellStyle name="콤_토목내역서_한남동 근린생활시설-6-1" xfId="14282"/>
    <cellStyle name="콤_토목내역서_한남동 근린생활시설-6-1_제주대명호텔공용홀 9-13(제출)-3차" xfId="14283"/>
    <cellStyle name="콤_토목내역서_한남동 근린생활시설-6-1_제주리조트 공용부리뉴얼공사(2차)" xfId="14284"/>
    <cellStyle name="콤_토목내역서_한남동 근린생활시설-6-1_한남동 근린생활시설-6-1" xfId="14285"/>
    <cellStyle name="콤_토목내역서_한남동 근린생활시설-6-1_한남동 근린생활시설-6-1_제주대명호텔공용홀 9-13(제출)-3차" xfId="14286"/>
    <cellStyle name="콤_토목내역서_한남동 근린생활시설-6-1_한남동 근린생활시설-6-1_제주리조트 공용부리뉴얼공사(2차)" xfId="14287"/>
    <cellStyle name="콤_파주 BOOK CITY(통보용)" xfId="12844"/>
    <cellStyle name="콤_파주 BOOK CITY(통보용)_04028적산수량집계" xfId="12843"/>
    <cellStyle name="콤_파주 BOOK CITY가실행내역" xfId="12842"/>
    <cellStyle name="콤_파주 BOOK CITY가실행내역_04028적산수량집계" xfId="12841"/>
    <cellStyle name="콤_파주 북시티(이채)제출" xfId="12848"/>
    <cellStyle name="콤_파주 북시티(이채)제출_04028적산수량집계" xfId="12847"/>
    <cellStyle name="콤_파주 북시티(전체)제출(변경전)" xfId="12846"/>
    <cellStyle name="콤_파주 북시티(전체)제출(변경전)_04028적산수량집계" xfId="12845"/>
    <cellStyle name="콤_한남동 근린생활시설-6-1" xfId="14288"/>
    <cellStyle name="콤_한남동 근린생활시설-6-1_제주대명호텔공용홀 9-13(제출)-3차" xfId="14289"/>
    <cellStyle name="콤_한남동 근린생활시설-6-1_제주리조트 공용부리뉴얼공사(2차)" xfId="14290"/>
    <cellStyle name="콤_한남동 근린생활시설-6-1_한남동 근린생활시설-6-1" xfId="14291"/>
    <cellStyle name="콤_한남동 근린생활시설-6-1_한남동 근린생활시설-6-1_제주대명호텔공용홀 9-13(제출)-3차" xfId="14292"/>
    <cellStyle name="콤_한남동 근린생활시설-6-1_한남동 근린생활시설-6-1_제주리조트 공용부리뉴얼공사(2차)" xfId="14293"/>
    <cellStyle name="콤냡?&lt;_x000f_$??: `1_1 " xfId="11600"/>
    <cellStyle name="콤마" xfId="11601"/>
    <cellStyle name="콤마 [" xfId="11602"/>
    <cellStyle name="콤마 [ 2" xfId="12838"/>
    <cellStyle name="콤마 [#]" xfId="11603"/>
    <cellStyle name="콤마 [#] 2" xfId="12837"/>
    <cellStyle name="콤마 []" xfId="11604"/>
    <cellStyle name="콤마 [] 2" xfId="12836"/>
    <cellStyle name="콤마 [_제주대명호텔공용홀 9-13(제출)-3차" xfId="14294"/>
    <cellStyle name="콤마 [0]" xfId="11605"/>
    <cellStyle name="콤마 [0] 2" xfId="12418"/>
    <cellStyle name="콤마 [0]/원" xfId="14295"/>
    <cellStyle name="콤마 [0]_" xfId="15885"/>
    <cellStyle name="콤마 [0]kich" xfId="14296"/>
    <cellStyle name="콤마 [0]kich1" xfId="14297"/>
    <cellStyle name="콤마 [0]기기자재비" xfId="12417"/>
    <cellStyle name="콤마 [000]" xfId="12416"/>
    <cellStyle name="콤마 [0-1]" xfId="14298"/>
    <cellStyle name="콤마 [0기성]" xfId="14299"/>
    <cellStyle name="콤마 [1]" xfId="12226"/>
    <cellStyle name="콤마 [1] 2" xfId="12415"/>
    <cellStyle name="콤마 [2]" xfId="11606"/>
    <cellStyle name="콤마 [2] 2" xfId="12835"/>
    <cellStyle name="콤마 [2] 3" xfId="14300"/>
    <cellStyle name="콤마 [2] 4" xfId="14301"/>
    <cellStyle name="콤마 [금액]" xfId="11607"/>
    <cellStyle name="콤마 [금액] 2" xfId="12834"/>
    <cellStyle name="콤마 [소수]" xfId="11608"/>
    <cellStyle name="콤마 [소수] 2" xfId="12833"/>
    <cellStyle name="콤마 [수량]" xfId="11609"/>
    <cellStyle name="콤마 [수량] 2" xfId="12832"/>
    <cellStyle name="콤마 1" xfId="11610"/>
    <cellStyle name="콤마(BLANK1)" xfId="14302"/>
    <cellStyle name="콤마(BLANK1-0)" xfId="14303"/>
    <cellStyle name="콤마(BLANK1-1)" xfId="14304"/>
    <cellStyle name="콤마(BLANK1-2)" xfId="14305"/>
    <cellStyle name="콤마(zero)" xfId="14306"/>
    <cellStyle name="콤마[ ]" xfId="11611"/>
    <cellStyle name="콤마[ ] 2" xfId="12414"/>
    <cellStyle name="콤마[*]" xfId="11612"/>
    <cellStyle name="콤마[*] 2" xfId="12413"/>
    <cellStyle name="콤마[,]" xfId="11613"/>
    <cellStyle name="콤마[.]" xfId="11614"/>
    <cellStyle name="콤마[.] 2" xfId="12412"/>
    <cellStyle name="콤마[0]" xfId="11615"/>
    <cellStyle name="콤마[0] 2" xfId="21032"/>
    <cellStyle name="콤마_   1997   " xfId="12411"/>
    <cellStyle name="콤마숫자" xfId="11616"/>
    <cellStyle name="콤막 [0]_수출실적 _양식98" xfId="11617"/>
    <cellStyle name="콤퇪" xfId="11618"/>
    <cellStyle name="타이틀" xfId="12410"/>
    <cellStyle name="토공" xfId="11619"/>
    <cellStyle name="통" xfId="11620"/>
    <cellStyle name="통 2" xfId="12831"/>
    <cellStyle name="통_01__본실행예산내역_대구상인_10.15 (예산관리팀)" xfId="11621"/>
    <cellStyle name="통_04028적산수량집계" xfId="12830"/>
    <cellStyle name="통_1. 준공정산 추가자료(청주산남)" xfId="11622"/>
    <cellStyle name="통_BOOKCITY(전기)" xfId="12777"/>
    <cellStyle name="통_BOOKCITY(전기)_04028적산수량집계" xfId="12776"/>
    <cellStyle name="통_PJ진행현황-수원천천" xfId="11638"/>
    <cellStyle name="통_uz" xfId="11639"/>
    <cellStyle name="통_공사비 대비표" xfId="11623"/>
    <cellStyle name="통_공설운동진입(가실행)" xfId="12829"/>
    <cellStyle name="통_공설운동진입(가실행)_04028적산수량집계" xfId="12828"/>
    <cellStyle name="통_공설운동진입(가실행)_BOOKCITY(전기)" xfId="12817"/>
    <cellStyle name="통_공설운동진입(가실행)_BOOKCITY(전기)_04028적산수량집계" xfId="12816"/>
    <cellStyle name="통_공설운동진입(가실행)_사본 - 파주 북시티(이채)" xfId="12827"/>
    <cellStyle name="통_공설운동진입(가실행)_사본 - 파주 북시티(이채)_04028적산수량집계" xfId="12826"/>
    <cellStyle name="통_공설운동진입(가실행)_제주대명호텔공용홀 9-13(제출)-3차" xfId="14307"/>
    <cellStyle name="통_공설운동진입(가실행)_제주리조트 공용부리뉴얼공사(2차)" xfId="14308"/>
    <cellStyle name="통_공설운동진입(가실행)_파주 BOOK CITY(통보용)" xfId="12821"/>
    <cellStyle name="통_공설운동진입(가실행)_파주 BOOK CITY(통보용)_04028적산수량집계" xfId="12820"/>
    <cellStyle name="통_공설운동진입(가실행)_파주 BOOK CITY가실행내역" xfId="12819"/>
    <cellStyle name="통_공설운동진입(가실행)_파주 BOOK CITY가실행내역_04028적산수량집계" xfId="12818"/>
    <cellStyle name="통_공설운동진입(가실행)_파주 북시티(이채)제출" xfId="12825"/>
    <cellStyle name="통_공설운동진입(가실행)_파주 북시티(이채)제출_04028적산수량집계" xfId="12824"/>
    <cellStyle name="통_공설운동진입(가실행)_파주 북시티(전체)제출(변경전)" xfId="12823"/>
    <cellStyle name="통_공설운동진입(가실행)_파주 북시티(전체)제출(변경전)_04028적산수량집계" xfId="12822"/>
    <cellStyle name="통_공설운동진입(가실행)_한남동 근린생활시설-6-1" xfId="14309"/>
    <cellStyle name="통_공설운동진입(가실행)_한남동 근린생활시설-6-1_제주대명호텔공용홀 9-13(제출)-3차" xfId="14310"/>
    <cellStyle name="통_공설운동진입(가실행)_한남동 근린생활시설-6-1_제주리조트 공용부리뉴얼공사(2차)" xfId="14311"/>
    <cellStyle name="통_공설운동진입(가실행)_한남동 근린생활시설-6-1_한남동 근린생활시설-6-1" xfId="14312"/>
    <cellStyle name="통_공설운동진입(가실행)_한남동 근린생활시설-6-1_한남동 근린생활시설-6-1_제주대명호텔공용홀 9-13(제출)-3차" xfId="14313"/>
    <cellStyle name="통_공설운동진입(가실행)_한남동 근린생활시설-6-1_한남동 근린생활시설-6-1_제주리조트 공용부리뉴얼공사(2차)" xfId="14314"/>
    <cellStyle name="통_사본 - 파주 북시티(이채)" xfId="12815"/>
    <cellStyle name="통_사본 - 파주 북시티(이채)_04028적산수량집계" xfId="12814"/>
    <cellStyle name="통_서초킴스타워B최초" xfId="11624"/>
    <cellStyle name="통_송도공사분석3" xfId="11625"/>
    <cellStyle name="통_실행내역-명동타워리모델링공사(20080327)-최종확정" xfId="11626"/>
    <cellStyle name="통_실행예산(고대경상관-확정)2008.09.09" xfId="11627"/>
    <cellStyle name="통_실행예산(삼성동복합시설)" xfId="11628"/>
    <cellStyle name="통_실행예산품의서(삼성동복합시설신축공사080201)결재용" xfId="11629"/>
    <cellStyle name="통_실행예산품의서(삼성동복합시설신축공사080201)결재용_1" xfId="11630"/>
    <cellStyle name="통_입찰품의서(00지역 확장공사)080607" xfId="11631"/>
    <cellStyle name="통_입찰품의서(071214)-최종" xfId="11632"/>
    <cellStyle name="통_입찰품의서(자동차)-080410" xfId="11633"/>
    <cellStyle name="통_입찰품의서(한국루터회관)080318결재(김동현상무님)" xfId="11634"/>
    <cellStyle name="통_제주대명호텔공용홀 9-13(제출)-3차" xfId="14315"/>
    <cellStyle name="통_제주리조트 공용부리뉴얼공사(2차)" xfId="14316"/>
    <cellStyle name="통_토목내역서" xfId="12813"/>
    <cellStyle name="통_토목내역서_04028적산수량집계" xfId="12812"/>
    <cellStyle name="통_토목내역서_BOOKCITY(전기)" xfId="12787"/>
    <cellStyle name="통_토목내역서_BOOKCITY(전기)_04028적산수량집계" xfId="12786"/>
    <cellStyle name="통_토목내역서_공설운동진입(가실행)" xfId="12811"/>
    <cellStyle name="통_토목내역서_공설운동진입(가실행)_04028적산수량집계" xfId="12810"/>
    <cellStyle name="통_토목내역서_공설운동진입(가실행)_BOOKCITY(전기)" xfId="12799"/>
    <cellStyle name="통_토목내역서_공설운동진입(가실행)_BOOKCITY(전기)_04028적산수량집계" xfId="12798"/>
    <cellStyle name="통_토목내역서_공설운동진입(가실행)_사본 - 파주 북시티(이채)" xfId="12809"/>
    <cellStyle name="통_토목내역서_공설운동진입(가실행)_사본 - 파주 북시티(이채)_04028적산수량집계" xfId="12808"/>
    <cellStyle name="통_토목내역서_공설운동진입(가실행)_제주대명호텔공용홀 9-13(제출)-3차" xfId="14317"/>
    <cellStyle name="통_토목내역서_공설운동진입(가실행)_제주리조트 공용부리뉴얼공사(2차)" xfId="14318"/>
    <cellStyle name="통_토목내역서_공설운동진입(가실행)_파주 BOOK CITY(통보용)" xfId="12803"/>
    <cellStyle name="통_토목내역서_공설운동진입(가실행)_파주 BOOK CITY(통보용)_04028적산수량집계" xfId="12802"/>
    <cellStyle name="통_토목내역서_공설운동진입(가실행)_파주 BOOK CITY가실행내역" xfId="12801"/>
    <cellStyle name="통_토목내역서_공설운동진입(가실행)_파주 BOOK CITY가실행내역_04028적산수량집계" xfId="12800"/>
    <cellStyle name="통_토목내역서_공설운동진입(가실행)_파주 북시티(이채)제출" xfId="12807"/>
    <cellStyle name="통_토목내역서_공설운동진입(가실행)_파주 북시티(이채)제출_04028적산수량집계" xfId="12806"/>
    <cellStyle name="통_토목내역서_공설운동진입(가실행)_파주 북시티(전체)제출(변경전)" xfId="12805"/>
    <cellStyle name="통_토목내역서_공설운동진입(가실행)_파주 북시티(전체)제출(변경전)_04028적산수량집계" xfId="12804"/>
    <cellStyle name="통_토목내역서_공설운동진입(가실행)_한남동 근린생활시설-6-1" xfId="14319"/>
    <cellStyle name="통_토목내역서_공설운동진입(가실행)_한남동 근린생활시설-6-1_제주대명호텔공용홀 9-13(제출)-3차" xfId="14320"/>
    <cellStyle name="통_토목내역서_공설운동진입(가실행)_한남동 근린생활시설-6-1_제주리조트 공용부리뉴얼공사(2차)" xfId="14321"/>
    <cellStyle name="통_토목내역서_공설운동진입(가실행)_한남동 근린생활시설-6-1_한남동 근린생활시설-6-1" xfId="14322"/>
    <cellStyle name="통_토목내역서_공설운동진입(가실행)_한남동 근린생활시설-6-1_한남동 근린생활시설-6-1_제주대명호텔공용홀 9-13(제출)-3차" xfId="14323"/>
    <cellStyle name="통_토목내역서_공설운동진입(가실행)_한남동 근린생활시설-6-1_한남동 근린생활시설-6-1_제주리조트 공용부리뉴얼공사(2차)" xfId="14324"/>
    <cellStyle name="통_토목내역서_사본 - 파주 북시티(이채)" xfId="12797"/>
    <cellStyle name="통_토목내역서_사본 - 파주 북시티(이채)_04028적산수량집계" xfId="12796"/>
    <cellStyle name="통_토목내역서_제주대명호텔공용홀 9-13(제출)-3차" xfId="14325"/>
    <cellStyle name="통_토목내역서_제주리조트 공용부리뉴얼공사(2차)" xfId="14326"/>
    <cellStyle name="통_토목내역서_파주 BOOK CITY(통보용)" xfId="12791"/>
    <cellStyle name="통_토목내역서_파주 BOOK CITY(통보용)_04028적산수량집계" xfId="12790"/>
    <cellStyle name="통_토목내역서_파주 BOOK CITY가실행내역" xfId="12789"/>
    <cellStyle name="통_토목내역서_파주 BOOK CITY가실행내역_04028적산수량집계" xfId="12788"/>
    <cellStyle name="통_토목내역서_파주 북시티(이채)제출" xfId="12795"/>
    <cellStyle name="통_토목내역서_파주 북시티(이채)제출_04028적산수량집계" xfId="12794"/>
    <cellStyle name="통_토목내역서_파주 북시티(전체)제출(변경전)" xfId="12793"/>
    <cellStyle name="통_토목내역서_파주 북시티(전체)제출(변경전)_04028적산수량집계" xfId="12792"/>
    <cellStyle name="통_토목내역서_한남동 근린생활시설-6-1" xfId="14327"/>
    <cellStyle name="통_토목내역서_한남동 근린생활시설-6-1_제주대명호텔공용홀 9-13(제출)-3차" xfId="14328"/>
    <cellStyle name="통_토목내역서_한남동 근린생활시설-6-1_제주리조트 공용부리뉴얼공사(2차)" xfId="14329"/>
    <cellStyle name="통_토목내역서_한남동 근린생활시설-6-1_한남동 근린생활시설-6-1" xfId="14330"/>
    <cellStyle name="통_토목내역서_한남동 근린생활시설-6-1_한남동 근린생활시설-6-1_제주대명호텔공용홀 9-13(제출)-3차" xfId="14331"/>
    <cellStyle name="통_토목내역서_한남동 근린생활시설-6-1_한남동 근린생활시설-6-1_제주리조트 공용부리뉴얼공사(2차)" xfId="14332"/>
    <cellStyle name="통_토목비교표" xfId="11635"/>
    <cellStyle name="통_투찰분석표" xfId="11636"/>
    <cellStyle name="통_투찰분석표(제주)" xfId="11637"/>
    <cellStyle name="통_파주 BOOK CITY(통보용)" xfId="12781"/>
    <cellStyle name="통_파주 BOOK CITY(통보용)_04028적산수량집계" xfId="12780"/>
    <cellStyle name="통_파주 BOOK CITY가실행내역" xfId="12779"/>
    <cellStyle name="통_파주 BOOK CITY가실행내역_04028적산수량집계" xfId="12778"/>
    <cellStyle name="통_파주 북시티(이채)제출" xfId="12785"/>
    <cellStyle name="통_파주 북시티(이채)제출_04028적산수량집계" xfId="12784"/>
    <cellStyle name="통_파주 북시티(전체)제출(변경전)" xfId="12783"/>
    <cellStyle name="통_파주 북시티(전체)제출(변경전)_04028적산수량집계" xfId="12782"/>
    <cellStyle name="통_한남동 근린생활시설-6-1" xfId="14333"/>
    <cellStyle name="통_한남동 근린생활시설-6-1_제주대명호텔공용홀 9-13(제출)-3차" xfId="14334"/>
    <cellStyle name="통_한남동 근린생활시설-6-1_제주리조트 공용부리뉴얼공사(2차)" xfId="14335"/>
    <cellStyle name="통_한남동 근린생활시설-6-1_한남동 근린생활시설-6-1" xfId="14336"/>
    <cellStyle name="통_한남동 근린생활시설-6-1_한남동 근린생활시설-6-1_제주대명호텔공용홀 9-13(제출)-3차" xfId="14337"/>
    <cellStyle name="통_한남동 근린생활시설-6-1_한남동 근린생활시설-6-1_제주리조트 공용부리뉴얼공사(2차)" xfId="14338"/>
    <cellStyle name="통화 [" xfId="11640"/>
    <cellStyle name="통화 [ 2" xfId="12775"/>
    <cellStyle name="通貨 [0.00]_ Att. 1- Cover" xfId="14339"/>
    <cellStyle name="통화 [0] 2" xfId="11641"/>
    <cellStyle name="통화 [0] 2 2" xfId="14340"/>
    <cellStyle name="통화 [0㉝〸" xfId="12409"/>
    <cellStyle name="通貨_ Att. 1- Cover" xfId="14341"/>
    <cellStyle name="퍼센트" xfId="11642"/>
    <cellStyle name="퍼센트 2" xfId="13180"/>
    <cellStyle name="퍼센트 3" xfId="14342"/>
    <cellStyle name="퍼센트 4" xfId="14343"/>
    <cellStyle name="퍼센트 5" xfId="21033"/>
    <cellStyle name="평" xfId="11643"/>
    <cellStyle name="평_(문원고기만)MODEL0318" xfId="11644"/>
    <cellStyle name="평_BS Toll Pjt FM_0206" xfId="11771"/>
    <cellStyle name="평_C-PROJECT FINANCIAL MODEL_0704" xfId="11772"/>
    <cellStyle name="평_C-PROJECT_0722_pm2" xfId="11773"/>
    <cellStyle name="평_C-PROJECT_0801" xfId="11774"/>
    <cellStyle name="평_FinancialModel1108(2)" xfId="11775"/>
    <cellStyle name="평_GW Toll FM(Valuation)_0223" xfId="11777"/>
    <cellStyle name="평_GW Toll FM(Valuation)_0224" xfId="11778"/>
    <cellStyle name="평_GW Toll FM(실시협약)_0217" xfId="11776"/>
    <cellStyle name="평_GW Toll FM_0215" xfId="11779"/>
    <cellStyle name="평_I-Pjt Fm(1028)" xfId="11780"/>
    <cellStyle name="평_I-Pjt Fm(1118)" xfId="11781"/>
    <cellStyle name="평_I-Pjt Fm(1119)_PM8" xfId="11783"/>
    <cellStyle name="평_I-Pjt Fm(1119)_자산정리" xfId="11782"/>
    <cellStyle name="평_model 기본품의 01-11-30" xfId="11784"/>
    <cellStyle name="평_MODEL_0117" xfId="11785"/>
    <cellStyle name="평_MODEL_0118" xfId="11786"/>
    <cellStyle name="평_MODEL0205" xfId="11787"/>
    <cellStyle name="평_MODEL0209" xfId="11788"/>
    <cellStyle name="평_MODEL0221" xfId="11789"/>
    <cellStyle name="평_MODEL0309" xfId="11790"/>
    <cellStyle name="평_MODEL0316" xfId="11791"/>
    <cellStyle name="평_MODEL0318" xfId="11792"/>
    <cellStyle name="평_MODEL0320-1" xfId="11793"/>
    <cellStyle name="평_MODEL0321" xfId="11794"/>
    <cellStyle name="평_MODEL0328" xfId="11795"/>
    <cellStyle name="평_MODEL정말최종" xfId="11796"/>
    <cellStyle name="평_MODEL최종" xfId="11797"/>
    <cellStyle name="평_ROE" xfId="11798"/>
    <cellStyle name="평_Y-Pjt(FncMdl)_0912AM" xfId="11799"/>
    <cellStyle name="평_Y-Pjt_0905(PM4)" xfId="11800"/>
    <cellStyle name="평_Y-Pjt_0906(AM10)" xfId="11801"/>
    <cellStyle name="평_Y-PROJECT_0812" xfId="11802"/>
    <cellStyle name="평_Y-PROJECT_0813_PM10" xfId="11803"/>
    <cellStyle name="평_Y-PROJECT_0820(PM7)" xfId="11804"/>
    <cellStyle name="평_Y-Y Toll Pjt Fm(자본금비율 수정_0107)" xfId="11805"/>
    <cellStyle name="평_건설기간중대안2최종" xfId="11645"/>
    <cellStyle name="평_경기도수성0319" xfId="11646"/>
    <cellStyle name="평_광명 지역난방 민간투자사업 재무모델_0619" xfId="11647"/>
    <cellStyle name="평_교통운영비변경(1109)-강남순환" xfId="11648"/>
    <cellStyle name="평_대안1(1129)" xfId="11649"/>
    <cellStyle name="평_대안2(1201)" xfId="11650"/>
    <cellStyle name="평_사본 - MODEL_0105" xfId="11652"/>
    <cellStyle name="평_사본 - 사본 - 사본 - MODEL_0105" xfId="11651"/>
    <cellStyle name="평_양식" xfId="11653"/>
    <cellStyle name="평_용인 LRT_0619" xfId="11655"/>
    <cellStyle name="평_용인 LRT_0619-2" xfId="11656"/>
    <cellStyle name="평_용인 LRT_0620" xfId="11657"/>
    <cellStyle name="평_용인 경량전철 민간투자사업 재무모델" xfId="11654"/>
    <cellStyle name="평_운영설비비(고기리0320)" xfId="11658"/>
    <cellStyle name="평_의정부LRT_미니_0813" xfId="11659"/>
    <cellStyle name="평_의정부LRT_미니_0816_0930" xfId="11660"/>
    <cellStyle name="평_의정부LRT_미니_0818_1400" xfId="11661"/>
    <cellStyle name="평_의정부LRT재무분석(계획서최종)_TY20040716" xfId="11662"/>
    <cellStyle name="평_최종내부보고" xfId="11663"/>
    <cellStyle name="평_평택STP_01_09_27" xfId="11664"/>
    <cellStyle name="평_평택STP_01_09_27_FinancialModel1108" xfId="11665"/>
    <cellStyle name="평_평택STP_01_09_27_FinancialModel1108_(문원고기만)MODEL0318" xfId="11666"/>
    <cellStyle name="평_평택STP_01_09_27_FinancialModel1108_BS Toll Pjt FM_0206" xfId="11684"/>
    <cellStyle name="평_평택STP_01_09_27_FinancialModel1108_C-PROJECT FINANCIAL MODEL_0704" xfId="11685"/>
    <cellStyle name="평_평택STP_01_09_27_FinancialModel1108_C-PROJECT_0722_pm2" xfId="11686"/>
    <cellStyle name="평_평택STP_01_09_27_FinancialModel1108_C-PROJECT_0801" xfId="11687"/>
    <cellStyle name="평_평택STP_01_09_27_FinancialModel1108_FinancialModel1108(2)" xfId="11688"/>
    <cellStyle name="평_평택STP_01_09_27_FinancialModel1108_GW Toll FM(Valuation)_0223" xfId="11690"/>
    <cellStyle name="평_평택STP_01_09_27_FinancialModel1108_GW Toll FM(Valuation)_0224" xfId="11691"/>
    <cellStyle name="평_평택STP_01_09_27_FinancialModel1108_GW Toll FM(실시협약)_0217" xfId="11689"/>
    <cellStyle name="평_평택STP_01_09_27_FinancialModel1108_GW Toll FM_0215" xfId="11692"/>
    <cellStyle name="평_평택STP_01_09_27_FinancialModel1108_I-Pjt Fm(1028)" xfId="11693"/>
    <cellStyle name="평_평택STP_01_09_27_FinancialModel1108_I-Pjt Fm(1118)" xfId="11694"/>
    <cellStyle name="평_평택STP_01_09_27_FinancialModel1108_I-Pjt Fm(1119)_PM8" xfId="11696"/>
    <cellStyle name="평_평택STP_01_09_27_FinancialModel1108_I-Pjt Fm(1119)_자산정리" xfId="11695"/>
    <cellStyle name="평_평택STP_01_09_27_FinancialModel1108_MODEL_0117" xfId="11697"/>
    <cellStyle name="평_평택STP_01_09_27_FinancialModel1108_MODEL_0118" xfId="11698"/>
    <cellStyle name="평_평택STP_01_09_27_FinancialModel1108_MODEL0205" xfId="11699"/>
    <cellStyle name="평_평택STP_01_09_27_FinancialModel1108_MODEL0209" xfId="11700"/>
    <cellStyle name="평_평택STP_01_09_27_FinancialModel1108_MODEL0221" xfId="11701"/>
    <cellStyle name="평_평택STP_01_09_27_FinancialModel1108_MODEL0309" xfId="11702"/>
    <cellStyle name="평_평택STP_01_09_27_FinancialModel1108_MODEL0316" xfId="11703"/>
    <cellStyle name="평_평택STP_01_09_27_FinancialModel1108_MODEL0318" xfId="11704"/>
    <cellStyle name="평_평택STP_01_09_27_FinancialModel1108_MODEL0320-1" xfId="11705"/>
    <cellStyle name="평_평택STP_01_09_27_FinancialModel1108_MODEL0321" xfId="11706"/>
    <cellStyle name="평_평택STP_01_09_27_FinancialModel1108_MODEL0328" xfId="11707"/>
    <cellStyle name="평_평택STP_01_09_27_FinancialModel1108_MODEL정말최종" xfId="11708"/>
    <cellStyle name="평_평택STP_01_09_27_FinancialModel1108_MODEL최종" xfId="11709"/>
    <cellStyle name="평_평택STP_01_09_27_FinancialModel1108_ROE" xfId="11710"/>
    <cellStyle name="평_평택STP_01_09_27_FinancialModel1108_Y-Pjt(FncMdl)_0912AM" xfId="11711"/>
    <cellStyle name="평_평택STP_01_09_27_FinancialModel1108_Y-Pjt_0905(PM4)" xfId="11712"/>
    <cellStyle name="평_평택STP_01_09_27_FinancialModel1108_Y-Pjt_0906(AM10)" xfId="11713"/>
    <cellStyle name="평_평택STP_01_09_27_FinancialModel1108_Y-PROJECT_0812" xfId="11714"/>
    <cellStyle name="평_평택STP_01_09_27_FinancialModel1108_Y-PROJECT_0813_PM10" xfId="11715"/>
    <cellStyle name="평_평택STP_01_09_27_FinancialModel1108_Y-PROJECT_0820(PM7)" xfId="11716"/>
    <cellStyle name="평_평택STP_01_09_27_FinancialModel1108_Y-Y Toll Pjt Fm(자본금비율 수정_0107)" xfId="11717"/>
    <cellStyle name="평_평택STP_01_09_27_FinancialModel1108_건설기간중대안2최종" xfId="11667"/>
    <cellStyle name="평_평택STP_01_09_27_FinancialModel1108_경기도수성0319" xfId="11668"/>
    <cellStyle name="평_평택STP_01_09_27_FinancialModel1108_광명 지역난방 민간투자사업 재무모델_0619" xfId="11669"/>
    <cellStyle name="평_평택STP_01_09_27_FinancialModel1108_대안1(1129)" xfId="11670"/>
    <cellStyle name="평_평택STP_01_09_27_FinancialModel1108_대안2(1201)" xfId="11671"/>
    <cellStyle name="평_평택STP_01_09_27_FinancialModel1108_사본 - MODEL_0105" xfId="11673"/>
    <cellStyle name="평_평택STP_01_09_27_FinancialModel1108_사본 - 사본 - 사본 - MODEL_0105" xfId="11672"/>
    <cellStyle name="평_평택STP_01_09_27_FinancialModel1108_양식" xfId="11674"/>
    <cellStyle name="평_평택STP_01_09_27_FinancialModel1108_용인 LRT_0619" xfId="11676"/>
    <cellStyle name="평_평택STP_01_09_27_FinancialModel1108_용인 LRT_0619-2" xfId="11677"/>
    <cellStyle name="평_평택STP_01_09_27_FinancialModel1108_용인 LRT_0620" xfId="11678"/>
    <cellStyle name="평_평택STP_01_09_27_FinancialModel1108_용인 경량전철 민간투자사업 재무모델" xfId="11675"/>
    <cellStyle name="평_평택STP_01_09_27_FinancialModel1108_운영설비비(고기리0320)" xfId="11679"/>
    <cellStyle name="평_평택STP_01_09_27_FinancialModel1108_의정부LRT_미니_0813" xfId="11680"/>
    <cellStyle name="평_평택STP_01_09_27_FinancialModel1108_의정부LRT_미니_0816_0930" xfId="11681"/>
    <cellStyle name="평_평택STP_01_09_27_FinancialModel1108_의정부LRT_미니_0818_1400" xfId="11682"/>
    <cellStyle name="평_평택STP_01_09_27_FinancialModel1108_의정부LRT재무분석(계획서최종)_TY20040716" xfId="11683"/>
    <cellStyle name="평_평택STP_01_09_27_Pt" xfId="11718"/>
    <cellStyle name="평_평택STP_01_09_27_Pt_(문원고기만)MODEL0318" xfId="11719"/>
    <cellStyle name="평_평택STP_01_09_27_Pt_BS Toll Pjt FM_0206" xfId="11737"/>
    <cellStyle name="평_평택STP_01_09_27_Pt_C-PROJECT FINANCIAL MODEL_0704" xfId="11738"/>
    <cellStyle name="평_평택STP_01_09_27_Pt_C-PROJECT_0722_pm2" xfId="11739"/>
    <cellStyle name="평_평택STP_01_09_27_Pt_C-PROJECT_0801" xfId="11740"/>
    <cellStyle name="평_평택STP_01_09_27_Pt_FinancialModel1108(2)" xfId="11741"/>
    <cellStyle name="평_평택STP_01_09_27_Pt_GW Toll FM(Valuation)_0223" xfId="11743"/>
    <cellStyle name="평_평택STP_01_09_27_Pt_GW Toll FM(Valuation)_0224" xfId="11744"/>
    <cellStyle name="평_평택STP_01_09_27_Pt_GW Toll FM(실시협약)_0217" xfId="11742"/>
    <cellStyle name="평_평택STP_01_09_27_Pt_GW Toll FM_0215" xfId="11745"/>
    <cellStyle name="평_평택STP_01_09_27_Pt_I-Pjt Fm(1028)" xfId="11746"/>
    <cellStyle name="평_평택STP_01_09_27_Pt_I-Pjt Fm(1118)" xfId="11747"/>
    <cellStyle name="평_평택STP_01_09_27_Pt_I-Pjt Fm(1119)_PM8" xfId="11749"/>
    <cellStyle name="평_평택STP_01_09_27_Pt_I-Pjt Fm(1119)_자산정리" xfId="11748"/>
    <cellStyle name="평_평택STP_01_09_27_Pt_MODEL_0117" xfId="11750"/>
    <cellStyle name="평_평택STP_01_09_27_Pt_MODEL_0118" xfId="11751"/>
    <cellStyle name="평_평택STP_01_09_27_Pt_MODEL0205" xfId="11752"/>
    <cellStyle name="평_평택STP_01_09_27_Pt_MODEL0209" xfId="11753"/>
    <cellStyle name="평_평택STP_01_09_27_Pt_MODEL0221" xfId="11754"/>
    <cellStyle name="평_평택STP_01_09_27_Pt_MODEL0309" xfId="11755"/>
    <cellStyle name="평_평택STP_01_09_27_Pt_MODEL0316" xfId="11756"/>
    <cellStyle name="평_평택STP_01_09_27_Pt_MODEL0318" xfId="11757"/>
    <cellStyle name="평_평택STP_01_09_27_Pt_MODEL0320-1" xfId="11758"/>
    <cellStyle name="평_평택STP_01_09_27_Pt_MODEL0321" xfId="11759"/>
    <cellStyle name="평_평택STP_01_09_27_Pt_MODEL0328" xfId="11760"/>
    <cellStyle name="평_평택STP_01_09_27_Pt_MODEL정말최종" xfId="11761"/>
    <cellStyle name="평_평택STP_01_09_27_Pt_MODEL최종" xfId="11762"/>
    <cellStyle name="평_평택STP_01_09_27_Pt_ROE" xfId="11763"/>
    <cellStyle name="평_평택STP_01_09_27_Pt_Y-Pjt(FncMdl)_0912AM" xfId="11764"/>
    <cellStyle name="평_평택STP_01_09_27_Pt_Y-Pjt_0905(PM4)" xfId="11765"/>
    <cellStyle name="평_평택STP_01_09_27_Pt_Y-Pjt_0906(AM10)" xfId="11766"/>
    <cellStyle name="평_평택STP_01_09_27_Pt_Y-PROJECT_0812" xfId="11767"/>
    <cellStyle name="평_평택STP_01_09_27_Pt_Y-PROJECT_0813_PM10" xfId="11768"/>
    <cellStyle name="평_평택STP_01_09_27_Pt_Y-PROJECT_0820(PM7)" xfId="11769"/>
    <cellStyle name="평_평택STP_01_09_27_Pt_Y-Y Toll Pjt Fm(자본금비율 수정_0107)" xfId="11770"/>
    <cellStyle name="평_평택STP_01_09_27_Pt_건설기간중대안2최종" xfId="11720"/>
    <cellStyle name="평_평택STP_01_09_27_Pt_경기도수성0319" xfId="11721"/>
    <cellStyle name="평_평택STP_01_09_27_Pt_광명 지역난방 민간투자사업 재무모델_0619" xfId="11722"/>
    <cellStyle name="평_평택STP_01_09_27_Pt_대안1(1129)" xfId="11723"/>
    <cellStyle name="평_평택STP_01_09_27_Pt_대안2(1201)" xfId="11724"/>
    <cellStyle name="평_평택STP_01_09_27_Pt_사본 - MODEL_0105" xfId="11726"/>
    <cellStyle name="평_평택STP_01_09_27_Pt_사본 - 사본 - 사본 - MODEL_0105" xfId="11725"/>
    <cellStyle name="평_평택STP_01_09_27_Pt_양식" xfId="11727"/>
    <cellStyle name="평_평택STP_01_09_27_Pt_용인 LRT_0619" xfId="11729"/>
    <cellStyle name="평_평택STP_01_09_27_Pt_용인 LRT_0619-2" xfId="11730"/>
    <cellStyle name="평_평택STP_01_09_27_Pt_용인 LRT_0620" xfId="11731"/>
    <cellStyle name="평_평택STP_01_09_27_Pt_용인 경량전철 민간투자사업 재무모델" xfId="11728"/>
    <cellStyle name="평_평택STP_01_09_27_Pt_운영설비비(고기리0320)" xfId="11732"/>
    <cellStyle name="평_평택STP_01_09_27_Pt_의정부LRT_미니_0813" xfId="11733"/>
    <cellStyle name="평_평택STP_01_09_27_Pt_의정부LRT_미니_0816_0930" xfId="11734"/>
    <cellStyle name="평_평택STP_01_09_27_Pt_의정부LRT_미니_0818_1400" xfId="11735"/>
    <cellStyle name="평_평택STP_01_09_27_Pt_의정부LRT재무분석(계획서최종)_TY20040716" xfId="11736"/>
    <cellStyle name="표" xfId="11806"/>
    <cellStyle name="표 2" xfId="12774"/>
    <cellStyle name="표_01__본실행예산내역_대구상인_10.15 (예산관리팀)" xfId="11807"/>
    <cellStyle name="표_04028적산수량집계" xfId="12773"/>
    <cellStyle name="표_1. 준공정산 추가자료(청주산남)" xfId="11808"/>
    <cellStyle name="표_BOOKCITY(전기)" xfId="12720"/>
    <cellStyle name="표_BOOKCITY(전기)_04028적산수량집계" xfId="12719"/>
    <cellStyle name="표_PJ진행현황-수원천천" xfId="11892"/>
    <cellStyle name="표_uz" xfId="11893"/>
    <cellStyle name="표_경비" xfId="11809"/>
    <cellStyle name="표_경비양식" xfId="11810"/>
    <cellStyle name="표_고리본부사옥입찰실행(2007.05.22결재최종-2명현장계약직)" xfId="11811"/>
    <cellStyle name="표_고리본부사옥입찰실행(2007.05.22결재최종-2명현장계약직)_입찰품의서(I-town)" xfId="11812"/>
    <cellStyle name="표_공사비 대비표" xfId="11813"/>
    <cellStyle name="표_공설운동진입(가실행)" xfId="12772"/>
    <cellStyle name="표_공설운동진입(가실행)_04028적산수량집계" xfId="12771"/>
    <cellStyle name="표_공설운동진입(가실행)_BOOKCITY(전기)" xfId="12760"/>
    <cellStyle name="표_공설운동진입(가실행)_BOOKCITY(전기)_04028적산수량집계" xfId="12759"/>
    <cellStyle name="표_공설운동진입(가실행)_사본 - 파주 북시티(이채)" xfId="12770"/>
    <cellStyle name="표_공설운동진입(가실행)_사본 - 파주 북시티(이채)_04028적산수량집계" xfId="12769"/>
    <cellStyle name="표_공설운동진입(가실행)_제주대명호텔공용홀 9-13(제출)-3차" xfId="14344"/>
    <cellStyle name="표_공설운동진입(가실행)_제주리조트 공용부리뉴얼공사(2차)" xfId="14345"/>
    <cellStyle name="표_공설운동진입(가실행)_파주 BOOK CITY(통보용)" xfId="12764"/>
    <cellStyle name="표_공설운동진입(가실행)_파주 BOOK CITY(통보용)_04028적산수량집계" xfId="12763"/>
    <cellStyle name="표_공설운동진입(가실행)_파주 BOOK CITY가실행내역" xfId="12762"/>
    <cellStyle name="표_공설운동진입(가실행)_파주 BOOK CITY가실행내역_04028적산수량집계" xfId="12761"/>
    <cellStyle name="표_공설운동진입(가실행)_파주 북시티(이채)제출" xfId="12768"/>
    <cellStyle name="표_공설운동진입(가실행)_파주 북시티(이채)제출_04028적산수량집계" xfId="12767"/>
    <cellStyle name="표_공설운동진입(가실행)_파주 북시티(전체)제출(변경전)" xfId="12766"/>
    <cellStyle name="표_공설운동진입(가실행)_파주 북시티(전체)제출(변경전)_04028적산수량집계" xfId="12765"/>
    <cellStyle name="표_공설운동진입(가실행)_한남동 근린생활시설-6-1" xfId="14346"/>
    <cellStyle name="표_공설운동진입(가실행)_한남동 근린생활시설-6-1_제주대명호텔공용홀 9-13(제출)-3차" xfId="14347"/>
    <cellStyle name="표_공설운동진입(가실행)_한남동 근린생활시설-6-1_제주리조트 공용부리뉴얼공사(2차)" xfId="14348"/>
    <cellStyle name="표_공설운동진입(가실행)_한남동 근린생활시설-6-1_한남동 근린생활시설-6-1" xfId="14349"/>
    <cellStyle name="표_공설운동진입(가실행)_한남동 근린생활시설-6-1_한남동 근린생활시설-6-1_제주대명호텔공용홀 9-13(제출)-3차" xfId="14350"/>
    <cellStyle name="표_공설운동진입(가실행)_한남동 근린생활시설-6-1_한남동 근린생활시설-6-1_제주리조트 공용부리뉴얼공사(2차)" xfId="14351"/>
    <cellStyle name="표_대비표2" xfId="11814"/>
    <cellStyle name="표_대비표2_01__본실행예산내역_대구상인_10.15 (예산관리팀)" xfId="11815"/>
    <cellStyle name="표_대비표2_1. 준공정산 추가자료(청주산남)" xfId="11816"/>
    <cellStyle name="표_대비표2_PJ진행현황-수원천천" xfId="11833"/>
    <cellStyle name="표_대비표2_경비" xfId="11817"/>
    <cellStyle name="표_대비표2_경비양식" xfId="11818"/>
    <cellStyle name="표_대비표2_고리본부사옥입찰실행(2007.05.22결재최종-2명현장계약직)" xfId="11819"/>
    <cellStyle name="표_대비표2_고리본부사옥입찰실행(2007.05.22결재최종-2명현장계약직)_입찰품의서(I-town)" xfId="11820"/>
    <cellStyle name="표_대비표2_공사비 대비표" xfId="11821"/>
    <cellStyle name="표_대비표2_서초킴스타워B최초" xfId="11822"/>
    <cellStyle name="표_대비표2_실행내역-명동타워리모델링공사(20080327)-최종확정" xfId="11823"/>
    <cellStyle name="표_대비표2_실행예산(고대경상관-확정)2008.09.09" xfId="11824"/>
    <cellStyle name="표_대비표2_실행예산(삼성동복합시설)" xfId="11825"/>
    <cellStyle name="표_대비표2_실행예산품의서(삼성동복합시설신축공사080201)결재용" xfId="11826"/>
    <cellStyle name="표_대비표2_실행예산품의서(삼성동복합시설신축공사080201)결재용_1" xfId="11827"/>
    <cellStyle name="표_대비표2_입찰품의서(자동차)-080410" xfId="11828"/>
    <cellStyle name="표_대비표2_입찰품의서(한국루터회관)080318결재(김동현상무님)" xfId="11829"/>
    <cellStyle name="표_대비표2_토목비교표" xfId="11830"/>
    <cellStyle name="표_대비표2_투찰분석표" xfId="11831"/>
    <cellStyle name="표_대비표2_투찰분석표(제주)" xfId="11832"/>
    <cellStyle name="표_동별 집계 (2)" xfId="11834"/>
    <cellStyle name="표_동별 집계 (2)_01__본실행예산내역_대구상인_10.15 (예산관리팀)" xfId="11835"/>
    <cellStyle name="표_동별 집계 (2)_1. 준공정산 추가자료(청주산남)" xfId="11836"/>
    <cellStyle name="표_동별 집계 (2)_PJ진행현황-수원천천" xfId="11854"/>
    <cellStyle name="표_동별 집계 (2)_uz" xfId="11855"/>
    <cellStyle name="표_동별 집계 (2)_경비" xfId="11837"/>
    <cellStyle name="표_동별 집계 (2)_경비양식" xfId="11838"/>
    <cellStyle name="표_동별 집계 (2)_고리본부사옥입찰실행(2007.05.22결재최종-2명현장계약직)" xfId="11839"/>
    <cellStyle name="표_동별 집계 (2)_고리본부사옥입찰실행(2007.05.22결재최종-2명현장계약직)_1" xfId="11840"/>
    <cellStyle name="표_동별 집계 (2)_고리본부사옥입찰실행(2007.05.22결재최종-2명현장계약직)_입찰품의서(I-town)" xfId="11841"/>
    <cellStyle name="표_동별 집계 (2)_공사비 대비표" xfId="11842"/>
    <cellStyle name="표_동별 집계 (2)_서초킴스타워B최초" xfId="11843"/>
    <cellStyle name="표_동별 집계 (2)_실행내역-명동타워리모델링공사(20080327)-최종확정" xfId="11844"/>
    <cellStyle name="표_동별 집계 (2)_실행예산(고대경상관-확정)2008.09.09" xfId="11845"/>
    <cellStyle name="표_동별 집계 (2)_실행예산(삼성동복합시설)" xfId="11846"/>
    <cellStyle name="표_동별 집계 (2)_실행예산품의서(삼성동복합시설신축공사080201)결재용" xfId="11847"/>
    <cellStyle name="표_동별 집계 (2)_실행예산품의서(삼성동복합시설신축공사080201)결재용_1" xfId="11848"/>
    <cellStyle name="표_동별 집계 (2)_입찰품의서(자동차)-080410" xfId="11849"/>
    <cellStyle name="표_동별 집계 (2)_입찰품의서(한국루터회관)080318결재(김동현상무님)" xfId="11850"/>
    <cellStyle name="표_동별 집계 (2)_토목비교표" xfId="11851"/>
    <cellStyle name="표_동별 집계 (2)_투찰분석표" xfId="11852"/>
    <cellStyle name="표_동별 집계 (2)_투찰분석표(제주)" xfId="11853"/>
    <cellStyle name="표_사본 - 파주 북시티(이채)" xfId="12758"/>
    <cellStyle name="표_사본 - 파주 북시티(이채)_04028적산수량집계" xfId="12757"/>
    <cellStyle name="표_서초킴스타워B최초" xfId="11856"/>
    <cellStyle name="표_송도공사분석3" xfId="11857"/>
    <cellStyle name="표_실행내역-명동타워리모델링공사(20080327)-최종확정" xfId="11858"/>
    <cellStyle name="표_실행예산" xfId="11859"/>
    <cellStyle name="표_실행예산(고대경상관-확정)2008.09.09" xfId="11860"/>
    <cellStyle name="표_실행예산(삼성동복합시설)" xfId="11861"/>
    <cellStyle name="표_실행예산_01__본실행예산내역_대구상인_10.15 (예산관리팀)" xfId="11862"/>
    <cellStyle name="표_실행예산_1. 준공정산 추가자료(청주산남)" xfId="11863"/>
    <cellStyle name="표_실행예산_PJ진행현황-수원천천" xfId="11882"/>
    <cellStyle name="표_실행예산_uz" xfId="11883"/>
    <cellStyle name="표_실행예산_경비" xfId="11864"/>
    <cellStyle name="표_실행예산_경비양식" xfId="11865"/>
    <cellStyle name="표_실행예산_고리본부사옥입찰실행(2007.05.22결재최종-2명현장계약직)" xfId="11866"/>
    <cellStyle name="표_실행예산_고리본부사옥입찰실행(2007.05.22결재최종-2명현장계약직)_1" xfId="11867"/>
    <cellStyle name="표_실행예산_고리본부사옥입찰실행(2007.05.22결재최종-2명현장계약직)_입찰품의서(I-town)" xfId="11868"/>
    <cellStyle name="표_실행예산_공사비 대비표" xfId="11869"/>
    <cellStyle name="표_실행예산_서초킴스타워B최초" xfId="11870"/>
    <cellStyle name="표_실행예산_실행내역-명동타워리모델링공사(20080327)-최종확정" xfId="11871"/>
    <cellStyle name="표_실행예산_실행예산(고대경상관-확정)2008.09.09" xfId="11872"/>
    <cellStyle name="표_실행예산_실행예산(삼성동복합시설)" xfId="11873"/>
    <cellStyle name="표_실행예산_실행예산품의서(삼성동복합시설신축공사080201)결재용" xfId="11874"/>
    <cellStyle name="표_실행예산_실행예산품의서(삼성동복합시설신축공사080201)결재용_1" xfId="11875"/>
    <cellStyle name="표_실행예산_입찰품의서(00지역 확장공사)080607" xfId="11876"/>
    <cellStyle name="표_실행예산_입찰품의서(자동차)-080410" xfId="11877"/>
    <cellStyle name="표_실행예산_입찰품의서(한국루터회관)080318결재(김동현상무님)" xfId="11878"/>
    <cellStyle name="표_실행예산_토목비교표" xfId="11879"/>
    <cellStyle name="표_실행예산_투찰분석표" xfId="11880"/>
    <cellStyle name="표_실행예산_투찰분석표(제주)" xfId="11881"/>
    <cellStyle name="표_실행예산품의서(삼성동복합시설신축공사080201)결재용" xfId="11884"/>
    <cellStyle name="표_실행예산품의서(삼성동복합시설신축공사080201)결재용_1" xfId="11885"/>
    <cellStyle name="표_입찰품의서(00지역 확장공사)080607" xfId="11886"/>
    <cellStyle name="표_입찰품의서(자동차)-080410" xfId="11887"/>
    <cellStyle name="표_입찰품의서(한국루터회관)080318결재(김동현상무님)" xfId="11888"/>
    <cellStyle name="표_제주대명호텔공용홀 9-13(제출)-3차" xfId="14352"/>
    <cellStyle name="표_제주리조트 공용부리뉴얼공사(2차)" xfId="14353"/>
    <cellStyle name="표_토목내역서" xfId="12756"/>
    <cellStyle name="표_토목내역서_04028적산수량집계" xfId="12755"/>
    <cellStyle name="표_토목내역서_BOOKCITY(전기)" xfId="12730"/>
    <cellStyle name="표_토목내역서_BOOKCITY(전기)_04028적산수량집계" xfId="12729"/>
    <cellStyle name="표_토목내역서_공설운동진입(가실행)" xfId="12754"/>
    <cellStyle name="표_토목내역서_공설운동진입(가실행)_04028적산수량집계" xfId="12753"/>
    <cellStyle name="표_토목내역서_공설운동진입(가실행)_BOOKCITY(전기)" xfId="12742"/>
    <cellStyle name="표_토목내역서_공설운동진입(가실행)_BOOKCITY(전기)_04028적산수량집계" xfId="12741"/>
    <cellStyle name="표_토목내역서_공설운동진입(가실행)_사본 - 파주 북시티(이채)" xfId="12752"/>
    <cellStyle name="표_토목내역서_공설운동진입(가실행)_사본 - 파주 북시티(이채)_04028적산수량집계" xfId="12751"/>
    <cellStyle name="표_토목내역서_공설운동진입(가실행)_제주대명호텔공용홀 9-13(제출)-3차" xfId="14354"/>
    <cellStyle name="표_토목내역서_공설운동진입(가실행)_제주리조트 공용부리뉴얼공사(2차)" xfId="14355"/>
    <cellStyle name="표_토목내역서_공설운동진입(가실행)_파주 BOOK CITY(통보용)" xfId="12746"/>
    <cellStyle name="표_토목내역서_공설운동진입(가실행)_파주 BOOK CITY(통보용)_04028적산수량집계" xfId="12745"/>
    <cellStyle name="표_토목내역서_공설운동진입(가실행)_파주 BOOK CITY가실행내역" xfId="12744"/>
    <cellStyle name="표_토목내역서_공설운동진입(가실행)_파주 BOOK CITY가실행내역_04028적산수량집계" xfId="12743"/>
    <cellStyle name="표_토목내역서_공설운동진입(가실행)_파주 북시티(이채)제출" xfId="12750"/>
    <cellStyle name="표_토목내역서_공설운동진입(가실행)_파주 북시티(이채)제출_04028적산수량집계" xfId="12749"/>
    <cellStyle name="표_토목내역서_공설운동진입(가실행)_파주 북시티(전체)제출(변경전)" xfId="12748"/>
    <cellStyle name="표_토목내역서_공설운동진입(가실행)_파주 북시티(전체)제출(변경전)_04028적산수량집계" xfId="12747"/>
    <cellStyle name="표_토목내역서_공설운동진입(가실행)_한남동 근린생활시설-6-1" xfId="14356"/>
    <cellStyle name="표_토목내역서_공설운동진입(가실행)_한남동 근린생활시설-6-1_제주대명호텔공용홀 9-13(제출)-3차" xfId="14357"/>
    <cellStyle name="표_토목내역서_공설운동진입(가실행)_한남동 근린생활시설-6-1_제주리조트 공용부리뉴얼공사(2차)" xfId="14358"/>
    <cellStyle name="표_토목내역서_공설운동진입(가실행)_한남동 근린생활시설-6-1_한남동 근린생활시설-6-1" xfId="14359"/>
    <cellStyle name="표_토목내역서_공설운동진입(가실행)_한남동 근린생활시설-6-1_한남동 근린생활시설-6-1_제주대명호텔공용홀 9-13(제출)-3차" xfId="14360"/>
    <cellStyle name="표_토목내역서_공설운동진입(가실행)_한남동 근린생활시설-6-1_한남동 근린생활시설-6-1_제주리조트 공용부리뉴얼공사(2차)" xfId="14361"/>
    <cellStyle name="표_토목내역서_사본 - 파주 북시티(이채)" xfId="12740"/>
    <cellStyle name="표_토목내역서_사본 - 파주 북시티(이채)_04028적산수량집계" xfId="12739"/>
    <cellStyle name="표_토목내역서_제주대명호텔공용홀 9-13(제출)-3차" xfId="14362"/>
    <cellStyle name="표_토목내역서_제주리조트 공용부리뉴얼공사(2차)" xfId="14363"/>
    <cellStyle name="표_토목내역서_파주 BOOK CITY(통보용)" xfId="12734"/>
    <cellStyle name="표_토목내역서_파주 BOOK CITY(통보용)_04028적산수량집계" xfId="12733"/>
    <cellStyle name="표_토목내역서_파주 BOOK CITY가실행내역" xfId="12732"/>
    <cellStyle name="표_토목내역서_파주 BOOK CITY가실행내역_04028적산수량집계" xfId="12731"/>
    <cellStyle name="표_토목내역서_파주 북시티(이채)제출" xfId="12738"/>
    <cellStyle name="표_토목내역서_파주 북시티(이채)제출_04028적산수량집계" xfId="12737"/>
    <cellStyle name="표_토목내역서_파주 북시티(전체)제출(변경전)" xfId="12736"/>
    <cellStyle name="표_토목내역서_파주 북시티(전체)제출(변경전)_04028적산수량집계" xfId="12735"/>
    <cellStyle name="표_토목내역서_한남동 근린생활시설-6-1" xfId="14364"/>
    <cellStyle name="표_토목내역서_한남동 근린생활시설-6-1_제주대명호텔공용홀 9-13(제출)-3차" xfId="14365"/>
    <cellStyle name="표_토목내역서_한남동 근린생활시설-6-1_제주리조트 공용부리뉴얼공사(2차)" xfId="14366"/>
    <cellStyle name="표_토목내역서_한남동 근린생활시설-6-1_한남동 근린생활시설-6-1" xfId="14367"/>
    <cellStyle name="표_토목내역서_한남동 근린생활시설-6-1_한남동 근린생활시설-6-1_제주대명호텔공용홀 9-13(제출)-3차" xfId="14368"/>
    <cellStyle name="표_토목내역서_한남동 근린생활시설-6-1_한남동 근린생활시설-6-1_제주리조트 공용부리뉴얼공사(2차)" xfId="14369"/>
    <cellStyle name="표_토목비교표" xfId="11889"/>
    <cellStyle name="표_투찰분석표" xfId="11890"/>
    <cellStyle name="표_투찰분석표(제주)" xfId="11891"/>
    <cellStyle name="표_파주 BOOK CITY(통보용)" xfId="12724"/>
    <cellStyle name="표_파주 BOOK CITY(통보용)_04028적산수량집계" xfId="12723"/>
    <cellStyle name="표_파주 BOOK CITY가실행내역" xfId="12722"/>
    <cellStyle name="표_파주 BOOK CITY가실행내역_04028적산수량집계" xfId="12721"/>
    <cellStyle name="표_파주 북시티(이채)제출" xfId="12728"/>
    <cellStyle name="표_파주 북시티(이채)제출_04028적산수량집계" xfId="12727"/>
    <cellStyle name="표_파주 북시티(전체)제출(변경전)" xfId="12726"/>
    <cellStyle name="표_파주 북시티(전체)제출(변경전)_04028적산수량집계" xfId="12725"/>
    <cellStyle name="표_한남동 근린생활시설-6-1" xfId="14370"/>
    <cellStyle name="표_한남동 근린생활시설-6-1_제주대명호텔공용홀 9-13(제출)-3차" xfId="14371"/>
    <cellStyle name="표_한남동 근린생활시설-6-1_제주리조트 공용부리뉴얼공사(2차)" xfId="14372"/>
    <cellStyle name="표_한남동 근린생활시설-6-1_한남동 근린생활시설-6-1" xfId="14373"/>
    <cellStyle name="표_한남동 근린생활시설-6-1_한남동 근린생활시설-6-1_제주대명호텔공용홀 9-13(제출)-3차" xfId="14374"/>
    <cellStyle name="표_한남동 근린생활시설-6-1_한남동 근린생활시설-6-1_제주리조트 공용부리뉴얼공사(2차)" xfId="14375"/>
    <cellStyle name="표10" xfId="11894"/>
    <cellStyle name="표13" xfId="11895"/>
    <cellStyle name="표머릿글(上)" xfId="20017"/>
    <cellStyle name="표머릿글(中)" xfId="20018"/>
    <cellStyle name="표머릿글(下)" xfId="20019"/>
    <cellStyle name="標題說明" xfId="14376"/>
    <cellStyle name="표준" xfId="0" builtinId="0"/>
    <cellStyle name="표준 10" xfId="11896"/>
    <cellStyle name="표준 10 2" xfId="12408"/>
    <cellStyle name="표준 10 2 2" xfId="13283"/>
    <cellStyle name="표준 10 2 2 2" xfId="21076"/>
    <cellStyle name="표준 10 2 2 3" xfId="21268"/>
    <cellStyle name="표준 10 2 3" xfId="13299"/>
    <cellStyle name="표준 10 2 3 2" xfId="21092"/>
    <cellStyle name="표준 10 2 3 3" xfId="21284"/>
    <cellStyle name="표준 10 2 4" xfId="13315"/>
    <cellStyle name="표준 10 2 4 2" xfId="21108"/>
    <cellStyle name="표준 10 2 4 3" xfId="21300"/>
    <cellStyle name="표준 10 2 5" xfId="13337"/>
    <cellStyle name="표준 10 2 5 2" xfId="21130"/>
    <cellStyle name="표준 10 2 5 3" xfId="21322"/>
    <cellStyle name="표준 10 2 6" xfId="13359"/>
    <cellStyle name="표준 10 2 6 2" xfId="21152"/>
    <cellStyle name="표준 10 2 6 3" xfId="21344"/>
    <cellStyle name="표준 10 2 7" xfId="21060"/>
    <cellStyle name="표준 10 2 8" xfId="21252"/>
    <cellStyle name="표준 100" xfId="21199"/>
    <cellStyle name="표준 101" xfId="15886"/>
    <cellStyle name="표준 102" xfId="15887"/>
    <cellStyle name="표준 103" xfId="15888"/>
    <cellStyle name="표준 104" xfId="21218"/>
    <cellStyle name="표준 105" xfId="15889"/>
    <cellStyle name="표준 106" xfId="15890"/>
    <cellStyle name="표준 107" xfId="15891"/>
    <cellStyle name="표준 108" xfId="15892"/>
    <cellStyle name="표준 109" xfId="21224"/>
    <cellStyle name="표준 11" xfId="11897"/>
    <cellStyle name="표준 11 10" xfId="21250"/>
    <cellStyle name="표준 11 2" xfId="12989"/>
    <cellStyle name="표준 11 2 2" xfId="13288"/>
    <cellStyle name="표준 11 2 2 2" xfId="21081"/>
    <cellStyle name="표준 11 2 2 3" xfId="21273"/>
    <cellStyle name="표준 11 2 3" xfId="13304"/>
    <cellStyle name="표준 11 2 3 2" xfId="21097"/>
    <cellStyle name="표준 11 2 3 3" xfId="21289"/>
    <cellStyle name="표준 11 2 4" xfId="13320"/>
    <cellStyle name="표준 11 2 4 2" xfId="21113"/>
    <cellStyle name="표준 11 2 4 3" xfId="21305"/>
    <cellStyle name="표준 11 2 5" xfId="13342"/>
    <cellStyle name="표준 11 2 5 2" xfId="21135"/>
    <cellStyle name="표준 11 2 5 3" xfId="21327"/>
    <cellStyle name="표준 11 2 6" xfId="13364"/>
    <cellStyle name="표준 11 2 6 2" xfId="21157"/>
    <cellStyle name="표준 11 2 6 3" xfId="21349"/>
    <cellStyle name="표준 11 2 7" xfId="21065"/>
    <cellStyle name="표준 11 2 8" xfId="21257"/>
    <cellStyle name="표준 11 3" xfId="12407"/>
    <cellStyle name="표준 11 4" xfId="13281"/>
    <cellStyle name="표준 11 4 2" xfId="13329"/>
    <cellStyle name="표준 11 4 2 2" xfId="21122"/>
    <cellStyle name="표준 11 4 2 3" xfId="21314"/>
    <cellStyle name="표준 11 4 3" xfId="13351"/>
    <cellStyle name="표준 11 4 3 2" xfId="21144"/>
    <cellStyle name="표준 11 4 3 3" xfId="21336"/>
    <cellStyle name="표준 11 4 4" xfId="13373"/>
    <cellStyle name="표준 11 4 4 2" xfId="21166"/>
    <cellStyle name="표준 11 4 4 3" xfId="21358"/>
    <cellStyle name="표준 11 4 5" xfId="21074"/>
    <cellStyle name="표준 11 4 6" xfId="21266"/>
    <cellStyle name="표준 11 5" xfId="13297"/>
    <cellStyle name="표준 11 5 2" xfId="21090"/>
    <cellStyle name="표준 11 5 3" xfId="21282"/>
    <cellStyle name="표준 11 6" xfId="13313"/>
    <cellStyle name="표준 11 6 2" xfId="21106"/>
    <cellStyle name="표준 11 6 3" xfId="21298"/>
    <cellStyle name="표준 11 7" xfId="13335"/>
    <cellStyle name="표준 11 7 2" xfId="21128"/>
    <cellStyle name="표준 11 7 3" xfId="21320"/>
    <cellStyle name="표준 11 8" xfId="13357"/>
    <cellStyle name="표준 11 8 2" xfId="21150"/>
    <cellStyle name="표준 11 8 3" xfId="21342"/>
    <cellStyle name="표준 11 9" xfId="21058"/>
    <cellStyle name="표준 110" xfId="21225"/>
    <cellStyle name="표준 111" xfId="21227"/>
    <cellStyle name="표준 112" xfId="21228"/>
    <cellStyle name="표준 113" xfId="21226"/>
    <cellStyle name="표준 114" xfId="21229"/>
    <cellStyle name="표준 115" xfId="21230"/>
    <cellStyle name="표준 116" xfId="21231"/>
    <cellStyle name="표준 117" xfId="21205"/>
    <cellStyle name="표준 118" xfId="21236"/>
    <cellStyle name="표준 119" xfId="21237"/>
    <cellStyle name="표준 12" xfId="12094"/>
    <cellStyle name="표준 12 2" xfId="12406"/>
    <cellStyle name="표준 120" xfId="21239"/>
    <cellStyle name="표준 121" xfId="21240"/>
    <cellStyle name="표준 122" xfId="21245"/>
    <cellStyle name="표준 13" xfId="12405"/>
    <cellStyle name="표준 14" xfId="12404"/>
    <cellStyle name="표준 15" xfId="12403"/>
    <cellStyle name="표준 16" xfId="13198"/>
    <cellStyle name="표준 17" xfId="13224"/>
    <cellStyle name="표준 17 2" xfId="13290"/>
    <cellStyle name="표준 17 2 2" xfId="21083"/>
    <cellStyle name="표준 17 2 3" xfId="21275"/>
    <cellStyle name="표준 17 3" xfId="13306"/>
    <cellStyle name="표준 17 3 2" xfId="21099"/>
    <cellStyle name="표준 17 3 3" xfId="21291"/>
    <cellStyle name="표준 17 4" xfId="13322"/>
    <cellStyle name="표준 17 4 2" xfId="21115"/>
    <cellStyle name="표준 17 4 3" xfId="21307"/>
    <cellStyle name="표준 17 5" xfId="13344"/>
    <cellStyle name="표준 17 5 2" xfId="21137"/>
    <cellStyle name="표준 17 5 3" xfId="21329"/>
    <cellStyle name="표준 17 6" xfId="13366"/>
    <cellStyle name="표준 17 6 2" xfId="21159"/>
    <cellStyle name="표준 17 6 3" xfId="21351"/>
    <cellStyle name="표준 17 7" xfId="21067"/>
    <cellStyle name="표준 17 8" xfId="21259"/>
    <cellStyle name="표준 18" xfId="13225"/>
    <cellStyle name="표준 18 2" xfId="13291"/>
    <cellStyle name="표준 18 2 2" xfId="21084"/>
    <cellStyle name="표준 18 2 3" xfId="21276"/>
    <cellStyle name="표준 18 3" xfId="13307"/>
    <cellStyle name="표준 18 3 2" xfId="21100"/>
    <cellStyle name="표준 18 3 3" xfId="21292"/>
    <cellStyle name="표준 18 4" xfId="13323"/>
    <cellStyle name="표준 18 4 2" xfId="21116"/>
    <cellStyle name="표준 18 4 3" xfId="21308"/>
    <cellStyle name="표준 18 5" xfId="13345"/>
    <cellStyle name="표준 18 5 2" xfId="21138"/>
    <cellStyle name="표준 18 5 3" xfId="21330"/>
    <cellStyle name="표준 18 6" xfId="13367"/>
    <cellStyle name="표준 18 6 2" xfId="21160"/>
    <cellStyle name="표준 18 6 3" xfId="21352"/>
    <cellStyle name="표준 18 7" xfId="21068"/>
    <cellStyle name="표준 18 8" xfId="21260"/>
    <cellStyle name="표준 19" xfId="13089"/>
    <cellStyle name="표준 2" xfId="2"/>
    <cellStyle name="표준 2 10" xfId="15893"/>
    <cellStyle name="표준 2 11" xfId="15894"/>
    <cellStyle name="표준 2 12" xfId="15895"/>
    <cellStyle name="표준 2 13" xfId="15896"/>
    <cellStyle name="표준 2 14" xfId="15897"/>
    <cellStyle name="표준 2 15" xfId="15898"/>
    <cellStyle name="표준 2 16" xfId="13409"/>
    <cellStyle name="표준 2 16 2" xfId="15899"/>
    <cellStyle name="표준 2 17" xfId="15900"/>
    <cellStyle name="표준 2 18" xfId="15901"/>
    <cellStyle name="표준 2 19" xfId="11898"/>
    <cellStyle name="표준 2 2" xfId="11899"/>
    <cellStyle name="표준 2 2 10" xfId="15902"/>
    <cellStyle name="표준 2 2 11" xfId="15903"/>
    <cellStyle name="표준 2 2 12" xfId="15904"/>
    <cellStyle name="표준 2 2 2" xfId="11900"/>
    <cellStyle name="표준 2 2 2 2" xfId="15905"/>
    <cellStyle name="표준 2 2 2 3" xfId="15906"/>
    <cellStyle name="표준 2 2 3" xfId="15907"/>
    <cellStyle name="표준 2 2 4" xfId="15908"/>
    <cellStyle name="표준 2 2 5" xfId="15909"/>
    <cellStyle name="표준 2 2 6" xfId="15910"/>
    <cellStyle name="표준 2 2 7" xfId="15911"/>
    <cellStyle name="표준 2 2 8" xfId="15912"/>
    <cellStyle name="표준 2 2 9" xfId="15913"/>
    <cellStyle name="표준 2 20" xfId="15914"/>
    <cellStyle name="표준 2 21" xfId="15915"/>
    <cellStyle name="표준 2 22" xfId="15916"/>
    <cellStyle name="표준 2 23" xfId="15917"/>
    <cellStyle name="표준 2 24" xfId="15918"/>
    <cellStyle name="표준 2 25" xfId="15919"/>
    <cellStyle name="표준 2 26" xfId="15920"/>
    <cellStyle name="표준 2 27" xfId="15921"/>
    <cellStyle name="표준 2 28" xfId="21034"/>
    <cellStyle name="표준 2 3" xfId="11901"/>
    <cellStyle name="표준 2 3 2" xfId="11902"/>
    <cellStyle name="표준 2 4" xfId="11903"/>
    <cellStyle name="표준 2 5" xfId="14377"/>
    <cellStyle name="표준 2 6" xfId="14378"/>
    <cellStyle name="표준 2 7" xfId="15922"/>
    <cellStyle name="표준 2 8" xfId="15923"/>
    <cellStyle name="표준 2 9" xfId="15924"/>
    <cellStyle name="표준 2_금속&amp;STL창호_및_철골공사" xfId="12337"/>
    <cellStyle name="표준 20" xfId="13214"/>
    <cellStyle name="표준 21" xfId="13274"/>
    <cellStyle name="표준 22" xfId="12273"/>
    <cellStyle name="표준 23" xfId="13255"/>
    <cellStyle name="표준 24" xfId="12290"/>
    <cellStyle name="표준 25" xfId="13087"/>
    <cellStyle name="표준 26" xfId="12302"/>
    <cellStyle name="표준 27" xfId="12316"/>
    <cellStyle name="표준 28" xfId="13275"/>
    <cellStyle name="표준 28 2" xfId="13292"/>
    <cellStyle name="표준 28 2 2" xfId="21085"/>
    <cellStyle name="표준 28 2 3" xfId="21277"/>
    <cellStyle name="표준 28 3" xfId="13308"/>
    <cellStyle name="표준 28 3 2" xfId="21101"/>
    <cellStyle name="표준 28 3 3" xfId="21293"/>
    <cellStyle name="표준 28 4" xfId="13324"/>
    <cellStyle name="표준 28 4 2" xfId="21117"/>
    <cellStyle name="표준 28 4 3" xfId="21309"/>
    <cellStyle name="표준 28 5" xfId="13346"/>
    <cellStyle name="표준 28 5 2" xfId="21139"/>
    <cellStyle name="표준 28 5 3" xfId="21331"/>
    <cellStyle name="표준 28 6" xfId="13368"/>
    <cellStyle name="표준 28 6 2" xfId="21161"/>
    <cellStyle name="표준 28 6 3" xfId="21353"/>
    <cellStyle name="표준 28 7" xfId="21069"/>
    <cellStyle name="표준 28 8" xfId="21261"/>
    <cellStyle name="표준 29" xfId="13375"/>
    <cellStyle name="표준 29 2" xfId="21168"/>
    <cellStyle name="표준 29 3" xfId="21360"/>
    <cellStyle name="표준 3" xfId="3"/>
    <cellStyle name="표준 3 2" xfId="4"/>
    <cellStyle name="표준 3 2 2" xfId="12402"/>
    <cellStyle name="표준 3 3" xfId="12718"/>
    <cellStyle name="표준 3 4" xfId="13380"/>
    <cellStyle name="표준 3 5" xfId="15925"/>
    <cellStyle name="표준 3 6" xfId="15926"/>
    <cellStyle name="표준 3 7" xfId="15927"/>
    <cellStyle name="표준 3 8" xfId="15928"/>
    <cellStyle name="표준 3_견적내역변경(2009.03.20)" xfId="12401"/>
    <cellStyle name="표준 30" xfId="13379"/>
    <cellStyle name="표준 30 2" xfId="21170"/>
    <cellStyle name="표준 30 3" xfId="21362"/>
    <cellStyle name="표준 31" xfId="13378"/>
    <cellStyle name="표준 31 2" xfId="21169"/>
    <cellStyle name="표준 31 3" xfId="21361"/>
    <cellStyle name="표준 32" xfId="13381"/>
    <cellStyle name="표준 32 2" xfId="21171"/>
    <cellStyle name="표준 32 3" xfId="21363"/>
    <cellStyle name="표준 33" xfId="13382"/>
    <cellStyle name="표준 33 2" xfId="21172"/>
    <cellStyle name="표준 33 3" xfId="21364"/>
    <cellStyle name="표준 34" xfId="13383"/>
    <cellStyle name="표준 34 2" xfId="21173"/>
    <cellStyle name="표준 34 3" xfId="21365"/>
    <cellStyle name="표준 35" xfId="13384"/>
    <cellStyle name="표준 35 2" xfId="21174"/>
    <cellStyle name="표준 35 3" xfId="21366"/>
    <cellStyle name="표준 36" xfId="13385"/>
    <cellStyle name="표준 36 2" xfId="21175"/>
    <cellStyle name="표준 36 3" xfId="21367"/>
    <cellStyle name="표준 37" xfId="13386"/>
    <cellStyle name="표준 37 2" xfId="21176"/>
    <cellStyle name="표준 37 3" xfId="21368"/>
    <cellStyle name="표준 38" xfId="13387"/>
    <cellStyle name="표준 38 2" xfId="21177"/>
    <cellStyle name="표준 38 3" xfId="21369"/>
    <cellStyle name="표준 39" xfId="13388"/>
    <cellStyle name="표준 39 2" xfId="21178"/>
    <cellStyle name="표준 39 3" xfId="21370"/>
    <cellStyle name="표준 4" xfId="5"/>
    <cellStyle name="표준 4 2" xfId="11904"/>
    <cellStyle name="표준 4 2 2" xfId="15929"/>
    <cellStyle name="표준 4 3" xfId="11905"/>
    <cellStyle name="표준 4 4" xfId="12717"/>
    <cellStyle name="표준 4 5" xfId="13376"/>
    <cellStyle name="표준 4 6" xfId="15930"/>
    <cellStyle name="표준 40" xfId="13389"/>
    <cellStyle name="표준 40 2" xfId="15931"/>
    <cellStyle name="표준 40 3" xfId="21179"/>
    <cellStyle name="표준 40 4" xfId="21371"/>
    <cellStyle name="표준 41" xfId="13390"/>
    <cellStyle name="표준 41 2" xfId="21180"/>
    <cellStyle name="표준 41 3" xfId="21372"/>
    <cellStyle name="표준 42" xfId="13391"/>
    <cellStyle name="표준 42 2" xfId="21181"/>
    <cellStyle name="표준 42 3" xfId="21373"/>
    <cellStyle name="표준 43" xfId="13392"/>
    <cellStyle name="표준 43 2" xfId="21182"/>
    <cellStyle name="표준 43 3" xfId="21374"/>
    <cellStyle name="표준 44" xfId="13393"/>
    <cellStyle name="표준 44 2" xfId="15932"/>
    <cellStyle name="표준 44 3" xfId="21183"/>
    <cellStyle name="표준 44 4" xfId="21375"/>
    <cellStyle name="표준 45" xfId="13394"/>
    <cellStyle name="표준 45 2" xfId="15933"/>
    <cellStyle name="표준 45 3" xfId="21184"/>
    <cellStyle name="표준 45 4" xfId="21376"/>
    <cellStyle name="표준 46" xfId="13395"/>
    <cellStyle name="표준 46 2" xfId="15934"/>
    <cellStyle name="표준 46 3" xfId="21185"/>
    <cellStyle name="표준 46 4" xfId="21377"/>
    <cellStyle name="표준 47" xfId="13396"/>
    <cellStyle name="표준 47 2" xfId="15935"/>
    <cellStyle name="표준 47 3" xfId="15936"/>
    <cellStyle name="표준 47 4" xfId="15937"/>
    <cellStyle name="표준 47 5" xfId="21186"/>
    <cellStyle name="표준 47 6" xfId="21378"/>
    <cellStyle name="표준 48" xfId="13397"/>
    <cellStyle name="표준 48 2" xfId="21187"/>
    <cellStyle name="표준 48 3" xfId="21379"/>
    <cellStyle name="표준 49" xfId="13398"/>
    <cellStyle name="표준 49 2" xfId="21188"/>
    <cellStyle name="표준 49 3" xfId="21380"/>
    <cellStyle name="표준 5" xfId="11906"/>
    <cellStyle name="표준 5 2" xfId="13216"/>
    <cellStyle name="표준 5 2 2" xfId="15938"/>
    <cellStyle name="표준 5 3" xfId="12716"/>
    <cellStyle name="표준 5 4" xfId="15939"/>
    <cellStyle name="표준 5 5" xfId="15940"/>
    <cellStyle name="표준 50" xfId="13399"/>
    <cellStyle name="표준 50 2" xfId="21189"/>
    <cellStyle name="표준 50 3" xfId="21381"/>
    <cellStyle name="표준 51" xfId="13400"/>
    <cellStyle name="표준 51 2" xfId="21190"/>
    <cellStyle name="표준 51 3" xfId="21382"/>
    <cellStyle name="표준 52" xfId="13401"/>
    <cellStyle name="표준 52 2" xfId="21191"/>
    <cellStyle name="표준 52 3" xfId="21383"/>
    <cellStyle name="표준 53" xfId="13402"/>
    <cellStyle name="표준 53 2" xfId="21192"/>
    <cellStyle name="표준 53 3" xfId="21384"/>
    <cellStyle name="표준 54" xfId="13403"/>
    <cellStyle name="표준 54 2" xfId="21193"/>
    <cellStyle name="표준 54 3" xfId="21385"/>
    <cellStyle name="표준 55" xfId="13404"/>
    <cellStyle name="표준 55 2" xfId="21194"/>
    <cellStyle name="표준 55 3" xfId="21386"/>
    <cellStyle name="표준 56" xfId="13405"/>
    <cellStyle name="표준 56 2" xfId="21195"/>
    <cellStyle name="표준 56 3" xfId="21387"/>
    <cellStyle name="표준 57" xfId="13406"/>
    <cellStyle name="표준 57 2" xfId="21196"/>
    <cellStyle name="표준 57 3" xfId="21388"/>
    <cellStyle name="표준 58" xfId="13407"/>
    <cellStyle name="표준 58 2" xfId="21197"/>
    <cellStyle name="표준 58 3" xfId="21389"/>
    <cellStyle name="표준 59" xfId="13408"/>
    <cellStyle name="표준 6" xfId="11907"/>
    <cellStyle name="표준 6 2" xfId="12715"/>
    <cellStyle name="표준 6 3" xfId="15941"/>
    <cellStyle name="표준 6 4" xfId="15942"/>
    <cellStyle name="표준 6 5" xfId="15943"/>
    <cellStyle name="표준 6 6" xfId="15990"/>
    <cellStyle name="표준 6 6 2" xfId="21198"/>
    <cellStyle name="표준 6 6 3" xfId="21390"/>
    <cellStyle name="표준 60" xfId="15944"/>
    <cellStyle name="표준 61" xfId="15945"/>
    <cellStyle name="표준 62" xfId="15946"/>
    <cellStyle name="표준 63" xfId="15947"/>
    <cellStyle name="표준 64" xfId="15948"/>
    <cellStyle name="표준 65" xfId="15949"/>
    <cellStyle name="표준 66" xfId="15950"/>
    <cellStyle name="표준 67" xfId="15951"/>
    <cellStyle name="표준 68" xfId="15952"/>
    <cellStyle name="표준 69" xfId="15953"/>
    <cellStyle name="표준 7" xfId="11908"/>
    <cellStyle name="표준 7 10" xfId="21251"/>
    <cellStyle name="표준 7 2" xfId="12991"/>
    <cellStyle name="표준 7 2 2" xfId="12562"/>
    <cellStyle name="표준 7 2 3" xfId="13289"/>
    <cellStyle name="표준 7 2 3 2" xfId="21082"/>
    <cellStyle name="표준 7 2 3 3" xfId="21274"/>
    <cellStyle name="표준 7 2 4" xfId="13305"/>
    <cellStyle name="표준 7 2 4 2" xfId="21098"/>
    <cellStyle name="표준 7 2 4 3" xfId="21290"/>
    <cellStyle name="표준 7 2 5" xfId="13321"/>
    <cellStyle name="표준 7 2 5 2" xfId="21114"/>
    <cellStyle name="표준 7 2 5 3" xfId="21306"/>
    <cellStyle name="표준 7 2 6" xfId="13343"/>
    <cellStyle name="표준 7 2 6 2" xfId="21136"/>
    <cellStyle name="표준 7 2 6 3" xfId="21328"/>
    <cellStyle name="표준 7 2 7" xfId="13365"/>
    <cellStyle name="표준 7 2 7 2" xfId="21158"/>
    <cellStyle name="표준 7 2 7 3" xfId="21350"/>
    <cellStyle name="표준 7 2 8" xfId="21066"/>
    <cellStyle name="표준 7 2 9" xfId="21258"/>
    <cellStyle name="표준 7 3" xfId="12714"/>
    <cellStyle name="표준 7 4" xfId="13282"/>
    <cellStyle name="표준 7 4 2" xfId="13330"/>
    <cellStyle name="표준 7 4 2 2" xfId="21123"/>
    <cellStyle name="표준 7 4 2 3" xfId="21315"/>
    <cellStyle name="표준 7 4 3" xfId="13352"/>
    <cellStyle name="표준 7 4 3 2" xfId="21145"/>
    <cellStyle name="표준 7 4 3 3" xfId="21337"/>
    <cellStyle name="표준 7 4 4" xfId="13374"/>
    <cellStyle name="표준 7 4 4 2" xfId="21167"/>
    <cellStyle name="표준 7 4 4 3" xfId="21359"/>
    <cellStyle name="표준 7 4 5" xfId="21075"/>
    <cellStyle name="표준 7 4 6" xfId="21267"/>
    <cellStyle name="표준 7 5" xfId="13298"/>
    <cellStyle name="표준 7 5 2" xfId="21091"/>
    <cellStyle name="표준 7 5 3" xfId="21283"/>
    <cellStyle name="표준 7 6" xfId="13314"/>
    <cellStyle name="표준 7 6 2" xfId="21107"/>
    <cellStyle name="표준 7 6 3" xfId="21299"/>
    <cellStyle name="표준 7 7" xfId="13336"/>
    <cellStyle name="표준 7 7 2" xfId="21129"/>
    <cellStyle name="표준 7 7 3" xfId="21321"/>
    <cellStyle name="표준 7 8" xfId="13358"/>
    <cellStyle name="표준 7 8 2" xfId="21151"/>
    <cellStyle name="표준 7 8 3" xfId="21343"/>
    <cellStyle name="표준 7 9" xfId="21059"/>
    <cellStyle name="표준 70" xfId="15954"/>
    <cellStyle name="표준 71" xfId="15955"/>
    <cellStyle name="표준 72" xfId="15956"/>
    <cellStyle name="표준 73" xfId="15957"/>
    <cellStyle name="표준 74" xfId="15958"/>
    <cellStyle name="표준 75" xfId="15959"/>
    <cellStyle name="표준 76" xfId="15960"/>
    <cellStyle name="표준 77" xfId="15961"/>
    <cellStyle name="표준 78" xfId="15962"/>
    <cellStyle name="표준 79" xfId="15963"/>
    <cellStyle name="표준 8" xfId="11909"/>
    <cellStyle name="표준 8 2" xfId="11910"/>
    <cellStyle name="표준 8 2 2" xfId="11911"/>
    <cellStyle name="표준 8 3" xfId="12713"/>
    <cellStyle name="표준 80" xfId="15964"/>
    <cellStyle name="표준 81" xfId="15965"/>
    <cellStyle name="표준 82" xfId="15966"/>
    <cellStyle name="표준 83" xfId="15967"/>
    <cellStyle name="표준 84" xfId="15968"/>
    <cellStyle name="표준 85" xfId="15969"/>
    <cellStyle name="표준 86" xfId="15991"/>
    <cellStyle name="표준 87" xfId="15970"/>
    <cellStyle name="표준 88" xfId="20021"/>
    <cellStyle name="표준 89" xfId="15971"/>
    <cellStyle name="표준 9" xfId="11912"/>
    <cellStyle name="표준 9 2" xfId="12712"/>
    <cellStyle name="표준 90" xfId="20977"/>
    <cellStyle name="표준 90 2" xfId="21391"/>
    <cellStyle name="표준 91" xfId="15972"/>
    <cellStyle name="표준 92" xfId="21041"/>
    <cellStyle name="표준 93" xfId="15973"/>
    <cellStyle name="표준 94" xfId="21049"/>
    <cellStyle name="표준 95" xfId="15974"/>
    <cellStyle name="표준 96" xfId="21042"/>
    <cellStyle name="표준 97" xfId="15975"/>
    <cellStyle name="표준 98" xfId="21050"/>
    <cellStyle name="표준 99" xfId="15976"/>
    <cellStyle name="標準_ Att. 1- Cover" xfId="14379"/>
    <cellStyle name="표준_변경내역서(0518)변경6차" xfId="13411"/>
    <cellStyle name="표준_설계1동 일위대가" xfId="13412"/>
    <cellStyle name="표준1" xfId="11913"/>
    <cellStyle name="표준1 2" xfId="12711"/>
    <cellStyle name="표준10" xfId="11914"/>
    <cellStyle name="표준℘Sheet8 (3)" xfId="11915"/>
    <cellStyle name="표준ᗠ투자_1" xfId="12400"/>
    <cellStyle name="표쥰" xfId="14380"/>
    <cellStyle name="퓭닉_Eval(1 of 7)-BASE" xfId="14381"/>
    <cellStyle name="하이" xfId="11916"/>
    <cellStyle name="하이퍼링크 2" xfId="14382"/>
    <cellStyle name="합   계" xfId="12227"/>
    <cellStyle name="합산" xfId="11917"/>
    <cellStyle name="합산 2" xfId="12710"/>
    <cellStyle name="합산 3" xfId="14383"/>
    <cellStyle name="합산 4" xfId="14384"/>
    <cellStyle name="합산 5" xfId="21035"/>
    <cellStyle name="桁区切り [0.00]_BQ CODE SUMMARY" xfId="14385"/>
    <cellStyle name="桁区切り_BQ CODE SUMMARY" xfId="14386"/>
    <cellStyle name="貨幣 [0]_Book1" xfId="15977"/>
    <cellStyle name="貨幣[0]_CT-1" xfId="14387"/>
    <cellStyle name="貨幣_Book1" xfId="15978"/>
    <cellStyle name="화폐기호" xfId="11918"/>
    <cellStyle name="화폐기호 2" xfId="12709"/>
    <cellStyle name="화폐기호 2 2" xfId="14388"/>
    <cellStyle name="화폐기호 3" xfId="14389"/>
    <cellStyle name="화폐기호 4" xfId="14390"/>
    <cellStyle name="화폐기호 5" xfId="15979"/>
    <cellStyle name="화폐기호 6" xfId="15980"/>
    <cellStyle name="화폐기호 7" xfId="15981"/>
    <cellStyle name="화폐기호 8" xfId="15982"/>
    <cellStyle name="화폐기호 9" xfId="21036"/>
    <cellStyle name="화폐기호0" xfId="11919"/>
    <cellStyle name="화폐기호0 2" xfId="12708"/>
    <cellStyle name="화폐기호0 2 2" xfId="14391"/>
    <cellStyle name="화폐기호0 3" xfId="14392"/>
    <cellStyle name="화폐기호0 4" xfId="14393"/>
    <cellStyle name="화폐기호0 5" xfId="15983"/>
    <cellStyle name="화폐기호0 6" xfId="15984"/>
    <cellStyle name="화폐기호0 7" xfId="15985"/>
    <cellStyle name="화폐기호0 8" xfId="15986"/>
    <cellStyle name="화폐기호0 9" xfId="21037"/>
    <cellStyle name="ㅏㅏㅏ" xfId="14394"/>
    <cellStyle name="ㅗ" xfId="11560"/>
    <cellStyle name="ㅗ_9월실적" xfId="11561"/>
    <cellStyle name="ㅗ_9월실적_CI시행결의" xfId="11562"/>
    <cellStyle name="ㅗ_9월실적_CI시행결의_석공사 물량산출0813" xfId="12353"/>
    <cellStyle name="ㅗ_9월실적_CI시행결의_석공사 물량산출0813_1" xfId="12352"/>
    <cellStyle name="ㅗ_9월실적_석공사 물량산출0813" xfId="12355"/>
    <cellStyle name="ㅗ_9월실적_석공사 물량산출0813_1" xfId="12354"/>
    <cellStyle name="ㅗ_석공사 물량산출0813" xfId="12351"/>
    <cellStyle name="ㅗ_석공사 물량산출0813_1" xfId="12350"/>
    <cellStyle name="ㅗ_실9수정.xls Chart 1" xfId="11563"/>
    <cellStyle name="ㅗ_실9수정.xls Chart 1_CI시행결의" xfId="11564"/>
    <cellStyle name="ㅗ_실9수정.xls Chart 1_CI시행결의_석공사 물량산출0813" xfId="12347"/>
    <cellStyle name="ㅗ_실9수정.xls Chart 1_CI시행결의_석공사 물량산출0813_1" xfId="12346"/>
    <cellStyle name="ㅗ_실9수정.xls Chart 1_석공사 물량산출0813" xfId="12349"/>
    <cellStyle name="ㅗ_실9수정.xls Chart 1_석공사 물량산출0813_1" xfId="12348"/>
    <cellStyle name="ㅗ_실9수정.xls Chart 1-1" xfId="11565"/>
    <cellStyle name="ㅗ_실9수정.xls Chart 1-1_CI시행결의" xfId="11566"/>
    <cellStyle name="ㅗ_실9수정.xls Chart 1-1_CI시행결의_석공사 물량산출0813" xfId="12343"/>
    <cellStyle name="ㅗ_실9수정.xls Chart 1-1_CI시행결의_석공사 물량산출0813_1" xfId="12342"/>
    <cellStyle name="ㅗ_실9수정.xls Chart 1-1_석공사 물량산출0813" xfId="12345"/>
    <cellStyle name="ㅗ_실9수정.xls Chart 1-1_석공사 물량산출0813_1" xfId="12344"/>
    <cellStyle name="ㅣ" xfId="14395"/>
    <cellStyle name="ㅣ_평택지산실행예산서1차(2005.04.24)" xfId="2185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98C7FD"/>
      <rgbColor rgb="00800000"/>
      <rgbColor rgb="00008000"/>
      <rgbColor rgb="00546A74"/>
      <rgbColor rgb="00808000"/>
      <rgbColor rgb="00800080"/>
      <rgbColor rgb="00008080"/>
      <rgbColor rgb="00EAEAEA"/>
      <rgbColor rgb="00808080"/>
      <rgbColor rgb="00E3F2BC"/>
      <rgbColor rgb="00993366"/>
      <rgbColor rgb="00FFFFCC"/>
      <rgbColor rgb="00CCFFFF"/>
      <rgbColor rgb="00660066"/>
      <rgbColor rgb="00FF8080"/>
      <rgbColor rgb="000066CC"/>
      <rgbColor rgb="00F0FAD2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A9DBB"/>
      <rgbColor rgb="00E6F5FF"/>
      <rgbColor rgb="00CCFFCC"/>
      <rgbColor rgb="00FFFF99"/>
      <rgbColor rgb="00D0DCE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EEC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166687</xdr:colOff>
      <xdr:row>59</xdr:row>
      <xdr:rowOff>142881</xdr:rowOff>
    </xdr:from>
    <xdr:to>
      <xdr:col>4</xdr:col>
      <xdr:colOff>678655</xdr:colOff>
      <xdr:row>60</xdr:row>
      <xdr:rowOff>154785</xdr:rowOff>
    </xdr:to>
    <xdr:sp macro="" textlink="">
      <xdr:nvSpPr>
        <xdr:cNvPr id="16" name="직사각형 15"/>
        <xdr:cNvSpPr/>
      </xdr:nvSpPr>
      <xdr:spPr>
        <a:xfrm>
          <a:off x="4321968" y="22574256"/>
          <a:ext cx="1381125" cy="178592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ko-KR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showGridLines="0" view="pageBreakPreview" zoomScale="80" workbookViewId="0">
      <selection activeCell="E5" sqref="E5:F6"/>
    </sheetView>
  </sheetViews>
  <sheetFormatPr defaultColWidth="8.88671875" defaultRowHeight="12"/>
  <cols>
    <col min="1" max="1" width="2.88671875" style="57" customWidth="1"/>
    <col min="2" max="2" width="12.6640625" style="57" customWidth="1"/>
    <col min="3" max="3" width="2.6640625" style="57" customWidth="1"/>
    <col min="4" max="4" width="9.77734375" style="57" customWidth="1"/>
    <col min="5" max="16384" width="8.88671875" style="57"/>
  </cols>
  <sheetData>
    <row r="1" spans="1:11" ht="20.100000000000001" customHeight="1"/>
    <row r="2" spans="1:11" s="58" customFormat="1" ht="48" customHeight="1">
      <c r="A2" s="380" t="s">
        <v>58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</row>
    <row r="3" spans="1:11" ht="45" customHeight="1">
      <c r="A3" s="59"/>
    </row>
    <row r="4" spans="1:11" s="63" customFormat="1" ht="20.100000000000001" customHeight="1">
      <c r="A4" s="60" t="s">
        <v>43</v>
      </c>
      <c r="B4" s="61" t="s">
        <v>44</v>
      </c>
      <c r="C4" s="62" t="s">
        <v>45</v>
      </c>
      <c r="D4" s="63" t="s">
        <v>61</v>
      </c>
    </row>
    <row r="5" spans="1:11" s="63" customFormat="1" ht="20.100000000000001" customHeight="1">
      <c r="A5" s="60" t="s">
        <v>46</v>
      </c>
      <c r="B5" s="61" t="s">
        <v>47</v>
      </c>
      <c r="C5" s="62" t="s">
        <v>45</v>
      </c>
      <c r="D5" s="63" t="s">
        <v>60</v>
      </c>
    </row>
    <row r="6" spans="1:11" s="63" customFormat="1" ht="20.100000000000001" customHeight="1">
      <c r="A6" s="60"/>
      <c r="B6" s="61"/>
      <c r="C6" s="62"/>
      <c r="D6" s="63" t="s">
        <v>62</v>
      </c>
    </row>
    <row r="7" spans="1:11" s="63" customFormat="1" ht="20.100000000000001" customHeight="1">
      <c r="A7" s="60" t="s">
        <v>48</v>
      </c>
      <c r="B7" s="61" t="s">
        <v>49</v>
      </c>
      <c r="C7" s="62" t="s">
        <v>45</v>
      </c>
      <c r="D7" s="63" t="s">
        <v>69</v>
      </c>
    </row>
    <row r="8" spans="1:11" s="63" customFormat="1" ht="20.100000000000001" customHeight="1">
      <c r="A8" s="60"/>
      <c r="B8" s="61"/>
      <c r="C8" s="62"/>
      <c r="D8" s="384">
        <v>122133952562</v>
      </c>
      <c r="E8" s="384"/>
      <c r="F8" s="384"/>
      <c r="G8" s="384"/>
    </row>
    <row r="9" spans="1:11" s="63" customFormat="1" ht="20.100000000000001" customHeight="1">
      <c r="A9" s="60" t="s">
        <v>50</v>
      </c>
      <c r="B9" s="61" t="s">
        <v>51</v>
      </c>
      <c r="C9" s="62" t="s">
        <v>45</v>
      </c>
      <c r="D9" s="381" t="s">
        <v>52</v>
      </c>
      <c r="E9" s="381"/>
      <c r="F9" s="381"/>
      <c r="G9" s="381"/>
    </row>
    <row r="10" spans="1:11" s="63" customFormat="1" ht="20.100000000000001" customHeight="1">
      <c r="A10" s="60"/>
      <c r="B10" s="61"/>
      <c r="C10" s="62"/>
      <c r="D10" s="64"/>
      <c r="E10" s="64"/>
      <c r="F10" s="64"/>
      <c r="G10" s="64"/>
    </row>
    <row r="11" spans="1:11" s="63" customFormat="1" ht="20.100000000000001" customHeight="1">
      <c r="A11" s="60"/>
      <c r="D11" s="63" t="s">
        <v>53</v>
      </c>
    </row>
    <row r="12" spans="1:11" s="63" customFormat="1" ht="20.100000000000001" customHeight="1">
      <c r="A12" s="65"/>
      <c r="B12" s="57"/>
      <c r="C12" s="57"/>
      <c r="D12" s="57"/>
      <c r="E12" s="57"/>
      <c r="F12" s="57"/>
      <c r="G12" s="57"/>
      <c r="H12" s="57"/>
      <c r="I12" s="57"/>
      <c r="J12" s="57"/>
      <c r="K12" s="57"/>
    </row>
    <row r="13" spans="1:11" ht="20.100000000000001" customHeight="1">
      <c r="A13" s="66"/>
      <c r="B13" s="63"/>
      <c r="C13" s="63"/>
      <c r="D13" s="381" t="s">
        <v>56</v>
      </c>
      <c r="E13" s="381"/>
      <c r="F13" s="381"/>
      <c r="G13" s="64"/>
      <c r="H13" s="63"/>
      <c r="I13" s="381" t="s">
        <v>54</v>
      </c>
      <c r="J13" s="381"/>
      <c r="K13" s="381"/>
    </row>
    <row r="14" spans="1:11" ht="20.100000000000001" customHeight="1">
      <c r="A14" s="67"/>
      <c r="B14" s="68"/>
      <c r="C14" s="68"/>
      <c r="D14" s="382" t="s">
        <v>63</v>
      </c>
      <c r="E14" s="382"/>
      <c r="F14" s="382"/>
      <c r="G14" s="61"/>
      <c r="H14" s="68"/>
      <c r="I14" s="382" t="s">
        <v>59</v>
      </c>
      <c r="J14" s="383"/>
      <c r="K14" s="383"/>
    </row>
    <row r="15" spans="1:11" s="63" customFormat="1" ht="20.100000000000001" customHeight="1">
      <c r="A15" s="66"/>
      <c r="D15" s="383" t="s">
        <v>64</v>
      </c>
      <c r="E15" s="383"/>
      <c r="F15" s="383"/>
      <c r="G15" s="61"/>
      <c r="I15" s="383" t="s">
        <v>57</v>
      </c>
      <c r="J15" s="383"/>
      <c r="K15" s="383"/>
    </row>
    <row r="16" spans="1:11" s="68" customFormat="1" ht="20.100000000000001" customHeight="1">
      <c r="A16" s="66"/>
      <c r="B16" s="63"/>
      <c r="C16" s="63"/>
      <c r="D16" s="383" t="s">
        <v>65</v>
      </c>
      <c r="E16" s="383"/>
      <c r="F16" s="383"/>
      <c r="G16" s="61"/>
      <c r="H16" s="63"/>
      <c r="I16" s="383" t="s">
        <v>55</v>
      </c>
      <c r="J16" s="383"/>
      <c r="K16" s="383"/>
    </row>
    <row r="17" spans="1:11" s="68" customFormat="1" ht="20.100000000000001" customHeight="1">
      <c r="A17" s="66"/>
      <c r="B17" s="63"/>
      <c r="C17" s="63"/>
      <c r="D17" s="63"/>
      <c r="E17" s="61"/>
      <c r="F17" s="61"/>
      <c r="G17" s="61"/>
      <c r="H17" s="63"/>
      <c r="I17" s="61"/>
      <c r="J17" s="61"/>
      <c r="K17" s="61"/>
    </row>
    <row r="18" spans="1:11" s="63" customFormat="1" ht="20.100000000000001" customHeight="1">
      <c r="A18" s="69"/>
      <c r="B18" s="70"/>
      <c r="C18" s="70"/>
      <c r="D18" s="70"/>
      <c r="E18" s="70"/>
      <c r="F18" s="70"/>
      <c r="G18" s="70"/>
      <c r="H18" s="70"/>
      <c r="I18" s="70"/>
      <c r="J18" s="70"/>
      <c r="K18" s="70"/>
    </row>
    <row r="19" spans="1:11" s="63" customFormat="1" ht="20.100000000000001" customHeight="1">
      <c r="A19" s="71" t="s">
        <v>66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</row>
    <row r="20" spans="1:11" ht="24.95" customHeight="1"/>
    <row r="21" spans="1:11" ht="24.95" customHeight="1"/>
    <row r="22" spans="1:11" ht="24.95" customHeight="1"/>
    <row r="23" spans="1:11" ht="24.95" customHeight="1"/>
    <row r="24" spans="1:11" ht="24.95" customHeight="1"/>
    <row r="25" spans="1:11" ht="24.95" customHeight="1"/>
    <row r="26" spans="1:11" ht="35.1" customHeight="1"/>
    <row r="27" spans="1:11" ht="35.1" customHeight="1"/>
    <row r="28" spans="1:11" ht="35.1" customHeight="1"/>
    <row r="29" spans="1:11" ht="35.1" customHeight="1"/>
    <row r="30" spans="1:11" ht="35.1" customHeight="1"/>
    <row r="31" spans="1:11" ht="35.1" customHeight="1"/>
    <row r="32" spans="1:11" ht="35.1" customHeight="1"/>
    <row r="33" ht="35.1" customHeight="1"/>
    <row r="34" ht="35.1" customHeight="1"/>
    <row r="35" ht="35.1" customHeight="1"/>
    <row r="36" ht="35.1" customHeight="1"/>
    <row r="37" ht="35.1" customHeight="1"/>
    <row r="38" ht="35.1" customHeight="1"/>
    <row r="39" ht="35.1" customHeight="1"/>
    <row r="40" ht="35.1" customHeight="1"/>
    <row r="41" ht="35.1" customHeight="1"/>
    <row r="42" ht="35.1" customHeight="1"/>
    <row r="43" ht="35.1" customHeight="1"/>
    <row r="44" ht="35.1" customHeight="1"/>
    <row r="45" ht="35.1" customHeight="1"/>
    <row r="46" ht="35.1" customHeight="1"/>
    <row r="47" ht="35.1" customHeight="1"/>
    <row r="48" ht="35.1" customHeight="1"/>
    <row r="49" ht="35.1" customHeight="1"/>
    <row r="50" ht="35.1" customHeight="1"/>
    <row r="51" ht="35.1" customHeight="1"/>
    <row r="52" ht="35.1" customHeight="1"/>
    <row r="53" ht="35.1" customHeight="1"/>
    <row r="54" ht="35.1" customHeight="1"/>
    <row r="55" ht="35.1" customHeight="1"/>
    <row r="56" ht="35.1" customHeight="1"/>
    <row r="57" ht="35.1" customHeight="1"/>
    <row r="58" ht="35.1" customHeight="1"/>
    <row r="59" ht="35.1" customHeight="1"/>
    <row r="60" ht="35.1" customHeight="1"/>
    <row r="61" ht="35.1" customHeight="1"/>
    <row r="62" ht="35.1" customHeight="1"/>
    <row r="63" ht="35.1" customHeight="1"/>
    <row r="64" ht="35.1" customHeight="1"/>
    <row r="65" ht="35.1" customHeight="1"/>
    <row r="66" ht="35.1" customHeight="1"/>
    <row r="67" ht="35.1" customHeight="1"/>
    <row r="68" ht="35.1" customHeight="1"/>
    <row r="69" ht="35.1" customHeight="1"/>
  </sheetData>
  <mergeCells count="11">
    <mergeCell ref="I15:K15"/>
    <mergeCell ref="I16:K16"/>
    <mergeCell ref="D13:F13"/>
    <mergeCell ref="D14:F14"/>
    <mergeCell ref="D15:F15"/>
    <mergeCell ref="D16:F16"/>
    <mergeCell ref="A2:K2"/>
    <mergeCell ref="D9:G9"/>
    <mergeCell ref="I13:K13"/>
    <mergeCell ref="I14:K14"/>
    <mergeCell ref="D8:G8"/>
  </mergeCells>
  <phoneticPr fontId="15" type="noConversion"/>
  <printOptions horizontalCentered="1" verticalCentered="1"/>
  <pageMargins left="0.74803149606299213" right="0.74803149606299213" top="0.78740157480314965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F7173"/>
  <sheetViews>
    <sheetView view="pageBreakPreview" topLeftCell="B4" zoomScale="60" zoomScaleNormal="80" workbookViewId="0">
      <selection activeCell="B2" sqref="B2:M2"/>
    </sheetView>
  </sheetViews>
  <sheetFormatPr defaultColWidth="7.21875" defaultRowHeight="20.25" customHeight="1"/>
  <cols>
    <col min="1" max="1" width="4.109375" style="78" hidden="1" customWidth="1"/>
    <col min="2" max="2" width="9" style="109" customWidth="1"/>
    <col min="3" max="3" width="27.21875" style="78" bestFit="1" customWidth="1"/>
    <col min="4" max="4" width="53.44140625" style="110" customWidth="1"/>
    <col min="5" max="5" width="11.109375" style="242" customWidth="1"/>
    <col min="6" max="6" width="6.109375" style="78" customWidth="1"/>
    <col min="7" max="7" width="9.6640625" style="111" customWidth="1"/>
    <col min="8" max="8" width="10.33203125" style="111" hidden="1" customWidth="1"/>
    <col min="9" max="9" width="9.6640625" style="78" customWidth="1"/>
    <col min="10" max="10" width="10.33203125" style="78" hidden="1" customWidth="1"/>
    <col min="11" max="11" width="9.6640625" style="79" customWidth="1"/>
    <col min="12" max="12" width="9.6640625" style="78" customWidth="1"/>
    <col min="13" max="13" width="17" style="78" customWidth="1"/>
    <col min="14" max="14" width="8.77734375" style="79" customWidth="1"/>
    <col min="15" max="15" width="9.33203125" style="78" customWidth="1"/>
    <col min="16" max="257" width="7.21875" style="78"/>
    <col min="258" max="258" width="4.109375" style="78" customWidth="1"/>
    <col min="259" max="259" width="10.21875" style="78" customWidth="1"/>
    <col min="260" max="260" width="31.21875" style="78" customWidth="1"/>
    <col min="261" max="261" width="33.21875" style="78" customWidth="1"/>
    <col min="262" max="262" width="7.5546875" style="78" customWidth="1"/>
    <col min="263" max="263" width="10.33203125" style="78" customWidth="1"/>
    <col min="264" max="264" width="0" style="78" hidden="1" customWidth="1"/>
    <col min="265" max="265" width="10.33203125" style="78" customWidth="1"/>
    <col min="266" max="266" width="0" style="78" hidden="1" customWidth="1"/>
    <col min="267" max="267" width="10.33203125" style="78" customWidth="1"/>
    <col min="268" max="268" width="13.88671875" style="78" customWidth="1"/>
    <col min="269" max="269" width="15" style="78" customWidth="1"/>
    <col min="270" max="270" width="8.77734375" style="78" customWidth="1"/>
    <col min="271" max="271" width="9.33203125" style="78" customWidth="1"/>
    <col min="272" max="513" width="7.21875" style="78"/>
    <col min="514" max="514" width="4.109375" style="78" customWidth="1"/>
    <col min="515" max="515" width="10.21875" style="78" customWidth="1"/>
    <col min="516" max="516" width="31.21875" style="78" customWidth="1"/>
    <col min="517" max="517" width="33.21875" style="78" customWidth="1"/>
    <col min="518" max="518" width="7.5546875" style="78" customWidth="1"/>
    <col min="519" max="519" width="10.33203125" style="78" customWidth="1"/>
    <col min="520" max="520" width="0" style="78" hidden="1" customWidth="1"/>
    <col min="521" max="521" width="10.33203125" style="78" customWidth="1"/>
    <col min="522" max="522" width="0" style="78" hidden="1" customWidth="1"/>
    <col min="523" max="523" width="10.33203125" style="78" customWidth="1"/>
    <col min="524" max="524" width="13.88671875" style="78" customWidth="1"/>
    <col min="525" max="525" width="15" style="78" customWidth="1"/>
    <col min="526" max="526" width="8.77734375" style="78" customWidth="1"/>
    <col min="527" max="527" width="9.33203125" style="78" customWidth="1"/>
    <col min="528" max="769" width="7.21875" style="78"/>
    <col min="770" max="770" width="4.109375" style="78" customWidth="1"/>
    <col min="771" max="771" width="10.21875" style="78" customWidth="1"/>
    <col min="772" max="772" width="31.21875" style="78" customWidth="1"/>
    <col min="773" max="773" width="33.21875" style="78" customWidth="1"/>
    <col min="774" max="774" width="7.5546875" style="78" customWidth="1"/>
    <col min="775" max="775" width="10.33203125" style="78" customWidth="1"/>
    <col min="776" max="776" width="0" style="78" hidden="1" customWidth="1"/>
    <col min="777" max="777" width="10.33203125" style="78" customWidth="1"/>
    <col min="778" max="778" width="0" style="78" hidden="1" customWidth="1"/>
    <col min="779" max="779" width="10.33203125" style="78" customWidth="1"/>
    <col min="780" max="780" width="13.88671875" style="78" customWidth="1"/>
    <col min="781" max="781" width="15" style="78" customWidth="1"/>
    <col min="782" max="782" width="8.77734375" style="78" customWidth="1"/>
    <col min="783" max="783" width="9.33203125" style="78" customWidth="1"/>
    <col min="784" max="1025" width="7.21875" style="78"/>
    <col min="1026" max="1026" width="4.109375" style="78" customWidth="1"/>
    <col min="1027" max="1027" width="10.21875" style="78" customWidth="1"/>
    <col min="1028" max="1028" width="31.21875" style="78" customWidth="1"/>
    <col min="1029" max="1029" width="33.21875" style="78" customWidth="1"/>
    <col min="1030" max="1030" width="7.5546875" style="78" customWidth="1"/>
    <col min="1031" max="1031" width="10.33203125" style="78" customWidth="1"/>
    <col min="1032" max="1032" width="0" style="78" hidden="1" customWidth="1"/>
    <col min="1033" max="1033" width="10.33203125" style="78" customWidth="1"/>
    <col min="1034" max="1034" width="0" style="78" hidden="1" customWidth="1"/>
    <col min="1035" max="1035" width="10.33203125" style="78" customWidth="1"/>
    <col min="1036" max="1036" width="13.88671875" style="78" customWidth="1"/>
    <col min="1037" max="1037" width="15" style="78" customWidth="1"/>
    <col min="1038" max="1038" width="8.77734375" style="78" customWidth="1"/>
    <col min="1039" max="1039" width="9.33203125" style="78" customWidth="1"/>
    <col min="1040" max="1281" width="7.21875" style="78"/>
    <col min="1282" max="1282" width="4.109375" style="78" customWidth="1"/>
    <col min="1283" max="1283" width="10.21875" style="78" customWidth="1"/>
    <col min="1284" max="1284" width="31.21875" style="78" customWidth="1"/>
    <col min="1285" max="1285" width="33.21875" style="78" customWidth="1"/>
    <col min="1286" max="1286" width="7.5546875" style="78" customWidth="1"/>
    <col min="1287" max="1287" width="10.33203125" style="78" customWidth="1"/>
    <col min="1288" max="1288" width="0" style="78" hidden="1" customWidth="1"/>
    <col min="1289" max="1289" width="10.33203125" style="78" customWidth="1"/>
    <col min="1290" max="1290" width="0" style="78" hidden="1" customWidth="1"/>
    <col min="1291" max="1291" width="10.33203125" style="78" customWidth="1"/>
    <col min="1292" max="1292" width="13.88671875" style="78" customWidth="1"/>
    <col min="1293" max="1293" width="15" style="78" customWidth="1"/>
    <col min="1294" max="1294" width="8.77734375" style="78" customWidth="1"/>
    <col min="1295" max="1295" width="9.33203125" style="78" customWidth="1"/>
    <col min="1296" max="1537" width="7.21875" style="78"/>
    <col min="1538" max="1538" width="4.109375" style="78" customWidth="1"/>
    <col min="1539" max="1539" width="10.21875" style="78" customWidth="1"/>
    <col min="1540" max="1540" width="31.21875" style="78" customWidth="1"/>
    <col min="1541" max="1541" width="33.21875" style="78" customWidth="1"/>
    <col min="1542" max="1542" width="7.5546875" style="78" customWidth="1"/>
    <col min="1543" max="1543" width="10.33203125" style="78" customWidth="1"/>
    <col min="1544" max="1544" width="0" style="78" hidden="1" customWidth="1"/>
    <col min="1545" max="1545" width="10.33203125" style="78" customWidth="1"/>
    <col min="1546" max="1546" width="0" style="78" hidden="1" customWidth="1"/>
    <col min="1547" max="1547" width="10.33203125" style="78" customWidth="1"/>
    <col min="1548" max="1548" width="13.88671875" style="78" customWidth="1"/>
    <col min="1549" max="1549" width="15" style="78" customWidth="1"/>
    <col min="1550" max="1550" width="8.77734375" style="78" customWidth="1"/>
    <col min="1551" max="1551" width="9.33203125" style="78" customWidth="1"/>
    <col min="1552" max="1793" width="7.21875" style="78"/>
    <col min="1794" max="1794" width="4.109375" style="78" customWidth="1"/>
    <col min="1795" max="1795" width="10.21875" style="78" customWidth="1"/>
    <col min="1796" max="1796" width="31.21875" style="78" customWidth="1"/>
    <col min="1797" max="1797" width="33.21875" style="78" customWidth="1"/>
    <col min="1798" max="1798" width="7.5546875" style="78" customWidth="1"/>
    <col min="1799" max="1799" width="10.33203125" style="78" customWidth="1"/>
    <col min="1800" max="1800" width="0" style="78" hidden="1" customWidth="1"/>
    <col min="1801" max="1801" width="10.33203125" style="78" customWidth="1"/>
    <col min="1802" max="1802" width="0" style="78" hidden="1" customWidth="1"/>
    <col min="1803" max="1803" width="10.33203125" style="78" customWidth="1"/>
    <col min="1804" max="1804" width="13.88671875" style="78" customWidth="1"/>
    <col min="1805" max="1805" width="15" style="78" customWidth="1"/>
    <col min="1806" max="1806" width="8.77734375" style="78" customWidth="1"/>
    <col min="1807" max="1807" width="9.33203125" style="78" customWidth="1"/>
    <col min="1808" max="2049" width="7.21875" style="78"/>
    <col min="2050" max="2050" width="4.109375" style="78" customWidth="1"/>
    <col min="2051" max="2051" width="10.21875" style="78" customWidth="1"/>
    <col min="2052" max="2052" width="31.21875" style="78" customWidth="1"/>
    <col min="2053" max="2053" width="33.21875" style="78" customWidth="1"/>
    <col min="2054" max="2054" width="7.5546875" style="78" customWidth="1"/>
    <col min="2055" max="2055" width="10.33203125" style="78" customWidth="1"/>
    <col min="2056" max="2056" width="0" style="78" hidden="1" customWidth="1"/>
    <col min="2057" max="2057" width="10.33203125" style="78" customWidth="1"/>
    <col min="2058" max="2058" width="0" style="78" hidden="1" customWidth="1"/>
    <col min="2059" max="2059" width="10.33203125" style="78" customWidth="1"/>
    <col min="2060" max="2060" width="13.88671875" style="78" customWidth="1"/>
    <col min="2061" max="2061" width="15" style="78" customWidth="1"/>
    <col min="2062" max="2062" width="8.77734375" style="78" customWidth="1"/>
    <col min="2063" max="2063" width="9.33203125" style="78" customWidth="1"/>
    <col min="2064" max="2305" width="7.21875" style="78"/>
    <col min="2306" max="2306" width="4.109375" style="78" customWidth="1"/>
    <col min="2307" max="2307" width="10.21875" style="78" customWidth="1"/>
    <col min="2308" max="2308" width="31.21875" style="78" customWidth="1"/>
    <col min="2309" max="2309" width="33.21875" style="78" customWidth="1"/>
    <col min="2310" max="2310" width="7.5546875" style="78" customWidth="1"/>
    <col min="2311" max="2311" width="10.33203125" style="78" customWidth="1"/>
    <col min="2312" max="2312" width="0" style="78" hidden="1" customWidth="1"/>
    <col min="2313" max="2313" width="10.33203125" style="78" customWidth="1"/>
    <col min="2314" max="2314" width="0" style="78" hidden="1" customWidth="1"/>
    <col min="2315" max="2315" width="10.33203125" style="78" customWidth="1"/>
    <col min="2316" max="2316" width="13.88671875" style="78" customWidth="1"/>
    <col min="2317" max="2317" width="15" style="78" customWidth="1"/>
    <col min="2318" max="2318" width="8.77734375" style="78" customWidth="1"/>
    <col min="2319" max="2319" width="9.33203125" style="78" customWidth="1"/>
    <col min="2320" max="2561" width="7.21875" style="78"/>
    <col min="2562" max="2562" width="4.109375" style="78" customWidth="1"/>
    <col min="2563" max="2563" width="10.21875" style="78" customWidth="1"/>
    <col min="2564" max="2564" width="31.21875" style="78" customWidth="1"/>
    <col min="2565" max="2565" width="33.21875" style="78" customWidth="1"/>
    <col min="2566" max="2566" width="7.5546875" style="78" customWidth="1"/>
    <col min="2567" max="2567" width="10.33203125" style="78" customWidth="1"/>
    <col min="2568" max="2568" width="0" style="78" hidden="1" customWidth="1"/>
    <col min="2569" max="2569" width="10.33203125" style="78" customWidth="1"/>
    <col min="2570" max="2570" width="0" style="78" hidden="1" customWidth="1"/>
    <col min="2571" max="2571" width="10.33203125" style="78" customWidth="1"/>
    <col min="2572" max="2572" width="13.88671875" style="78" customWidth="1"/>
    <col min="2573" max="2573" width="15" style="78" customWidth="1"/>
    <col min="2574" max="2574" width="8.77734375" style="78" customWidth="1"/>
    <col min="2575" max="2575" width="9.33203125" style="78" customWidth="1"/>
    <col min="2576" max="2817" width="7.21875" style="78"/>
    <col min="2818" max="2818" width="4.109375" style="78" customWidth="1"/>
    <col min="2819" max="2819" width="10.21875" style="78" customWidth="1"/>
    <col min="2820" max="2820" width="31.21875" style="78" customWidth="1"/>
    <col min="2821" max="2821" width="33.21875" style="78" customWidth="1"/>
    <col min="2822" max="2822" width="7.5546875" style="78" customWidth="1"/>
    <col min="2823" max="2823" width="10.33203125" style="78" customWidth="1"/>
    <col min="2824" max="2824" width="0" style="78" hidden="1" customWidth="1"/>
    <col min="2825" max="2825" width="10.33203125" style="78" customWidth="1"/>
    <col min="2826" max="2826" width="0" style="78" hidden="1" customWidth="1"/>
    <col min="2827" max="2827" width="10.33203125" style="78" customWidth="1"/>
    <col min="2828" max="2828" width="13.88671875" style="78" customWidth="1"/>
    <col min="2829" max="2829" width="15" style="78" customWidth="1"/>
    <col min="2830" max="2830" width="8.77734375" style="78" customWidth="1"/>
    <col min="2831" max="2831" width="9.33203125" style="78" customWidth="1"/>
    <col min="2832" max="3073" width="7.21875" style="78"/>
    <col min="3074" max="3074" width="4.109375" style="78" customWidth="1"/>
    <col min="3075" max="3075" width="10.21875" style="78" customWidth="1"/>
    <col min="3076" max="3076" width="31.21875" style="78" customWidth="1"/>
    <col min="3077" max="3077" width="33.21875" style="78" customWidth="1"/>
    <col min="3078" max="3078" width="7.5546875" style="78" customWidth="1"/>
    <col min="3079" max="3079" width="10.33203125" style="78" customWidth="1"/>
    <col min="3080" max="3080" width="0" style="78" hidden="1" customWidth="1"/>
    <col min="3081" max="3081" width="10.33203125" style="78" customWidth="1"/>
    <col min="3082" max="3082" width="0" style="78" hidden="1" customWidth="1"/>
    <col min="3083" max="3083" width="10.33203125" style="78" customWidth="1"/>
    <col min="3084" max="3084" width="13.88671875" style="78" customWidth="1"/>
    <col min="3085" max="3085" width="15" style="78" customWidth="1"/>
    <col min="3086" max="3086" width="8.77734375" style="78" customWidth="1"/>
    <col min="3087" max="3087" width="9.33203125" style="78" customWidth="1"/>
    <col min="3088" max="3329" width="7.21875" style="78"/>
    <col min="3330" max="3330" width="4.109375" style="78" customWidth="1"/>
    <col min="3331" max="3331" width="10.21875" style="78" customWidth="1"/>
    <col min="3332" max="3332" width="31.21875" style="78" customWidth="1"/>
    <col min="3333" max="3333" width="33.21875" style="78" customWidth="1"/>
    <col min="3334" max="3334" width="7.5546875" style="78" customWidth="1"/>
    <col min="3335" max="3335" width="10.33203125" style="78" customWidth="1"/>
    <col min="3336" max="3336" width="0" style="78" hidden="1" customWidth="1"/>
    <col min="3337" max="3337" width="10.33203125" style="78" customWidth="1"/>
    <col min="3338" max="3338" width="0" style="78" hidden="1" customWidth="1"/>
    <col min="3339" max="3339" width="10.33203125" style="78" customWidth="1"/>
    <col min="3340" max="3340" width="13.88671875" style="78" customWidth="1"/>
    <col min="3341" max="3341" width="15" style="78" customWidth="1"/>
    <col min="3342" max="3342" width="8.77734375" style="78" customWidth="1"/>
    <col min="3343" max="3343" width="9.33203125" style="78" customWidth="1"/>
    <col min="3344" max="3585" width="7.21875" style="78"/>
    <col min="3586" max="3586" width="4.109375" style="78" customWidth="1"/>
    <col min="3587" max="3587" width="10.21875" style="78" customWidth="1"/>
    <col min="3588" max="3588" width="31.21875" style="78" customWidth="1"/>
    <col min="3589" max="3589" width="33.21875" style="78" customWidth="1"/>
    <col min="3590" max="3590" width="7.5546875" style="78" customWidth="1"/>
    <col min="3591" max="3591" width="10.33203125" style="78" customWidth="1"/>
    <col min="3592" max="3592" width="0" style="78" hidden="1" customWidth="1"/>
    <col min="3593" max="3593" width="10.33203125" style="78" customWidth="1"/>
    <col min="3594" max="3594" width="0" style="78" hidden="1" customWidth="1"/>
    <col min="3595" max="3595" width="10.33203125" style="78" customWidth="1"/>
    <col min="3596" max="3596" width="13.88671875" style="78" customWidth="1"/>
    <col min="3597" max="3597" width="15" style="78" customWidth="1"/>
    <col min="3598" max="3598" width="8.77734375" style="78" customWidth="1"/>
    <col min="3599" max="3599" width="9.33203125" style="78" customWidth="1"/>
    <col min="3600" max="3841" width="7.21875" style="78"/>
    <col min="3842" max="3842" width="4.109375" style="78" customWidth="1"/>
    <col min="3843" max="3843" width="10.21875" style="78" customWidth="1"/>
    <col min="3844" max="3844" width="31.21875" style="78" customWidth="1"/>
    <col min="3845" max="3845" width="33.21875" style="78" customWidth="1"/>
    <col min="3846" max="3846" width="7.5546875" style="78" customWidth="1"/>
    <col min="3847" max="3847" width="10.33203125" style="78" customWidth="1"/>
    <col min="3848" max="3848" width="0" style="78" hidden="1" customWidth="1"/>
    <col min="3849" max="3849" width="10.33203125" style="78" customWidth="1"/>
    <col min="3850" max="3850" width="0" style="78" hidden="1" customWidth="1"/>
    <col min="3851" max="3851" width="10.33203125" style="78" customWidth="1"/>
    <col min="3852" max="3852" width="13.88671875" style="78" customWidth="1"/>
    <col min="3853" max="3853" width="15" style="78" customWidth="1"/>
    <col min="3854" max="3854" width="8.77734375" style="78" customWidth="1"/>
    <col min="3855" max="3855" width="9.33203125" style="78" customWidth="1"/>
    <col min="3856" max="4097" width="7.21875" style="78"/>
    <col min="4098" max="4098" width="4.109375" style="78" customWidth="1"/>
    <col min="4099" max="4099" width="10.21875" style="78" customWidth="1"/>
    <col min="4100" max="4100" width="31.21875" style="78" customWidth="1"/>
    <col min="4101" max="4101" width="33.21875" style="78" customWidth="1"/>
    <col min="4102" max="4102" width="7.5546875" style="78" customWidth="1"/>
    <col min="4103" max="4103" width="10.33203125" style="78" customWidth="1"/>
    <col min="4104" max="4104" width="0" style="78" hidden="1" customWidth="1"/>
    <col min="4105" max="4105" width="10.33203125" style="78" customWidth="1"/>
    <col min="4106" max="4106" width="0" style="78" hidden="1" customWidth="1"/>
    <col min="4107" max="4107" width="10.33203125" style="78" customWidth="1"/>
    <col min="4108" max="4108" width="13.88671875" style="78" customWidth="1"/>
    <col min="4109" max="4109" width="15" style="78" customWidth="1"/>
    <col min="4110" max="4110" width="8.77734375" style="78" customWidth="1"/>
    <col min="4111" max="4111" width="9.33203125" style="78" customWidth="1"/>
    <col min="4112" max="4353" width="7.21875" style="78"/>
    <col min="4354" max="4354" width="4.109375" style="78" customWidth="1"/>
    <col min="4355" max="4355" width="10.21875" style="78" customWidth="1"/>
    <col min="4356" max="4356" width="31.21875" style="78" customWidth="1"/>
    <col min="4357" max="4357" width="33.21875" style="78" customWidth="1"/>
    <col min="4358" max="4358" width="7.5546875" style="78" customWidth="1"/>
    <col min="4359" max="4359" width="10.33203125" style="78" customWidth="1"/>
    <col min="4360" max="4360" width="0" style="78" hidden="1" customWidth="1"/>
    <col min="4361" max="4361" width="10.33203125" style="78" customWidth="1"/>
    <col min="4362" max="4362" width="0" style="78" hidden="1" customWidth="1"/>
    <col min="4363" max="4363" width="10.33203125" style="78" customWidth="1"/>
    <col min="4364" max="4364" width="13.88671875" style="78" customWidth="1"/>
    <col min="4365" max="4365" width="15" style="78" customWidth="1"/>
    <col min="4366" max="4366" width="8.77734375" style="78" customWidth="1"/>
    <col min="4367" max="4367" width="9.33203125" style="78" customWidth="1"/>
    <col min="4368" max="4609" width="7.21875" style="78"/>
    <col min="4610" max="4610" width="4.109375" style="78" customWidth="1"/>
    <col min="4611" max="4611" width="10.21875" style="78" customWidth="1"/>
    <col min="4612" max="4612" width="31.21875" style="78" customWidth="1"/>
    <col min="4613" max="4613" width="33.21875" style="78" customWidth="1"/>
    <col min="4614" max="4614" width="7.5546875" style="78" customWidth="1"/>
    <col min="4615" max="4615" width="10.33203125" style="78" customWidth="1"/>
    <col min="4616" max="4616" width="0" style="78" hidden="1" customWidth="1"/>
    <col min="4617" max="4617" width="10.33203125" style="78" customWidth="1"/>
    <col min="4618" max="4618" width="0" style="78" hidden="1" customWidth="1"/>
    <col min="4619" max="4619" width="10.33203125" style="78" customWidth="1"/>
    <col min="4620" max="4620" width="13.88671875" style="78" customWidth="1"/>
    <col min="4621" max="4621" width="15" style="78" customWidth="1"/>
    <col min="4622" max="4622" width="8.77734375" style="78" customWidth="1"/>
    <col min="4623" max="4623" width="9.33203125" style="78" customWidth="1"/>
    <col min="4624" max="4865" width="7.21875" style="78"/>
    <col min="4866" max="4866" width="4.109375" style="78" customWidth="1"/>
    <col min="4867" max="4867" width="10.21875" style="78" customWidth="1"/>
    <col min="4868" max="4868" width="31.21875" style="78" customWidth="1"/>
    <col min="4869" max="4869" width="33.21875" style="78" customWidth="1"/>
    <col min="4870" max="4870" width="7.5546875" style="78" customWidth="1"/>
    <col min="4871" max="4871" width="10.33203125" style="78" customWidth="1"/>
    <col min="4872" max="4872" width="0" style="78" hidden="1" customWidth="1"/>
    <col min="4873" max="4873" width="10.33203125" style="78" customWidth="1"/>
    <col min="4874" max="4874" width="0" style="78" hidden="1" customWidth="1"/>
    <col min="4875" max="4875" width="10.33203125" style="78" customWidth="1"/>
    <col min="4876" max="4876" width="13.88671875" style="78" customWidth="1"/>
    <col min="4877" max="4877" width="15" style="78" customWidth="1"/>
    <col min="4878" max="4878" width="8.77734375" style="78" customWidth="1"/>
    <col min="4879" max="4879" width="9.33203125" style="78" customWidth="1"/>
    <col min="4880" max="5121" width="7.21875" style="78"/>
    <col min="5122" max="5122" width="4.109375" style="78" customWidth="1"/>
    <col min="5123" max="5123" width="10.21875" style="78" customWidth="1"/>
    <col min="5124" max="5124" width="31.21875" style="78" customWidth="1"/>
    <col min="5125" max="5125" width="33.21875" style="78" customWidth="1"/>
    <col min="5126" max="5126" width="7.5546875" style="78" customWidth="1"/>
    <col min="5127" max="5127" width="10.33203125" style="78" customWidth="1"/>
    <col min="5128" max="5128" width="0" style="78" hidden="1" customWidth="1"/>
    <col min="5129" max="5129" width="10.33203125" style="78" customWidth="1"/>
    <col min="5130" max="5130" width="0" style="78" hidden="1" customWidth="1"/>
    <col min="5131" max="5131" width="10.33203125" style="78" customWidth="1"/>
    <col min="5132" max="5132" width="13.88671875" style="78" customWidth="1"/>
    <col min="5133" max="5133" width="15" style="78" customWidth="1"/>
    <col min="5134" max="5134" width="8.77734375" style="78" customWidth="1"/>
    <col min="5135" max="5135" width="9.33203125" style="78" customWidth="1"/>
    <col min="5136" max="5377" width="7.21875" style="78"/>
    <col min="5378" max="5378" width="4.109375" style="78" customWidth="1"/>
    <col min="5379" max="5379" width="10.21875" style="78" customWidth="1"/>
    <col min="5380" max="5380" width="31.21875" style="78" customWidth="1"/>
    <col min="5381" max="5381" width="33.21875" style="78" customWidth="1"/>
    <col min="5382" max="5382" width="7.5546875" style="78" customWidth="1"/>
    <col min="5383" max="5383" width="10.33203125" style="78" customWidth="1"/>
    <col min="5384" max="5384" width="0" style="78" hidden="1" customWidth="1"/>
    <col min="5385" max="5385" width="10.33203125" style="78" customWidth="1"/>
    <col min="5386" max="5386" width="0" style="78" hidden="1" customWidth="1"/>
    <col min="5387" max="5387" width="10.33203125" style="78" customWidth="1"/>
    <col min="5388" max="5388" width="13.88671875" style="78" customWidth="1"/>
    <col min="5389" max="5389" width="15" style="78" customWidth="1"/>
    <col min="5390" max="5390" width="8.77734375" style="78" customWidth="1"/>
    <col min="5391" max="5391" width="9.33203125" style="78" customWidth="1"/>
    <col min="5392" max="5633" width="7.21875" style="78"/>
    <col min="5634" max="5634" width="4.109375" style="78" customWidth="1"/>
    <col min="5635" max="5635" width="10.21875" style="78" customWidth="1"/>
    <col min="5636" max="5636" width="31.21875" style="78" customWidth="1"/>
    <col min="5637" max="5637" width="33.21875" style="78" customWidth="1"/>
    <col min="5638" max="5638" width="7.5546875" style="78" customWidth="1"/>
    <col min="5639" max="5639" width="10.33203125" style="78" customWidth="1"/>
    <col min="5640" max="5640" width="0" style="78" hidden="1" customWidth="1"/>
    <col min="5641" max="5641" width="10.33203125" style="78" customWidth="1"/>
    <col min="5642" max="5642" width="0" style="78" hidden="1" customWidth="1"/>
    <col min="5643" max="5643" width="10.33203125" style="78" customWidth="1"/>
    <col min="5644" max="5644" width="13.88671875" style="78" customWidth="1"/>
    <col min="5645" max="5645" width="15" style="78" customWidth="1"/>
    <col min="5646" max="5646" width="8.77734375" style="78" customWidth="1"/>
    <col min="5647" max="5647" width="9.33203125" style="78" customWidth="1"/>
    <col min="5648" max="5889" width="7.21875" style="78"/>
    <col min="5890" max="5890" width="4.109375" style="78" customWidth="1"/>
    <col min="5891" max="5891" width="10.21875" style="78" customWidth="1"/>
    <col min="5892" max="5892" width="31.21875" style="78" customWidth="1"/>
    <col min="5893" max="5893" width="33.21875" style="78" customWidth="1"/>
    <col min="5894" max="5894" width="7.5546875" style="78" customWidth="1"/>
    <col min="5895" max="5895" width="10.33203125" style="78" customWidth="1"/>
    <col min="5896" max="5896" width="0" style="78" hidden="1" customWidth="1"/>
    <col min="5897" max="5897" width="10.33203125" style="78" customWidth="1"/>
    <col min="5898" max="5898" width="0" style="78" hidden="1" customWidth="1"/>
    <col min="5899" max="5899" width="10.33203125" style="78" customWidth="1"/>
    <col min="5900" max="5900" width="13.88671875" style="78" customWidth="1"/>
    <col min="5901" max="5901" width="15" style="78" customWidth="1"/>
    <col min="5902" max="5902" width="8.77734375" style="78" customWidth="1"/>
    <col min="5903" max="5903" width="9.33203125" style="78" customWidth="1"/>
    <col min="5904" max="6145" width="7.21875" style="78"/>
    <col min="6146" max="6146" width="4.109375" style="78" customWidth="1"/>
    <col min="6147" max="6147" width="10.21875" style="78" customWidth="1"/>
    <col min="6148" max="6148" width="31.21875" style="78" customWidth="1"/>
    <col min="6149" max="6149" width="33.21875" style="78" customWidth="1"/>
    <col min="6150" max="6150" width="7.5546875" style="78" customWidth="1"/>
    <col min="6151" max="6151" width="10.33203125" style="78" customWidth="1"/>
    <col min="6152" max="6152" width="0" style="78" hidden="1" customWidth="1"/>
    <col min="6153" max="6153" width="10.33203125" style="78" customWidth="1"/>
    <col min="6154" max="6154" width="0" style="78" hidden="1" customWidth="1"/>
    <col min="6155" max="6155" width="10.33203125" style="78" customWidth="1"/>
    <col min="6156" max="6156" width="13.88671875" style="78" customWidth="1"/>
    <col min="6157" max="6157" width="15" style="78" customWidth="1"/>
    <col min="6158" max="6158" width="8.77734375" style="78" customWidth="1"/>
    <col min="6159" max="6159" width="9.33203125" style="78" customWidth="1"/>
    <col min="6160" max="6401" width="7.21875" style="78"/>
    <col min="6402" max="6402" width="4.109375" style="78" customWidth="1"/>
    <col min="6403" max="6403" width="10.21875" style="78" customWidth="1"/>
    <col min="6404" max="6404" width="31.21875" style="78" customWidth="1"/>
    <col min="6405" max="6405" width="33.21875" style="78" customWidth="1"/>
    <col min="6406" max="6406" width="7.5546875" style="78" customWidth="1"/>
    <col min="6407" max="6407" width="10.33203125" style="78" customWidth="1"/>
    <col min="6408" max="6408" width="0" style="78" hidden="1" customWidth="1"/>
    <col min="6409" max="6409" width="10.33203125" style="78" customWidth="1"/>
    <col min="6410" max="6410" width="0" style="78" hidden="1" customWidth="1"/>
    <col min="6411" max="6411" width="10.33203125" style="78" customWidth="1"/>
    <col min="6412" max="6412" width="13.88671875" style="78" customWidth="1"/>
    <col min="6413" max="6413" width="15" style="78" customWidth="1"/>
    <col min="6414" max="6414" width="8.77734375" style="78" customWidth="1"/>
    <col min="6415" max="6415" width="9.33203125" style="78" customWidth="1"/>
    <col min="6416" max="6657" width="7.21875" style="78"/>
    <col min="6658" max="6658" width="4.109375" style="78" customWidth="1"/>
    <col min="6659" max="6659" width="10.21875" style="78" customWidth="1"/>
    <col min="6660" max="6660" width="31.21875" style="78" customWidth="1"/>
    <col min="6661" max="6661" width="33.21875" style="78" customWidth="1"/>
    <col min="6662" max="6662" width="7.5546875" style="78" customWidth="1"/>
    <col min="6663" max="6663" width="10.33203125" style="78" customWidth="1"/>
    <col min="6664" max="6664" width="0" style="78" hidden="1" customWidth="1"/>
    <col min="6665" max="6665" width="10.33203125" style="78" customWidth="1"/>
    <col min="6666" max="6666" width="0" style="78" hidden="1" customWidth="1"/>
    <col min="6667" max="6667" width="10.33203125" style="78" customWidth="1"/>
    <col min="6668" max="6668" width="13.88671875" style="78" customWidth="1"/>
    <col min="6669" max="6669" width="15" style="78" customWidth="1"/>
    <col min="6670" max="6670" width="8.77734375" style="78" customWidth="1"/>
    <col min="6671" max="6671" width="9.33203125" style="78" customWidth="1"/>
    <col min="6672" max="6913" width="7.21875" style="78"/>
    <col min="6914" max="6914" width="4.109375" style="78" customWidth="1"/>
    <col min="6915" max="6915" width="10.21875" style="78" customWidth="1"/>
    <col min="6916" max="6916" width="31.21875" style="78" customWidth="1"/>
    <col min="6917" max="6917" width="33.21875" style="78" customWidth="1"/>
    <col min="6918" max="6918" width="7.5546875" style="78" customWidth="1"/>
    <col min="6919" max="6919" width="10.33203125" style="78" customWidth="1"/>
    <col min="6920" max="6920" width="0" style="78" hidden="1" customWidth="1"/>
    <col min="6921" max="6921" width="10.33203125" style="78" customWidth="1"/>
    <col min="6922" max="6922" width="0" style="78" hidden="1" customWidth="1"/>
    <col min="6923" max="6923" width="10.33203125" style="78" customWidth="1"/>
    <col min="6924" max="6924" width="13.88671875" style="78" customWidth="1"/>
    <col min="6925" max="6925" width="15" style="78" customWidth="1"/>
    <col min="6926" max="6926" width="8.77734375" style="78" customWidth="1"/>
    <col min="6927" max="6927" width="9.33203125" style="78" customWidth="1"/>
    <col min="6928" max="7169" width="7.21875" style="78"/>
    <col min="7170" max="7170" width="4.109375" style="78" customWidth="1"/>
    <col min="7171" max="7171" width="10.21875" style="78" customWidth="1"/>
    <col min="7172" max="7172" width="31.21875" style="78" customWidth="1"/>
    <col min="7173" max="7173" width="33.21875" style="78" customWidth="1"/>
    <col min="7174" max="7174" width="7.5546875" style="78" customWidth="1"/>
    <col min="7175" max="7175" width="10.33203125" style="78" customWidth="1"/>
    <col min="7176" max="7176" width="0" style="78" hidden="1" customWidth="1"/>
    <col min="7177" max="7177" width="10.33203125" style="78" customWidth="1"/>
    <col min="7178" max="7178" width="0" style="78" hidden="1" customWidth="1"/>
    <col min="7179" max="7179" width="10.33203125" style="78" customWidth="1"/>
    <col min="7180" max="7180" width="13.88671875" style="78" customWidth="1"/>
    <col min="7181" max="7181" width="15" style="78" customWidth="1"/>
    <col min="7182" max="7182" width="8.77734375" style="78" customWidth="1"/>
    <col min="7183" max="7183" width="9.33203125" style="78" customWidth="1"/>
    <col min="7184" max="7425" width="7.21875" style="78"/>
    <col min="7426" max="7426" width="4.109375" style="78" customWidth="1"/>
    <col min="7427" max="7427" width="10.21875" style="78" customWidth="1"/>
    <col min="7428" max="7428" width="31.21875" style="78" customWidth="1"/>
    <col min="7429" max="7429" width="33.21875" style="78" customWidth="1"/>
    <col min="7430" max="7430" width="7.5546875" style="78" customWidth="1"/>
    <col min="7431" max="7431" width="10.33203125" style="78" customWidth="1"/>
    <col min="7432" max="7432" width="0" style="78" hidden="1" customWidth="1"/>
    <col min="7433" max="7433" width="10.33203125" style="78" customWidth="1"/>
    <col min="7434" max="7434" width="0" style="78" hidden="1" customWidth="1"/>
    <col min="7435" max="7435" width="10.33203125" style="78" customWidth="1"/>
    <col min="7436" max="7436" width="13.88671875" style="78" customWidth="1"/>
    <col min="7437" max="7437" width="15" style="78" customWidth="1"/>
    <col min="7438" max="7438" width="8.77734375" style="78" customWidth="1"/>
    <col min="7439" max="7439" width="9.33203125" style="78" customWidth="1"/>
    <col min="7440" max="7681" width="7.21875" style="78"/>
    <col min="7682" max="7682" width="4.109375" style="78" customWidth="1"/>
    <col min="7683" max="7683" width="10.21875" style="78" customWidth="1"/>
    <col min="7684" max="7684" width="31.21875" style="78" customWidth="1"/>
    <col min="7685" max="7685" width="33.21875" style="78" customWidth="1"/>
    <col min="7686" max="7686" width="7.5546875" style="78" customWidth="1"/>
    <col min="7687" max="7687" width="10.33203125" style="78" customWidth="1"/>
    <col min="7688" max="7688" width="0" style="78" hidden="1" customWidth="1"/>
    <col min="7689" max="7689" width="10.33203125" style="78" customWidth="1"/>
    <col min="7690" max="7690" width="0" style="78" hidden="1" customWidth="1"/>
    <col min="7691" max="7691" width="10.33203125" style="78" customWidth="1"/>
    <col min="7692" max="7692" width="13.88671875" style="78" customWidth="1"/>
    <col min="7693" max="7693" width="15" style="78" customWidth="1"/>
    <col min="7694" max="7694" width="8.77734375" style="78" customWidth="1"/>
    <col min="7695" max="7695" width="9.33203125" style="78" customWidth="1"/>
    <col min="7696" max="7937" width="7.21875" style="78"/>
    <col min="7938" max="7938" width="4.109375" style="78" customWidth="1"/>
    <col min="7939" max="7939" width="10.21875" style="78" customWidth="1"/>
    <col min="7940" max="7940" width="31.21875" style="78" customWidth="1"/>
    <col min="7941" max="7941" width="33.21875" style="78" customWidth="1"/>
    <col min="7942" max="7942" width="7.5546875" style="78" customWidth="1"/>
    <col min="7943" max="7943" width="10.33203125" style="78" customWidth="1"/>
    <col min="7944" max="7944" width="0" style="78" hidden="1" customWidth="1"/>
    <col min="7945" max="7945" width="10.33203125" style="78" customWidth="1"/>
    <col min="7946" max="7946" width="0" style="78" hidden="1" customWidth="1"/>
    <col min="7947" max="7947" width="10.33203125" style="78" customWidth="1"/>
    <col min="7948" max="7948" width="13.88671875" style="78" customWidth="1"/>
    <col min="7949" max="7949" width="15" style="78" customWidth="1"/>
    <col min="7950" max="7950" width="8.77734375" style="78" customWidth="1"/>
    <col min="7951" max="7951" width="9.33203125" style="78" customWidth="1"/>
    <col min="7952" max="8193" width="7.21875" style="78"/>
    <col min="8194" max="8194" width="4.109375" style="78" customWidth="1"/>
    <col min="8195" max="8195" width="10.21875" style="78" customWidth="1"/>
    <col min="8196" max="8196" width="31.21875" style="78" customWidth="1"/>
    <col min="8197" max="8197" width="33.21875" style="78" customWidth="1"/>
    <col min="8198" max="8198" width="7.5546875" style="78" customWidth="1"/>
    <col min="8199" max="8199" width="10.33203125" style="78" customWidth="1"/>
    <col min="8200" max="8200" width="0" style="78" hidden="1" customWidth="1"/>
    <col min="8201" max="8201" width="10.33203125" style="78" customWidth="1"/>
    <col min="8202" max="8202" width="0" style="78" hidden="1" customWidth="1"/>
    <col min="8203" max="8203" width="10.33203125" style="78" customWidth="1"/>
    <col min="8204" max="8204" width="13.88671875" style="78" customWidth="1"/>
    <col min="8205" max="8205" width="15" style="78" customWidth="1"/>
    <col min="8206" max="8206" width="8.77734375" style="78" customWidth="1"/>
    <col min="8207" max="8207" width="9.33203125" style="78" customWidth="1"/>
    <col min="8208" max="8449" width="7.21875" style="78"/>
    <col min="8450" max="8450" width="4.109375" style="78" customWidth="1"/>
    <col min="8451" max="8451" width="10.21875" style="78" customWidth="1"/>
    <col min="8452" max="8452" width="31.21875" style="78" customWidth="1"/>
    <col min="8453" max="8453" width="33.21875" style="78" customWidth="1"/>
    <col min="8454" max="8454" width="7.5546875" style="78" customWidth="1"/>
    <col min="8455" max="8455" width="10.33203125" style="78" customWidth="1"/>
    <col min="8456" max="8456" width="0" style="78" hidden="1" customWidth="1"/>
    <col min="8457" max="8457" width="10.33203125" style="78" customWidth="1"/>
    <col min="8458" max="8458" width="0" style="78" hidden="1" customWidth="1"/>
    <col min="8459" max="8459" width="10.33203125" style="78" customWidth="1"/>
    <col min="8460" max="8460" width="13.88671875" style="78" customWidth="1"/>
    <col min="8461" max="8461" width="15" style="78" customWidth="1"/>
    <col min="8462" max="8462" width="8.77734375" style="78" customWidth="1"/>
    <col min="8463" max="8463" width="9.33203125" style="78" customWidth="1"/>
    <col min="8464" max="8705" width="7.21875" style="78"/>
    <col min="8706" max="8706" width="4.109375" style="78" customWidth="1"/>
    <col min="8707" max="8707" width="10.21875" style="78" customWidth="1"/>
    <col min="8708" max="8708" width="31.21875" style="78" customWidth="1"/>
    <col min="8709" max="8709" width="33.21875" style="78" customWidth="1"/>
    <col min="8710" max="8710" width="7.5546875" style="78" customWidth="1"/>
    <col min="8711" max="8711" width="10.33203125" style="78" customWidth="1"/>
    <col min="8712" max="8712" width="0" style="78" hidden="1" customWidth="1"/>
    <col min="8713" max="8713" width="10.33203125" style="78" customWidth="1"/>
    <col min="8714" max="8714" width="0" style="78" hidden="1" customWidth="1"/>
    <col min="8715" max="8715" width="10.33203125" style="78" customWidth="1"/>
    <col min="8716" max="8716" width="13.88671875" style="78" customWidth="1"/>
    <col min="8717" max="8717" width="15" style="78" customWidth="1"/>
    <col min="8718" max="8718" width="8.77734375" style="78" customWidth="1"/>
    <col min="8719" max="8719" width="9.33203125" style="78" customWidth="1"/>
    <col min="8720" max="8961" width="7.21875" style="78"/>
    <col min="8962" max="8962" width="4.109375" style="78" customWidth="1"/>
    <col min="8963" max="8963" width="10.21875" style="78" customWidth="1"/>
    <col min="8964" max="8964" width="31.21875" style="78" customWidth="1"/>
    <col min="8965" max="8965" width="33.21875" style="78" customWidth="1"/>
    <col min="8966" max="8966" width="7.5546875" style="78" customWidth="1"/>
    <col min="8967" max="8967" width="10.33203125" style="78" customWidth="1"/>
    <col min="8968" max="8968" width="0" style="78" hidden="1" customWidth="1"/>
    <col min="8969" max="8969" width="10.33203125" style="78" customWidth="1"/>
    <col min="8970" max="8970" width="0" style="78" hidden="1" customWidth="1"/>
    <col min="8971" max="8971" width="10.33203125" style="78" customWidth="1"/>
    <col min="8972" max="8972" width="13.88671875" style="78" customWidth="1"/>
    <col min="8973" max="8973" width="15" style="78" customWidth="1"/>
    <col min="8974" max="8974" width="8.77734375" style="78" customWidth="1"/>
    <col min="8975" max="8975" width="9.33203125" style="78" customWidth="1"/>
    <col min="8976" max="9217" width="7.21875" style="78"/>
    <col min="9218" max="9218" width="4.109375" style="78" customWidth="1"/>
    <col min="9219" max="9219" width="10.21875" style="78" customWidth="1"/>
    <col min="9220" max="9220" width="31.21875" style="78" customWidth="1"/>
    <col min="9221" max="9221" width="33.21875" style="78" customWidth="1"/>
    <col min="9222" max="9222" width="7.5546875" style="78" customWidth="1"/>
    <col min="9223" max="9223" width="10.33203125" style="78" customWidth="1"/>
    <col min="9224" max="9224" width="0" style="78" hidden="1" customWidth="1"/>
    <col min="9225" max="9225" width="10.33203125" style="78" customWidth="1"/>
    <col min="9226" max="9226" width="0" style="78" hidden="1" customWidth="1"/>
    <col min="9227" max="9227" width="10.33203125" style="78" customWidth="1"/>
    <col min="9228" max="9228" width="13.88671875" style="78" customWidth="1"/>
    <col min="9229" max="9229" width="15" style="78" customWidth="1"/>
    <col min="9230" max="9230" width="8.77734375" style="78" customWidth="1"/>
    <col min="9231" max="9231" width="9.33203125" style="78" customWidth="1"/>
    <col min="9232" max="9473" width="7.21875" style="78"/>
    <col min="9474" max="9474" width="4.109375" style="78" customWidth="1"/>
    <col min="9475" max="9475" width="10.21875" style="78" customWidth="1"/>
    <col min="9476" max="9476" width="31.21875" style="78" customWidth="1"/>
    <col min="9477" max="9477" width="33.21875" style="78" customWidth="1"/>
    <col min="9478" max="9478" width="7.5546875" style="78" customWidth="1"/>
    <col min="9479" max="9479" width="10.33203125" style="78" customWidth="1"/>
    <col min="9480" max="9480" width="0" style="78" hidden="1" customWidth="1"/>
    <col min="9481" max="9481" width="10.33203125" style="78" customWidth="1"/>
    <col min="9482" max="9482" width="0" style="78" hidden="1" customWidth="1"/>
    <col min="9483" max="9483" width="10.33203125" style="78" customWidth="1"/>
    <col min="9484" max="9484" width="13.88671875" style="78" customWidth="1"/>
    <col min="9485" max="9485" width="15" style="78" customWidth="1"/>
    <col min="9486" max="9486" width="8.77734375" style="78" customWidth="1"/>
    <col min="9487" max="9487" width="9.33203125" style="78" customWidth="1"/>
    <col min="9488" max="9729" width="7.21875" style="78"/>
    <col min="9730" max="9730" width="4.109375" style="78" customWidth="1"/>
    <col min="9731" max="9731" width="10.21875" style="78" customWidth="1"/>
    <col min="9732" max="9732" width="31.21875" style="78" customWidth="1"/>
    <col min="9733" max="9733" width="33.21875" style="78" customWidth="1"/>
    <col min="9734" max="9734" width="7.5546875" style="78" customWidth="1"/>
    <col min="9735" max="9735" width="10.33203125" style="78" customWidth="1"/>
    <col min="9736" max="9736" width="0" style="78" hidden="1" customWidth="1"/>
    <col min="9737" max="9737" width="10.33203125" style="78" customWidth="1"/>
    <col min="9738" max="9738" width="0" style="78" hidden="1" customWidth="1"/>
    <col min="9739" max="9739" width="10.33203125" style="78" customWidth="1"/>
    <col min="9740" max="9740" width="13.88671875" style="78" customWidth="1"/>
    <col min="9741" max="9741" width="15" style="78" customWidth="1"/>
    <col min="9742" max="9742" width="8.77734375" style="78" customWidth="1"/>
    <col min="9743" max="9743" width="9.33203125" style="78" customWidth="1"/>
    <col min="9744" max="9985" width="7.21875" style="78"/>
    <col min="9986" max="9986" width="4.109375" style="78" customWidth="1"/>
    <col min="9987" max="9987" width="10.21875" style="78" customWidth="1"/>
    <col min="9988" max="9988" width="31.21875" style="78" customWidth="1"/>
    <col min="9989" max="9989" width="33.21875" style="78" customWidth="1"/>
    <col min="9990" max="9990" width="7.5546875" style="78" customWidth="1"/>
    <col min="9991" max="9991" width="10.33203125" style="78" customWidth="1"/>
    <col min="9992" max="9992" width="0" style="78" hidden="1" customWidth="1"/>
    <col min="9993" max="9993" width="10.33203125" style="78" customWidth="1"/>
    <col min="9994" max="9994" width="0" style="78" hidden="1" customWidth="1"/>
    <col min="9995" max="9995" width="10.33203125" style="78" customWidth="1"/>
    <col min="9996" max="9996" width="13.88671875" style="78" customWidth="1"/>
    <col min="9997" max="9997" width="15" style="78" customWidth="1"/>
    <col min="9998" max="9998" width="8.77734375" style="78" customWidth="1"/>
    <col min="9999" max="9999" width="9.33203125" style="78" customWidth="1"/>
    <col min="10000" max="10241" width="7.21875" style="78"/>
    <col min="10242" max="10242" width="4.109375" style="78" customWidth="1"/>
    <col min="10243" max="10243" width="10.21875" style="78" customWidth="1"/>
    <col min="10244" max="10244" width="31.21875" style="78" customWidth="1"/>
    <col min="10245" max="10245" width="33.21875" style="78" customWidth="1"/>
    <col min="10246" max="10246" width="7.5546875" style="78" customWidth="1"/>
    <col min="10247" max="10247" width="10.33203125" style="78" customWidth="1"/>
    <col min="10248" max="10248" width="0" style="78" hidden="1" customWidth="1"/>
    <col min="10249" max="10249" width="10.33203125" style="78" customWidth="1"/>
    <col min="10250" max="10250" width="0" style="78" hidden="1" customWidth="1"/>
    <col min="10251" max="10251" width="10.33203125" style="78" customWidth="1"/>
    <col min="10252" max="10252" width="13.88671875" style="78" customWidth="1"/>
    <col min="10253" max="10253" width="15" style="78" customWidth="1"/>
    <col min="10254" max="10254" width="8.77734375" style="78" customWidth="1"/>
    <col min="10255" max="10255" width="9.33203125" style="78" customWidth="1"/>
    <col min="10256" max="10497" width="7.21875" style="78"/>
    <col min="10498" max="10498" width="4.109375" style="78" customWidth="1"/>
    <col min="10499" max="10499" width="10.21875" style="78" customWidth="1"/>
    <col min="10500" max="10500" width="31.21875" style="78" customWidth="1"/>
    <col min="10501" max="10501" width="33.21875" style="78" customWidth="1"/>
    <col min="10502" max="10502" width="7.5546875" style="78" customWidth="1"/>
    <col min="10503" max="10503" width="10.33203125" style="78" customWidth="1"/>
    <col min="10504" max="10504" width="0" style="78" hidden="1" customWidth="1"/>
    <col min="10505" max="10505" width="10.33203125" style="78" customWidth="1"/>
    <col min="10506" max="10506" width="0" style="78" hidden="1" customWidth="1"/>
    <col min="10507" max="10507" width="10.33203125" style="78" customWidth="1"/>
    <col min="10508" max="10508" width="13.88671875" style="78" customWidth="1"/>
    <col min="10509" max="10509" width="15" style="78" customWidth="1"/>
    <col min="10510" max="10510" width="8.77734375" style="78" customWidth="1"/>
    <col min="10511" max="10511" width="9.33203125" style="78" customWidth="1"/>
    <col min="10512" max="10753" width="7.21875" style="78"/>
    <col min="10754" max="10754" width="4.109375" style="78" customWidth="1"/>
    <col min="10755" max="10755" width="10.21875" style="78" customWidth="1"/>
    <col min="10756" max="10756" width="31.21875" style="78" customWidth="1"/>
    <col min="10757" max="10757" width="33.21875" style="78" customWidth="1"/>
    <col min="10758" max="10758" width="7.5546875" style="78" customWidth="1"/>
    <col min="10759" max="10759" width="10.33203125" style="78" customWidth="1"/>
    <col min="10760" max="10760" width="0" style="78" hidden="1" customWidth="1"/>
    <col min="10761" max="10761" width="10.33203125" style="78" customWidth="1"/>
    <col min="10762" max="10762" width="0" style="78" hidden="1" customWidth="1"/>
    <col min="10763" max="10763" width="10.33203125" style="78" customWidth="1"/>
    <col min="10764" max="10764" width="13.88671875" style="78" customWidth="1"/>
    <col min="10765" max="10765" width="15" style="78" customWidth="1"/>
    <col min="10766" max="10766" width="8.77734375" style="78" customWidth="1"/>
    <col min="10767" max="10767" width="9.33203125" style="78" customWidth="1"/>
    <col min="10768" max="11009" width="7.21875" style="78"/>
    <col min="11010" max="11010" width="4.109375" style="78" customWidth="1"/>
    <col min="11011" max="11011" width="10.21875" style="78" customWidth="1"/>
    <col min="11012" max="11012" width="31.21875" style="78" customWidth="1"/>
    <col min="11013" max="11013" width="33.21875" style="78" customWidth="1"/>
    <col min="11014" max="11014" width="7.5546875" style="78" customWidth="1"/>
    <col min="11015" max="11015" width="10.33203125" style="78" customWidth="1"/>
    <col min="11016" max="11016" width="0" style="78" hidden="1" customWidth="1"/>
    <col min="11017" max="11017" width="10.33203125" style="78" customWidth="1"/>
    <col min="11018" max="11018" width="0" style="78" hidden="1" customWidth="1"/>
    <col min="11019" max="11019" width="10.33203125" style="78" customWidth="1"/>
    <col min="11020" max="11020" width="13.88671875" style="78" customWidth="1"/>
    <col min="11021" max="11021" width="15" style="78" customWidth="1"/>
    <col min="11022" max="11022" width="8.77734375" style="78" customWidth="1"/>
    <col min="11023" max="11023" width="9.33203125" style="78" customWidth="1"/>
    <col min="11024" max="11265" width="7.21875" style="78"/>
    <col min="11266" max="11266" width="4.109375" style="78" customWidth="1"/>
    <col min="11267" max="11267" width="10.21875" style="78" customWidth="1"/>
    <col min="11268" max="11268" width="31.21875" style="78" customWidth="1"/>
    <col min="11269" max="11269" width="33.21875" style="78" customWidth="1"/>
    <col min="11270" max="11270" width="7.5546875" style="78" customWidth="1"/>
    <col min="11271" max="11271" width="10.33203125" style="78" customWidth="1"/>
    <col min="11272" max="11272" width="0" style="78" hidden="1" customWidth="1"/>
    <col min="11273" max="11273" width="10.33203125" style="78" customWidth="1"/>
    <col min="11274" max="11274" width="0" style="78" hidden="1" customWidth="1"/>
    <col min="11275" max="11275" width="10.33203125" style="78" customWidth="1"/>
    <col min="11276" max="11276" width="13.88671875" style="78" customWidth="1"/>
    <col min="11277" max="11277" width="15" style="78" customWidth="1"/>
    <col min="11278" max="11278" width="8.77734375" style="78" customWidth="1"/>
    <col min="11279" max="11279" width="9.33203125" style="78" customWidth="1"/>
    <col min="11280" max="11521" width="7.21875" style="78"/>
    <col min="11522" max="11522" width="4.109375" style="78" customWidth="1"/>
    <col min="11523" max="11523" width="10.21875" style="78" customWidth="1"/>
    <col min="11524" max="11524" width="31.21875" style="78" customWidth="1"/>
    <col min="11525" max="11525" width="33.21875" style="78" customWidth="1"/>
    <col min="11526" max="11526" width="7.5546875" style="78" customWidth="1"/>
    <col min="11527" max="11527" width="10.33203125" style="78" customWidth="1"/>
    <col min="11528" max="11528" width="0" style="78" hidden="1" customWidth="1"/>
    <col min="11529" max="11529" width="10.33203125" style="78" customWidth="1"/>
    <col min="11530" max="11530" width="0" style="78" hidden="1" customWidth="1"/>
    <col min="11531" max="11531" width="10.33203125" style="78" customWidth="1"/>
    <col min="11532" max="11532" width="13.88671875" style="78" customWidth="1"/>
    <col min="11533" max="11533" width="15" style="78" customWidth="1"/>
    <col min="11534" max="11534" width="8.77734375" style="78" customWidth="1"/>
    <col min="11535" max="11535" width="9.33203125" style="78" customWidth="1"/>
    <col min="11536" max="11777" width="7.21875" style="78"/>
    <col min="11778" max="11778" width="4.109375" style="78" customWidth="1"/>
    <col min="11779" max="11779" width="10.21875" style="78" customWidth="1"/>
    <col min="11780" max="11780" width="31.21875" style="78" customWidth="1"/>
    <col min="11781" max="11781" width="33.21875" style="78" customWidth="1"/>
    <col min="11782" max="11782" width="7.5546875" style="78" customWidth="1"/>
    <col min="11783" max="11783" width="10.33203125" style="78" customWidth="1"/>
    <col min="11784" max="11784" width="0" style="78" hidden="1" customWidth="1"/>
    <col min="11785" max="11785" width="10.33203125" style="78" customWidth="1"/>
    <col min="11786" max="11786" width="0" style="78" hidden="1" customWidth="1"/>
    <col min="11787" max="11787" width="10.33203125" style="78" customWidth="1"/>
    <col min="11788" max="11788" width="13.88671875" style="78" customWidth="1"/>
    <col min="11789" max="11789" width="15" style="78" customWidth="1"/>
    <col min="11790" max="11790" width="8.77734375" style="78" customWidth="1"/>
    <col min="11791" max="11791" width="9.33203125" style="78" customWidth="1"/>
    <col min="11792" max="12033" width="7.21875" style="78"/>
    <col min="12034" max="12034" width="4.109375" style="78" customWidth="1"/>
    <col min="12035" max="12035" width="10.21875" style="78" customWidth="1"/>
    <col min="12036" max="12036" width="31.21875" style="78" customWidth="1"/>
    <col min="12037" max="12037" width="33.21875" style="78" customWidth="1"/>
    <col min="12038" max="12038" width="7.5546875" style="78" customWidth="1"/>
    <col min="12039" max="12039" width="10.33203125" style="78" customWidth="1"/>
    <col min="12040" max="12040" width="0" style="78" hidden="1" customWidth="1"/>
    <col min="12041" max="12041" width="10.33203125" style="78" customWidth="1"/>
    <col min="12042" max="12042" width="0" style="78" hidden="1" customWidth="1"/>
    <col min="12043" max="12043" width="10.33203125" style="78" customWidth="1"/>
    <col min="12044" max="12044" width="13.88671875" style="78" customWidth="1"/>
    <col min="12045" max="12045" width="15" style="78" customWidth="1"/>
    <col min="12046" max="12046" width="8.77734375" style="78" customWidth="1"/>
    <col min="12047" max="12047" width="9.33203125" style="78" customWidth="1"/>
    <col min="12048" max="12289" width="7.21875" style="78"/>
    <col min="12290" max="12290" width="4.109375" style="78" customWidth="1"/>
    <col min="12291" max="12291" width="10.21875" style="78" customWidth="1"/>
    <col min="12292" max="12292" width="31.21875" style="78" customWidth="1"/>
    <col min="12293" max="12293" width="33.21875" style="78" customWidth="1"/>
    <col min="12294" max="12294" width="7.5546875" style="78" customWidth="1"/>
    <col min="12295" max="12295" width="10.33203125" style="78" customWidth="1"/>
    <col min="12296" max="12296" width="0" style="78" hidden="1" customWidth="1"/>
    <col min="12297" max="12297" width="10.33203125" style="78" customWidth="1"/>
    <col min="12298" max="12298" width="0" style="78" hidden="1" customWidth="1"/>
    <col min="12299" max="12299" width="10.33203125" style="78" customWidth="1"/>
    <col min="12300" max="12300" width="13.88671875" style="78" customWidth="1"/>
    <col min="12301" max="12301" width="15" style="78" customWidth="1"/>
    <col min="12302" max="12302" width="8.77734375" style="78" customWidth="1"/>
    <col min="12303" max="12303" width="9.33203125" style="78" customWidth="1"/>
    <col min="12304" max="12545" width="7.21875" style="78"/>
    <col min="12546" max="12546" width="4.109375" style="78" customWidth="1"/>
    <col min="12547" max="12547" width="10.21875" style="78" customWidth="1"/>
    <col min="12548" max="12548" width="31.21875" style="78" customWidth="1"/>
    <col min="12549" max="12549" width="33.21875" style="78" customWidth="1"/>
    <col min="12550" max="12550" width="7.5546875" style="78" customWidth="1"/>
    <col min="12551" max="12551" width="10.33203125" style="78" customWidth="1"/>
    <col min="12552" max="12552" width="0" style="78" hidden="1" customWidth="1"/>
    <col min="12553" max="12553" width="10.33203125" style="78" customWidth="1"/>
    <col min="12554" max="12554" width="0" style="78" hidden="1" customWidth="1"/>
    <col min="12555" max="12555" width="10.33203125" style="78" customWidth="1"/>
    <col min="12556" max="12556" width="13.88671875" style="78" customWidth="1"/>
    <col min="12557" max="12557" width="15" style="78" customWidth="1"/>
    <col min="12558" max="12558" width="8.77734375" style="78" customWidth="1"/>
    <col min="12559" max="12559" width="9.33203125" style="78" customWidth="1"/>
    <col min="12560" max="12801" width="7.21875" style="78"/>
    <col min="12802" max="12802" width="4.109375" style="78" customWidth="1"/>
    <col min="12803" max="12803" width="10.21875" style="78" customWidth="1"/>
    <col min="12804" max="12804" width="31.21875" style="78" customWidth="1"/>
    <col min="12805" max="12805" width="33.21875" style="78" customWidth="1"/>
    <col min="12806" max="12806" width="7.5546875" style="78" customWidth="1"/>
    <col min="12807" max="12807" width="10.33203125" style="78" customWidth="1"/>
    <col min="12808" max="12808" width="0" style="78" hidden="1" customWidth="1"/>
    <col min="12809" max="12809" width="10.33203125" style="78" customWidth="1"/>
    <col min="12810" max="12810" width="0" style="78" hidden="1" customWidth="1"/>
    <col min="12811" max="12811" width="10.33203125" style="78" customWidth="1"/>
    <col min="12812" max="12812" width="13.88671875" style="78" customWidth="1"/>
    <col min="12813" max="12813" width="15" style="78" customWidth="1"/>
    <col min="12814" max="12814" width="8.77734375" style="78" customWidth="1"/>
    <col min="12815" max="12815" width="9.33203125" style="78" customWidth="1"/>
    <col min="12816" max="13057" width="7.21875" style="78"/>
    <col min="13058" max="13058" width="4.109375" style="78" customWidth="1"/>
    <col min="13059" max="13059" width="10.21875" style="78" customWidth="1"/>
    <col min="13060" max="13060" width="31.21875" style="78" customWidth="1"/>
    <col min="13061" max="13061" width="33.21875" style="78" customWidth="1"/>
    <col min="13062" max="13062" width="7.5546875" style="78" customWidth="1"/>
    <col min="13063" max="13063" width="10.33203125" style="78" customWidth="1"/>
    <col min="13064" max="13064" width="0" style="78" hidden="1" customWidth="1"/>
    <col min="13065" max="13065" width="10.33203125" style="78" customWidth="1"/>
    <col min="13066" max="13066" width="0" style="78" hidden="1" customWidth="1"/>
    <col min="13067" max="13067" width="10.33203125" style="78" customWidth="1"/>
    <col min="13068" max="13068" width="13.88671875" style="78" customWidth="1"/>
    <col min="13069" max="13069" width="15" style="78" customWidth="1"/>
    <col min="13070" max="13070" width="8.77734375" style="78" customWidth="1"/>
    <col min="13071" max="13071" width="9.33203125" style="78" customWidth="1"/>
    <col min="13072" max="13313" width="7.21875" style="78"/>
    <col min="13314" max="13314" width="4.109375" style="78" customWidth="1"/>
    <col min="13315" max="13315" width="10.21875" style="78" customWidth="1"/>
    <col min="13316" max="13316" width="31.21875" style="78" customWidth="1"/>
    <col min="13317" max="13317" width="33.21875" style="78" customWidth="1"/>
    <col min="13318" max="13318" width="7.5546875" style="78" customWidth="1"/>
    <col min="13319" max="13319" width="10.33203125" style="78" customWidth="1"/>
    <col min="13320" max="13320" width="0" style="78" hidden="1" customWidth="1"/>
    <col min="13321" max="13321" width="10.33203125" style="78" customWidth="1"/>
    <col min="13322" max="13322" width="0" style="78" hidden="1" customWidth="1"/>
    <col min="13323" max="13323" width="10.33203125" style="78" customWidth="1"/>
    <col min="13324" max="13324" width="13.88671875" style="78" customWidth="1"/>
    <col min="13325" max="13325" width="15" style="78" customWidth="1"/>
    <col min="13326" max="13326" width="8.77734375" style="78" customWidth="1"/>
    <col min="13327" max="13327" width="9.33203125" style="78" customWidth="1"/>
    <col min="13328" max="13569" width="7.21875" style="78"/>
    <col min="13570" max="13570" width="4.109375" style="78" customWidth="1"/>
    <col min="13571" max="13571" width="10.21875" style="78" customWidth="1"/>
    <col min="13572" max="13572" width="31.21875" style="78" customWidth="1"/>
    <col min="13573" max="13573" width="33.21875" style="78" customWidth="1"/>
    <col min="13574" max="13574" width="7.5546875" style="78" customWidth="1"/>
    <col min="13575" max="13575" width="10.33203125" style="78" customWidth="1"/>
    <col min="13576" max="13576" width="0" style="78" hidden="1" customWidth="1"/>
    <col min="13577" max="13577" width="10.33203125" style="78" customWidth="1"/>
    <col min="13578" max="13578" width="0" style="78" hidden="1" customWidth="1"/>
    <col min="13579" max="13579" width="10.33203125" style="78" customWidth="1"/>
    <col min="13580" max="13580" width="13.88671875" style="78" customWidth="1"/>
    <col min="13581" max="13581" width="15" style="78" customWidth="1"/>
    <col min="13582" max="13582" width="8.77734375" style="78" customWidth="1"/>
    <col min="13583" max="13583" width="9.33203125" style="78" customWidth="1"/>
    <col min="13584" max="13825" width="7.21875" style="78"/>
    <col min="13826" max="13826" width="4.109375" style="78" customWidth="1"/>
    <col min="13827" max="13827" width="10.21875" style="78" customWidth="1"/>
    <col min="13828" max="13828" width="31.21875" style="78" customWidth="1"/>
    <col min="13829" max="13829" width="33.21875" style="78" customWidth="1"/>
    <col min="13830" max="13830" width="7.5546875" style="78" customWidth="1"/>
    <col min="13831" max="13831" width="10.33203125" style="78" customWidth="1"/>
    <col min="13832" max="13832" width="0" style="78" hidden="1" customWidth="1"/>
    <col min="13833" max="13833" width="10.33203125" style="78" customWidth="1"/>
    <col min="13834" max="13834" width="0" style="78" hidden="1" customWidth="1"/>
    <col min="13835" max="13835" width="10.33203125" style="78" customWidth="1"/>
    <col min="13836" max="13836" width="13.88671875" style="78" customWidth="1"/>
    <col min="13837" max="13837" width="15" style="78" customWidth="1"/>
    <col min="13838" max="13838" width="8.77734375" style="78" customWidth="1"/>
    <col min="13839" max="13839" width="9.33203125" style="78" customWidth="1"/>
    <col min="13840" max="14081" width="7.21875" style="78"/>
    <col min="14082" max="14082" width="4.109375" style="78" customWidth="1"/>
    <col min="14083" max="14083" width="10.21875" style="78" customWidth="1"/>
    <col min="14084" max="14084" width="31.21875" style="78" customWidth="1"/>
    <col min="14085" max="14085" width="33.21875" style="78" customWidth="1"/>
    <col min="14086" max="14086" width="7.5546875" style="78" customWidth="1"/>
    <col min="14087" max="14087" width="10.33203125" style="78" customWidth="1"/>
    <col min="14088" max="14088" width="0" style="78" hidden="1" customWidth="1"/>
    <col min="14089" max="14089" width="10.33203125" style="78" customWidth="1"/>
    <col min="14090" max="14090" width="0" style="78" hidden="1" customWidth="1"/>
    <col min="14091" max="14091" width="10.33203125" style="78" customWidth="1"/>
    <col min="14092" max="14092" width="13.88671875" style="78" customWidth="1"/>
    <col min="14093" max="14093" width="15" style="78" customWidth="1"/>
    <col min="14094" max="14094" width="8.77734375" style="78" customWidth="1"/>
    <col min="14095" max="14095" width="9.33203125" style="78" customWidth="1"/>
    <col min="14096" max="14337" width="7.21875" style="78"/>
    <col min="14338" max="14338" width="4.109375" style="78" customWidth="1"/>
    <col min="14339" max="14339" width="10.21875" style="78" customWidth="1"/>
    <col min="14340" max="14340" width="31.21875" style="78" customWidth="1"/>
    <col min="14341" max="14341" width="33.21875" style="78" customWidth="1"/>
    <col min="14342" max="14342" width="7.5546875" style="78" customWidth="1"/>
    <col min="14343" max="14343" width="10.33203125" style="78" customWidth="1"/>
    <col min="14344" max="14344" width="0" style="78" hidden="1" customWidth="1"/>
    <col min="14345" max="14345" width="10.33203125" style="78" customWidth="1"/>
    <col min="14346" max="14346" width="0" style="78" hidden="1" customWidth="1"/>
    <col min="14347" max="14347" width="10.33203125" style="78" customWidth="1"/>
    <col min="14348" max="14348" width="13.88671875" style="78" customWidth="1"/>
    <col min="14349" max="14349" width="15" style="78" customWidth="1"/>
    <col min="14350" max="14350" width="8.77734375" style="78" customWidth="1"/>
    <col min="14351" max="14351" width="9.33203125" style="78" customWidth="1"/>
    <col min="14352" max="14593" width="7.21875" style="78"/>
    <col min="14594" max="14594" width="4.109375" style="78" customWidth="1"/>
    <col min="14595" max="14595" width="10.21875" style="78" customWidth="1"/>
    <col min="14596" max="14596" width="31.21875" style="78" customWidth="1"/>
    <col min="14597" max="14597" width="33.21875" style="78" customWidth="1"/>
    <col min="14598" max="14598" width="7.5546875" style="78" customWidth="1"/>
    <col min="14599" max="14599" width="10.33203125" style="78" customWidth="1"/>
    <col min="14600" max="14600" width="0" style="78" hidden="1" customWidth="1"/>
    <col min="14601" max="14601" width="10.33203125" style="78" customWidth="1"/>
    <col min="14602" max="14602" width="0" style="78" hidden="1" customWidth="1"/>
    <col min="14603" max="14603" width="10.33203125" style="78" customWidth="1"/>
    <col min="14604" max="14604" width="13.88671875" style="78" customWidth="1"/>
    <col min="14605" max="14605" width="15" style="78" customWidth="1"/>
    <col min="14606" max="14606" width="8.77734375" style="78" customWidth="1"/>
    <col min="14607" max="14607" width="9.33203125" style="78" customWidth="1"/>
    <col min="14608" max="14849" width="7.21875" style="78"/>
    <col min="14850" max="14850" width="4.109375" style="78" customWidth="1"/>
    <col min="14851" max="14851" width="10.21875" style="78" customWidth="1"/>
    <col min="14852" max="14852" width="31.21875" style="78" customWidth="1"/>
    <col min="14853" max="14853" width="33.21875" style="78" customWidth="1"/>
    <col min="14854" max="14854" width="7.5546875" style="78" customWidth="1"/>
    <col min="14855" max="14855" width="10.33203125" style="78" customWidth="1"/>
    <col min="14856" max="14856" width="0" style="78" hidden="1" customWidth="1"/>
    <col min="14857" max="14857" width="10.33203125" style="78" customWidth="1"/>
    <col min="14858" max="14858" width="0" style="78" hidden="1" customWidth="1"/>
    <col min="14859" max="14859" width="10.33203125" style="78" customWidth="1"/>
    <col min="14860" max="14860" width="13.88671875" style="78" customWidth="1"/>
    <col min="14861" max="14861" width="15" style="78" customWidth="1"/>
    <col min="14862" max="14862" width="8.77734375" style="78" customWidth="1"/>
    <col min="14863" max="14863" width="9.33203125" style="78" customWidth="1"/>
    <col min="14864" max="15105" width="7.21875" style="78"/>
    <col min="15106" max="15106" width="4.109375" style="78" customWidth="1"/>
    <col min="15107" max="15107" width="10.21875" style="78" customWidth="1"/>
    <col min="15108" max="15108" width="31.21875" style="78" customWidth="1"/>
    <col min="15109" max="15109" width="33.21875" style="78" customWidth="1"/>
    <col min="15110" max="15110" width="7.5546875" style="78" customWidth="1"/>
    <col min="15111" max="15111" width="10.33203125" style="78" customWidth="1"/>
    <col min="15112" max="15112" width="0" style="78" hidden="1" customWidth="1"/>
    <col min="15113" max="15113" width="10.33203125" style="78" customWidth="1"/>
    <col min="15114" max="15114" width="0" style="78" hidden="1" customWidth="1"/>
    <col min="15115" max="15115" width="10.33203125" style="78" customWidth="1"/>
    <col min="15116" max="15116" width="13.88671875" style="78" customWidth="1"/>
    <col min="15117" max="15117" width="15" style="78" customWidth="1"/>
    <col min="15118" max="15118" width="8.77734375" style="78" customWidth="1"/>
    <col min="15119" max="15119" width="9.33203125" style="78" customWidth="1"/>
    <col min="15120" max="15361" width="7.21875" style="78"/>
    <col min="15362" max="15362" width="4.109375" style="78" customWidth="1"/>
    <col min="15363" max="15363" width="10.21875" style="78" customWidth="1"/>
    <col min="15364" max="15364" width="31.21875" style="78" customWidth="1"/>
    <col min="15365" max="15365" width="33.21875" style="78" customWidth="1"/>
    <col min="15366" max="15366" width="7.5546875" style="78" customWidth="1"/>
    <col min="15367" max="15367" width="10.33203125" style="78" customWidth="1"/>
    <col min="15368" max="15368" width="0" style="78" hidden="1" customWidth="1"/>
    <col min="15369" max="15369" width="10.33203125" style="78" customWidth="1"/>
    <col min="15370" max="15370" width="0" style="78" hidden="1" customWidth="1"/>
    <col min="15371" max="15371" width="10.33203125" style="78" customWidth="1"/>
    <col min="15372" max="15372" width="13.88671875" style="78" customWidth="1"/>
    <col min="15373" max="15373" width="15" style="78" customWidth="1"/>
    <col min="15374" max="15374" width="8.77734375" style="78" customWidth="1"/>
    <col min="15375" max="15375" width="9.33203125" style="78" customWidth="1"/>
    <col min="15376" max="15617" width="7.21875" style="78"/>
    <col min="15618" max="15618" width="4.109375" style="78" customWidth="1"/>
    <col min="15619" max="15619" width="10.21875" style="78" customWidth="1"/>
    <col min="15620" max="15620" width="31.21875" style="78" customWidth="1"/>
    <col min="15621" max="15621" width="33.21875" style="78" customWidth="1"/>
    <col min="15622" max="15622" width="7.5546875" style="78" customWidth="1"/>
    <col min="15623" max="15623" width="10.33203125" style="78" customWidth="1"/>
    <col min="15624" max="15624" width="0" style="78" hidden="1" customWidth="1"/>
    <col min="15625" max="15625" width="10.33203125" style="78" customWidth="1"/>
    <col min="15626" max="15626" width="0" style="78" hidden="1" customWidth="1"/>
    <col min="15627" max="15627" width="10.33203125" style="78" customWidth="1"/>
    <col min="15628" max="15628" width="13.88671875" style="78" customWidth="1"/>
    <col min="15629" max="15629" width="15" style="78" customWidth="1"/>
    <col min="15630" max="15630" width="8.77734375" style="78" customWidth="1"/>
    <col min="15631" max="15631" width="9.33203125" style="78" customWidth="1"/>
    <col min="15632" max="15873" width="7.21875" style="78"/>
    <col min="15874" max="15874" width="4.109375" style="78" customWidth="1"/>
    <col min="15875" max="15875" width="10.21875" style="78" customWidth="1"/>
    <col min="15876" max="15876" width="31.21875" style="78" customWidth="1"/>
    <col min="15877" max="15877" width="33.21875" style="78" customWidth="1"/>
    <col min="15878" max="15878" width="7.5546875" style="78" customWidth="1"/>
    <col min="15879" max="15879" width="10.33203125" style="78" customWidth="1"/>
    <col min="15880" max="15880" width="0" style="78" hidden="1" customWidth="1"/>
    <col min="15881" max="15881" width="10.33203125" style="78" customWidth="1"/>
    <col min="15882" max="15882" width="0" style="78" hidden="1" customWidth="1"/>
    <col min="15883" max="15883" width="10.33203125" style="78" customWidth="1"/>
    <col min="15884" max="15884" width="13.88671875" style="78" customWidth="1"/>
    <col min="15885" max="15885" width="15" style="78" customWidth="1"/>
    <col min="15886" max="15886" width="8.77734375" style="78" customWidth="1"/>
    <col min="15887" max="15887" width="9.33203125" style="78" customWidth="1"/>
    <col min="15888" max="16129" width="7.21875" style="78"/>
    <col min="16130" max="16130" width="4.109375" style="78" customWidth="1"/>
    <col min="16131" max="16131" width="10.21875" style="78" customWidth="1"/>
    <col min="16132" max="16132" width="31.21875" style="78" customWidth="1"/>
    <col min="16133" max="16133" width="33.21875" style="78" customWidth="1"/>
    <col min="16134" max="16134" width="7.5546875" style="78" customWidth="1"/>
    <col min="16135" max="16135" width="10.33203125" style="78" customWidth="1"/>
    <col min="16136" max="16136" width="0" style="78" hidden="1" customWidth="1"/>
    <col min="16137" max="16137" width="10.33203125" style="78" customWidth="1"/>
    <col min="16138" max="16138" width="0" style="78" hidden="1" customWidth="1"/>
    <col min="16139" max="16139" width="10.33203125" style="78" customWidth="1"/>
    <col min="16140" max="16140" width="13.88671875" style="78" customWidth="1"/>
    <col min="16141" max="16141" width="15" style="78" customWidth="1"/>
    <col min="16142" max="16142" width="8.77734375" style="78" customWidth="1"/>
    <col min="16143" max="16143" width="9.33203125" style="78" customWidth="1"/>
    <col min="16144" max="16384" width="7.21875" style="78"/>
  </cols>
  <sheetData>
    <row r="1" spans="1:32" s="77" customFormat="1" ht="33.75" customHeight="1">
      <c r="A1" s="76"/>
      <c r="B1" s="401" t="s">
        <v>72</v>
      </c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3"/>
    </row>
    <row r="2" spans="1:32" ht="27" customHeight="1">
      <c r="B2" s="404" t="s">
        <v>802</v>
      </c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</row>
    <row r="3" spans="1:32" s="80" customFormat="1" ht="35.25" customHeight="1">
      <c r="B3" s="81" t="s">
        <v>73</v>
      </c>
      <c r="C3" s="82" t="s">
        <v>74</v>
      </c>
      <c r="D3" s="84" t="s">
        <v>75</v>
      </c>
      <c r="E3" s="84" t="s">
        <v>342</v>
      </c>
      <c r="F3" s="82" t="s">
        <v>76</v>
      </c>
      <c r="G3" s="83" t="s">
        <v>77</v>
      </c>
      <c r="H3" s="83"/>
      <c r="I3" s="82" t="s">
        <v>78</v>
      </c>
      <c r="J3" s="82"/>
      <c r="K3" s="84" t="s">
        <v>79</v>
      </c>
      <c r="L3" s="82" t="s">
        <v>80</v>
      </c>
      <c r="M3" s="82" t="s">
        <v>81</v>
      </c>
      <c r="N3" s="85"/>
      <c r="O3" s="86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</row>
    <row r="4" spans="1:32" s="90" customFormat="1" ht="25.15" customHeight="1">
      <c r="B4" s="91">
        <f>'일위대가 '!$D$2</f>
        <v>1</v>
      </c>
      <c r="C4" s="92" t="str">
        <f>'일위대가 '!$D$3</f>
        <v>먹메김</v>
      </c>
      <c r="D4" s="93">
        <f>'일위대가 '!$E$3</f>
        <v>0</v>
      </c>
      <c r="E4" s="94"/>
      <c r="F4" s="94" t="str">
        <f>'일위대가 '!$D$4</f>
        <v>M2</v>
      </c>
      <c r="G4" s="95">
        <f>'일위대가 '!$H$5</f>
        <v>0</v>
      </c>
      <c r="H4" s="95"/>
      <c r="I4" s="88">
        <f>'일위대가 '!$J$5</f>
        <v>878</v>
      </c>
      <c r="J4" s="88"/>
      <c r="K4" s="88">
        <f>'일위대가 '!$L$5</f>
        <v>0</v>
      </c>
      <c r="L4" s="88">
        <f t="shared" ref="L4:L10" si="0">I4+G4+K4</f>
        <v>878</v>
      </c>
      <c r="M4" s="92" t="str">
        <f>'일위대가 '!$K$3</f>
        <v>표준품셈 건축 11-1</v>
      </c>
      <c r="N4" s="96"/>
      <c r="O4" s="89"/>
      <c r="P4" s="97"/>
      <c r="Q4" s="98"/>
      <c r="R4" s="98"/>
      <c r="S4" s="98"/>
      <c r="T4" s="98"/>
      <c r="U4" s="99"/>
      <c r="V4" s="98"/>
      <c r="W4" s="98"/>
      <c r="X4" s="99"/>
      <c r="Y4" s="98"/>
    </row>
    <row r="5" spans="1:32" s="90" customFormat="1" ht="25.15" customHeight="1">
      <c r="B5" s="91">
        <f>'일위대가 '!$D$13</f>
        <v>2</v>
      </c>
      <c r="C5" s="92" t="str">
        <f>'일위대가 '!$D$14</f>
        <v>현장보양</v>
      </c>
      <c r="D5" s="93" t="str">
        <f>'일위대가 '!$E$14</f>
        <v>플라베니어/골판지/비닐</v>
      </c>
      <c r="E5" s="94"/>
      <c r="F5" s="94" t="str">
        <f>'일위대가 '!$D$15</f>
        <v>M2</v>
      </c>
      <c r="G5" s="95">
        <f>'일위대가 '!$H$16</f>
        <v>564</v>
      </c>
      <c r="H5" s="95"/>
      <c r="I5" s="88">
        <f>'일위대가 '!$J$16</f>
        <v>1098</v>
      </c>
      <c r="J5" s="88"/>
      <c r="K5" s="88">
        <f>'일위대가 '!$L$16</f>
        <v>0</v>
      </c>
      <c r="L5" s="88">
        <f t="shared" si="0"/>
        <v>1662</v>
      </c>
      <c r="M5" s="92" t="str">
        <f>'일위대가 '!$K$14</f>
        <v>표준품셈 토목 2-9</v>
      </c>
      <c r="N5" s="96"/>
      <c r="O5" s="89"/>
      <c r="P5" s="97"/>
      <c r="Q5" s="98"/>
      <c r="R5" s="98"/>
      <c r="S5" s="98"/>
      <c r="T5" s="98"/>
      <c r="U5" s="99"/>
      <c r="V5" s="98"/>
      <c r="W5" s="98"/>
      <c r="X5" s="99"/>
      <c r="Y5" s="98"/>
    </row>
    <row r="6" spans="1:32" s="90" customFormat="1" ht="25.15" customHeight="1">
      <c r="B6" s="91">
        <f>'일위대가 '!$D$27</f>
        <v>3</v>
      </c>
      <c r="C6" s="92" t="str">
        <f>'일위대가 '!$D$28</f>
        <v>현장정리정돈</v>
      </c>
      <c r="D6" s="93" t="str">
        <f>'일위대가 '!$E$28</f>
        <v>준공청소포함</v>
      </c>
      <c r="E6" s="94"/>
      <c r="F6" s="94" t="str">
        <f>'일위대가 '!$D$29</f>
        <v>M2</v>
      </c>
      <c r="G6" s="95">
        <f>'일위대가 '!$H$30</f>
        <v>0</v>
      </c>
      <c r="H6" s="95"/>
      <c r="I6" s="88">
        <f>'일위대가 '!$J$30</f>
        <v>10981</v>
      </c>
      <c r="J6" s="88"/>
      <c r="K6" s="88">
        <f>'일위대가 '!$L$30</f>
        <v>0</v>
      </c>
      <c r="L6" s="88">
        <f>I6+G6+K6</f>
        <v>10981</v>
      </c>
      <c r="M6" s="92" t="str">
        <f>'일위대가 '!$K$28</f>
        <v>표준품셈 토목 2-10</v>
      </c>
      <c r="N6" s="96"/>
      <c r="O6" s="89"/>
      <c r="P6" s="97"/>
      <c r="Q6" s="98"/>
      <c r="R6" s="98"/>
      <c r="S6" s="98"/>
      <c r="T6" s="98"/>
      <c r="U6" s="99"/>
      <c r="V6" s="98"/>
      <c r="W6" s="98"/>
      <c r="X6" s="99"/>
      <c r="Y6" s="98"/>
    </row>
    <row r="7" spans="1:32" s="90" customFormat="1" ht="25.15" customHeight="1">
      <c r="B7" s="91">
        <f>'일위대가 '!$D$52</f>
        <v>4</v>
      </c>
      <c r="C7" s="92" t="str">
        <f>'일위대가 '!$D$53</f>
        <v>잡철물제작설치</v>
      </c>
      <c r="D7" s="93">
        <f>'일위대가 '!$E$53</f>
        <v>0</v>
      </c>
      <c r="E7" s="94"/>
      <c r="F7" s="94" t="str">
        <f>'일위대가 '!$D$54</f>
        <v>KG</v>
      </c>
      <c r="G7" s="95"/>
      <c r="H7" s="95"/>
      <c r="I7" s="88"/>
      <c r="J7" s="88"/>
      <c r="K7" s="88"/>
      <c r="L7" s="88">
        <f t="shared" si="0"/>
        <v>0</v>
      </c>
      <c r="M7" s="92" t="str">
        <f>'일위대가 '!$K$53</f>
        <v>표준품셈 건축 14-5</v>
      </c>
      <c r="N7" s="96"/>
      <c r="O7" s="89"/>
      <c r="P7" s="97"/>
      <c r="Q7" s="98"/>
      <c r="R7" s="98"/>
      <c r="S7" s="98"/>
      <c r="T7" s="98"/>
      <c r="U7" s="99"/>
      <c r="V7" s="98"/>
      <c r="W7" s="98"/>
      <c r="X7" s="99"/>
      <c r="Y7" s="98"/>
    </row>
    <row r="8" spans="1:32" s="90" customFormat="1" ht="25.15" customHeight="1">
      <c r="B8" s="91">
        <f>'일위대가 '!$D$77</f>
        <v>5</v>
      </c>
      <c r="C8" s="92" t="str">
        <f>'일위대가 '!$D$78</f>
        <v>ST'L 난간대조성</v>
      </c>
      <c r="D8" s="93" t="str">
        <f>'일위대가 '!$E$78</f>
        <v>1.6T 60*10*300*100*502*40</v>
      </c>
      <c r="E8" s="94"/>
      <c r="F8" s="94" t="str">
        <f>'일위대가 '!$D$79</f>
        <v>M</v>
      </c>
      <c r="G8" s="95">
        <f>'일위대가 '!$H$80</f>
        <v>14067</v>
      </c>
      <c r="H8" s="95"/>
      <c r="I8" s="88">
        <f>'일위대가 '!$J$80</f>
        <v>58079</v>
      </c>
      <c r="J8" s="88"/>
      <c r="K8" s="88">
        <f>'일위대가 '!$L$80</f>
        <v>1876</v>
      </c>
      <c r="L8" s="88">
        <f t="shared" si="0"/>
        <v>74022</v>
      </c>
      <c r="M8" s="92" t="str">
        <f>'일위대가 '!$K$78</f>
        <v>표준품셈 건축 14-5</v>
      </c>
      <c r="N8" s="96"/>
      <c r="O8" s="89"/>
      <c r="P8" s="97"/>
      <c r="Q8" s="98"/>
      <c r="R8" s="98"/>
      <c r="S8" s="98"/>
      <c r="T8" s="98"/>
      <c r="U8" s="99"/>
      <c r="V8" s="98"/>
      <c r="W8" s="98"/>
      <c r="X8" s="99"/>
      <c r="Y8" s="98"/>
    </row>
    <row r="9" spans="1:32" s="90" customFormat="1" ht="25.15" customHeight="1">
      <c r="B9" s="91">
        <f>'일위대가 '!$D$90</f>
        <v>6</v>
      </c>
      <c r="C9" s="92" t="str">
        <f>'일위대가 '!$D$91</f>
        <v>각파이프구조틀조성</v>
      </c>
      <c r="D9" s="93" t="str">
        <f>'일위대가 '!$E$91</f>
        <v>1.6T ㅁ30*30</v>
      </c>
      <c r="E9" s="94"/>
      <c r="F9" s="94" t="str">
        <f>'일위대가 '!$D$92</f>
        <v>M2</v>
      </c>
      <c r="G9" s="95">
        <f>'일위대가 '!$H$93</f>
        <v>6465</v>
      </c>
      <c r="H9" s="95"/>
      <c r="I9" s="88">
        <f>'일위대가 '!$J$93</f>
        <v>27587</v>
      </c>
      <c r="J9" s="88"/>
      <c r="K9" s="88">
        <f>'일위대가 '!$L$93</f>
        <v>891</v>
      </c>
      <c r="L9" s="88">
        <f t="shared" ref="L9" si="1">I9+G9+K9</f>
        <v>34943</v>
      </c>
      <c r="M9" s="92" t="str">
        <f>'일위대가 '!$K$91</f>
        <v>표준품셈 건축 14-5</v>
      </c>
      <c r="N9" s="96"/>
      <c r="O9" s="89"/>
      <c r="P9" s="97"/>
      <c r="Q9" s="98"/>
      <c r="R9" s="98"/>
      <c r="S9" s="98"/>
      <c r="T9" s="98"/>
      <c r="U9" s="99"/>
      <c r="V9" s="98"/>
      <c r="W9" s="98"/>
      <c r="X9" s="99"/>
      <c r="Y9" s="98"/>
    </row>
    <row r="10" spans="1:32" s="90" customFormat="1" ht="25.15" customHeight="1">
      <c r="B10" s="91">
        <f>'일위대가 '!$D$102</f>
        <v>7</v>
      </c>
      <c r="C10" s="92" t="str">
        <f>'일위대가 '!$D$103</f>
        <v>각파이프구조틀조성</v>
      </c>
      <c r="D10" s="93" t="str">
        <f>'일위대가 '!$E$103</f>
        <v>1.6T ㅁ30*30 H:550</v>
      </c>
      <c r="E10" s="94"/>
      <c r="F10" s="94" t="str">
        <f>'일위대가 '!$D$104</f>
        <v>M2</v>
      </c>
      <c r="G10" s="95">
        <f>'일위대가 '!$H$105</f>
        <v>10025</v>
      </c>
      <c r="H10" s="95"/>
      <c r="I10" s="88">
        <f>'일위대가 '!$J$105</f>
        <v>42779</v>
      </c>
      <c r="J10" s="88"/>
      <c r="K10" s="88">
        <f>'일위대가 '!$L$105</f>
        <v>1382</v>
      </c>
      <c r="L10" s="88">
        <f t="shared" si="0"/>
        <v>54186</v>
      </c>
      <c r="M10" s="92" t="str">
        <f>'일위대가 '!$K$103</f>
        <v>표준품셈 건축 14-5</v>
      </c>
      <c r="N10" s="96"/>
      <c r="O10" s="89"/>
      <c r="P10" s="97"/>
      <c r="Q10" s="98"/>
      <c r="R10" s="98"/>
      <c r="S10" s="98"/>
      <c r="T10" s="98"/>
      <c r="U10" s="99"/>
      <c r="V10" s="98"/>
      <c r="W10" s="98"/>
      <c r="X10" s="99"/>
      <c r="Y10" s="98"/>
    </row>
    <row r="11" spans="1:32" s="90" customFormat="1" ht="25.15" customHeight="1">
      <c r="B11" s="91">
        <f>'일위대가 '!$D$114</f>
        <v>8</v>
      </c>
      <c r="C11" s="92" t="str">
        <f>'일위대가 '!$D$115</f>
        <v>ST'L 단조성</v>
      </c>
      <c r="D11" s="93" t="str">
        <f>'일위대가 '!$E$115</f>
        <v>1.6T 40*70*550*70*40</v>
      </c>
      <c r="E11" s="94"/>
      <c r="F11" s="94" t="str">
        <f>'일위대가 '!$D$116</f>
        <v>M</v>
      </c>
      <c r="G11" s="95">
        <f>'일위대가 '!$H$117</f>
        <v>10702</v>
      </c>
      <c r="H11" s="95"/>
      <c r="I11" s="88">
        <f>'일위대가 '!$J$117</f>
        <v>44191</v>
      </c>
      <c r="J11" s="88"/>
      <c r="K11" s="88">
        <f>'일위대가 '!$L$117</f>
        <v>1427</v>
      </c>
      <c r="L11" s="88">
        <f t="shared" ref="L11:L12" si="2">I11+G11+K11</f>
        <v>56320</v>
      </c>
      <c r="M11" s="92" t="str">
        <f>'일위대가 '!$K$115</f>
        <v>표준품셈 건축 14-5</v>
      </c>
      <c r="N11" s="96"/>
      <c r="O11" s="89"/>
      <c r="P11" s="97"/>
      <c r="Q11" s="98"/>
      <c r="R11" s="98"/>
      <c r="S11" s="98"/>
      <c r="T11" s="98"/>
      <c r="U11" s="99"/>
      <c r="V11" s="98"/>
      <c r="W11" s="98"/>
      <c r="X11" s="99"/>
      <c r="Y11" s="98"/>
    </row>
    <row r="12" spans="1:32" s="90" customFormat="1" ht="25.15" customHeight="1">
      <c r="B12" s="91">
        <f>'일위대가 '!$D$127</f>
        <v>9</v>
      </c>
      <c r="C12" s="92" t="str">
        <f>'일위대가 '!$D$128</f>
        <v>ST'L 단조성</v>
      </c>
      <c r="D12" s="93" t="str">
        <f>'일위대가 '!$E$128</f>
        <v>1.6T 40*70*R-794*70*40</v>
      </c>
      <c r="E12" s="94"/>
      <c r="F12" s="94" t="str">
        <f>'일위대가 '!$D$129</f>
        <v>M</v>
      </c>
      <c r="G12" s="95">
        <f>'일위대가 '!$H$130</f>
        <v>14094</v>
      </c>
      <c r="H12" s="95"/>
      <c r="I12" s="88">
        <f>'일위대가 '!$J$130</f>
        <v>58194</v>
      </c>
      <c r="J12" s="88"/>
      <c r="K12" s="88">
        <f>'일위대가 '!$L$130</f>
        <v>1880</v>
      </c>
      <c r="L12" s="88">
        <f t="shared" si="2"/>
        <v>74168</v>
      </c>
      <c r="M12" s="92" t="str">
        <f>'일위대가 '!$K$128</f>
        <v>표준품셈 건축 14-5</v>
      </c>
      <c r="N12" s="96"/>
      <c r="O12" s="89"/>
      <c r="P12" s="97"/>
      <c r="Q12" s="98"/>
      <c r="R12" s="98"/>
      <c r="S12" s="98"/>
      <c r="T12" s="98"/>
      <c r="U12" s="99"/>
      <c r="V12" s="98"/>
      <c r="W12" s="98"/>
      <c r="X12" s="99"/>
      <c r="Y12" s="98"/>
    </row>
    <row r="13" spans="1:32" s="90" customFormat="1" ht="25.15" customHeight="1">
      <c r="B13" s="91">
        <f>'일위대가 '!$D$152</f>
        <v>10</v>
      </c>
      <c r="C13" s="92" t="str">
        <f>'일위대가 '!$D$153</f>
        <v>조합페인트</v>
      </c>
      <c r="D13" s="93" t="str">
        <f>'일위대가 '!$E$153</f>
        <v>철재면</v>
      </c>
      <c r="E13" s="94"/>
      <c r="F13" s="94" t="str">
        <f>'일위대가 '!$D$154</f>
        <v>M2</v>
      </c>
      <c r="G13" s="95">
        <f>'일위대가 '!$H$155</f>
        <v>1503</v>
      </c>
      <c r="H13" s="95"/>
      <c r="I13" s="88">
        <f>'일위대가 '!$J$155</f>
        <v>10591</v>
      </c>
      <c r="J13" s="88"/>
      <c r="K13" s="88">
        <f>'일위대가 '!$L$155</f>
        <v>0</v>
      </c>
      <c r="L13" s="88">
        <f t="shared" ref="L13:L16" si="3">I13+G13+K13</f>
        <v>12094</v>
      </c>
      <c r="M13" s="92" t="str">
        <f>'일위대가 '!$K$153</f>
        <v>표준품셈 건축 17-3-1</v>
      </c>
      <c r="N13" s="96"/>
      <c r="O13" s="89"/>
      <c r="P13" s="97"/>
      <c r="Q13" s="98"/>
      <c r="R13" s="98"/>
      <c r="S13" s="98"/>
      <c r="T13" s="98"/>
      <c r="U13" s="99"/>
      <c r="V13" s="98"/>
      <c r="W13" s="98"/>
      <c r="X13" s="99"/>
      <c r="Y13" s="98"/>
    </row>
    <row r="14" spans="1:32" s="90" customFormat="1" ht="25.15" customHeight="1">
      <c r="B14" s="91">
        <f>'일위대가 '!$D$177</f>
        <v>11</v>
      </c>
      <c r="C14" s="92" t="str">
        <f>'일위대가 '!$D$178</f>
        <v>ALL PUTTY</v>
      </c>
      <c r="D14" s="93">
        <f>'일위대가 '!$E$178</f>
        <v>0</v>
      </c>
      <c r="E14" s="94"/>
      <c r="F14" s="94" t="str">
        <f>'일위대가 '!$D$179</f>
        <v>M2</v>
      </c>
      <c r="G14" s="95">
        <f>'일위대가 '!$H$180</f>
        <v>1848</v>
      </c>
      <c r="H14" s="95"/>
      <c r="I14" s="88">
        <f>'일위대가 '!$J$180</f>
        <v>7075</v>
      </c>
      <c r="J14" s="88"/>
      <c r="K14" s="88">
        <f>'일위대가 '!$L$180</f>
        <v>0</v>
      </c>
      <c r="L14" s="88">
        <f t="shared" si="3"/>
        <v>8923</v>
      </c>
      <c r="M14" s="92" t="str">
        <f>'일위대가 '!$K$178</f>
        <v>표준품셈 건축 17-1-2</v>
      </c>
      <c r="N14" s="96"/>
      <c r="O14" s="89"/>
      <c r="P14" s="97"/>
      <c r="Q14" s="98"/>
      <c r="R14" s="98"/>
      <c r="S14" s="98"/>
      <c r="T14" s="98"/>
      <c r="U14" s="99"/>
      <c r="V14" s="98"/>
      <c r="W14" s="98"/>
      <c r="X14" s="99"/>
      <c r="Y14" s="98"/>
    </row>
    <row r="15" spans="1:32" s="90" customFormat="1" ht="25.15" customHeight="1">
      <c r="B15" s="91">
        <f>'일위대가 '!$D$202</f>
        <v>12</v>
      </c>
      <c r="C15" s="92" t="str">
        <f>'일위대가 '!$D$203</f>
        <v>PAINT</v>
      </c>
      <c r="D15" s="93">
        <f>'일위대가 '!$E$203</f>
        <v>0</v>
      </c>
      <c r="E15" s="94"/>
      <c r="F15" s="94" t="str">
        <f>'일위대가 '!$D$204</f>
        <v>M2</v>
      </c>
      <c r="G15" s="95">
        <f>'일위대가 '!$H$205</f>
        <v>5999</v>
      </c>
      <c r="H15" s="95"/>
      <c r="I15" s="88">
        <f>'일위대가 '!$J$205</f>
        <v>1116</v>
      </c>
      <c r="J15" s="88"/>
      <c r="K15" s="88">
        <f>'일위대가 '!$L$205</f>
        <v>0</v>
      </c>
      <c r="L15" s="88">
        <f t="shared" si="3"/>
        <v>7115</v>
      </c>
      <c r="M15" s="92" t="str">
        <f>'일위대가 '!$K$203</f>
        <v>표준품셈 건축 17-2-3</v>
      </c>
      <c r="N15" s="96"/>
      <c r="O15" s="89"/>
      <c r="P15" s="97"/>
      <c r="Q15" s="98"/>
      <c r="R15" s="98"/>
      <c r="S15" s="98"/>
      <c r="T15" s="98"/>
      <c r="U15" s="99"/>
      <c r="V15" s="98"/>
      <c r="W15" s="98"/>
      <c r="X15" s="99"/>
      <c r="Y15" s="98"/>
    </row>
    <row r="16" spans="1:32" s="90" customFormat="1" ht="25.15" customHeight="1">
      <c r="B16" s="91">
        <f>'일위대가 '!$D$227</f>
        <v>13</v>
      </c>
      <c r="C16" s="92" t="str">
        <f>'일위대가 '!$D$228</f>
        <v>엔진식도장기의 운전경비</v>
      </c>
      <c r="D16" s="93">
        <f>'일위대가 '!$E$228</f>
        <v>0</v>
      </c>
      <c r="E16" s="94"/>
      <c r="F16" s="94" t="str">
        <f>'일위대가 '!$D$229</f>
        <v>시간(ℓ/MIN)</v>
      </c>
      <c r="G16" s="95">
        <f>'일위대가 '!$H$230</f>
        <v>1398</v>
      </c>
      <c r="H16" s="95"/>
      <c r="I16" s="88">
        <f>'일위대가 '!$J$230</f>
        <v>0</v>
      </c>
      <c r="J16" s="88"/>
      <c r="K16" s="88">
        <f>'일위대가 '!$L$230</f>
        <v>0</v>
      </c>
      <c r="L16" s="88">
        <f t="shared" si="3"/>
        <v>1398</v>
      </c>
      <c r="M16" s="92">
        <f>'일위대가 '!$K$228</f>
        <v>0</v>
      </c>
      <c r="N16" s="96"/>
      <c r="O16" s="89"/>
      <c r="P16" s="97"/>
      <c r="Q16" s="98"/>
      <c r="R16" s="98"/>
      <c r="S16" s="98"/>
      <c r="T16" s="98"/>
      <c r="U16" s="99"/>
      <c r="V16" s="98"/>
      <c r="W16" s="98"/>
      <c r="X16" s="99"/>
      <c r="Y16" s="98"/>
    </row>
    <row r="17" spans="2:25" s="90" customFormat="1" ht="25.15" customHeight="1">
      <c r="B17" s="91">
        <f>'일위대가 '!$D$252</f>
        <v>14</v>
      </c>
      <c r="C17" s="92" t="str">
        <f>'일위대가 '!$D$253</f>
        <v>일반합판깔기</v>
      </c>
      <c r="D17" s="93" t="str">
        <f>'일위대가 '!$E$253</f>
        <v>12T*2PLY</v>
      </c>
      <c r="E17" s="94"/>
      <c r="F17" s="94" t="str">
        <f>'일위대가 '!$D$254</f>
        <v>M2</v>
      </c>
      <c r="G17" s="95">
        <f>'일위대가 '!$H$255</f>
        <v>19303</v>
      </c>
      <c r="H17" s="95"/>
      <c r="I17" s="88">
        <f>'일위대가 '!$J$255</f>
        <v>22408</v>
      </c>
      <c r="J17" s="88"/>
      <c r="K17" s="88">
        <f>'일위대가 '!$L$255</f>
        <v>0</v>
      </c>
      <c r="L17" s="88">
        <f t="shared" ref="L17:L23" si="4">I17+G17+K17</f>
        <v>41711</v>
      </c>
      <c r="M17" s="92" t="str">
        <f>'일위대가 '!$K$253</f>
        <v>표준품셈 건축 11-1-3-3</v>
      </c>
      <c r="N17" s="96"/>
      <c r="O17" s="89"/>
      <c r="P17" s="97"/>
      <c r="Q17" s="98"/>
      <c r="R17" s="98"/>
      <c r="S17" s="98"/>
      <c r="T17" s="98"/>
      <c r="U17" s="99"/>
      <c r="V17" s="98"/>
      <c r="W17" s="98"/>
      <c r="X17" s="99"/>
      <c r="Y17" s="98"/>
    </row>
    <row r="18" spans="2:25" s="90" customFormat="1" ht="25.15" customHeight="1">
      <c r="B18" s="91">
        <f>'일위대가 '!$D$277</f>
        <v>15</v>
      </c>
      <c r="C18" s="92" t="str">
        <f>'일위대가 '!$D$278</f>
        <v>ST'L 루버 - R</v>
      </c>
      <c r="D18" s="93" t="str">
        <f>'일위대가 '!$E$278</f>
        <v>1.6T ㅁ50*120</v>
      </c>
      <c r="E18" s="94"/>
      <c r="F18" s="94" t="str">
        <f>'일위대가 '!$D$279</f>
        <v>M</v>
      </c>
      <c r="G18" s="95">
        <f>'일위대가 '!$H$280</f>
        <v>4790</v>
      </c>
      <c r="H18" s="95"/>
      <c r="I18" s="88">
        <f>'일위대가 '!$J$280</f>
        <v>23092</v>
      </c>
      <c r="J18" s="88"/>
      <c r="K18" s="88">
        <f>'일위대가 '!$L$280</f>
        <v>746</v>
      </c>
      <c r="L18" s="88">
        <f t="shared" si="4"/>
        <v>28628</v>
      </c>
      <c r="M18" s="92" t="str">
        <f>'일위대가 '!$K$278</f>
        <v>표준품셈 건축 14-5</v>
      </c>
      <c r="N18" s="96"/>
      <c r="O18" s="89"/>
      <c r="P18" s="97"/>
      <c r="Q18" s="98"/>
      <c r="R18" s="98"/>
      <c r="S18" s="98"/>
      <c r="T18" s="98"/>
      <c r="U18" s="99"/>
      <c r="V18" s="98"/>
      <c r="W18" s="98"/>
      <c r="X18" s="99"/>
      <c r="Y18" s="98"/>
    </row>
    <row r="19" spans="2:25" s="90" customFormat="1" ht="25.15" customHeight="1">
      <c r="B19" s="91">
        <f>'일위대가 '!$D$302</f>
        <v>16</v>
      </c>
      <c r="C19" s="92" t="str">
        <f>'일위대가 '!$D$303</f>
        <v>방진고무깔기</v>
      </c>
      <c r="D19" s="93" t="str">
        <f>'일위대가 '!$E$303</f>
        <v>10T</v>
      </c>
      <c r="E19" s="94">
        <f>'일위대가 '!$G$303</f>
        <v>0</v>
      </c>
      <c r="F19" s="94" t="str">
        <f>'일위대가 '!$D$304</f>
        <v>M2</v>
      </c>
      <c r="G19" s="95">
        <f>'일위대가 '!$H$305</f>
        <v>92</v>
      </c>
      <c r="H19" s="95"/>
      <c r="I19" s="88">
        <f>'일위대가 '!$J$305</f>
        <v>89</v>
      </c>
      <c r="J19" s="88"/>
      <c r="K19" s="88">
        <f>'일위대가 '!$L$305</f>
        <v>0</v>
      </c>
      <c r="L19" s="88">
        <f t="shared" si="4"/>
        <v>181</v>
      </c>
      <c r="M19" s="92" t="str">
        <f>'일위대가 '!$K$303</f>
        <v>표준품셈 건축 11-2-1</v>
      </c>
      <c r="N19" s="96"/>
      <c r="O19" s="89"/>
      <c r="P19" s="97"/>
      <c r="Q19" s="98"/>
      <c r="R19" s="98"/>
      <c r="S19" s="98"/>
      <c r="T19" s="98"/>
      <c r="U19" s="99"/>
      <c r="V19" s="98"/>
      <c r="W19" s="98"/>
      <c r="X19" s="99"/>
      <c r="Y19" s="98"/>
    </row>
    <row r="20" spans="2:25" s="90" customFormat="1" ht="25.15" customHeight="1">
      <c r="B20" s="91">
        <f>'일위대가 '!$D$327</f>
        <v>17</v>
      </c>
      <c r="C20" s="92" t="str">
        <f>'일위대가 '!$D$328</f>
        <v>ST'L 상부구조물</v>
      </c>
      <c r="D20" s="93">
        <f>'일위대가 '!$E$328</f>
        <v>0</v>
      </c>
      <c r="E20" s="94">
        <f>'일위대가 '!$G$328</f>
        <v>0</v>
      </c>
      <c r="F20" s="94" t="str">
        <f>'일위대가 '!$D$329</f>
        <v>SET</v>
      </c>
      <c r="G20" s="95">
        <f>'일위대가 '!$H$330</f>
        <v>296864</v>
      </c>
      <c r="H20" s="95"/>
      <c r="I20" s="88">
        <f>'일위대가 '!$J$330</f>
        <v>1484000</v>
      </c>
      <c r="J20" s="88"/>
      <c r="K20" s="88">
        <f>'일위대가 '!$L$330</f>
        <v>47951</v>
      </c>
      <c r="L20" s="88">
        <f t="shared" ref="L20:L21" si="5">I20+G20+K20</f>
        <v>1828815</v>
      </c>
      <c r="M20" s="92" t="str">
        <f>'일위대가 '!$K$328</f>
        <v>표준품셈 건축 14-5</v>
      </c>
      <c r="N20" s="96"/>
      <c r="O20" s="89"/>
      <c r="P20" s="97"/>
      <c r="Q20" s="98"/>
      <c r="R20" s="98"/>
      <c r="S20" s="98"/>
      <c r="T20" s="98"/>
      <c r="U20" s="99"/>
      <c r="V20" s="98"/>
      <c r="W20" s="98"/>
      <c r="X20" s="99"/>
      <c r="Y20" s="98"/>
    </row>
    <row r="21" spans="2:25" s="90" customFormat="1" ht="25.15" customHeight="1">
      <c r="B21" s="91">
        <f>'일위대가 '!$D$340</f>
        <v>18</v>
      </c>
      <c r="C21" s="92" t="str">
        <f>'일위대가 '!$D$341</f>
        <v>ㄷ 형 앵글부속</v>
      </c>
      <c r="D21" s="93" t="str">
        <f>'일위대가 '!$E$341</f>
        <v>1.6T 100*200*100, W:50, 도장포함</v>
      </c>
      <c r="E21" s="94">
        <f>'일위대가 '!$G$3342</f>
        <v>0</v>
      </c>
      <c r="F21" s="94" t="str">
        <f>'일위대가 '!$D$342</f>
        <v>EA</v>
      </c>
      <c r="G21" s="95">
        <f>'일위대가 '!$H$343</f>
        <v>337</v>
      </c>
      <c r="H21" s="95"/>
      <c r="I21" s="88">
        <f>'일위대가 '!$J$343</f>
        <v>1570</v>
      </c>
      <c r="J21" s="88"/>
      <c r="K21" s="88">
        <f>'일위대가 '!$L$343</f>
        <v>37</v>
      </c>
      <c r="L21" s="88">
        <f t="shared" si="5"/>
        <v>1944</v>
      </c>
      <c r="M21" s="92" t="str">
        <f>'일위대가 '!$K$341</f>
        <v>표준품셈 건축 14-5</v>
      </c>
      <c r="N21" s="96"/>
      <c r="O21" s="89"/>
      <c r="P21" s="97"/>
      <c r="Q21" s="98"/>
      <c r="R21" s="98"/>
      <c r="S21" s="98"/>
      <c r="T21" s="98"/>
      <c r="U21" s="99"/>
      <c r="V21" s="98"/>
      <c r="W21" s="98"/>
      <c r="X21" s="99"/>
      <c r="Y21" s="98"/>
    </row>
    <row r="22" spans="2:25" s="90" customFormat="1" ht="25.15" customHeight="1">
      <c r="B22" s="91">
        <f>'일위대가 '!$D$352</f>
        <v>19</v>
      </c>
      <c r="C22" s="92" t="str">
        <f>'일위대가 '!$D$353</f>
        <v>ㄷ 형 앵글부속</v>
      </c>
      <c r="D22" s="93" t="str">
        <f>'일위대가 '!$E$353</f>
        <v>1.6T 240*200*100, W:50, 도장포함</v>
      </c>
      <c r="E22" s="94">
        <f>'일위대가 '!$G$353</f>
        <v>0</v>
      </c>
      <c r="F22" s="94" t="str">
        <f>'일위대가 '!$D$354</f>
        <v>EA</v>
      </c>
      <c r="G22" s="95">
        <f>'일위대가 '!$H$355</f>
        <v>455</v>
      </c>
      <c r="H22" s="95"/>
      <c r="I22" s="88">
        <f>'일위대가 '!$J$355</f>
        <v>2120</v>
      </c>
      <c r="J22" s="88"/>
      <c r="K22" s="88">
        <f>'일위대가 '!$L$355</f>
        <v>50</v>
      </c>
      <c r="L22" s="88">
        <f t="shared" ref="L22" si="6">I22+G22+K22</f>
        <v>2625</v>
      </c>
      <c r="M22" s="92" t="str">
        <f>'일위대가 '!$K$353</f>
        <v>표준품셈 건축 14-5</v>
      </c>
      <c r="N22" s="96"/>
      <c r="O22" s="89"/>
      <c r="P22" s="97"/>
      <c r="Q22" s="98"/>
      <c r="R22" s="98"/>
      <c r="S22" s="98"/>
      <c r="T22" s="98"/>
      <c r="U22" s="99"/>
      <c r="V22" s="98"/>
      <c r="W22" s="98"/>
      <c r="X22" s="99"/>
      <c r="Y22" s="98"/>
    </row>
    <row r="23" spans="2:25" s="90" customFormat="1" ht="25.15" customHeight="1">
      <c r="B23" s="91">
        <f>'일위대가 '!$D$377</f>
        <v>20</v>
      </c>
      <c r="C23" s="92" t="str">
        <f>'일위대가 '!$D$378</f>
        <v>가설칸막이</v>
      </c>
      <c r="D23" s="93" t="str">
        <f>'일위대가 '!$E$378</f>
        <v>STUD 65T+GB 9.5T*1P+도배</v>
      </c>
      <c r="E23" s="94"/>
      <c r="F23" s="94" t="str">
        <f>'일위대가 '!$D$379</f>
        <v>M2</v>
      </c>
      <c r="G23" s="95">
        <f>'일위대가 '!$H$380</f>
        <v>15632</v>
      </c>
      <c r="H23" s="95"/>
      <c r="I23" s="88">
        <f>'일위대가 '!$J$380</f>
        <v>26869</v>
      </c>
      <c r="J23" s="88"/>
      <c r="K23" s="88">
        <f>'일위대가 '!$L$380</f>
        <v>0</v>
      </c>
      <c r="L23" s="88">
        <f t="shared" si="4"/>
        <v>42501</v>
      </c>
      <c r="M23" s="92" t="str">
        <f>'일위대가 '!$K$378</f>
        <v>표준품셈 건축 14-5</v>
      </c>
      <c r="N23" s="96"/>
      <c r="O23" s="89"/>
      <c r="P23" s="97"/>
      <c r="Q23" s="98"/>
      <c r="R23" s="98"/>
      <c r="S23" s="98"/>
      <c r="T23" s="98"/>
      <c r="U23" s="99"/>
      <c r="V23" s="98"/>
      <c r="W23" s="98"/>
      <c r="X23" s="99"/>
      <c r="Y23" s="98"/>
    </row>
    <row r="24" spans="2:25" s="90" customFormat="1" ht="25.15" customHeight="1">
      <c r="B24" s="91">
        <f>'일위대가 '!$D$402</f>
        <v>21</v>
      </c>
      <c r="C24" s="92" t="str">
        <f>'일위대가 '!$D$403</f>
        <v>바닥미장</v>
      </c>
      <c r="D24" s="93" t="str">
        <f>'일위대가 '!$E$403</f>
        <v>기존바닥면 경계구간</v>
      </c>
      <c r="E24" s="94"/>
      <c r="F24" s="94" t="str">
        <f>'일위대가 '!$D$404</f>
        <v>M2</v>
      </c>
      <c r="G24" s="95">
        <f>'일위대가 '!$H$405</f>
        <v>4817</v>
      </c>
      <c r="H24" s="95"/>
      <c r="I24" s="88">
        <f>'일위대가 '!$J$405</f>
        <v>3624</v>
      </c>
      <c r="J24" s="88"/>
      <c r="K24" s="88">
        <f>'일위대가 '!$L$405</f>
        <v>0</v>
      </c>
      <c r="L24" s="88">
        <f t="shared" ref="L24:L25" si="7">I24+G24+K24</f>
        <v>8441</v>
      </c>
      <c r="M24" s="92">
        <f>'일위대가 '!$K$403</f>
        <v>0</v>
      </c>
      <c r="N24" s="96"/>
      <c r="O24" s="89"/>
      <c r="P24" s="97"/>
      <c r="Q24" s="98"/>
      <c r="R24" s="98"/>
      <c r="S24" s="98"/>
      <c r="T24" s="98"/>
      <c r="U24" s="99"/>
      <c r="V24" s="98"/>
      <c r="W24" s="98"/>
      <c r="X24" s="99"/>
      <c r="Y24" s="98"/>
    </row>
    <row r="25" spans="2:25" s="90" customFormat="1" ht="25.15" customHeight="1">
      <c r="B25" s="91">
        <f>'일위대가 '!$D$415</f>
        <v>22</v>
      </c>
      <c r="C25" s="92" t="str">
        <f>'일위대가 '!$D$416</f>
        <v>보강구조틀설치</v>
      </c>
      <c r="D25" s="93" t="str">
        <f>'일위대가 '!$E$416</f>
        <v>B-125*75*4.5T</v>
      </c>
      <c r="E25" s="94"/>
      <c r="F25" s="94" t="str">
        <f>'일위대가 '!$D$417</f>
        <v>M</v>
      </c>
      <c r="G25" s="95">
        <f>'일위대가 '!$H$418</f>
        <v>12305</v>
      </c>
      <c r="H25" s="95"/>
      <c r="I25" s="88">
        <f>'일위대가 '!$J$418</f>
        <v>58832</v>
      </c>
      <c r="J25" s="88"/>
      <c r="K25" s="88">
        <f>'일위대가 '!$L$418</f>
        <v>1901</v>
      </c>
      <c r="L25" s="88">
        <f t="shared" si="7"/>
        <v>73038</v>
      </c>
      <c r="M25" s="92" t="str">
        <f>'일위대가 '!$K$416</f>
        <v>표준품셈 건축 14-5</v>
      </c>
      <c r="N25" s="96"/>
      <c r="O25" s="89"/>
      <c r="P25" s="97"/>
      <c r="Q25" s="98"/>
      <c r="R25" s="98"/>
      <c r="S25" s="98"/>
      <c r="T25" s="98"/>
      <c r="U25" s="99"/>
      <c r="V25" s="98"/>
      <c r="W25" s="98"/>
      <c r="X25" s="99"/>
      <c r="Y25" s="98"/>
    </row>
    <row r="26" spans="2:25" s="90" customFormat="1" ht="25.15" customHeight="1">
      <c r="B26" s="91">
        <f>'일위대가 '!$D$427</f>
        <v>23</v>
      </c>
      <c r="C26" s="92" t="str">
        <f>'일위대가 '!$D$428</f>
        <v>보강구조틀설치</v>
      </c>
      <c r="D26" s="93" t="str">
        <f>'일위대가 '!$E$428</f>
        <v>B-150*150*4.5T</v>
      </c>
      <c r="E26" s="94"/>
      <c r="F26" s="94" t="str">
        <f>'일위대가 '!$D$429</f>
        <v>M</v>
      </c>
      <c r="G26" s="95">
        <f>'일위대가 '!$H$430</f>
        <v>18952</v>
      </c>
      <c r="H26" s="95"/>
      <c r="I26" s="88">
        <f>'일위대가 '!$J$430</f>
        <v>90633</v>
      </c>
      <c r="J26" s="88"/>
      <c r="K26" s="88">
        <f>'일위대가 '!$L$430</f>
        <v>2928</v>
      </c>
      <c r="L26" s="88">
        <f t="shared" ref="L26:L29" si="8">I26+G26+K26</f>
        <v>112513</v>
      </c>
      <c r="M26" s="92" t="str">
        <f>'일위대가 '!$K$428</f>
        <v>표준품셈 건축 14-5</v>
      </c>
      <c r="N26" s="96"/>
      <c r="O26" s="89"/>
      <c r="P26" s="97"/>
      <c r="Q26" s="98"/>
      <c r="R26" s="98"/>
      <c r="S26" s="98"/>
      <c r="T26" s="98"/>
      <c r="U26" s="99"/>
      <c r="V26" s="98"/>
      <c r="W26" s="98"/>
      <c r="X26" s="99"/>
      <c r="Y26" s="98"/>
    </row>
    <row r="27" spans="2:25" s="90" customFormat="1" ht="25.15" customHeight="1">
      <c r="B27" s="91">
        <f>'일위대가 '!$D$440</f>
        <v>24</v>
      </c>
      <c r="C27" s="92" t="str">
        <f>'일위대가 '!$D$441</f>
        <v>ST'L PLATE</v>
      </c>
      <c r="D27" s="93" t="str">
        <f>'일위대가 '!$E$441</f>
        <v>3.2T</v>
      </c>
      <c r="E27" s="94"/>
      <c r="F27" s="94" t="str">
        <f>'일위대가 '!$D$442</f>
        <v>M2</v>
      </c>
      <c r="G27" s="95">
        <f>'일위대가 '!$H$443</f>
        <v>25488</v>
      </c>
      <c r="H27" s="95"/>
      <c r="I27" s="88">
        <f>'일위대가 '!$J$443</f>
        <v>120775</v>
      </c>
      <c r="J27" s="88"/>
      <c r="K27" s="88">
        <f>'일위대가 '!$L$443</f>
        <v>3902</v>
      </c>
      <c r="L27" s="88">
        <f t="shared" ref="L27" si="9">I27+G27+K27</f>
        <v>150165</v>
      </c>
      <c r="M27" s="92" t="str">
        <f>'일위대가 '!$K$428</f>
        <v>표준품셈 건축 14-5</v>
      </c>
      <c r="N27" s="96"/>
      <c r="O27" s="89"/>
      <c r="P27" s="97"/>
      <c r="Q27" s="98"/>
      <c r="R27" s="98"/>
      <c r="S27" s="98"/>
      <c r="T27" s="98"/>
      <c r="U27" s="99"/>
      <c r="V27" s="98"/>
      <c r="W27" s="98"/>
      <c r="X27" s="99"/>
      <c r="Y27" s="98"/>
    </row>
    <row r="28" spans="2:25" s="90" customFormat="1" ht="25.15" customHeight="1">
      <c r="B28" s="91">
        <f>'일위대가 '!$D$452</f>
        <v>25</v>
      </c>
      <c r="C28" s="92" t="str">
        <f>'일위대가 '!$D$453</f>
        <v>천정몰딩</v>
      </c>
      <c r="D28" s="93" t="str">
        <f>'일위대가 '!$E$453</f>
        <v>AL</v>
      </c>
      <c r="E28" s="94"/>
      <c r="F28" s="94" t="str">
        <f>'일위대가 '!$D$454</f>
        <v>M</v>
      </c>
      <c r="G28" s="95">
        <f>'일위대가 '!$H$455</f>
        <v>2079</v>
      </c>
      <c r="H28" s="95"/>
      <c r="I28" s="88">
        <f>'일위대가 '!$J$455</f>
        <v>5787</v>
      </c>
      <c r="J28" s="88"/>
      <c r="K28" s="88">
        <f>'일위대가 '!$L$455</f>
        <v>0</v>
      </c>
      <c r="L28" s="88">
        <f t="shared" si="8"/>
        <v>7866</v>
      </c>
      <c r="M28" s="92" t="str">
        <f>'일위대가 '!$K$441</f>
        <v>표준품셈 건축 14-5</v>
      </c>
      <c r="N28" s="96"/>
      <c r="O28" s="89"/>
      <c r="P28" s="97"/>
      <c r="Q28" s="98"/>
      <c r="R28" s="98"/>
      <c r="S28" s="98"/>
      <c r="T28" s="98"/>
      <c r="U28" s="99"/>
      <c r="V28" s="98"/>
      <c r="W28" s="98"/>
      <c r="X28" s="99"/>
      <c r="Y28" s="98"/>
    </row>
    <row r="29" spans="2:25" s="90" customFormat="1" ht="25.15" customHeight="1">
      <c r="B29" s="91">
        <f>'일위대가 '!$D$477</f>
        <v>26</v>
      </c>
      <c r="C29" s="92" t="str">
        <f>'일위대가 '!$D$478</f>
        <v>일반석고보드취부</v>
      </c>
      <c r="D29" s="93" t="str">
        <f>'일위대가 '!$E$478</f>
        <v>9.5T*2PLY</v>
      </c>
      <c r="E29" s="94"/>
      <c r="F29" s="94" t="str">
        <f>'일위대가 '!$D$479</f>
        <v>M2</v>
      </c>
      <c r="G29" s="95">
        <f>'일위대가 '!$H$480</f>
        <v>6114</v>
      </c>
      <c r="H29" s="95"/>
      <c r="I29" s="88">
        <f>'일위대가 '!$J$480</f>
        <v>13602</v>
      </c>
      <c r="J29" s="88"/>
      <c r="K29" s="88">
        <f>'일위대가 '!$L$480</f>
        <v>0</v>
      </c>
      <c r="L29" s="88">
        <f t="shared" si="8"/>
        <v>19716</v>
      </c>
      <c r="M29" s="92" t="str">
        <f>'일위대가 '!$K$478</f>
        <v>표준품셈 건축 11-3-1-2</v>
      </c>
      <c r="N29" s="96"/>
      <c r="O29" s="89"/>
      <c r="P29" s="97"/>
      <c r="Q29" s="98"/>
      <c r="R29" s="98"/>
      <c r="S29" s="98"/>
      <c r="T29" s="98"/>
      <c r="U29" s="99"/>
      <c r="V29" s="98"/>
      <c r="W29" s="98"/>
      <c r="X29" s="99"/>
      <c r="Y29" s="98"/>
    </row>
    <row r="30" spans="2:25" s="90" customFormat="1" ht="25.15" customHeight="1">
      <c r="B30" s="91">
        <f>'일위대가 '!$D$502</f>
        <v>27</v>
      </c>
      <c r="C30" s="92" t="str">
        <f>'일위대가 '!$D$503</f>
        <v>기존바닥면부분철거</v>
      </c>
      <c r="D30" s="93" t="str">
        <f>'일위대가 '!$E$503</f>
        <v>몰탈철거</v>
      </c>
      <c r="E30" s="94">
        <f>'일위대가 '!$G$503</f>
        <v>0</v>
      </c>
      <c r="F30" s="94" t="str">
        <f>'일위대가 '!$D$504</f>
        <v>M2</v>
      </c>
      <c r="G30" s="95">
        <f>'일위대가 '!$H$505</f>
        <v>0</v>
      </c>
      <c r="H30" s="95"/>
      <c r="I30" s="88">
        <f>'일위대가 '!$J$505</f>
        <v>13178</v>
      </c>
      <c r="J30" s="88"/>
      <c r="K30" s="88">
        <f>'일위대가 '!$L$505</f>
        <v>0</v>
      </c>
      <c r="L30" s="88">
        <f t="shared" ref="L30" si="10">I30+G30+K30</f>
        <v>13178</v>
      </c>
      <c r="M30" s="92" t="str">
        <f>'일위대가 '!$K$503</f>
        <v>표준품셈 건축 18-1-1</v>
      </c>
      <c r="N30" s="96"/>
      <c r="O30" s="89"/>
      <c r="P30" s="97"/>
      <c r="Q30" s="98"/>
      <c r="R30" s="98"/>
      <c r="S30" s="98"/>
      <c r="T30" s="98"/>
      <c r="U30" s="99"/>
      <c r="V30" s="98"/>
      <c r="W30" s="98"/>
      <c r="X30" s="99"/>
      <c r="Y30" s="98"/>
    </row>
    <row r="31" spans="2:25" s="90" customFormat="1" ht="25.15" customHeight="1">
      <c r="B31" s="91">
        <f>'일위대가 '!$D$514</f>
        <v>28</v>
      </c>
      <c r="C31" s="92" t="str">
        <f>'일위대가 '!$D$515</f>
        <v>벽체철거</v>
      </c>
      <c r="D31" s="93" t="str">
        <f>'일위대가 '!$E$515</f>
        <v>전시부스 및 뮤지엄샵 등</v>
      </c>
      <c r="E31" s="94">
        <f>'일위대가 '!$G$515</f>
        <v>0</v>
      </c>
      <c r="F31" s="94" t="str">
        <f>'일위대가 '!$D$516</f>
        <v>M2</v>
      </c>
      <c r="G31" s="95">
        <f>'일위대가 '!$H$517</f>
        <v>0</v>
      </c>
      <c r="H31" s="95"/>
      <c r="I31" s="88">
        <f>'일위대가 '!$J$517</f>
        <v>9621</v>
      </c>
      <c r="J31" s="88"/>
      <c r="K31" s="88">
        <f>'일위대가 '!$L$517</f>
        <v>0</v>
      </c>
      <c r="L31" s="88">
        <f t="shared" ref="L31" si="11">I31+G31+K31</f>
        <v>9621</v>
      </c>
      <c r="M31" s="92">
        <f>'일위대가 '!$K$514</f>
        <v>0</v>
      </c>
      <c r="N31" s="96"/>
      <c r="O31" s="89"/>
      <c r="P31" s="97"/>
      <c r="Q31" s="98"/>
      <c r="R31" s="98"/>
      <c r="S31" s="98"/>
      <c r="T31" s="98"/>
      <c r="U31" s="99"/>
      <c r="V31" s="98"/>
      <c r="W31" s="98"/>
      <c r="X31" s="99"/>
      <c r="Y31" s="98"/>
    </row>
    <row r="32" spans="2:25" s="90" customFormat="1" ht="25.15" customHeight="1">
      <c r="B32" s="91">
        <f>'일위대가 '!$D$527</f>
        <v>29</v>
      </c>
      <c r="C32" s="92" t="str">
        <f>'일위대가 '!$D$528</f>
        <v>계단챌판컬러시트철거</v>
      </c>
      <c r="D32" s="93">
        <f>'일위대가 '!$E$528</f>
        <v>0</v>
      </c>
      <c r="E32" s="94">
        <f>'일위대가 '!$G$528</f>
        <v>0</v>
      </c>
      <c r="F32" s="94" t="str">
        <f>'일위대가 '!$D$529</f>
        <v>M2</v>
      </c>
      <c r="G32" s="95">
        <f>'일위대가 '!$H$530</f>
        <v>0</v>
      </c>
      <c r="H32" s="95"/>
      <c r="I32" s="88">
        <f>'일위대가 '!$J$530</f>
        <v>1098</v>
      </c>
      <c r="J32" s="88"/>
      <c r="K32" s="88">
        <f>'일위대가 '!$L$530</f>
        <v>0</v>
      </c>
      <c r="L32" s="88">
        <f t="shared" ref="L32" si="12">I32+G32+K32</f>
        <v>1098</v>
      </c>
      <c r="M32" s="92" t="str">
        <f>'일위대가 '!$K$528</f>
        <v>표준품셈 건축 18-1-1</v>
      </c>
      <c r="N32" s="96"/>
      <c r="O32" s="89"/>
      <c r="P32" s="97"/>
      <c r="Q32" s="98"/>
      <c r="R32" s="98"/>
      <c r="S32" s="98"/>
      <c r="T32" s="98"/>
      <c r="U32" s="99"/>
      <c r="V32" s="98"/>
      <c r="W32" s="98"/>
      <c r="X32" s="99"/>
      <c r="Y32" s="98"/>
    </row>
    <row r="33" spans="2:25" s="90" customFormat="1" ht="25.15" customHeight="1">
      <c r="B33" s="91">
        <f>'일위대가 '!$D$540</f>
        <v>30</v>
      </c>
      <c r="C33" s="92" t="str">
        <f>'일위대가 '!$D$541</f>
        <v>FCU철거</v>
      </c>
      <c r="D33" s="93">
        <f>'일위대가 '!$E$541</f>
        <v>0</v>
      </c>
      <c r="E33" s="94">
        <f>'일위대가 '!$G$541</f>
        <v>0</v>
      </c>
      <c r="F33" s="94" t="str">
        <f>'일위대가 '!$D$542</f>
        <v>EA</v>
      </c>
      <c r="G33" s="95">
        <f>'일위대가 '!$H$543</f>
        <v>0</v>
      </c>
      <c r="H33" s="95"/>
      <c r="I33" s="88">
        <f>'일위대가 '!$J$543</f>
        <v>10981</v>
      </c>
      <c r="J33" s="88"/>
      <c r="K33" s="88">
        <f>'일위대가 '!$L$543</f>
        <v>0</v>
      </c>
      <c r="L33" s="88">
        <f t="shared" ref="L33" si="13">I33+G33+K33</f>
        <v>10981</v>
      </c>
      <c r="M33" s="92" t="str">
        <f>'일위대가 '!$K$541</f>
        <v>표준품셈 건축 18-1-1</v>
      </c>
      <c r="N33" s="96"/>
      <c r="O33" s="89"/>
      <c r="P33" s="97"/>
      <c r="Q33" s="98"/>
      <c r="R33" s="98"/>
      <c r="S33" s="98"/>
      <c r="T33" s="98"/>
      <c r="U33" s="99"/>
      <c r="V33" s="98"/>
      <c r="W33" s="98"/>
      <c r="X33" s="99"/>
      <c r="Y33" s="98"/>
    </row>
    <row r="34" spans="2:25" s="90" customFormat="1" ht="25.15" customHeight="1">
      <c r="B34" s="91">
        <f>'일위대가 '!$D$552</f>
        <v>31</v>
      </c>
      <c r="C34" s="92" t="str">
        <f>'일위대가 '!$D$553</f>
        <v>스프링쿨러높이변경</v>
      </c>
      <c r="D34" s="93">
        <f>'일위대가 '!$E$553</f>
        <v>0</v>
      </c>
      <c r="E34" s="94">
        <f>'일위대가 '!$G$553</f>
        <v>0</v>
      </c>
      <c r="F34" s="94" t="str">
        <f>'일위대가 '!$D$554</f>
        <v>EA</v>
      </c>
      <c r="G34" s="95">
        <f>'일위대가 '!$H$555</f>
        <v>24500</v>
      </c>
      <c r="H34" s="95"/>
      <c r="I34" s="88">
        <f>'일위대가 '!$J$555</f>
        <v>24890</v>
      </c>
      <c r="J34" s="88"/>
      <c r="K34" s="88">
        <f>'일위대가 '!$L$555</f>
        <v>0</v>
      </c>
      <c r="L34" s="88">
        <f t="shared" ref="L34" si="14">I34+G34+K34</f>
        <v>49390</v>
      </c>
      <c r="M34" s="92">
        <f>'일위대가 '!$K$553</f>
        <v>0</v>
      </c>
      <c r="N34" s="96"/>
      <c r="O34" s="89"/>
      <c r="P34" s="97"/>
      <c r="Q34" s="98"/>
      <c r="R34" s="98"/>
      <c r="S34" s="98"/>
      <c r="T34" s="98"/>
      <c r="U34" s="99"/>
      <c r="V34" s="98"/>
      <c r="W34" s="98"/>
      <c r="X34" s="99"/>
      <c r="Y34" s="98"/>
    </row>
    <row r="35" spans="2:25" s="90" customFormat="1" ht="25.15" customHeight="1">
      <c r="B35" s="245"/>
      <c r="C35" s="161"/>
      <c r="D35" s="161"/>
      <c r="E35" s="162"/>
      <c r="F35" s="163"/>
      <c r="G35" s="245"/>
      <c r="H35" s="95"/>
      <c r="I35" s="245"/>
      <c r="J35" s="88"/>
      <c r="K35" s="88"/>
      <c r="L35" s="88"/>
      <c r="M35" s="92"/>
      <c r="N35" s="96"/>
      <c r="O35" s="89"/>
      <c r="P35" s="97"/>
      <c r="Q35" s="98"/>
      <c r="R35" s="98"/>
      <c r="S35" s="98"/>
      <c r="T35" s="98"/>
      <c r="U35" s="99"/>
      <c r="V35" s="98"/>
      <c r="W35" s="98"/>
      <c r="X35" s="99"/>
      <c r="Y35" s="98"/>
    </row>
    <row r="36" spans="2:25" s="90" customFormat="1" ht="25.15" customHeight="1">
      <c r="B36" s="245"/>
      <c r="C36" s="161"/>
      <c r="D36" s="161"/>
      <c r="E36" s="162"/>
      <c r="F36" s="94"/>
      <c r="G36" s="245"/>
      <c r="H36" s="95"/>
      <c r="I36" s="245"/>
      <c r="J36" s="88"/>
      <c r="K36" s="88"/>
      <c r="L36" s="88"/>
      <c r="M36" s="92"/>
      <c r="N36" s="96"/>
      <c r="O36" s="89"/>
      <c r="P36" s="97"/>
      <c r="Q36" s="98"/>
      <c r="R36" s="98"/>
      <c r="S36" s="98"/>
      <c r="T36" s="98"/>
      <c r="U36" s="99"/>
      <c r="V36" s="98"/>
      <c r="W36" s="98"/>
      <c r="X36" s="99"/>
      <c r="Y36" s="98"/>
    </row>
    <row r="37" spans="2:25" s="90" customFormat="1" ht="21" customHeight="1">
      <c r="B37" s="101"/>
      <c r="C37" s="98"/>
      <c r="D37" s="102"/>
      <c r="E37" s="103"/>
      <c r="F37" s="103"/>
      <c r="G37" s="104"/>
      <c r="H37" s="104"/>
      <c r="I37" s="99"/>
      <c r="J37" s="99"/>
      <c r="K37" s="98"/>
      <c r="L37" s="99"/>
      <c r="M37" s="98"/>
      <c r="N37" s="100"/>
      <c r="O37" s="100"/>
      <c r="P37" s="97"/>
      <c r="Q37" s="98"/>
      <c r="R37" s="98"/>
      <c r="S37" s="98"/>
      <c r="T37" s="98"/>
      <c r="U37" s="99"/>
      <c r="V37" s="98"/>
      <c r="W37" s="98"/>
      <c r="X37" s="99"/>
      <c r="Y37" s="98"/>
    </row>
    <row r="38" spans="2:25" s="90" customFormat="1" ht="21" customHeight="1">
      <c r="B38" s="101"/>
      <c r="C38" s="98"/>
      <c r="D38" s="102"/>
      <c r="E38" s="103"/>
      <c r="F38" s="103"/>
      <c r="G38" s="104"/>
      <c r="H38" s="104"/>
      <c r="I38" s="99"/>
      <c r="J38" s="99"/>
      <c r="K38" s="98"/>
      <c r="L38" s="99"/>
      <c r="M38" s="98"/>
      <c r="N38" s="100"/>
      <c r="O38" s="100"/>
      <c r="P38" s="97"/>
      <c r="Q38" s="98"/>
      <c r="R38" s="98"/>
      <c r="S38" s="98"/>
      <c r="T38" s="98"/>
      <c r="U38" s="99"/>
      <c r="V38" s="98"/>
      <c r="W38" s="98"/>
      <c r="X38" s="99"/>
      <c r="Y38" s="98"/>
    </row>
    <row r="39" spans="2:25" s="90" customFormat="1" ht="21" customHeight="1">
      <c r="B39" s="101"/>
      <c r="C39" s="98"/>
      <c r="D39" s="102"/>
      <c r="E39" s="103"/>
      <c r="F39" s="103"/>
      <c r="G39" s="104"/>
      <c r="H39" s="104"/>
      <c r="I39" s="99"/>
      <c r="J39" s="99"/>
      <c r="K39" s="98"/>
      <c r="L39" s="99"/>
      <c r="M39" s="98"/>
      <c r="N39" s="100"/>
      <c r="O39" s="100"/>
      <c r="P39" s="97"/>
      <c r="Q39" s="98"/>
      <c r="R39" s="98"/>
      <c r="S39" s="98"/>
      <c r="T39" s="98"/>
      <c r="U39" s="99"/>
      <c r="V39" s="98"/>
      <c r="W39" s="98"/>
      <c r="X39" s="99"/>
      <c r="Y39" s="98"/>
    </row>
    <row r="40" spans="2:25" s="90" customFormat="1" ht="21" customHeight="1">
      <c r="B40" s="101"/>
      <c r="C40" s="98"/>
      <c r="D40" s="102"/>
      <c r="E40" s="103"/>
      <c r="F40" s="103"/>
      <c r="G40" s="104"/>
      <c r="H40" s="104"/>
      <c r="I40" s="99"/>
      <c r="J40" s="99"/>
      <c r="K40" s="98"/>
      <c r="L40" s="99"/>
      <c r="M40" s="98"/>
      <c r="N40" s="100"/>
      <c r="O40" s="100"/>
      <c r="P40" s="97"/>
      <c r="Q40" s="98"/>
      <c r="R40" s="98"/>
      <c r="S40" s="98"/>
      <c r="T40" s="98"/>
      <c r="U40" s="99"/>
      <c r="V40" s="98"/>
      <c r="W40" s="98"/>
      <c r="X40" s="99"/>
      <c r="Y40" s="98"/>
    </row>
    <row r="41" spans="2:25" s="90" customFormat="1" ht="21" customHeight="1">
      <c r="B41" s="101"/>
      <c r="C41" s="98"/>
      <c r="D41" s="102"/>
      <c r="E41" s="103"/>
      <c r="F41" s="103"/>
      <c r="G41" s="104"/>
      <c r="H41" s="104"/>
      <c r="I41" s="99"/>
      <c r="J41" s="99"/>
      <c r="K41" s="98"/>
      <c r="L41" s="99"/>
      <c r="M41" s="98"/>
      <c r="N41" s="100"/>
      <c r="O41" s="100"/>
      <c r="P41" s="97"/>
      <c r="Q41" s="98"/>
      <c r="R41" s="98"/>
      <c r="S41" s="98"/>
      <c r="T41" s="98"/>
      <c r="U41" s="99"/>
      <c r="V41" s="98"/>
      <c r="W41" s="98"/>
      <c r="X41" s="99"/>
      <c r="Y41" s="98"/>
    </row>
    <row r="42" spans="2:25" s="90" customFormat="1" ht="21" customHeight="1">
      <c r="B42" s="101"/>
      <c r="C42" s="98"/>
      <c r="D42" s="102"/>
      <c r="E42" s="103"/>
      <c r="F42" s="103"/>
      <c r="G42" s="104"/>
      <c r="H42" s="104"/>
      <c r="I42" s="99"/>
      <c r="J42" s="99"/>
      <c r="K42" s="98"/>
      <c r="L42" s="99"/>
      <c r="M42" s="98"/>
      <c r="N42" s="100"/>
      <c r="O42" s="100"/>
      <c r="P42" s="97"/>
      <c r="Q42" s="98"/>
      <c r="R42" s="98"/>
      <c r="S42" s="98"/>
      <c r="T42" s="98"/>
      <c r="U42" s="99"/>
      <c r="V42" s="98"/>
      <c r="W42" s="98"/>
      <c r="X42" s="99"/>
      <c r="Y42" s="98"/>
    </row>
    <row r="43" spans="2:25" s="90" customFormat="1" ht="21" customHeight="1">
      <c r="B43" s="101"/>
      <c r="C43" s="98"/>
      <c r="D43" s="102"/>
      <c r="E43" s="103"/>
      <c r="F43" s="103"/>
      <c r="G43" s="104"/>
      <c r="H43" s="104"/>
      <c r="I43" s="99"/>
      <c r="J43" s="99"/>
      <c r="K43" s="98"/>
      <c r="L43" s="99"/>
      <c r="M43" s="98"/>
      <c r="N43" s="100"/>
      <c r="O43" s="100"/>
      <c r="P43" s="97"/>
      <c r="Q43" s="98"/>
      <c r="R43" s="98"/>
      <c r="S43" s="98"/>
      <c r="T43" s="98"/>
      <c r="U43" s="99"/>
      <c r="V43" s="98"/>
      <c r="W43" s="98"/>
      <c r="X43" s="99"/>
      <c r="Y43" s="98"/>
    </row>
    <row r="44" spans="2:25" s="90" customFormat="1" ht="21" customHeight="1">
      <c r="B44" s="101"/>
      <c r="C44" s="98"/>
      <c r="D44" s="102"/>
      <c r="E44" s="103"/>
      <c r="F44" s="103"/>
      <c r="G44" s="104"/>
      <c r="H44" s="104"/>
      <c r="I44" s="99"/>
      <c r="J44" s="99"/>
      <c r="K44" s="98"/>
      <c r="L44" s="99"/>
      <c r="M44" s="98"/>
      <c r="N44" s="100"/>
      <c r="O44" s="100"/>
      <c r="P44" s="97"/>
      <c r="Q44" s="98"/>
      <c r="R44" s="98"/>
      <c r="S44" s="98"/>
      <c r="T44" s="98"/>
      <c r="U44" s="99"/>
      <c r="V44" s="98"/>
      <c r="W44" s="98"/>
      <c r="X44" s="99"/>
      <c r="Y44" s="98"/>
    </row>
    <row r="45" spans="2:25" s="90" customFormat="1" ht="21" customHeight="1">
      <c r="B45" s="101"/>
      <c r="C45" s="98"/>
      <c r="D45" s="102"/>
      <c r="E45" s="103"/>
      <c r="F45" s="103"/>
      <c r="G45" s="104"/>
      <c r="H45" s="104"/>
      <c r="I45" s="99"/>
      <c r="J45" s="99"/>
      <c r="K45" s="98"/>
      <c r="L45" s="99"/>
      <c r="M45" s="98"/>
      <c r="N45" s="100"/>
      <c r="O45" s="100"/>
      <c r="P45" s="97"/>
      <c r="Q45" s="98"/>
      <c r="R45" s="98"/>
      <c r="S45" s="98"/>
      <c r="T45" s="98"/>
      <c r="U45" s="99"/>
      <c r="V45" s="98"/>
      <c r="W45" s="98"/>
      <c r="X45" s="99"/>
      <c r="Y45" s="98"/>
    </row>
    <row r="46" spans="2:25" s="90" customFormat="1" ht="21" customHeight="1">
      <c r="B46" s="101"/>
      <c r="C46" s="98"/>
      <c r="D46" s="102"/>
      <c r="E46" s="103"/>
      <c r="F46" s="103"/>
      <c r="G46" s="104"/>
      <c r="H46" s="104"/>
      <c r="I46" s="99"/>
      <c r="J46" s="99"/>
      <c r="K46" s="98"/>
      <c r="L46" s="99"/>
      <c r="M46" s="98"/>
      <c r="N46" s="100"/>
      <c r="O46" s="100"/>
      <c r="P46" s="97"/>
      <c r="Q46" s="98"/>
      <c r="R46" s="98"/>
      <c r="S46" s="98"/>
      <c r="T46" s="98"/>
      <c r="U46" s="99"/>
      <c r="V46" s="98"/>
      <c r="W46" s="98"/>
      <c r="X46" s="99"/>
      <c r="Y46" s="98"/>
    </row>
    <row r="47" spans="2:25" s="90" customFormat="1" ht="21" customHeight="1">
      <c r="B47" s="101"/>
      <c r="C47" s="98"/>
      <c r="D47" s="102"/>
      <c r="E47" s="103"/>
      <c r="F47" s="103"/>
      <c r="G47" s="104"/>
      <c r="H47" s="104"/>
      <c r="I47" s="99"/>
      <c r="J47" s="99"/>
      <c r="K47" s="98"/>
      <c r="L47" s="99"/>
      <c r="M47" s="98"/>
      <c r="N47" s="100"/>
      <c r="O47" s="100"/>
      <c r="P47" s="97"/>
      <c r="Q47" s="98"/>
      <c r="R47" s="98"/>
      <c r="S47" s="98"/>
      <c r="T47" s="98"/>
      <c r="U47" s="99"/>
      <c r="V47" s="98"/>
      <c r="W47" s="98"/>
      <c r="X47" s="99"/>
      <c r="Y47" s="98"/>
    </row>
    <row r="48" spans="2:25" s="90" customFormat="1" ht="21" customHeight="1">
      <c r="B48" s="101"/>
      <c r="C48" s="98"/>
      <c r="D48" s="102"/>
      <c r="E48" s="103"/>
      <c r="F48" s="103"/>
      <c r="G48" s="104"/>
      <c r="H48" s="104"/>
      <c r="I48" s="99"/>
      <c r="J48" s="99"/>
      <c r="K48" s="98"/>
      <c r="L48" s="99"/>
      <c r="M48" s="98"/>
      <c r="N48" s="100"/>
      <c r="O48" s="100"/>
      <c r="P48" s="97"/>
      <c r="Q48" s="98"/>
      <c r="R48" s="98"/>
      <c r="S48" s="98"/>
      <c r="T48" s="98"/>
      <c r="U48" s="99"/>
      <c r="V48" s="98"/>
      <c r="W48" s="98"/>
      <c r="X48" s="99"/>
      <c r="Y48" s="98"/>
    </row>
    <row r="49" spans="2:25" s="90" customFormat="1" ht="21" customHeight="1">
      <c r="B49" s="101"/>
      <c r="C49" s="98"/>
      <c r="D49" s="102"/>
      <c r="E49" s="103"/>
      <c r="F49" s="103"/>
      <c r="G49" s="104"/>
      <c r="H49" s="104"/>
      <c r="I49" s="99"/>
      <c r="J49" s="99"/>
      <c r="K49" s="98"/>
      <c r="L49" s="99"/>
      <c r="M49" s="98"/>
      <c r="N49" s="100"/>
      <c r="O49" s="100"/>
      <c r="P49" s="97"/>
      <c r="Q49" s="98"/>
      <c r="R49" s="98"/>
      <c r="S49" s="98"/>
      <c r="T49" s="98"/>
      <c r="U49" s="99"/>
      <c r="V49" s="98"/>
      <c r="W49" s="98"/>
      <c r="X49" s="99"/>
      <c r="Y49" s="98"/>
    </row>
    <row r="50" spans="2:25" s="90" customFormat="1" ht="21" customHeight="1">
      <c r="B50" s="101"/>
      <c r="C50" s="98"/>
      <c r="D50" s="102"/>
      <c r="E50" s="103"/>
      <c r="F50" s="103"/>
      <c r="G50" s="104"/>
      <c r="H50" s="104"/>
      <c r="I50" s="99"/>
      <c r="J50" s="99"/>
      <c r="K50" s="98"/>
      <c r="L50" s="99"/>
      <c r="M50" s="98"/>
      <c r="N50" s="100"/>
      <c r="O50" s="100"/>
      <c r="P50" s="97"/>
      <c r="Q50" s="98"/>
      <c r="R50" s="98"/>
      <c r="S50" s="98"/>
      <c r="T50" s="98"/>
      <c r="U50" s="99"/>
      <c r="V50" s="98"/>
      <c r="W50" s="98"/>
      <c r="X50" s="99"/>
      <c r="Y50" s="98"/>
    </row>
    <row r="51" spans="2:25" s="90" customFormat="1" ht="21" customHeight="1">
      <c r="B51" s="101"/>
      <c r="C51" s="98"/>
      <c r="D51" s="102"/>
      <c r="E51" s="103"/>
      <c r="F51" s="103"/>
      <c r="G51" s="104"/>
      <c r="H51" s="104"/>
      <c r="I51" s="99"/>
      <c r="J51" s="99"/>
      <c r="K51" s="98"/>
      <c r="L51" s="99"/>
      <c r="M51" s="98"/>
      <c r="N51" s="100"/>
      <c r="O51" s="100"/>
      <c r="P51" s="97"/>
      <c r="Q51" s="98"/>
      <c r="R51" s="98"/>
      <c r="S51" s="98"/>
      <c r="T51" s="98"/>
      <c r="U51" s="99"/>
      <c r="V51" s="98"/>
      <c r="W51" s="98"/>
      <c r="X51" s="99"/>
      <c r="Y51" s="98"/>
    </row>
    <row r="52" spans="2:25" s="90" customFormat="1" ht="21" customHeight="1">
      <c r="B52" s="101"/>
      <c r="C52" s="98"/>
      <c r="D52" s="102"/>
      <c r="E52" s="103"/>
      <c r="F52" s="103"/>
      <c r="G52" s="104"/>
      <c r="H52" s="104"/>
      <c r="I52" s="99"/>
      <c r="J52" s="99"/>
      <c r="K52" s="98"/>
      <c r="L52" s="99"/>
      <c r="M52" s="98"/>
      <c r="N52" s="100"/>
      <c r="O52" s="100"/>
      <c r="P52" s="97"/>
      <c r="Q52" s="98"/>
      <c r="R52" s="98"/>
      <c r="S52" s="98"/>
      <c r="T52" s="98"/>
      <c r="U52" s="99"/>
      <c r="V52" s="98"/>
      <c r="W52" s="98"/>
      <c r="X52" s="99"/>
      <c r="Y52" s="98"/>
    </row>
    <row r="53" spans="2:25" s="90" customFormat="1" ht="21" customHeight="1">
      <c r="B53" s="101"/>
      <c r="C53" s="98"/>
      <c r="D53" s="102"/>
      <c r="E53" s="103"/>
      <c r="F53" s="103"/>
      <c r="G53" s="104"/>
      <c r="H53" s="104"/>
      <c r="I53" s="99"/>
      <c r="J53" s="99"/>
      <c r="K53" s="98"/>
      <c r="L53" s="99"/>
      <c r="M53" s="98"/>
      <c r="N53" s="100"/>
      <c r="O53" s="100"/>
      <c r="P53" s="97"/>
      <c r="Q53" s="98"/>
      <c r="R53" s="98"/>
      <c r="S53" s="98"/>
      <c r="T53" s="98"/>
      <c r="U53" s="99"/>
      <c r="V53" s="98"/>
      <c r="W53" s="98"/>
      <c r="X53" s="99"/>
      <c r="Y53" s="98"/>
    </row>
    <row r="54" spans="2:25" s="90" customFormat="1" ht="21" customHeight="1">
      <c r="B54" s="101"/>
      <c r="C54" s="98"/>
      <c r="D54" s="102"/>
      <c r="E54" s="103"/>
      <c r="F54" s="103"/>
      <c r="G54" s="104"/>
      <c r="H54" s="104"/>
      <c r="I54" s="99"/>
      <c r="J54" s="99"/>
      <c r="K54" s="98"/>
      <c r="L54" s="99"/>
      <c r="M54" s="98"/>
      <c r="N54" s="100"/>
      <c r="O54" s="100"/>
      <c r="P54" s="97"/>
      <c r="Q54" s="98"/>
      <c r="R54" s="98"/>
      <c r="S54" s="98"/>
      <c r="T54" s="98"/>
      <c r="U54" s="99"/>
      <c r="V54" s="98"/>
      <c r="W54" s="98"/>
      <c r="X54" s="99"/>
      <c r="Y54" s="98"/>
    </row>
    <row r="55" spans="2:25" s="90" customFormat="1" ht="21" customHeight="1">
      <c r="B55" s="101"/>
      <c r="C55" s="98"/>
      <c r="D55" s="102"/>
      <c r="E55" s="103"/>
      <c r="F55" s="103"/>
      <c r="G55" s="104"/>
      <c r="H55" s="104"/>
      <c r="I55" s="99"/>
      <c r="J55" s="99"/>
      <c r="K55" s="98"/>
      <c r="L55" s="99"/>
      <c r="M55" s="98"/>
      <c r="N55" s="100"/>
      <c r="O55" s="100"/>
      <c r="P55" s="97"/>
      <c r="Q55" s="98"/>
      <c r="R55" s="98"/>
      <c r="S55" s="98"/>
      <c r="T55" s="98"/>
      <c r="U55" s="99"/>
      <c r="V55" s="98"/>
      <c r="W55" s="98"/>
      <c r="X55" s="99"/>
      <c r="Y55" s="98"/>
    </row>
    <row r="56" spans="2:25" s="90" customFormat="1" ht="21" customHeight="1">
      <c r="B56" s="101"/>
      <c r="C56" s="98"/>
      <c r="D56" s="102"/>
      <c r="E56" s="103"/>
      <c r="F56" s="103"/>
      <c r="G56" s="104"/>
      <c r="H56" s="104"/>
      <c r="I56" s="99"/>
      <c r="J56" s="99"/>
      <c r="K56" s="98"/>
      <c r="L56" s="99"/>
      <c r="M56" s="98"/>
      <c r="N56" s="100"/>
      <c r="O56" s="100"/>
      <c r="P56" s="97"/>
      <c r="Q56" s="98"/>
      <c r="R56" s="98"/>
      <c r="S56" s="98"/>
      <c r="T56" s="98"/>
      <c r="U56" s="99"/>
      <c r="V56" s="98"/>
      <c r="W56" s="98"/>
      <c r="X56" s="99"/>
      <c r="Y56" s="98"/>
    </row>
    <row r="57" spans="2:25" s="90" customFormat="1" ht="21" customHeight="1">
      <c r="B57" s="101"/>
      <c r="C57" s="98"/>
      <c r="D57" s="102"/>
      <c r="E57" s="103"/>
      <c r="F57" s="103"/>
      <c r="G57" s="104"/>
      <c r="H57" s="104"/>
      <c r="I57" s="99"/>
      <c r="J57" s="99"/>
      <c r="K57" s="98"/>
      <c r="L57" s="99"/>
      <c r="M57" s="98"/>
      <c r="N57" s="100"/>
      <c r="O57" s="100"/>
      <c r="P57" s="97"/>
      <c r="Q57" s="98"/>
      <c r="R57" s="98"/>
      <c r="S57" s="98"/>
      <c r="T57" s="98"/>
      <c r="U57" s="99"/>
      <c r="V57" s="98"/>
      <c r="W57" s="98"/>
      <c r="X57" s="99"/>
      <c r="Y57" s="98"/>
    </row>
    <row r="58" spans="2:25" s="90" customFormat="1" ht="21" customHeight="1">
      <c r="B58" s="101"/>
      <c r="C58" s="98"/>
      <c r="D58" s="102"/>
      <c r="E58" s="103"/>
      <c r="F58" s="103"/>
      <c r="G58" s="104"/>
      <c r="H58" s="104"/>
      <c r="I58" s="99"/>
      <c r="J58" s="99"/>
      <c r="K58" s="98"/>
      <c r="L58" s="99"/>
      <c r="M58" s="98"/>
      <c r="N58" s="100"/>
      <c r="O58" s="100"/>
      <c r="P58" s="97"/>
      <c r="Q58" s="98"/>
      <c r="R58" s="98"/>
      <c r="S58" s="98"/>
      <c r="T58" s="98"/>
      <c r="U58" s="99"/>
      <c r="V58" s="98"/>
      <c r="W58" s="98"/>
      <c r="X58" s="99"/>
      <c r="Y58" s="98"/>
    </row>
    <row r="59" spans="2:25" s="90" customFormat="1" ht="21" customHeight="1">
      <c r="B59" s="101"/>
      <c r="C59" s="98"/>
      <c r="D59" s="102"/>
      <c r="E59" s="103"/>
      <c r="F59" s="103"/>
      <c r="G59" s="104"/>
      <c r="H59" s="104"/>
      <c r="I59" s="99"/>
      <c r="J59" s="99"/>
      <c r="K59" s="98"/>
      <c r="L59" s="99"/>
      <c r="M59" s="98"/>
      <c r="N59" s="100"/>
      <c r="O59" s="100"/>
      <c r="P59" s="97"/>
      <c r="Q59" s="98"/>
      <c r="R59" s="98"/>
      <c r="S59" s="98"/>
      <c r="T59" s="98"/>
      <c r="U59" s="99"/>
      <c r="V59" s="98"/>
      <c r="W59" s="98"/>
      <c r="X59" s="99"/>
      <c r="Y59" s="98"/>
    </row>
    <row r="60" spans="2:25" s="90" customFormat="1" ht="21" customHeight="1">
      <c r="B60" s="101"/>
      <c r="C60" s="98"/>
      <c r="D60" s="102"/>
      <c r="E60" s="103"/>
      <c r="F60" s="103"/>
      <c r="G60" s="104"/>
      <c r="H60" s="104"/>
      <c r="I60" s="99"/>
      <c r="J60" s="99"/>
      <c r="K60" s="98"/>
      <c r="L60" s="99"/>
      <c r="M60" s="98"/>
      <c r="N60" s="100"/>
      <c r="O60" s="100"/>
      <c r="P60" s="97"/>
      <c r="Q60" s="98"/>
      <c r="R60" s="98"/>
      <c r="S60" s="98"/>
      <c r="T60" s="98"/>
      <c r="U60" s="99"/>
      <c r="V60" s="98"/>
      <c r="W60" s="98"/>
      <c r="X60" s="99"/>
      <c r="Y60" s="98"/>
    </row>
    <row r="61" spans="2:25" s="90" customFormat="1" ht="21" customHeight="1">
      <c r="B61" s="101"/>
      <c r="C61" s="98"/>
      <c r="D61" s="102"/>
      <c r="E61" s="103"/>
      <c r="F61" s="103"/>
      <c r="G61" s="104"/>
      <c r="H61" s="104"/>
      <c r="I61" s="99"/>
      <c r="J61" s="99"/>
      <c r="K61" s="98"/>
      <c r="L61" s="99"/>
      <c r="M61" s="98"/>
      <c r="N61" s="100"/>
      <c r="O61" s="100"/>
      <c r="P61" s="97"/>
      <c r="Q61" s="98"/>
      <c r="R61" s="98"/>
      <c r="S61" s="98"/>
      <c r="T61" s="98"/>
      <c r="U61" s="99"/>
      <c r="V61" s="98"/>
      <c r="W61" s="98"/>
      <c r="X61" s="99"/>
      <c r="Y61" s="98"/>
    </row>
    <row r="62" spans="2:25" s="90" customFormat="1" ht="21" customHeight="1">
      <c r="B62" s="101"/>
      <c r="C62" s="98"/>
      <c r="D62" s="102"/>
      <c r="E62" s="103"/>
      <c r="F62" s="103"/>
      <c r="G62" s="104"/>
      <c r="H62" s="104"/>
      <c r="I62" s="99"/>
      <c r="J62" s="99"/>
      <c r="K62" s="98"/>
      <c r="L62" s="99"/>
      <c r="M62" s="98"/>
      <c r="N62" s="100"/>
      <c r="O62" s="100"/>
      <c r="P62" s="97"/>
      <c r="Q62" s="98"/>
      <c r="R62" s="98"/>
      <c r="S62" s="98"/>
      <c r="T62" s="98"/>
      <c r="U62" s="99"/>
      <c r="V62" s="98"/>
      <c r="W62" s="98"/>
      <c r="X62" s="99"/>
      <c r="Y62" s="98"/>
    </row>
    <row r="63" spans="2:25" s="90" customFormat="1" ht="21" customHeight="1">
      <c r="B63" s="101"/>
      <c r="C63" s="98"/>
      <c r="D63" s="102"/>
      <c r="E63" s="103"/>
      <c r="F63" s="103"/>
      <c r="G63" s="104"/>
      <c r="H63" s="104"/>
      <c r="I63" s="99"/>
      <c r="J63" s="99"/>
      <c r="K63" s="98"/>
      <c r="L63" s="99"/>
      <c r="M63" s="98"/>
      <c r="N63" s="100"/>
      <c r="O63" s="100"/>
      <c r="P63" s="97"/>
      <c r="Q63" s="98"/>
      <c r="R63" s="98"/>
      <c r="S63" s="98"/>
      <c r="T63" s="98"/>
      <c r="U63" s="99"/>
      <c r="V63" s="98"/>
      <c r="W63" s="98"/>
      <c r="X63" s="99"/>
      <c r="Y63" s="98"/>
    </row>
    <row r="64" spans="2:25" s="90" customFormat="1" ht="21" customHeight="1">
      <c r="B64" s="101"/>
      <c r="C64" s="98"/>
      <c r="D64" s="102"/>
      <c r="E64" s="103"/>
      <c r="F64" s="103"/>
      <c r="G64" s="104"/>
      <c r="H64" s="104"/>
      <c r="I64" s="99"/>
      <c r="J64" s="99"/>
      <c r="K64" s="98"/>
      <c r="L64" s="99"/>
      <c r="M64" s="98"/>
      <c r="N64" s="100"/>
      <c r="O64" s="100"/>
      <c r="P64" s="97"/>
      <c r="Q64" s="98"/>
      <c r="R64" s="98"/>
      <c r="S64" s="98"/>
      <c r="T64" s="98"/>
      <c r="U64" s="99"/>
      <c r="V64" s="98"/>
      <c r="W64" s="98"/>
      <c r="X64" s="99"/>
      <c r="Y64" s="98"/>
    </row>
    <row r="65" spans="2:25" s="90" customFormat="1" ht="21" customHeight="1">
      <c r="B65" s="101"/>
      <c r="C65" s="98"/>
      <c r="D65" s="102"/>
      <c r="E65" s="103"/>
      <c r="F65" s="103"/>
      <c r="G65" s="104"/>
      <c r="H65" s="104"/>
      <c r="I65" s="99"/>
      <c r="J65" s="99"/>
      <c r="K65" s="98"/>
      <c r="L65" s="99"/>
      <c r="M65" s="98"/>
      <c r="N65" s="100"/>
      <c r="O65" s="100"/>
      <c r="P65" s="97"/>
      <c r="Q65" s="98"/>
      <c r="R65" s="98"/>
      <c r="S65" s="98"/>
      <c r="T65" s="98"/>
      <c r="U65" s="99"/>
      <c r="V65" s="98"/>
      <c r="W65" s="98"/>
      <c r="X65" s="99"/>
      <c r="Y65" s="98"/>
    </row>
    <row r="66" spans="2:25" s="90" customFormat="1" ht="21" customHeight="1">
      <c r="B66" s="101"/>
      <c r="C66" s="98"/>
      <c r="D66" s="102"/>
      <c r="E66" s="103"/>
      <c r="F66" s="103"/>
      <c r="G66" s="104"/>
      <c r="H66" s="104"/>
      <c r="I66" s="99"/>
      <c r="J66" s="99"/>
      <c r="K66" s="98"/>
      <c r="L66" s="99"/>
      <c r="M66" s="98"/>
      <c r="N66" s="100"/>
      <c r="O66" s="100"/>
      <c r="P66" s="97"/>
      <c r="Q66" s="98"/>
      <c r="R66" s="98"/>
      <c r="S66" s="98"/>
      <c r="T66" s="98"/>
      <c r="U66" s="99"/>
      <c r="V66" s="98"/>
      <c r="W66" s="98"/>
      <c r="X66" s="99"/>
      <c r="Y66" s="98"/>
    </row>
    <row r="67" spans="2:25" s="90" customFormat="1" ht="21" customHeight="1">
      <c r="B67" s="101"/>
      <c r="C67" s="98"/>
      <c r="D67" s="102"/>
      <c r="E67" s="103"/>
      <c r="F67" s="103"/>
      <c r="G67" s="104"/>
      <c r="H67" s="104"/>
      <c r="I67" s="99"/>
      <c r="J67" s="99"/>
      <c r="K67" s="98"/>
      <c r="L67" s="99"/>
      <c r="M67" s="98"/>
      <c r="N67" s="100"/>
      <c r="O67" s="100"/>
      <c r="P67" s="97"/>
      <c r="Q67" s="98"/>
      <c r="R67" s="98"/>
      <c r="S67" s="98"/>
      <c r="T67" s="98"/>
      <c r="U67" s="99"/>
      <c r="V67" s="98"/>
      <c r="W67" s="98"/>
      <c r="X67" s="99"/>
      <c r="Y67" s="98"/>
    </row>
    <row r="68" spans="2:25" s="90" customFormat="1" ht="21" customHeight="1">
      <c r="B68" s="101"/>
      <c r="C68" s="98"/>
      <c r="D68" s="102"/>
      <c r="E68" s="103"/>
      <c r="F68" s="103"/>
      <c r="G68" s="104"/>
      <c r="H68" s="104"/>
      <c r="I68" s="99"/>
      <c r="J68" s="99"/>
      <c r="K68" s="98"/>
      <c r="L68" s="99"/>
      <c r="M68" s="98"/>
      <c r="N68" s="100"/>
      <c r="O68" s="100"/>
      <c r="P68" s="97"/>
      <c r="Q68" s="98"/>
      <c r="R68" s="98"/>
      <c r="S68" s="98"/>
      <c r="T68" s="98"/>
      <c r="U68" s="99"/>
      <c r="V68" s="98"/>
      <c r="W68" s="98"/>
      <c r="X68" s="99"/>
      <c r="Y68" s="98"/>
    </row>
    <row r="69" spans="2:25" s="90" customFormat="1" ht="21" customHeight="1">
      <c r="B69" s="101"/>
      <c r="C69" s="98"/>
      <c r="D69" s="102"/>
      <c r="E69" s="103"/>
      <c r="F69" s="103"/>
      <c r="G69" s="104"/>
      <c r="H69" s="104"/>
      <c r="I69" s="99"/>
      <c r="J69" s="99"/>
      <c r="K69" s="98"/>
      <c r="L69" s="99"/>
      <c r="M69" s="98"/>
      <c r="N69" s="100"/>
      <c r="O69" s="100"/>
      <c r="P69" s="97"/>
      <c r="Q69" s="98"/>
      <c r="R69" s="98"/>
      <c r="S69" s="98"/>
      <c r="T69" s="98"/>
      <c r="U69" s="99"/>
      <c r="V69" s="98"/>
      <c r="W69" s="98"/>
      <c r="X69" s="99"/>
      <c r="Y69" s="98"/>
    </row>
    <row r="70" spans="2:25" s="90" customFormat="1" ht="21" customHeight="1">
      <c r="B70" s="101"/>
      <c r="C70" s="98"/>
      <c r="D70" s="102"/>
      <c r="E70" s="103"/>
      <c r="F70" s="103"/>
      <c r="G70" s="104"/>
      <c r="H70" s="104"/>
      <c r="I70" s="99"/>
      <c r="J70" s="99"/>
      <c r="K70" s="98"/>
      <c r="L70" s="99"/>
      <c r="M70" s="98"/>
      <c r="N70" s="100"/>
      <c r="O70" s="100"/>
      <c r="P70" s="97"/>
      <c r="Q70" s="98"/>
      <c r="R70" s="98"/>
      <c r="S70" s="98"/>
      <c r="T70" s="98"/>
      <c r="U70" s="99"/>
      <c r="V70" s="98"/>
      <c r="W70" s="98"/>
      <c r="X70" s="99"/>
      <c r="Y70" s="98"/>
    </row>
    <row r="71" spans="2:25" s="90" customFormat="1" ht="21" customHeight="1">
      <c r="B71" s="101"/>
      <c r="C71" s="98"/>
      <c r="D71" s="102"/>
      <c r="E71" s="103"/>
      <c r="F71" s="103"/>
      <c r="G71" s="104"/>
      <c r="H71" s="104"/>
      <c r="I71" s="99"/>
      <c r="J71" s="99"/>
      <c r="K71" s="98"/>
      <c r="L71" s="99"/>
      <c r="M71" s="98"/>
      <c r="N71" s="100"/>
      <c r="O71" s="100"/>
      <c r="P71" s="97"/>
      <c r="Q71" s="98"/>
      <c r="R71" s="98"/>
      <c r="S71" s="98"/>
      <c r="T71" s="98"/>
      <c r="U71" s="99"/>
      <c r="V71" s="98"/>
      <c r="W71" s="98"/>
      <c r="X71" s="99"/>
      <c r="Y71" s="98"/>
    </row>
    <row r="72" spans="2:25" s="90" customFormat="1" ht="21" customHeight="1">
      <c r="B72" s="101"/>
      <c r="C72" s="98"/>
      <c r="D72" s="102"/>
      <c r="E72" s="103"/>
      <c r="F72" s="103"/>
      <c r="G72" s="104"/>
      <c r="H72" s="104"/>
      <c r="I72" s="99"/>
      <c r="J72" s="99"/>
      <c r="K72" s="98"/>
      <c r="L72" s="99"/>
      <c r="M72" s="98"/>
      <c r="N72" s="100"/>
      <c r="O72" s="100"/>
      <c r="P72" s="97"/>
      <c r="Q72" s="98"/>
      <c r="R72" s="98"/>
      <c r="S72" s="98"/>
      <c r="T72" s="98"/>
      <c r="U72" s="99"/>
      <c r="V72" s="98"/>
      <c r="W72" s="98"/>
      <c r="X72" s="99"/>
      <c r="Y72" s="98"/>
    </row>
    <row r="73" spans="2:25" s="90" customFormat="1" ht="21" customHeight="1">
      <c r="B73" s="101"/>
      <c r="C73" s="98"/>
      <c r="D73" s="102"/>
      <c r="E73" s="103"/>
      <c r="F73" s="103"/>
      <c r="G73" s="104"/>
      <c r="H73" s="104"/>
      <c r="I73" s="99"/>
      <c r="J73" s="99"/>
      <c r="K73" s="98"/>
      <c r="L73" s="99"/>
      <c r="M73" s="98"/>
      <c r="N73" s="100"/>
      <c r="O73" s="100"/>
      <c r="P73" s="97"/>
      <c r="Q73" s="98"/>
      <c r="R73" s="98"/>
      <c r="S73" s="98"/>
      <c r="T73" s="98"/>
      <c r="U73" s="99"/>
      <c r="V73" s="98"/>
      <c r="W73" s="98"/>
      <c r="X73" s="99"/>
      <c r="Y73" s="98"/>
    </row>
    <row r="74" spans="2:25" s="90" customFormat="1" ht="21" customHeight="1">
      <c r="B74" s="101"/>
      <c r="C74" s="98"/>
      <c r="D74" s="102"/>
      <c r="E74" s="103"/>
      <c r="F74" s="103"/>
      <c r="G74" s="104"/>
      <c r="H74" s="104"/>
      <c r="I74" s="99"/>
      <c r="J74" s="99"/>
      <c r="K74" s="98"/>
      <c r="L74" s="99"/>
      <c r="M74" s="98"/>
      <c r="N74" s="100"/>
      <c r="O74" s="100"/>
      <c r="P74" s="97"/>
      <c r="Q74" s="98"/>
      <c r="R74" s="98"/>
      <c r="S74" s="98"/>
      <c r="T74" s="98"/>
      <c r="U74" s="99"/>
      <c r="V74" s="98"/>
      <c r="W74" s="98"/>
      <c r="X74" s="99"/>
      <c r="Y74" s="98"/>
    </row>
    <row r="75" spans="2:25" s="90" customFormat="1" ht="21" customHeight="1">
      <c r="B75" s="101"/>
      <c r="C75" s="98"/>
      <c r="D75" s="102"/>
      <c r="E75" s="103"/>
      <c r="F75" s="103"/>
      <c r="G75" s="104"/>
      <c r="H75" s="104"/>
      <c r="I75" s="99"/>
      <c r="J75" s="99"/>
      <c r="K75" s="98"/>
      <c r="L75" s="99"/>
      <c r="M75" s="98"/>
      <c r="N75" s="100"/>
      <c r="O75" s="100"/>
      <c r="P75" s="97"/>
      <c r="Q75" s="98"/>
      <c r="R75" s="98"/>
      <c r="S75" s="98"/>
      <c r="T75" s="98"/>
      <c r="U75" s="99"/>
      <c r="V75" s="98"/>
      <c r="W75" s="98"/>
      <c r="X75" s="99"/>
      <c r="Y75" s="98"/>
    </row>
    <row r="76" spans="2:25" s="90" customFormat="1" ht="21" customHeight="1">
      <c r="B76" s="101"/>
      <c r="C76" s="98"/>
      <c r="D76" s="102"/>
      <c r="E76" s="103"/>
      <c r="F76" s="103"/>
      <c r="G76" s="104"/>
      <c r="H76" s="104"/>
      <c r="I76" s="99"/>
      <c r="J76" s="99"/>
      <c r="K76" s="98"/>
      <c r="L76" s="99"/>
      <c r="M76" s="98"/>
      <c r="N76" s="100"/>
      <c r="O76" s="100"/>
      <c r="P76" s="97"/>
      <c r="Q76" s="98"/>
      <c r="R76" s="98"/>
      <c r="S76" s="98"/>
      <c r="T76" s="98"/>
      <c r="U76" s="99"/>
      <c r="V76" s="98"/>
      <c r="W76" s="98"/>
      <c r="X76" s="99"/>
      <c r="Y76" s="98"/>
    </row>
    <row r="77" spans="2:25" s="90" customFormat="1" ht="21" customHeight="1">
      <c r="B77" s="101"/>
      <c r="C77" s="98"/>
      <c r="D77" s="102"/>
      <c r="E77" s="103"/>
      <c r="F77" s="103"/>
      <c r="G77" s="104"/>
      <c r="H77" s="104"/>
      <c r="I77" s="99"/>
      <c r="J77" s="99"/>
      <c r="K77" s="98"/>
      <c r="L77" s="99"/>
      <c r="M77" s="98"/>
      <c r="N77" s="100"/>
      <c r="O77" s="100"/>
      <c r="P77" s="97"/>
      <c r="Q77" s="98"/>
      <c r="R77" s="98"/>
      <c r="S77" s="98"/>
      <c r="T77" s="98"/>
      <c r="U77" s="99"/>
      <c r="V77" s="98"/>
      <c r="W77" s="98"/>
      <c r="X77" s="99"/>
      <c r="Y77" s="98"/>
    </row>
    <row r="78" spans="2:25" s="90" customFormat="1" ht="21" customHeight="1">
      <c r="B78" s="101"/>
      <c r="C78" s="98"/>
      <c r="D78" s="102"/>
      <c r="E78" s="103"/>
      <c r="F78" s="103"/>
      <c r="G78" s="104"/>
      <c r="H78" s="104"/>
      <c r="I78" s="99"/>
      <c r="J78" s="99"/>
      <c r="K78" s="98"/>
      <c r="L78" s="99"/>
      <c r="M78" s="98"/>
      <c r="N78" s="100"/>
      <c r="O78" s="100"/>
      <c r="P78" s="97"/>
      <c r="Q78" s="98"/>
      <c r="R78" s="98"/>
      <c r="S78" s="98"/>
      <c r="T78" s="98"/>
      <c r="U78" s="99"/>
      <c r="V78" s="98"/>
      <c r="W78" s="98"/>
      <c r="X78" s="99"/>
      <c r="Y78" s="98"/>
    </row>
    <row r="79" spans="2:25" s="90" customFormat="1" ht="21" customHeight="1">
      <c r="B79" s="101"/>
      <c r="C79" s="98"/>
      <c r="D79" s="102"/>
      <c r="E79" s="103"/>
      <c r="F79" s="103"/>
      <c r="G79" s="104"/>
      <c r="H79" s="104"/>
      <c r="I79" s="99"/>
      <c r="J79" s="99"/>
      <c r="K79" s="98"/>
      <c r="L79" s="99"/>
      <c r="M79" s="98"/>
      <c r="N79" s="100"/>
      <c r="O79" s="100"/>
      <c r="P79" s="97"/>
      <c r="Q79" s="98"/>
      <c r="R79" s="98"/>
      <c r="S79" s="98"/>
      <c r="T79" s="98"/>
      <c r="U79" s="99"/>
      <c r="V79" s="98"/>
      <c r="W79" s="98"/>
      <c r="X79" s="99"/>
      <c r="Y79" s="98"/>
    </row>
    <row r="80" spans="2:25" s="90" customFormat="1" ht="21" customHeight="1">
      <c r="B80" s="101"/>
      <c r="C80" s="98"/>
      <c r="D80" s="102"/>
      <c r="E80" s="103"/>
      <c r="F80" s="103"/>
      <c r="G80" s="104"/>
      <c r="H80" s="104"/>
      <c r="I80" s="99"/>
      <c r="J80" s="99"/>
      <c r="K80" s="98"/>
      <c r="L80" s="99"/>
      <c r="M80" s="98"/>
      <c r="N80" s="100"/>
      <c r="O80" s="100"/>
      <c r="P80" s="97"/>
      <c r="Q80" s="98"/>
      <c r="R80" s="98"/>
      <c r="S80" s="98"/>
      <c r="T80" s="98"/>
      <c r="U80" s="99"/>
      <c r="V80" s="98"/>
      <c r="W80" s="98"/>
      <c r="X80" s="99"/>
      <c r="Y80" s="98"/>
    </row>
    <row r="81" spans="2:25" s="90" customFormat="1" ht="21" customHeight="1">
      <c r="B81" s="101"/>
      <c r="C81" s="98"/>
      <c r="D81" s="102"/>
      <c r="E81" s="103"/>
      <c r="F81" s="103"/>
      <c r="G81" s="104"/>
      <c r="H81" s="104"/>
      <c r="I81" s="99"/>
      <c r="J81" s="99"/>
      <c r="K81" s="98"/>
      <c r="L81" s="99"/>
      <c r="M81" s="98"/>
      <c r="N81" s="100"/>
      <c r="O81" s="100"/>
      <c r="P81" s="97"/>
      <c r="Q81" s="98"/>
      <c r="R81" s="98"/>
      <c r="S81" s="98"/>
      <c r="T81" s="98"/>
      <c r="U81" s="99"/>
      <c r="V81" s="98"/>
      <c r="W81" s="98"/>
      <c r="X81" s="99"/>
      <c r="Y81" s="98"/>
    </row>
    <row r="82" spans="2:25" s="90" customFormat="1" ht="21" customHeight="1">
      <c r="B82" s="101"/>
      <c r="C82" s="98"/>
      <c r="D82" s="102"/>
      <c r="E82" s="103"/>
      <c r="F82" s="103"/>
      <c r="G82" s="104"/>
      <c r="H82" s="104"/>
      <c r="I82" s="99"/>
      <c r="J82" s="99"/>
      <c r="K82" s="98"/>
      <c r="L82" s="99"/>
      <c r="M82" s="98"/>
      <c r="N82" s="100"/>
      <c r="O82" s="100"/>
      <c r="P82" s="97"/>
      <c r="Q82" s="98"/>
      <c r="R82" s="98"/>
      <c r="S82" s="98"/>
      <c r="T82" s="98"/>
      <c r="U82" s="99"/>
      <c r="V82" s="98"/>
      <c r="W82" s="98"/>
      <c r="X82" s="99"/>
      <c r="Y82" s="98"/>
    </row>
    <row r="83" spans="2:25" s="90" customFormat="1" ht="21" customHeight="1">
      <c r="B83" s="101"/>
      <c r="C83" s="98"/>
      <c r="D83" s="102"/>
      <c r="E83" s="103"/>
      <c r="F83" s="103"/>
      <c r="G83" s="104"/>
      <c r="H83" s="104"/>
      <c r="I83" s="99"/>
      <c r="J83" s="99"/>
      <c r="K83" s="98"/>
      <c r="L83" s="99"/>
      <c r="M83" s="98"/>
      <c r="N83" s="100"/>
      <c r="O83" s="100"/>
      <c r="P83" s="97"/>
      <c r="Q83" s="98"/>
      <c r="R83" s="98"/>
      <c r="S83" s="98"/>
      <c r="T83" s="98"/>
      <c r="U83" s="99"/>
      <c r="V83" s="98"/>
      <c r="W83" s="98"/>
      <c r="X83" s="99"/>
      <c r="Y83" s="98"/>
    </row>
    <row r="84" spans="2:25" s="90" customFormat="1" ht="21" customHeight="1">
      <c r="B84" s="101"/>
      <c r="C84" s="98"/>
      <c r="D84" s="102"/>
      <c r="E84" s="103"/>
      <c r="F84" s="103"/>
      <c r="G84" s="104"/>
      <c r="H84" s="104"/>
      <c r="I84" s="99"/>
      <c r="J84" s="99"/>
      <c r="K84" s="98"/>
      <c r="L84" s="99"/>
      <c r="M84" s="98"/>
      <c r="N84" s="100"/>
      <c r="O84" s="100"/>
      <c r="P84" s="97"/>
      <c r="Q84" s="98"/>
      <c r="R84" s="98"/>
      <c r="S84" s="98"/>
      <c r="T84" s="98"/>
      <c r="U84" s="99"/>
      <c r="V84" s="98"/>
      <c r="W84" s="98"/>
      <c r="X84" s="99"/>
      <c r="Y84" s="98"/>
    </row>
    <row r="85" spans="2:25" s="90" customFormat="1" ht="21" customHeight="1">
      <c r="B85" s="101"/>
      <c r="C85" s="98"/>
      <c r="D85" s="102"/>
      <c r="E85" s="103"/>
      <c r="F85" s="103"/>
      <c r="G85" s="104"/>
      <c r="H85" s="104"/>
      <c r="I85" s="99"/>
      <c r="J85" s="99"/>
      <c r="K85" s="98"/>
      <c r="L85" s="99"/>
      <c r="M85" s="98"/>
      <c r="N85" s="100"/>
      <c r="O85" s="100"/>
      <c r="P85" s="97"/>
      <c r="Q85" s="98"/>
      <c r="R85" s="98"/>
      <c r="S85" s="98"/>
      <c r="T85" s="98"/>
      <c r="U85" s="99"/>
      <c r="V85" s="98"/>
      <c r="W85" s="98"/>
      <c r="X85" s="99"/>
      <c r="Y85" s="98"/>
    </row>
    <row r="86" spans="2:25" s="90" customFormat="1" ht="21" customHeight="1">
      <c r="B86" s="101"/>
      <c r="C86" s="98"/>
      <c r="D86" s="102"/>
      <c r="E86" s="103"/>
      <c r="F86" s="103"/>
      <c r="G86" s="104"/>
      <c r="H86" s="104"/>
      <c r="I86" s="99"/>
      <c r="J86" s="99"/>
      <c r="K86" s="98"/>
      <c r="L86" s="99"/>
      <c r="M86" s="98"/>
      <c r="N86" s="100"/>
      <c r="O86" s="100"/>
      <c r="P86" s="97"/>
      <c r="Q86" s="98"/>
      <c r="R86" s="98"/>
      <c r="S86" s="98"/>
      <c r="T86" s="98"/>
      <c r="U86" s="99"/>
      <c r="V86" s="98"/>
      <c r="W86" s="98"/>
      <c r="X86" s="99"/>
      <c r="Y86" s="98"/>
    </row>
    <row r="87" spans="2:25" s="90" customFormat="1" ht="21" customHeight="1">
      <c r="B87" s="101"/>
      <c r="C87" s="98"/>
      <c r="D87" s="102"/>
      <c r="E87" s="103"/>
      <c r="F87" s="103"/>
      <c r="G87" s="104"/>
      <c r="H87" s="104"/>
      <c r="I87" s="99"/>
      <c r="J87" s="99"/>
      <c r="K87" s="98"/>
      <c r="L87" s="99"/>
      <c r="M87" s="98"/>
      <c r="N87" s="100"/>
      <c r="O87" s="100"/>
      <c r="P87" s="97"/>
      <c r="Q87" s="98"/>
      <c r="R87" s="98"/>
      <c r="S87" s="98"/>
      <c r="T87" s="98"/>
      <c r="U87" s="99"/>
      <c r="V87" s="98"/>
      <c r="W87" s="98"/>
      <c r="X87" s="99"/>
      <c r="Y87" s="98"/>
    </row>
    <row r="88" spans="2:25" s="90" customFormat="1" ht="21" customHeight="1">
      <c r="B88" s="101"/>
      <c r="C88" s="98"/>
      <c r="D88" s="102"/>
      <c r="E88" s="103"/>
      <c r="F88" s="103"/>
      <c r="G88" s="104"/>
      <c r="H88" s="104"/>
      <c r="I88" s="99"/>
      <c r="J88" s="99"/>
      <c r="K88" s="98"/>
      <c r="L88" s="99"/>
      <c r="M88" s="98"/>
      <c r="N88" s="100"/>
      <c r="O88" s="100"/>
      <c r="P88" s="97"/>
      <c r="Q88" s="98"/>
      <c r="R88" s="98"/>
      <c r="S88" s="98"/>
      <c r="T88" s="98"/>
      <c r="U88" s="99"/>
      <c r="V88" s="98"/>
      <c r="W88" s="98"/>
      <c r="X88" s="99"/>
      <c r="Y88" s="98"/>
    </row>
    <row r="89" spans="2:25" s="90" customFormat="1" ht="21" customHeight="1">
      <c r="B89" s="101"/>
      <c r="C89" s="98"/>
      <c r="D89" s="102"/>
      <c r="E89" s="103"/>
      <c r="F89" s="103"/>
      <c r="G89" s="104"/>
      <c r="H89" s="104"/>
      <c r="I89" s="99"/>
      <c r="J89" s="99"/>
      <c r="K89" s="98"/>
      <c r="L89" s="99"/>
      <c r="M89" s="98"/>
      <c r="N89" s="100"/>
      <c r="O89" s="100"/>
      <c r="P89" s="97"/>
      <c r="Q89" s="98"/>
      <c r="R89" s="98"/>
      <c r="S89" s="98"/>
      <c r="T89" s="98"/>
      <c r="U89" s="99"/>
      <c r="V89" s="98"/>
      <c r="W89" s="98"/>
      <c r="X89" s="99"/>
      <c r="Y89" s="98"/>
    </row>
    <row r="90" spans="2:25" s="90" customFormat="1" ht="21" customHeight="1">
      <c r="B90" s="101"/>
      <c r="C90" s="98"/>
      <c r="D90" s="102"/>
      <c r="E90" s="103"/>
      <c r="F90" s="103"/>
      <c r="G90" s="104"/>
      <c r="H90" s="104"/>
      <c r="I90" s="99"/>
      <c r="J90" s="99"/>
      <c r="K90" s="98"/>
      <c r="L90" s="99"/>
      <c r="M90" s="98"/>
      <c r="N90" s="100"/>
      <c r="O90" s="100"/>
      <c r="P90" s="97"/>
      <c r="Q90" s="98"/>
      <c r="R90" s="98"/>
      <c r="S90" s="98"/>
      <c r="T90" s="98"/>
      <c r="U90" s="99"/>
      <c r="V90" s="98"/>
      <c r="W90" s="98"/>
      <c r="X90" s="99"/>
      <c r="Y90" s="98"/>
    </row>
    <row r="91" spans="2:25" s="90" customFormat="1" ht="21" customHeight="1">
      <c r="B91" s="101"/>
      <c r="C91" s="98"/>
      <c r="D91" s="102"/>
      <c r="E91" s="103"/>
      <c r="F91" s="103"/>
      <c r="G91" s="104"/>
      <c r="H91" s="104"/>
      <c r="I91" s="99"/>
      <c r="J91" s="99"/>
      <c r="K91" s="98"/>
      <c r="L91" s="99"/>
      <c r="M91" s="98"/>
      <c r="N91" s="100"/>
      <c r="O91" s="100"/>
      <c r="P91" s="97"/>
      <c r="Q91" s="98"/>
      <c r="R91" s="98"/>
      <c r="S91" s="98"/>
      <c r="T91" s="98"/>
      <c r="U91" s="99"/>
      <c r="V91" s="98"/>
      <c r="W91" s="98"/>
      <c r="X91" s="99"/>
      <c r="Y91" s="98"/>
    </row>
    <row r="92" spans="2:25" s="90" customFormat="1" ht="21" customHeight="1">
      <c r="B92" s="101"/>
      <c r="C92" s="98"/>
      <c r="D92" s="102"/>
      <c r="E92" s="103"/>
      <c r="F92" s="103"/>
      <c r="G92" s="104"/>
      <c r="H92" s="104"/>
      <c r="I92" s="99"/>
      <c r="J92" s="99"/>
      <c r="K92" s="98"/>
      <c r="L92" s="99"/>
      <c r="M92" s="98"/>
      <c r="N92" s="100"/>
      <c r="O92" s="100"/>
      <c r="P92" s="97"/>
      <c r="Q92" s="98"/>
      <c r="R92" s="98"/>
      <c r="S92" s="98"/>
      <c r="T92" s="98"/>
      <c r="U92" s="99"/>
      <c r="V92" s="98"/>
      <c r="W92" s="98"/>
      <c r="X92" s="99"/>
      <c r="Y92" s="98"/>
    </row>
    <row r="93" spans="2:25" s="90" customFormat="1" ht="21" customHeight="1">
      <c r="B93" s="101"/>
      <c r="C93" s="98"/>
      <c r="D93" s="102"/>
      <c r="E93" s="103"/>
      <c r="F93" s="103"/>
      <c r="G93" s="104"/>
      <c r="H93" s="104"/>
      <c r="I93" s="99"/>
      <c r="J93" s="99"/>
      <c r="K93" s="98"/>
      <c r="L93" s="99"/>
      <c r="M93" s="98"/>
      <c r="N93" s="100"/>
      <c r="O93" s="100"/>
      <c r="P93" s="97"/>
      <c r="Q93" s="98"/>
      <c r="R93" s="98"/>
      <c r="S93" s="98"/>
      <c r="T93" s="98"/>
      <c r="U93" s="99"/>
      <c r="V93" s="98"/>
      <c r="W93" s="98"/>
      <c r="X93" s="99"/>
      <c r="Y93" s="98"/>
    </row>
    <row r="94" spans="2:25" s="90" customFormat="1" ht="21" customHeight="1">
      <c r="B94" s="101"/>
      <c r="C94" s="98"/>
      <c r="D94" s="102"/>
      <c r="E94" s="103"/>
      <c r="F94" s="103"/>
      <c r="G94" s="104"/>
      <c r="H94" s="104"/>
      <c r="I94" s="99"/>
      <c r="J94" s="99"/>
      <c r="K94" s="98"/>
      <c r="L94" s="99"/>
      <c r="M94" s="98"/>
      <c r="N94" s="100"/>
      <c r="O94" s="100"/>
      <c r="P94" s="97"/>
      <c r="Q94" s="98"/>
      <c r="R94" s="98"/>
      <c r="S94" s="98"/>
      <c r="T94" s="98"/>
      <c r="U94" s="99"/>
      <c r="V94" s="98"/>
      <c r="W94" s="98"/>
      <c r="X94" s="99"/>
      <c r="Y94" s="98"/>
    </row>
    <row r="95" spans="2:25" s="90" customFormat="1" ht="21" customHeight="1">
      <c r="B95" s="101"/>
      <c r="C95" s="98"/>
      <c r="D95" s="102"/>
      <c r="E95" s="103"/>
      <c r="F95" s="103"/>
      <c r="G95" s="104"/>
      <c r="H95" s="104"/>
      <c r="I95" s="99"/>
      <c r="J95" s="99"/>
      <c r="K95" s="98"/>
      <c r="L95" s="99"/>
      <c r="M95" s="98"/>
      <c r="N95" s="100"/>
      <c r="O95" s="100"/>
      <c r="P95" s="97"/>
      <c r="Q95" s="98"/>
      <c r="R95" s="98"/>
      <c r="S95" s="98"/>
      <c r="T95" s="98"/>
      <c r="U95" s="99"/>
      <c r="V95" s="98"/>
      <c r="W95" s="98"/>
      <c r="X95" s="99"/>
      <c r="Y95" s="98"/>
    </row>
    <row r="96" spans="2:25" s="90" customFormat="1" ht="21" customHeight="1">
      <c r="B96" s="101"/>
      <c r="C96" s="98"/>
      <c r="D96" s="102"/>
      <c r="E96" s="103"/>
      <c r="F96" s="103"/>
      <c r="G96" s="104"/>
      <c r="H96" s="104"/>
      <c r="I96" s="99"/>
      <c r="J96" s="99"/>
      <c r="K96" s="98"/>
      <c r="L96" s="99"/>
      <c r="M96" s="98"/>
      <c r="N96" s="100"/>
      <c r="O96" s="100"/>
      <c r="P96" s="97"/>
      <c r="Q96" s="98"/>
      <c r="R96" s="98"/>
      <c r="S96" s="98"/>
      <c r="T96" s="98"/>
      <c r="U96" s="99"/>
      <c r="V96" s="98"/>
      <c r="W96" s="98"/>
      <c r="X96" s="99"/>
      <c r="Y96" s="98"/>
    </row>
    <row r="97" spans="2:25" s="90" customFormat="1" ht="21" customHeight="1">
      <c r="B97" s="101"/>
      <c r="C97" s="98"/>
      <c r="D97" s="102"/>
      <c r="E97" s="103"/>
      <c r="F97" s="103"/>
      <c r="G97" s="104"/>
      <c r="H97" s="104"/>
      <c r="I97" s="99"/>
      <c r="J97" s="99"/>
      <c r="K97" s="98"/>
      <c r="L97" s="99"/>
      <c r="M97" s="98"/>
      <c r="N97" s="100"/>
      <c r="O97" s="100"/>
      <c r="P97" s="97"/>
      <c r="Q97" s="98"/>
      <c r="R97" s="98"/>
      <c r="S97" s="98"/>
      <c r="T97" s="98"/>
      <c r="U97" s="99"/>
      <c r="V97" s="98"/>
      <c r="W97" s="98"/>
      <c r="X97" s="99"/>
      <c r="Y97" s="98"/>
    </row>
    <row r="98" spans="2:25" s="90" customFormat="1" ht="21" customHeight="1">
      <c r="B98" s="101"/>
      <c r="C98" s="98"/>
      <c r="D98" s="102"/>
      <c r="E98" s="103"/>
      <c r="F98" s="103"/>
      <c r="G98" s="104"/>
      <c r="H98" s="104"/>
      <c r="I98" s="99"/>
      <c r="J98" s="99"/>
      <c r="K98" s="98"/>
      <c r="L98" s="99"/>
      <c r="M98" s="98"/>
      <c r="N98" s="100"/>
      <c r="O98" s="100"/>
      <c r="P98" s="97"/>
      <c r="Q98" s="98"/>
      <c r="R98" s="98"/>
      <c r="S98" s="98"/>
      <c r="T98" s="98"/>
      <c r="U98" s="99"/>
      <c r="V98" s="98"/>
      <c r="W98" s="98"/>
      <c r="X98" s="99"/>
      <c r="Y98" s="98"/>
    </row>
    <row r="99" spans="2:25" s="90" customFormat="1" ht="21" customHeight="1">
      <c r="B99" s="101"/>
      <c r="C99" s="98"/>
      <c r="D99" s="102"/>
      <c r="E99" s="103"/>
      <c r="F99" s="103"/>
      <c r="G99" s="104"/>
      <c r="H99" s="104"/>
      <c r="I99" s="99"/>
      <c r="J99" s="99"/>
      <c r="K99" s="98"/>
      <c r="L99" s="99"/>
      <c r="M99" s="98"/>
      <c r="N99" s="100"/>
      <c r="O99" s="100"/>
      <c r="P99" s="97"/>
      <c r="Q99" s="98"/>
      <c r="R99" s="98"/>
      <c r="S99" s="98"/>
      <c r="T99" s="98"/>
      <c r="U99" s="99"/>
      <c r="V99" s="98"/>
      <c r="W99" s="98"/>
      <c r="X99" s="99"/>
      <c r="Y99" s="98"/>
    </row>
    <row r="100" spans="2:25" s="90" customFormat="1" ht="21" customHeight="1">
      <c r="B100" s="101"/>
      <c r="C100" s="98"/>
      <c r="D100" s="102"/>
      <c r="E100" s="103"/>
      <c r="F100" s="103"/>
      <c r="G100" s="104"/>
      <c r="H100" s="104"/>
      <c r="I100" s="99"/>
      <c r="J100" s="99"/>
      <c r="K100" s="98"/>
      <c r="L100" s="99"/>
      <c r="M100" s="98"/>
      <c r="N100" s="100"/>
      <c r="O100" s="100"/>
      <c r="P100" s="97"/>
      <c r="Q100" s="98"/>
      <c r="R100" s="98"/>
      <c r="S100" s="98"/>
      <c r="T100" s="98"/>
      <c r="U100" s="99"/>
      <c r="V100" s="98"/>
      <c r="W100" s="98"/>
      <c r="X100" s="99"/>
      <c r="Y100" s="98"/>
    </row>
    <row r="101" spans="2:25" s="90" customFormat="1" ht="21" customHeight="1">
      <c r="B101" s="101"/>
      <c r="C101" s="98"/>
      <c r="D101" s="102"/>
      <c r="E101" s="103"/>
      <c r="F101" s="103"/>
      <c r="G101" s="104"/>
      <c r="H101" s="104"/>
      <c r="I101" s="99"/>
      <c r="J101" s="99"/>
      <c r="K101" s="98"/>
      <c r="L101" s="99"/>
      <c r="M101" s="98"/>
      <c r="N101" s="100"/>
      <c r="O101" s="100"/>
      <c r="P101" s="97"/>
      <c r="Q101" s="98"/>
      <c r="R101" s="98"/>
      <c r="S101" s="98"/>
      <c r="T101" s="98"/>
      <c r="U101" s="99"/>
      <c r="V101" s="98"/>
      <c r="W101" s="98"/>
      <c r="X101" s="99"/>
      <c r="Y101" s="98"/>
    </row>
    <row r="102" spans="2:25" s="90" customFormat="1" ht="21" customHeight="1">
      <c r="B102" s="101"/>
      <c r="C102" s="98"/>
      <c r="D102" s="102"/>
      <c r="E102" s="103"/>
      <c r="F102" s="103"/>
      <c r="G102" s="104"/>
      <c r="H102" s="104"/>
      <c r="I102" s="99"/>
      <c r="J102" s="99"/>
      <c r="K102" s="98"/>
      <c r="L102" s="99"/>
      <c r="M102" s="98"/>
      <c r="N102" s="100"/>
      <c r="O102" s="100"/>
      <c r="P102" s="97"/>
      <c r="Q102" s="98"/>
      <c r="R102" s="98"/>
      <c r="S102" s="98"/>
      <c r="T102" s="98"/>
      <c r="U102" s="99"/>
      <c r="V102" s="98"/>
      <c r="W102" s="98"/>
      <c r="X102" s="99"/>
      <c r="Y102" s="98"/>
    </row>
    <row r="103" spans="2:25" s="90" customFormat="1" ht="21" customHeight="1">
      <c r="B103" s="101"/>
      <c r="C103" s="98"/>
      <c r="D103" s="102"/>
      <c r="E103" s="103"/>
      <c r="F103" s="103"/>
      <c r="G103" s="104"/>
      <c r="H103" s="104"/>
      <c r="I103" s="99"/>
      <c r="J103" s="99"/>
      <c r="K103" s="98"/>
      <c r="L103" s="99"/>
      <c r="M103" s="98"/>
      <c r="N103" s="100"/>
      <c r="O103" s="100"/>
      <c r="P103" s="97"/>
      <c r="Q103" s="98"/>
      <c r="R103" s="98"/>
      <c r="S103" s="98"/>
      <c r="T103" s="98"/>
      <c r="U103" s="99"/>
      <c r="V103" s="98"/>
      <c r="W103" s="98"/>
      <c r="X103" s="99"/>
      <c r="Y103" s="98"/>
    </row>
    <row r="104" spans="2:25" s="90" customFormat="1" ht="21" customHeight="1">
      <c r="B104" s="101"/>
      <c r="C104" s="98"/>
      <c r="D104" s="102"/>
      <c r="E104" s="103"/>
      <c r="F104" s="103"/>
      <c r="G104" s="104"/>
      <c r="H104" s="104"/>
      <c r="I104" s="99"/>
      <c r="J104" s="99"/>
      <c r="K104" s="98"/>
      <c r="L104" s="99"/>
      <c r="M104" s="98"/>
      <c r="N104" s="100"/>
      <c r="O104" s="100"/>
      <c r="P104" s="97"/>
      <c r="Q104" s="98"/>
      <c r="R104" s="98"/>
      <c r="S104" s="98"/>
      <c r="T104" s="98"/>
      <c r="U104" s="99"/>
      <c r="V104" s="98"/>
      <c r="W104" s="98"/>
      <c r="X104" s="99"/>
      <c r="Y104" s="98"/>
    </row>
    <row r="105" spans="2:25" s="90" customFormat="1" ht="21" customHeight="1">
      <c r="B105" s="101"/>
      <c r="C105" s="98"/>
      <c r="D105" s="102"/>
      <c r="E105" s="103"/>
      <c r="F105" s="103"/>
      <c r="G105" s="104"/>
      <c r="H105" s="104"/>
      <c r="I105" s="99"/>
      <c r="J105" s="99"/>
      <c r="K105" s="98"/>
      <c r="L105" s="99"/>
      <c r="M105" s="98"/>
      <c r="N105" s="100"/>
      <c r="O105" s="100"/>
      <c r="P105" s="97"/>
      <c r="Q105" s="98"/>
      <c r="R105" s="98"/>
      <c r="S105" s="98"/>
      <c r="T105" s="98"/>
      <c r="U105" s="99"/>
      <c r="V105" s="98"/>
      <c r="W105" s="98"/>
      <c r="X105" s="99"/>
      <c r="Y105" s="98"/>
    </row>
    <row r="106" spans="2:25" s="90" customFormat="1" ht="21" customHeight="1">
      <c r="B106" s="101"/>
      <c r="C106" s="98"/>
      <c r="D106" s="102"/>
      <c r="E106" s="103"/>
      <c r="F106" s="103"/>
      <c r="G106" s="104"/>
      <c r="H106" s="104"/>
      <c r="I106" s="99"/>
      <c r="J106" s="99"/>
      <c r="K106" s="98"/>
      <c r="L106" s="99"/>
      <c r="M106" s="98"/>
      <c r="N106" s="100"/>
      <c r="O106" s="100"/>
      <c r="P106" s="97"/>
      <c r="Q106" s="98"/>
      <c r="R106" s="98"/>
      <c r="S106" s="98"/>
      <c r="T106" s="98"/>
      <c r="U106" s="99"/>
      <c r="V106" s="98"/>
      <c r="W106" s="98"/>
      <c r="X106" s="99"/>
      <c r="Y106" s="98"/>
    </row>
    <row r="107" spans="2:25" s="90" customFormat="1" ht="21" customHeight="1">
      <c r="B107" s="101"/>
      <c r="C107" s="98"/>
      <c r="D107" s="102"/>
      <c r="E107" s="103"/>
      <c r="F107" s="103"/>
      <c r="G107" s="104"/>
      <c r="H107" s="104"/>
      <c r="I107" s="99"/>
      <c r="J107" s="99"/>
      <c r="K107" s="98"/>
      <c r="L107" s="99"/>
      <c r="M107" s="98"/>
      <c r="N107" s="100"/>
      <c r="O107" s="100"/>
      <c r="P107" s="97"/>
      <c r="Q107" s="98"/>
      <c r="R107" s="98"/>
      <c r="S107" s="98"/>
      <c r="T107" s="98"/>
      <c r="U107" s="99"/>
      <c r="V107" s="98"/>
      <c r="W107" s="98"/>
      <c r="X107" s="99"/>
      <c r="Y107" s="98"/>
    </row>
    <row r="108" spans="2:25" s="90" customFormat="1" ht="21" customHeight="1">
      <c r="B108" s="101"/>
      <c r="C108" s="98"/>
      <c r="D108" s="102"/>
      <c r="E108" s="103"/>
      <c r="F108" s="103"/>
      <c r="G108" s="104"/>
      <c r="H108" s="104"/>
      <c r="I108" s="99"/>
      <c r="J108" s="99"/>
      <c r="K108" s="98"/>
      <c r="L108" s="99"/>
      <c r="M108" s="98"/>
      <c r="N108" s="100"/>
      <c r="O108" s="100"/>
      <c r="P108" s="97"/>
      <c r="Q108" s="98"/>
      <c r="R108" s="98"/>
      <c r="S108" s="98"/>
      <c r="T108" s="98"/>
      <c r="U108" s="99"/>
      <c r="V108" s="98"/>
      <c r="W108" s="98"/>
      <c r="X108" s="99"/>
      <c r="Y108" s="98"/>
    </row>
    <row r="109" spans="2:25" s="90" customFormat="1" ht="21" customHeight="1">
      <c r="B109" s="101"/>
      <c r="C109" s="98"/>
      <c r="D109" s="102"/>
      <c r="E109" s="103"/>
      <c r="F109" s="103"/>
      <c r="G109" s="104"/>
      <c r="H109" s="104"/>
      <c r="I109" s="99"/>
      <c r="J109" s="99"/>
      <c r="K109" s="98"/>
      <c r="L109" s="99"/>
      <c r="M109" s="98"/>
      <c r="N109" s="100"/>
      <c r="O109" s="100"/>
      <c r="P109" s="97"/>
      <c r="Q109" s="98"/>
      <c r="R109" s="98"/>
      <c r="S109" s="98"/>
      <c r="T109" s="98"/>
      <c r="U109" s="99"/>
      <c r="V109" s="98"/>
      <c r="W109" s="98"/>
      <c r="X109" s="99"/>
      <c r="Y109" s="98"/>
    </row>
    <row r="110" spans="2:25" s="90" customFormat="1" ht="21" customHeight="1">
      <c r="B110" s="101"/>
      <c r="C110" s="98"/>
      <c r="D110" s="102"/>
      <c r="E110" s="103"/>
      <c r="F110" s="103"/>
      <c r="G110" s="104"/>
      <c r="H110" s="104"/>
      <c r="I110" s="99"/>
      <c r="J110" s="99"/>
      <c r="K110" s="98"/>
      <c r="L110" s="99"/>
      <c r="M110" s="98"/>
      <c r="N110" s="100"/>
      <c r="O110" s="100"/>
      <c r="P110" s="97"/>
      <c r="Q110" s="98"/>
      <c r="R110" s="98"/>
      <c r="S110" s="98"/>
      <c r="T110" s="98"/>
      <c r="U110" s="99"/>
      <c r="V110" s="98"/>
      <c r="W110" s="98"/>
      <c r="X110" s="99"/>
      <c r="Y110" s="98"/>
    </row>
    <row r="111" spans="2:25" s="90" customFormat="1" ht="21" customHeight="1">
      <c r="B111" s="101"/>
      <c r="C111" s="98"/>
      <c r="D111" s="102"/>
      <c r="E111" s="103"/>
      <c r="F111" s="103"/>
      <c r="G111" s="104"/>
      <c r="H111" s="104"/>
      <c r="I111" s="99"/>
      <c r="J111" s="99"/>
      <c r="K111" s="98"/>
      <c r="L111" s="99"/>
      <c r="M111" s="98"/>
      <c r="N111" s="100"/>
      <c r="O111" s="100"/>
      <c r="P111" s="97"/>
      <c r="Q111" s="98"/>
      <c r="R111" s="98"/>
      <c r="S111" s="98"/>
      <c r="T111" s="98"/>
      <c r="U111" s="99"/>
      <c r="V111" s="98"/>
      <c r="W111" s="98"/>
      <c r="X111" s="99"/>
      <c r="Y111" s="98"/>
    </row>
    <row r="112" spans="2:25" s="90" customFormat="1" ht="21" customHeight="1">
      <c r="B112" s="101"/>
      <c r="C112" s="98"/>
      <c r="D112" s="102"/>
      <c r="E112" s="103"/>
      <c r="F112" s="103"/>
      <c r="G112" s="104"/>
      <c r="H112" s="104"/>
      <c r="I112" s="99"/>
      <c r="J112" s="99"/>
      <c r="K112" s="98"/>
      <c r="L112" s="99"/>
      <c r="M112" s="98"/>
      <c r="N112" s="100"/>
      <c r="O112" s="100"/>
      <c r="P112" s="97"/>
      <c r="Q112" s="98"/>
      <c r="R112" s="98"/>
      <c r="S112" s="98"/>
      <c r="T112" s="98"/>
      <c r="U112" s="99"/>
      <c r="V112" s="98"/>
      <c r="W112" s="98"/>
      <c r="X112" s="99"/>
      <c r="Y112" s="98"/>
    </row>
    <row r="113" spans="2:25" s="90" customFormat="1" ht="21" customHeight="1">
      <c r="B113" s="101"/>
      <c r="C113" s="98"/>
      <c r="D113" s="102"/>
      <c r="E113" s="103"/>
      <c r="F113" s="103"/>
      <c r="G113" s="104"/>
      <c r="H113" s="104"/>
      <c r="I113" s="99"/>
      <c r="J113" s="99"/>
      <c r="K113" s="98"/>
      <c r="L113" s="99"/>
      <c r="M113" s="98"/>
      <c r="N113" s="100"/>
      <c r="O113" s="100"/>
      <c r="P113" s="97"/>
      <c r="Q113" s="98"/>
      <c r="R113" s="98"/>
      <c r="S113" s="98"/>
      <c r="T113" s="98"/>
      <c r="U113" s="99"/>
      <c r="V113" s="98"/>
      <c r="W113" s="98"/>
      <c r="X113" s="99"/>
      <c r="Y113" s="98"/>
    </row>
    <row r="114" spans="2:25" s="90" customFormat="1" ht="21" customHeight="1">
      <c r="B114" s="101"/>
      <c r="C114" s="98"/>
      <c r="D114" s="102"/>
      <c r="E114" s="103"/>
      <c r="F114" s="103"/>
      <c r="G114" s="104"/>
      <c r="H114" s="104"/>
      <c r="I114" s="99"/>
      <c r="J114" s="99"/>
      <c r="K114" s="98"/>
      <c r="L114" s="99"/>
      <c r="M114" s="98"/>
      <c r="N114" s="100"/>
      <c r="O114" s="100"/>
      <c r="P114" s="97"/>
      <c r="Q114" s="98"/>
      <c r="R114" s="98"/>
      <c r="S114" s="98"/>
      <c r="T114" s="98"/>
      <c r="U114" s="99"/>
      <c r="V114" s="98"/>
      <c r="W114" s="98"/>
      <c r="X114" s="99"/>
      <c r="Y114" s="98"/>
    </row>
    <row r="115" spans="2:25" s="90" customFormat="1" ht="21" customHeight="1">
      <c r="B115" s="101"/>
      <c r="C115" s="98"/>
      <c r="D115" s="102"/>
      <c r="E115" s="103"/>
      <c r="F115" s="103"/>
      <c r="G115" s="104"/>
      <c r="H115" s="104"/>
      <c r="I115" s="99"/>
      <c r="J115" s="99"/>
      <c r="K115" s="98"/>
      <c r="L115" s="99"/>
      <c r="M115" s="98"/>
      <c r="N115" s="100"/>
      <c r="O115" s="100"/>
      <c r="P115" s="97"/>
      <c r="Q115" s="98"/>
      <c r="R115" s="98"/>
      <c r="S115" s="98"/>
      <c r="T115" s="98"/>
      <c r="U115" s="99"/>
      <c r="V115" s="98"/>
      <c r="W115" s="98"/>
      <c r="X115" s="99"/>
      <c r="Y115" s="98"/>
    </row>
    <row r="116" spans="2:25" s="90" customFormat="1" ht="21" customHeight="1">
      <c r="B116" s="101"/>
      <c r="C116" s="98"/>
      <c r="D116" s="102"/>
      <c r="E116" s="103"/>
      <c r="F116" s="103"/>
      <c r="G116" s="104"/>
      <c r="H116" s="104"/>
      <c r="I116" s="99"/>
      <c r="J116" s="99"/>
      <c r="K116" s="98"/>
      <c r="L116" s="99"/>
      <c r="M116" s="98"/>
      <c r="N116" s="100"/>
      <c r="O116" s="100"/>
      <c r="P116" s="97"/>
      <c r="Q116" s="98"/>
      <c r="R116" s="98"/>
      <c r="S116" s="98"/>
      <c r="T116" s="98"/>
      <c r="U116" s="99"/>
      <c r="V116" s="98"/>
      <c r="W116" s="98"/>
      <c r="X116" s="99"/>
      <c r="Y116" s="98"/>
    </row>
    <row r="117" spans="2:25" s="90" customFormat="1" ht="21" customHeight="1">
      <c r="B117" s="101"/>
      <c r="C117" s="98"/>
      <c r="D117" s="102"/>
      <c r="E117" s="103"/>
      <c r="F117" s="103"/>
      <c r="G117" s="104"/>
      <c r="H117" s="104"/>
      <c r="I117" s="99"/>
      <c r="J117" s="99"/>
      <c r="K117" s="98"/>
      <c r="L117" s="99"/>
      <c r="M117" s="98"/>
      <c r="N117" s="100"/>
      <c r="O117" s="100"/>
      <c r="P117" s="97"/>
      <c r="Q117" s="98"/>
      <c r="R117" s="98"/>
      <c r="S117" s="98"/>
      <c r="T117" s="98"/>
      <c r="U117" s="99"/>
      <c r="V117" s="98"/>
      <c r="W117" s="98"/>
      <c r="X117" s="99"/>
      <c r="Y117" s="98"/>
    </row>
    <row r="118" spans="2:25" s="90" customFormat="1" ht="21" customHeight="1">
      <c r="B118" s="101"/>
      <c r="C118" s="98"/>
      <c r="D118" s="102"/>
      <c r="E118" s="103"/>
      <c r="F118" s="103"/>
      <c r="G118" s="104"/>
      <c r="H118" s="104"/>
      <c r="I118" s="99"/>
      <c r="J118" s="99"/>
      <c r="K118" s="98"/>
      <c r="L118" s="99"/>
      <c r="M118" s="98"/>
      <c r="N118" s="100"/>
      <c r="O118" s="100"/>
      <c r="P118" s="97"/>
      <c r="Q118" s="98"/>
      <c r="R118" s="98"/>
      <c r="S118" s="98"/>
      <c r="T118" s="98"/>
      <c r="U118" s="99"/>
      <c r="V118" s="98"/>
      <c r="W118" s="98"/>
      <c r="X118" s="99"/>
      <c r="Y118" s="98"/>
    </row>
    <row r="119" spans="2:25" s="90" customFormat="1" ht="21" customHeight="1">
      <c r="B119" s="101"/>
      <c r="C119" s="98"/>
      <c r="D119" s="102"/>
      <c r="E119" s="103"/>
      <c r="F119" s="103"/>
      <c r="G119" s="104"/>
      <c r="H119" s="104"/>
      <c r="I119" s="99"/>
      <c r="J119" s="99"/>
      <c r="K119" s="98"/>
      <c r="L119" s="99"/>
      <c r="M119" s="98"/>
      <c r="N119" s="100"/>
      <c r="O119" s="100"/>
      <c r="P119" s="97"/>
      <c r="Q119" s="98"/>
      <c r="R119" s="98"/>
      <c r="S119" s="98"/>
      <c r="T119" s="98"/>
      <c r="U119" s="99"/>
      <c r="V119" s="98"/>
      <c r="W119" s="98"/>
      <c r="X119" s="99"/>
      <c r="Y119" s="98"/>
    </row>
    <row r="120" spans="2:25" s="90" customFormat="1" ht="21" customHeight="1">
      <c r="B120" s="101"/>
      <c r="C120" s="98"/>
      <c r="D120" s="102"/>
      <c r="E120" s="103"/>
      <c r="F120" s="103"/>
      <c r="G120" s="104"/>
      <c r="H120" s="104"/>
      <c r="I120" s="99"/>
      <c r="J120" s="99"/>
      <c r="K120" s="98"/>
      <c r="L120" s="99"/>
      <c r="M120" s="98"/>
      <c r="N120" s="100"/>
      <c r="O120" s="100"/>
      <c r="P120" s="97"/>
      <c r="Q120" s="98"/>
      <c r="R120" s="98"/>
      <c r="S120" s="98"/>
      <c r="T120" s="98"/>
      <c r="U120" s="99"/>
      <c r="V120" s="98"/>
      <c r="W120" s="98"/>
      <c r="X120" s="99"/>
      <c r="Y120" s="98"/>
    </row>
    <row r="121" spans="2:25" s="90" customFormat="1" ht="21" customHeight="1">
      <c r="B121" s="101"/>
      <c r="C121" s="98"/>
      <c r="D121" s="102"/>
      <c r="E121" s="103"/>
      <c r="F121" s="103"/>
      <c r="G121" s="104"/>
      <c r="H121" s="104"/>
      <c r="I121" s="99"/>
      <c r="J121" s="99"/>
      <c r="K121" s="98"/>
      <c r="L121" s="99"/>
      <c r="M121" s="98"/>
      <c r="N121" s="100"/>
      <c r="O121" s="100"/>
      <c r="P121" s="97"/>
      <c r="Q121" s="98"/>
      <c r="R121" s="98"/>
      <c r="S121" s="98"/>
      <c r="T121" s="98"/>
      <c r="U121" s="99"/>
      <c r="V121" s="98"/>
      <c r="W121" s="98"/>
      <c r="X121" s="99"/>
      <c r="Y121" s="98"/>
    </row>
    <row r="122" spans="2:25" s="90" customFormat="1" ht="21" customHeight="1">
      <c r="B122" s="101"/>
      <c r="C122" s="98"/>
      <c r="D122" s="102"/>
      <c r="E122" s="103"/>
      <c r="F122" s="103"/>
      <c r="G122" s="104"/>
      <c r="H122" s="104"/>
      <c r="I122" s="99"/>
      <c r="J122" s="99"/>
      <c r="K122" s="98"/>
      <c r="L122" s="99"/>
      <c r="M122" s="98"/>
      <c r="N122" s="100"/>
      <c r="O122" s="100"/>
      <c r="P122" s="97"/>
      <c r="Q122" s="98"/>
      <c r="R122" s="98"/>
      <c r="S122" s="98"/>
      <c r="T122" s="98"/>
      <c r="U122" s="99"/>
      <c r="V122" s="98"/>
      <c r="W122" s="98"/>
      <c r="X122" s="99"/>
      <c r="Y122" s="98"/>
    </row>
    <row r="123" spans="2:25" s="90" customFormat="1" ht="21" customHeight="1">
      <c r="B123" s="101"/>
      <c r="C123" s="98"/>
      <c r="D123" s="102"/>
      <c r="E123" s="103"/>
      <c r="F123" s="103"/>
      <c r="G123" s="104"/>
      <c r="H123" s="104"/>
      <c r="I123" s="99"/>
      <c r="J123" s="99"/>
      <c r="K123" s="98"/>
      <c r="L123" s="99"/>
      <c r="M123" s="98"/>
      <c r="N123" s="100"/>
      <c r="O123" s="100"/>
      <c r="P123" s="97"/>
      <c r="Q123" s="98"/>
      <c r="R123" s="98"/>
      <c r="S123" s="98"/>
      <c r="T123" s="98"/>
      <c r="U123" s="99"/>
      <c r="V123" s="98"/>
      <c r="W123" s="98"/>
      <c r="X123" s="99"/>
      <c r="Y123" s="98"/>
    </row>
    <row r="124" spans="2:25" s="90" customFormat="1" ht="21" customHeight="1">
      <c r="B124" s="101"/>
      <c r="C124" s="98"/>
      <c r="D124" s="102"/>
      <c r="E124" s="103"/>
      <c r="F124" s="103"/>
      <c r="G124" s="104"/>
      <c r="H124" s="104"/>
      <c r="I124" s="99"/>
      <c r="J124" s="99"/>
      <c r="K124" s="98"/>
      <c r="L124" s="99"/>
      <c r="M124" s="98"/>
      <c r="N124" s="100"/>
      <c r="O124" s="100"/>
      <c r="P124" s="97"/>
      <c r="Q124" s="98"/>
      <c r="R124" s="98"/>
      <c r="S124" s="98"/>
      <c r="T124" s="98"/>
      <c r="U124" s="99"/>
      <c r="V124" s="98"/>
      <c r="W124" s="98"/>
      <c r="X124" s="99"/>
      <c r="Y124" s="98"/>
    </row>
    <row r="125" spans="2:25" s="90" customFormat="1" ht="21" customHeight="1">
      <c r="B125" s="101"/>
      <c r="C125" s="98"/>
      <c r="D125" s="102"/>
      <c r="E125" s="103"/>
      <c r="F125" s="103"/>
      <c r="G125" s="104"/>
      <c r="H125" s="104"/>
      <c r="I125" s="99"/>
      <c r="J125" s="99"/>
      <c r="K125" s="98"/>
      <c r="L125" s="99"/>
      <c r="M125" s="98"/>
      <c r="N125" s="100"/>
      <c r="O125" s="100"/>
      <c r="P125" s="97"/>
      <c r="Q125" s="98"/>
      <c r="R125" s="98"/>
      <c r="S125" s="98"/>
      <c r="T125" s="98"/>
      <c r="U125" s="99"/>
      <c r="V125" s="98"/>
      <c r="W125" s="98"/>
      <c r="X125" s="99"/>
      <c r="Y125" s="98"/>
    </row>
    <row r="126" spans="2:25" s="90" customFormat="1" ht="21" customHeight="1">
      <c r="B126" s="101"/>
      <c r="C126" s="98"/>
      <c r="D126" s="102"/>
      <c r="E126" s="103"/>
      <c r="F126" s="103"/>
      <c r="G126" s="104"/>
      <c r="H126" s="104"/>
      <c r="I126" s="99"/>
      <c r="J126" s="99"/>
      <c r="K126" s="98"/>
      <c r="L126" s="99"/>
      <c r="M126" s="98"/>
      <c r="N126" s="100"/>
      <c r="O126" s="100"/>
      <c r="P126" s="97"/>
      <c r="Q126" s="98"/>
      <c r="R126" s="98"/>
      <c r="S126" s="98"/>
      <c r="T126" s="98"/>
      <c r="U126" s="99"/>
      <c r="V126" s="98"/>
      <c r="W126" s="98"/>
      <c r="X126" s="99"/>
      <c r="Y126" s="98"/>
    </row>
    <row r="127" spans="2:25" s="90" customFormat="1" ht="21" customHeight="1">
      <c r="B127" s="101"/>
      <c r="C127" s="98"/>
      <c r="D127" s="102"/>
      <c r="E127" s="103"/>
      <c r="F127" s="103"/>
      <c r="G127" s="104"/>
      <c r="H127" s="104"/>
      <c r="I127" s="99"/>
      <c r="J127" s="99"/>
      <c r="K127" s="98"/>
      <c r="L127" s="99"/>
      <c r="M127" s="98"/>
      <c r="N127" s="100"/>
      <c r="O127" s="100"/>
      <c r="P127" s="97"/>
      <c r="Q127" s="98"/>
      <c r="R127" s="98"/>
      <c r="S127" s="98"/>
      <c r="T127" s="98"/>
      <c r="U127" s="99"/>
      <c r="V127" s="98"/>
      <c r="W127" s="98"/>
      <c r="X127" s="99"/>
      <c r="Y127" s="98"/>
    </row>
    <row r="128" spans="2:25" s="90" customFormat="1" ht="21" customHeight="1">
      <c r="B128" s="101"/>
      <c r="C128" s="98"/>
      <c r="D128" s="102"/>
      <c r="E128" s="103"/>
      <c r="F128" s="103"/>
      <c r="G128" s="104"/>
      <c r="H128" s="104"/>
      <c r="I128" s="99"/>
      <c r="J128" s="99"/>
      <c r="K128" s="98"/>
      <c r="L128" s="99"/>
      <c r="M128" s="98"/>
      <c r="N128" s="100"/>
      <c r="O128" s="100"/>
      <c r="P128" s="97"/>
      <c r="Q128" s="98"/>
      <c r="R128" s="98"/>
      <c r="S128" s="98"/>
      <c r="T128" s="98"/>
      <c r="U128" s="99"/>
      <c r="V128" s="98"/>
      <c r="W128" s="98"/>
      <c r="X128" s="99"/>
      <c r="Y128" s="98"/>
    </row>
    <row r="129" spans="2:25" s="90" customFormat="1" ht="21" customHeight="1">
      <c r="B129" s="101"/>
      <c r="C129" s="98"/>
      <c r="D129" s="102"/>
      <c r="E129" s="103"/>
      <c r="F129" s="103"/>
      <c r="G129" s="104"/>
      <c r="H129" s="104"/>
      <c r="I129" s="99"/>
      <c r="J129" s="99"/>
      <c r="K129" s="98"/>
      <c r="L129" s="99"/>
      <c r="M129" s="98"/>
      <c r="N129" s="100"/>
      <c r="O129" s="100"/>
      <c r="P129" s="97"/>
      <c r="Q129" s="98"/>
      <c r="R129" s="98"/>
      <c r="S129" s="98"/>
      <c r="T129" s="98"/>
      <c r="U129" s="99"/>
      <c r="V129" s="98"/>
      <c r="W129" s="98"/>
      <c r="X129" s="99"/>
      <c r="Y129" s="98"/>
    </row>
    <row r="130" spans="2:25" s="90" customFormat="1" ht="21" customHeight="1">
      <c r="B130" s="101"/>
      <c r="C130" s="98"/>
      <c r="D130" s="102"/>
      <c r="E130" s="103"/>
      <c r="F130" s="103"/>
      <c r="G130" s="104"/>
      <c r="H130" s="104"/>
      <c r="I130" s="99"/>
      <c r="J130" s="99"/>
      <c r="K130" s="98"/>
      <c r="L130" s="99"/>
      <c r="M130" s="98"/>
      <c r="N130" s="100"/>
      <c r="O130" s="100"/>
      <c r="P130" s="97"/>
      <c r="Q130" s="98"/>
      <c r="R130" s="98"/>
      <c r="S130" s="98"/>
      <c r="T130" s="98"/>
      <c r="U130" s="99"/>
      <c r="V130" s="98"/>
      <c r="W130" s="98"/>
      <c r="X130" s="99"/>
      <c r="Y130" s="98"/>
    </row>
    <row r="131" spans="2:25" s="90" customFormat="1" ht="21" customHeight="1">
      <c r="B131" s="101"/>
      <c r="C131" s="98"/>
      <c r="D131" s="102"/>
      <c r="E131" s="103"/>
      <c r="F131" s="103"/>
      <c r="G131" s="104"/>
      <c r="H131" s="104"/>
      <c r="I131" s="99"/>
      <c r="J131" s="99"/>
      <c r="K131" s="98"/>
      <c r="L131" s="99"/>
      <c r="M131" s="98"/>
      <c r="N131" s="100"/>
      <c r="O131" s="100"/>
      <c r="P131" s="97"/>
      <c r="Q131" s="98"/>
      <c r="R131" s="98"/>
      <c r="S131" s="98"/>
      <c r="T131" s="98"/>
      <c r="U131" s="99"/>
      <c r="V131" s="98"/>
      <c r="W131" s="98"/>
      <c r="X131" s="99"/>
      <c r="Y131" s="98"/>
    </row>
    <row r="132" spans="2:25" s="90" customFormat="1" ht="21" customHeight="1">
      <c r="B132" s="101"/>
      <c r="C132" s="98"/>
      <c r="D132" s="102"/>
      <c r="E132" s="103"/>
      <c r="F132" s="103"/>
      <c r="G132" s="104"/>
      <c r="H132" s="104"/>
      <c r="I132" s="99"/>
      <c r="J132" s="99"/>
      <c r="K132" s="98"/>
      <c r="L132" s="99"/>
      <c r="M132" s="98"/>
      <c r="N132" s="100"/>
      <c r="O132" s="100"/>
      <c r="P132" s="97"/>
      <c r="Q132" s="98"/>
      <c r="R132" s="98"/>
      <c r="S132" s="98"/>
      <c r="T132" s="98"/>
      <c r="U132" s="99"/>
      <c r="V132" s="98"/>
      <c r="W132" s="98"/>
      <c r="X132" s="99"/>
      <c r="Y132" s="98"/>
    </row>
    <row r="133" spans="2:25" s="90" customFormat="1" ht="21" customHeight="1">
      <c r="B133" s="101"/>
      <c r="C133" s="98"/>
      <c r="D133" s="102"/>
      <c r="E133" s="103"/>
      <c r="F133" s="103"/>
      <c r="G133" s="104"/>
      <c r="H133" s="104"/>
      <c r="I133" s="99"/>
      <c r="J133" s="99"/>
      <c r="K133" s="98"/>
      <c r="L133" s="99"/>
      <c r="M133" s="98"/>
      <c r="N133" s="100"/>
      <c r="O133" s="100"/>
      <c r="P133" s="97"/>
      <c r="Q133" s="98"/>
      <c r="R133" s="98"/>
      <c r="S133" s="98"/>
      <c r="T133" s="98"/>
      <c r="U133" s="99"/>
      <c r="V133" s="98"/>
      <c r="W133" s="98"/>
      <c r="X133" s="99"/>
      <c r="Y133" s="98"/>
    </row>
    <row r="134" spans="2:25" s="90" customFormat="1" ht="21" customHeight="1">
      <c r="B134" s="101"/>
      <c r="C134" s="98"/>
      <c r="D134" s="102"/>
      <c r="E134" s="103"/>
      <c r="F134" s="103"/>
      <c r="G134" s="104"/>
      <c r="H134" s="104"/>
      <c r="I134" s="99"/>
      <c r="J134" s="99"/>
      <c r="K134" s="98"/>
      <c r="L134" s="99"/>
      <c r="M134" s="98"/>
      <c r="N134" s="100"/>
      <c r="O134" s="100"/>
      <c r="P134" s="97"/>
      <c r="Q134" s="98"/>
      <c r="R134" s="98"/>
      <c r="S134" s="98"/>
      <c r="T134" s="98"/>
      <c r="U134" s="99"/>
      <c r="V134" s="98"/>
      <c r="W134" s="98"/>
      <c r="X134" s="99"/>
      <c r="Y134" s="98"/>
    </row>
    <row r="135" spans="2:25" s="90" customFormat="1" ht="21" customHeight="1">
      <c r="B135" s="101"/>
      <c r="C135" s="98"/>
      <c r="D135" s="102"/>
      <c r="E135" s="103"/>
      <c r="F135" s="103"/>
      <c r="G135" s="104"/>
      <c r="H135" s="104"/>
      <c r="I135" s="99"/>
      <c r="J135" s="99"/>
      <c r="K135" s="98"/>
      <c r="L135" s="99"/>
      <c r="M135" s="98"/>
      <c r="N135" s="100"/>
      <c r="O135" s="100"/>
      <c r="P135" s="97"/>
      <c r="Q135" s="98"/>
      <c r="R135" s="98"/>
      <c r="S135" s="98"/>
      <c r="T135" s="98"/>
      <c r="U135" s="99"/>
      <c r="V135" s="98"/>
      <c r="W135" s="98"/>
      <c r="X135" s="99"/>
      <c r="Y135" s="98"/>
    </row>
    <row r="136" spans="2:25" s="90" customFormat="1" ht="21" customHeight="1">
      <c r="B136" s="101"/>
      <c r="C136" s="98"/>
      <c r="D136" s="102"/>
      <c r="E136" s="103"/>
      <c r="F136" s="103"/>
      <c r="G136" s="104"/>
      <c r="H136" s="104"/>
      <c r="I136" s="99"/>
      <c r="J136" s="99"/>
      <c r="K136" s="98"/>
      <c r="L136" s="99"/>
      <c r="M136" s="98"/>
      <c r="N136" s="100"/>
      <c r="O136" s="100"/>
      <c r="P136" s="97"/>
      <c r="Q136" s="98"/>
      <c r="R136" s="98"/>
      <c r="S136" s="98"/>
      <c r="T136" s="98"/>
      <c r="U136" s="99"/>
      <c r="V136" s="98"/>
      <c r="W136" s="98"/>
      <c r="X136" s="99"/>
      <c r="Y136" s="98"/>
    </row>
    <row r="137" spans="2:25" s="90" customFormat="1" ht="21" customHeight="1">
      <c r="B137" s="101"/>
      <c r="C137" s="98"/>
      <c r="D137" s="102"/>
      <c r="E137" s="103"/>
      <c r="F137" s="103"/>
      <c r="G137" s="104"/>
      <c r="H137" s="104"/>
      <c r="I137" s="99"/>
      <c r="J137" s="99"/>
      <c r="K137" s="98"/>
      <c r="L137" s="99"/>
      <c r="M137" s="98"/>
      <c r="N137" s="100"/>
      <c r="O137" s="100"/>
      <c r="P137" s="97"/>
      <c r="Q137" s="98"/>
      <c r="R137" s="98"/>
      <c r="S137" s="98"/>
      <c r="T137" s="98"/>
      <c r="U137" s="99"/>
      <c r="V137" s="98"/>
      <c r="W137" s="98"/>
      <c r="X137" s="99"/>
      <c r="Y137" s="98"/>
    </row>
    <row r="138" spans="2:25" s="90" customFormat="1" ht="21" customHeight="1">
      <c r="B138" s="101"/>
      <c r="C138" s="98"/>
      <c r="D138" s="102"/>
      <c r="E138" s="103"/>
      <c r="F138" s="103"/>
      <c r="G138" s="104"/>
      <c r="H138" s="104"/>
      <c r="I138" s="99"/>
      <c r="J138" s="99"/>
      <c r="K138" s="98"/>
      <c r="L138" s="99"/>
      <c r="M138" s="98"/>
      <c r="N138" s="100"/>
      <c r="O138" s="100"/>
      <c r="P138" s="97"/>
      <c r="Q138" s="98"/>
      <c r="R138" s="98"/>
      <c r="S138" s="98"/>
      <c r="T138" s="98"/>
      <c r="U138" s="99"/>
      <c r="V138" s="98"/>
      <c r="W138" s="98"/>
      <c r="X138" s="99"/>
      <c r="Y138" s="98"/>
    </row>
    <row r="139" spans="2:25" s="90" customFormat="1" ht="21" customHeight="1">
      <c r="B139" s="101"/>
      <c r="C139" s="98"/>
      <c r="D139" s="102"/>
      <c r="E139" s="103"/>
      <c r="F139" s="103"/>
      <c r="G139" s="104"/>
      <c r="H139" s="104"/>
      <c r="I139" s="99"/>
      <c r="J139" s="99"/>
      <c r="K139" s="98"/>
      <c r="L139" s="99"/>
      <c r="M139" s="98"/>
      <c r="N139" s="100"/>
      <c r="O139" s="100"/>
      <c r="P139" s="97"/>
      <c r="Q139" s="98"/>
      <c r="R139" s="98"/>
      <c r="S139" s="98"/>
      <c r="T139" s="98"/>
      <c r="U139" s="99"/>
      <c r="V139" s="98"/>
      <c r="W139" s="98"/>
      <c r="X139" s="99"/>
      <c r="Y139" s="98"/>
    </row>
    <row r="140" spans="2:25" s="90" customFormat="1" ht="21" customHeight="1">
      <c r="B140" s="101"/>
      <c r="C140" s="98"/>
      <c r="D140" s="102"/>
      <c r="E140" s="103"/>
      <c r="F140" s="103"/>
      <c r="G140" s="104"/>
      <c r="H140" s="104"/>
      <c r="I140" s="99"/>
      <c r="J140" s="99"/>
      <c r="K140" s="98"/>
      <c r="L140" s="99"/>
      <c r="M140" s="98"/>
      <c r="N140" s="100"/>
      <c r="O140" s="100"/>
      <c r="P140" s="97"/>
      <c r="Q140" s="98"/>
      <c r="R140" s="98"/>
      <c r="S140" s="98"/>
      <c r="T140" s="98"/>
      <c r="U140" s="99"/>
      <c r="V140" s="98"/>
      <c r="W140" s="98"/>
      <c r="X140" s="99"/>
      <c r="Y140" s="98"/>
    </row>
    <row r="141" spans="2:25" s="90" customFormat="1" ht="21" customHeight="1">
      <c r="B141" s="101"/>
      <c r="C141" s="98"/>
      <c r="D141" s="102"/>
      <c r="E141" s="103"/>
      <c r="F141" s="103"/>
      <c r="G141" s="104"/>
      <c r="H141" s="104"/>
      <c r="I141" s="99"/>
      <c r="J141" s="99"/>
      <c r="K141" s="98"/>
      <c r="L141" s="99"/>
      <c r="M141" s="98"/>
      <c r="N141" s="100"/>
      <c r="O141" s="100"/>
      <c r="P141" s="97"/>
      <c r="Q141" s="98"/>
      <c r="R141" s="98"/>
      <c r="S141" s="98"/>
      <c r="T141" s="98"/>
      <c r="U141" s="99"/>
      <c r="V141" s="98"/>
      <c r="W141" s="98"/>
      <c r="X141" s="99"/>
      <c r="Y141" s="98"/>
    </row>
    <row r="142" spans="2:25" s="90" customFormat="1" ht="21" customHeight="1">
      <c r="B142" s="101"/>
      <c r="C142" s="98"/>
      <c r="D142" s="102"/>
      <c r="E142" s="103"/>
      <c r="F142" s="103"/>
      <c r="G142" s="104"/>
      <c r="H142" s="104"/>
      <c r="I142" s="99"/>
      <c r="J142" s="99"/>
      <c r="K142" s="98"/>
      <c r="L142" s="99"/>
      <c r="M142" s="98"/>
      <c r="N142" s="100"/>
      <c r="O142" s="100"/>
      <c r="P142" s="97"/>
      <c r="Q142" s="98"/>
      <c r="R142" s="98"/>
      <c r="S142" s="98"/>
      <c r="T142" s="98"/>
      <c r="U142" s="99"/>
      <c r="V142" s="98"/>
      <c r="W142" s="98"/>
      <c r="X142" s="99"/>
      <c r="Y142" s="98"/>
    </row>
    <row r="143" spans="2:25" s="90" customFormat="1" ht="21" customHeight="1">
      <c r="B143" s="101"/>
      <c r="C143" s="98"/>
      <c r="D143" s="102"/>
      <c r="E143" s="103"/>
      <c r="F143" s="103"/>
      <c r="G143" s="104"/>
      <c r="H143" s="104"/>
      <c r="I143" s="99"/>
      <c r="J143" s="99"/>
      <c r="K143" s="98"/>
      <c r="L143" s="99"/>
      <c r="M143" s="98"/>
      <c r="N143" s="100"/>
      <c r="O143" s="100"/>
      <c r="P143" s="97"/>
      <c r="Q143" s="98"/>
      <c r="R143" s="98"/>
      <c r="S143" s="98"/>
      <c r="T143" s="98"/>
      <c r="U143" s="99"/>
      <c r="V143" s="98"/>
      <c r="W143" s="98"/>
      <c r="X143" s="99"/>
      <c r="Y143" s="98"/>
    </row>
    <row r="144" spans="2:25" s="90" customFormat="1" ht="21" customHeight="1">
      <c r="B144" s="101"/>
      <c r="C144" s="98"/>
      <c r="D144" s="102"/>
      <c r="E144" s="103"/>
      <c r="F144" s="103"/>
      <c r="G144" s="104"/>
      <c r="H144" s="104"/>
      <c r="I144" s="99"/>
      <c r="J144" s="99"/>
      <c r="K144" s="98"/>
      <c r="L144" s="99"/>
      <c r="M144" s="98"/>
      <c r="N144" s="100"/>
      <c r="O144" s="100"/>
      <c r="P144" s="97"/>
      <c r="Q144" s="98"/>
      <c r="R144" s="98"/>
      <c r="S144" s="98"/>
      <c r="T144" s="98"/>
      <c r="U144" s="99"/>
      <c r="V144" s="98"/>
      <c r="W144" s="98"/>
      <c r="X144" s="99"/>
      <c r="Y144" s="98"/>
    </row>
    <row r="145" spans="2:25" s="90" customFormat="1" ht="21" customHeight="1">
      <c r="B145" s="101"/>
      <c r="C145" s="98"/>
      <c r="D145" s="102"/>
      <c r="E145" s="103"/>
      <c r="F145" s="103"/>
      <c r="G145" s="104"/>
      <c r="H145" s="104"/>
      <c r="I145" s="99"/>
      <c r="J145" s="99"/>
      <c r="K145" s="98"/>
      <c r="L145" s="99"/>
      <c r="M145" s="98"/>
      <c r="N145" s="100"/>
      <c r="O145" s="100"/>
      <c r="P145" s="97"/>
      <c r="Q145" s="98"/>
      <c r="R145" s="98"/>
      <c r="S145" s="98"/>
      <c r="T145" s="98"/>
      <c r="U145" s="99"/>
      <c r="V145" s="98"/>
      <c r="W145" s="98"/>
      <c r="X145" s="99"/>
      <c r="Y145" s="98"/>
    </row>
    <row r="146" spans="2:25" s="90" customFormat="1" ht="21" customHeight="1">
      <c r="B146" s="101"/>
      <c r="C146" s="98"/>
      <c r="D146" s="102"/>
      <c r="E146" s="103"/>
      <c r="F146" s="103"/>
      <c r="G146" s="104"/>
      <c r="H146" s="104"/>
      <c r="I146" s="99"/>
      <c r="J146" s="99"/>
      <c r="K146" s="98"/>
      <c r="L146" s="99"/>
      <c r="M146" s="98"/>
      <c r="N146" s="100"/>
      <c r="O146" s="100"/>
      <c r="P146" s="97"/>
      <c r="Q146" s="98"/>
      <c r="R146" s="98"/>
      <c r="S146" s="98"/>
      <c r="T146" s="98"/>
      <c r="U146" s="99"/>
      <c r="V146" s="98"/>
      <c r="W146" s="98"/>
      <c r="X146" s="99"/>
      <c r="Y146" s="98"/>
    </row>
    <row r="147" spans="2:25" s="90" customFormat="1" ht="21" customHeight="1">
      <c r="B147" s="101"/>
      <c r="C147" s="98"/>
      <c r="D147" s="102"/>
      <c r="E147" s="103"/>
      <c r="F147" s="103"/>
      <c r="G147" s="104"/>
      <c r="H147" s="104"/>
      <c r="I147" s="99"/>
      <c r="J147" s="99"/>
      <c r="K147" s="98"/>
      <c r="L147" s="99"/>
      <c r="M147" s="98"/>
      <c r="N147" s="100"/>
      <c r="O147" s="100"/>
      <c r="P147" s="97"/>
      <c r="Q147" s="98"/>
      <c r="R147" s="98"/>
      <c r="S147" s="98"/>
      <c r="T147" s="98"/>
      <c r="U147" s="99"/>
      <c r="V147" s="98"/>
      <c r="W147" s="98"/>
      <c r="X147" s="99"/>
      <c r="Y147" s="98"/>
    </row>
    <row r="148" spans="2:25" s="90" customFormat="1" ht="21" customHeight="1">
      <c r="B148" s="101"/>
      <c r="C148" s="98"/>
      <c r="D148" s="102"/>
      <c r="E148" s="103"/>
      <c r="F148" s="103"/>
      <c r="G148" s="104"/>
      <c r="H148" s="104"/>
      <c r="I148" s="99"/>
      <c r="J148" s="99"/>
      <c r="K148" s="98"/>
      <c r="L148" s="99"/>
      <c r="M148" s="98"/>
      <c r="N148" s="100"/>
      <c r="O148" s="100"/>
      <c r="P148" s="97"/>
      <c r="Q148" s="98"/>
      <c r="R148" s="98"/>
      <c r="S148" s="98"/>
      <c r="T148" s="98"/>
      <c r="U148" s="99"/>
      <c r="V148" s="98"/>
      <c r="W148" s="98"/>
      <c r="X148" s="99"/>
      <c r="Y148" s="98"/>
    </row>
    <row r="149" spans="2:25" s="90" customFormat="1" ht="21" customHeight="1">
      <c r="B149" s="101"/>
      <c r="C149" s="98"/>
      <c r="D149" s="102"/>
      <c r="E149" s="103"/>
      <c r="F149" s="103"/>
      <c r="G149" s="104"/>
      <c r="H149" s="104"/>
      <c r="I149" s="99"/>
      <c r="J149" s="99"/>
      <c r="K149" s="98"/>
      <c r="L149" s="99"/>
      <c r="M149" s="98"/>
      <c r="N149" s="100"/>
      <c r="O149" s="100"/>
      <c r="P149" s="97"/>
      <c r="Q149" s="98"/>
      <c r="R149" s="98"/>
      <c r="S149" s="98"/>
      <c r="T149" s="98"/>
      <c r="U149" s="99"/>
      <c r="V149" s="98"/>
      <c r="W149" s="98"/>
      <c r="X149" s="99"/>
      <c r="Y149" s="98"/>
    </row>
    <row r="150" spans="2:25" s="90" customFormat="1" ht="21" customHeight="1">
      <c r="B150" s="101"/>
      <c r="C150" s="98"/>
      <c r="D150" s="102"/>
      <c r="E150" s="103"/>
      <c r="F150" s="103"/>
      <c r="G150" s="104"/>
      <c r="H150" s="104"/>
      <c r="I150" s="99"/>
      <c r="J150" s="99"/>
      <c r="K150" s="98"/>
      <c r="L150" s="99"/>
      <c r="M150" s="98"/>
      <c r="N150" s="100"/>
      <c r="O150" s="100"/>
      <c r="P150" s="97"/>
      <c r="Q150" s="98"/>
      <c r="R150" s="98"/>
      <c r="S150" s="98"/>
      <c r="T150" s="98"/>
      <c r="U150" s="99"/>
      <c r="V150" s="98"/>
      <c r="W150" s="98"/>
      <c r="X150" s="99"/>
      <c r="Y150" s="98"/>
    </row>
    <row r="151" spans="2:25" s="90" customFormat="1" ht="21" customHeight="1">
      <c r="B151" s="101"/>
      <c r="C151" s="98"/>
      <c r="D151" s="102"/>
      <c r="E151" s="103"/>
      <c r="F151" s="103"/>
      <c r="G151" s="104"/>
      <c r="H151" s="104"/>
      <c r="I151" s="99"/>
      <c r="J151" s="99"/>
      <c r="K151" s="98"/>
      <c r="L151" s="99"/>
      <c r="M151" s="98"/>
      <c r="N151" s="100"/>
      <c r="O151" s="100"/>
      <c r="P151" s="97"/>
      <c r="Q151" s="98"/>
      <c r="R151" s="98"/>
      <c r="S151" s="98"/>
      <c r="T151" s="98"/>
      <c r="U151" s="99"/>
      <c r="V151" s="98"/>
      <c r="W151" s="98"/>
      <c r="X151" s="99"/>
      <c r="Y151" s="98"/>
    </row>
    <row r="152" spans="2:25" s="90" customFormat="1" ht="21" customHeight="1">
      <c r="B152" s="101"/>
      <c r="C152" s="98"/>
      <c r="D152" s="102"/>
      <c r="E152" s="103"/>
      <c r="F152" s="103"/>
      <c r="G152" s="104"/>
      <c r="H152" s="104"/>
      <c r="I152" s="99"/>
      <c r="J152" s="99"/>
      <c r="K152" s="98"/>
      <c r="L152" s="99"/>
      <c r="M152" s="98"/>
      <c r="N152" s="100"/>
      <c r="O152" s="100"/>
      <c r="P152" s="97"/>
      <c r="Q152" s="98"/>
      <c r="R152" s="98"/>
      <c r="S152" s="98"/>
      <c r="T152" s="98"/>
      <c r="U152" s="99"/>
      <c r="V152" s="98"/>
      <c r="W152" s="98"/>
      <c r="X152" s="99"/>
      <c r="Y152" s="98"/>
    </row>
    <row r="153" spans="2:25" s="90" customFormat="1" ht="21" customHeight="1">
      <c r="B153" s="101"/>
      <c r="C153" s="98"/>
      <c r="D153" s="102"/>
      <c r="E153" s="103"/>
      <c r="F153" s="103"/>
      <c r="G153" s="104"/>
      <c r="H153" s="104"/>
      <c r="I153" s="99"/>
      <c r="J153" s="99"/>
      <c r="K153" s="98"/>
      <c r="L153" s="99"/>
      <c r="M153" s="98"/>
      <c r="N153" s="100"/>
      <c r="O153" s="100"/>
      <c r="P153" s="97"/>
      <c r="Q153" s="98"/>
      <c r="R153" s="98"/>
      <c r="S153" s="98"/>
      <c r="T153" s="98"/>
      <c r="U153" s="99"/>
      <c r="V153" s="98"/>
      <c r="W153" s="98"/>
      <c r="X153" s="99"/>
      <c r="Y153" s="98"/>
    </row>
    <row r="154" spans="2:25" s="90" customFormat="1" ht="21" customHeight="1">
      <c r="B154" s="101"/>
      <c r="C154" s="98"/>
      <c r="D154" s="102"/>
      <c r="E154" s="103"/>
      <c r="F154" s="103"/>
      <c r="G154" s="104"/>
      <c r="H154" s="104"/>
      <c r="I154" s="99"/>
      <c r="J154" s="99"/>
      <c r="K154" s="98"/>
      <c r="L154" s="99"/>
      <c r="M154" s="98"/>
      <c r="N154" s="100"/>
      <c r="O154" s="100"/>
      <c r="P154" s="97"/>
      <c r="Q154" s="98"/>
      <c r="R154" s="98"/>
      <c r="S154" s="98"/>
      <c r="T154" s="98"/>
      <c r="U154" s="99"/>
      <c r="V154" s="98"/>
      <c r="W154" s="98"/>
      <c r="X154" s="99"/>
      <c r="Y154" s="98"/>
    </row>
    <row r="155" spans="2:25" s="90" customFormat="1" ht="21" customHeight="1">
      <c r="B155" s="101"/>
      <c r="C155" s="98"/>
      <c r="D155" s="102"/>
      <c r="E155" s="103"/>
      <c r="F155" s="103"/>
      <c r="G155" s="104"/>
      <c r="H155" s="104"/>
      <c r="I155" s="99"/>
      <c r="J155" s="99"/>
      <c r="K155" s="98"/>
      <c r="L155" s="99"/>
      <c r="M155" s="98"/>
      <c r="N155" s="100"/>
      <c r="O155" s="100"/>
      <c r="P155" s="97"/>
      <c r="Q155" s="98"/>
      <c r="R155" s="98"/>
      <c r="S155" s="98"/>
      <c r="T155" s="98"/>
      <c r="U155" s="99"/>
      <c r="V155" s="98"/>
      <c r="W155" s="98"/>
      <c r="X155" s="99"/>
      <c r="Y155" s="98"/>
    </row>
    <row r="156" spans="2:25" s="90" customFormat="1" ht="21" customHeight="1">
      <c r="B156" s="101"/>
      <c r="C156" s="98"/>
      <c r="D156" s="102"/>
      <c r="E156" s="103"/>
      <c r="F156" s="103"/>
      <c r="G156" s="104"/>
      <c r="H156" s="104"/>
      <c r="I156" s="99"/>
      <c r="J156" s="99"/>
      <c r="K156" s="98"/>
      <c r="L156" s="99"/>
      <c r="M156" s="98"/>
      <c r="N156" s="100"/>
      <c r="O156" s="100"/>
      <c r="P156" s="97"/>
      <c r="Q156" s="98"/>
      <c r="R156" s="98"/>
      <c r="S156" s="98"/>
      <c r="T156" s="98"/>
      <c r="U156" s="99"/>
      <c r="V156" s="98"/>
      <c r="W156" s="98"/>
      <c r="X156" s="99"/>
      <c r="Y156" s="98"/>
    </row>
    <row r="157" spans="2:25" s="90" customFormat="1" ht="21" customHeight="1">
      <c r="B157" s="101"/>
      <c r="C157" s="98"/>
      <c r="D157" s="102"/>
      <c r="E157" s="103"/>
      <c r="F157" s="103"/>
      <c r="G157" s="104"/>
      <c r="H157" s="104"/>
      <c r="I157" s="99"/>
      <c r="J157" s="99"/>
      <c r="K157" s="98"/>
      <c r="L157" s="99"/>
      <c r="M157" s="98"/>
      <c r="N157" s="100"/>
      <c r="O157" s="100"/>
      <c r="P157" s="97"/>
      <c r="Q157" s="98"/>
      <c r="R157" s="98"/>
      <c r="S157" s="98"/>
      <c r="T157" s="98"/>
      <c r="U157" s="99"/>
      <c r="V157" s="98"/>
      <c r="W157" s="98"/>
      <c r="X157" s="99"/>
      <c r="Y157" s="98"/>
    </row>
    <row r="158" spans="2:25" s="90" customFormat="1" ht="21" customHeight="1">
      <c r="B158" s="101"/>
      <c r="C158" s="98"/>
      <c r="D158" s="102"/>
      <c r="E158" s="103"/>
      <c r="F158" s="103"/>
      <c r="G158" s="104"/>
      <c r="H158" s="104"/>
      <c r="I158" s="99"/>
      <c r="J158" s="99"/>
      <c r="K158" s="98"/>
      <c r="L158" s="99"/>
      <c r="M158" s="98"/>
      <c r="N158" s="100"/>
      <c r="O158" s="100"/>
      <c r="P158" s="97"/>
      <c r="Q158" s="98"/>
      <c r="R158" s="98"/>
      <c r="S158" s="98"/>
      <c r="T158" s="98"/>
      <c r="U158" s="99"/>
      <c r="V158" s="98"/>
      <c r="W158" s="98"/>
      <c r="X158" s="99"/>
      <c r="Y158" s="98"/>
    </row>
    <row r="159" spans="2:25" s="90" customFormat="1" ht="21" customHeight="1">
      <c r="B159" s="101"/>
      <c r="C159" s="98"/>
      <c r="D159" s="102"/>
      <c r="E159" s="103"/>
      <c r="F159" s="103"/>
      <c r="G159" s="104"/>
      <c r="H159" s="104"/>
      <c r="I159" s="99"/>
      <c r="J159" s="99"/>
      <c r="K159" s="98"/>
      <c r="L159" s="99"/>
      <c r="M159" s="98"/>
      <c r="N159" s="100"/>
      <c r="O159" s="100"/>
      <c r="P159" s="97"/>
      <c r="Q159" s="98"/>
      <c r="R159" s="98"/>
      <c r="S159" s="98"/>
      <c r="T159" s="98"/>
      <c r="U159" s="99"/>
      <c r="V159" s="98"/>
      <c r="W159" s="98"/>
      <c r="X159" s="99"/>
      <c r="Y159" s="98"/>
    </row>
    <row r="160" spans="2:25" s="90" customFormat="1" ht="21" customHeight="1">
      <c r="B160" s="101"/>
      <c r="C160" s="98"/>
      <c r="D160" s="102"/>
      <c r="E160" s="103"/>
      <c r="F160" s="103"/>
      <c r="G160" s="104"/>
      <c r="H160" s="104"/>
      <c r="I160" s="99"/>
      <c r="J160" s="99"/>
      <c r="K160" s="98"/>
      <c r="L160" s="99"/>
      <c r="M160" s="98"/>
      <c r="N160" s="100"/>
      <c r="O160" s="100"/>
      <c r="P160" s="97"/>
      <c r="Q160" s="98"/>
      <c r="R160" s="98"/>
      <c r="S160" s="98"/>
      <c r="T160" s="98"/>
      <c r="U160" s="99"/>
      <c r="V160" s="98"/>
      <c r="W160" s="98"/>
      <c r="X160" s="99"/>
      <c r="Y160" s="98"/>
    </row>
    <row r="161" spans="2:25" s="90" customFormat="1" ht="21" customHeight="1">
      <c r="B161" s="101"/>
      <c r="C161" s="98"/>
      <c r="D161" s="102"/>
      <c r="E161" s="103"/>
      <c r="F161" s="103"/>
      <c r="G161" s="104"/>
      <c r="H161" s="104"/>
      <c r="I161" s="99"/>
      <c r="J161" s="99"/>
      <c r="K161" s="98"/>
      <c r="L161" s="99"/>
      <c r="M161" s="98"/>
      <c r="N161" s="100"/>
      <c r="O161" s="100"/>
      <c r="P161" s="97"/>
      <c r="Q161" s="98"/>
      <c r="R161" s="98"/>
      <c r="S161" s="98"/>
      <c r="T161" s="98"/>
      <c r="U161" s="99"/>
      <c r="V161" s="98"/>
      <c r="W161" s="98"/>
      <c r="X161" s="99"/>
      <c r="Y161" s="98"/>
    </row>
    <row r="162" spans="2:25" s="90" customFormat="1" ht="21" customHeight="1">
      <c r="B162" s="101"/>
      <c r="C162" s="98"/>
      <c r="D162" s="102"/>
      <c r="E162" s="103"/>
      <c r="F162" s="103"/>
      <c r="G162" s="104"/>
      <c r="H162" s="104"/>
      <c r="I162" s="99"/>
      <c r="J162" s="99"/>
      <c r="K162" s="98"/>
      <c r="L162" s="99"/>
      <c r="M162" s="98"/>
      <c r="N162" s="100"/>
      <c r="O162" s="100"/>
      <c r="P162" s="97"/>
      <c r="Q162" s="98"/>
      <c r="R162" s="98"/>
      <c r="S162" s="98"/>
      <c r="T162" s="98"/>
      <c r="U162" s="99"/>
      <c r="V162" s="98"/>
      <c r="W162" s="98"/>
      <c r="X162" s="99"/>
      <c r="Y162" s="98"/>
    </row>
    <row r="163" spans="2:25" s="90" customFormat="1" ht="21" customHeight="1">
      <c r="B163" s="101"/>
      <c r="C163" s="98"/>
      <c r="D163" s="102"/>
      <c r="E163" s="103"/>
      <c r="F163" s="103"/>
      <c r="G163" s="104"/>
      <c r="H163" s="104"/>
      <c r="I163" s="99"/>
      <c r="J163" s="99"/>
      <c r="K163" s="98"/>
      <c r="L163" s="99"/>
      <c r="M163" s="98"/>
      <c r="N163" s="100"/>
      <c r="O163" s="100"/>
      <c r="P163" s="97"/>
      <c r="Q163" s="98"/>
      <c r="R163" s="98"/>
      <c r="S163" s="98"/>
      <c r="T163" s="98"/>
      <c r="U163" s="99"/>
      <c r="V163" s="98"/>
      <c r="W163" s="98"/>
      <c r="X163" s="99"/>
      <c r="Y163" s="98"/>
    </row>
    <row r="164" spans="2:25" s="90" customFormat="1" ht="21" customHeight="1">
      <c r="B164" s="101"/>
      <c r="C164" s="98"/>
      <c r="D164" s="102"/>
      <c r="E164" s="103"/>
      <c r="F164" s="103"/>
      <c r="G164" s="104"/>
      <c r="H164" s="104"/>
      <c r="I164" s="99"/>
      <c r="J164" s="99"/>
      <c r="K164" s="98"/>
      <c r="L164" s="99"/>
      <c r="M164" s="98"/>
      <c r="N164" s="100"/>
      <c r="O164" s="100"/>
      <c r="P164" s="97"/>
      <c r="Q164" s="98"/>
      <c r="R164" s="98"/>
      <c r="S164" s="98"/>
      <c r="T164" s="98"/>
      <c r="U164" s="99"/>
      <c r="V164" s="98"/>
      <c r="W164" s="98"/>
      <c r="X164" s="99"/>
      <c r="Y164" s="98"/>
    </row>
    <row r="165" spans="2:25" s="90" customFormat="1" ht="21" customHeight="1">
      <c r="B165" s="101"/>
      <c r="C165" s="98"/>
      <c r="D165" s="102"/>
      <c r="E165" s="103"/>
      <c r="F165" s="103"/>
      <c r="G165" s="104"/>
      <c r="H165" s="104"/>
      <c r="I165" s="99"/>
      <c r="J165" s="99"/>
      <c r="K165" s="98"/>
      <c r="L165" s="99"/>
      <c r="M165" s="98"/>
      <c r="N165" s="100"/>
      <c r="O165" s="100"/>
      <c r="P165" s="97"/>
      <c r="Q165" s="98"/>
      <c r="R165" s="98"/>
      <c r="S165" s="98"/>
      <c r="T165" s="98"/>
      <c r="U165" s="99"/>
      <c r="V165" s="98"/>
      <c r="W165" s="98"/>
      <c r="X165" s="99"/>
      <c r="Y165" s="98"/>
    </row>
    <row r="166" spans="2:25" s="90" customFormat="1" ht="21" customHeight="1">
      <c r="B166" s="101"/>
      <c r="C166" s="98"/>
      <c r="D166" s="102"/>
      <c r="E166" s="103"/>
      <c r="F166" s="103"/>
      <c r="G166" s="104"/>
      <c r="H166" s="104"/>
      <c r="I166" s="99"/>
      <c r="J166" s="99"/>
      <c r="K166" s="98"/>
      <c r="L166" s="99"/>
      <c r="M166" s="98"/>
      <c r="N166" s="100"/>
      <c r="O166" s="100"/>
      <c r="P166" s="97"/>
      <c r="Q166" s="98"/>
      <c r="R166" s="98"/>
      <c r="S166" s="98"/>
      <c r="T166" s="98"/>
      <c r="U166" s="99"/>
      <c r="V166" s="98"/>
      <c r="W166" s="98"/>
      <c r="X166" s="99"/>
      <c r="Y166" s="98"/>
    </row>
    <row r="167" spans="2:25" s="90" customFormat="1" ht="21" customHeight="1">
      <c r="B167" s="101"/>
      <c r="C167" s="98"/>
      <c r="D167" s="102"/>
      <c r="E167" s="103"/>
      <c r="F167" s="103"/>
      <c r="G167" s="104"/>
      <c r="H167" s="104"/>
      <c r="I167" s="99"/>
      <c r="J167" s="99"/>
      <c r="K167" s="98"/>
      <c r="L167" s="99"/>
      <c r="M167" s="98"/>
      <c r="N167" s="100"/>
      <c r="O167" s="100"/>
      <c r="P167" s="97"/>
      <c r="Q167" s="98"/>
      <c r="R167" s="98"/>
      <c r="S167" s="98"/>
      <c r="T167" s="98"/>
      <c r="U167" s="99"/>
      <c r="V167" s="98"/>
      <c r="W167" s="98"/>
      <c r="X167" s="99"/>
      <c r="Y167" s="98"/>
    </row>
    <row r="168" spans="2:25" s="90" customFormat="1" ht="21" customHeight="1">
      <c r="B168" s="101"/>
      <c r="C168" s="98"/>
      <c r="D168" s="102"/>
      <c r="E168" s="103"/>
      <c r="F168" s="103"/>
      <c r="G168" s="104"/>
      <c r="H168" s="104"/>
      <c r="I168" s="99"/>
      <c r="J168" s="99"/>
      <c r="K168" s="98"/>
      <c r="L168" s="99"/>
      <c r="M168" s="98"/>
      <c r="N168" s="100"/>
      <c r="O168" s="100"/>
      <c r="P168" s="97"/>
      <c r="Q168" s="98"/>
      <c r="R168" s="98"/>
      <c r="S168" s="98"/>
      <c r="T168" s="98"/>
      <c r="U168" s="99"/>
      <c r="V168" s="98"/>
      <c r="W168" s="98"/>
      <c r="X168" s="99"/>
      <c r="Y168" s="98"/>
    </row>
    <row r="169" spans="2:25" s="90" customFormat="1" ht="21" customHeight="1">
      <c r="B169" s="101"/>
      <c r="C169" s="98"/>
      <c r="D169" s="102"/>
      <c r="E169" s="103"/>
      <c r="F169" s="103"/>
      <c r="G169" s="104"/>
      <c r="H169" s="104"/>
      <c r="I169" s="99"/>
      <c r="J169" s="99"/>
      <c r="K169" s="98"/>
      <c r="L169" s="99"/>
      <c r="M169" s="98"/>
      <c r="N169" s="100"/>
      <c r="O169" s="100"/>
      <c r="P169" s="97"/>
      <c r="Q169" s="98"/>
      <c r="R169" s="98"/>
      <c r="S169" s="98"/>
      <c r="T169" s="98"/>
      <c r="U169" s="99"/>
      <c r="V169" s="98"/>
      <c r="W169" s="98"/>
      <c r="X169" s="99"/>
      <c r="Y169" s="98"/>
    </row>
    <row r="170" spans="2:25" s="90" customFormat="1" ht="21" customHeight="1">
      <c r="B170" s="101"/>
      <c r="C170" s="98"/>
      <c r="D170" s="102"/>
      <c r="E170" s="103"/>
      <c r="F170" s="103"/>
      <c r="G170" s="104"/>
      <c r="H170" s="104"/>
      <c r="I170" s="99"/>
      <c r="J170" s="99"/>
      <c r="K170" s="98"/>
      <c r="L170" s="99"/>
      <c r="M170" s="98"/>
      <c r="N170" s="100"/>
      <c r="O170" s="100"/>
      <c r="P170" s="97"/>
      <c r="Q170" s="98"/>
      <c r="R170" s="98"/>
      <c r="S170" s="98"/>
      <c r="T170" s="98"/>
      <c r="U170" s="99"/>
      <c r="V170" s="98"/>
      <c r="W170" s="98"/>
      <c r="X170" s="99"/>
      <c r="Y170" s="98"/>
    </row>
    <row r="171" spans="2:25" s="90" customFormat="1" ht="21" customHeight="1">
      <c r="B171" s="101"/>
      <c r="C171" s="98"/>
      <c r="D171" s="102"/>
      <c r="E171" s="103"/>
      <c r="F171" s="103"/>
      <c r="G171" s="104"/>
      <c r="H171" s="104"/>
      <c r="I171" s="99"/>
      <c r="J171" s="99"/>
      <c r="K171" s="98"/>
      <c r="L171" s="99"/>
      <c r="M171" s="98"/>
      <c r="N171" s="100"/>
      <c r="O171" s="100"/>
      <c r="P171" s="97"/>
      <c r="Q171" s="98"/>
      <c r="R171" s="98"/>
      <c r="S171" s="98"/>
      <c r="T171" s="98"/>
      <c r="U171" s="99"/>
      <c r="V171" s="98"/>
      <c r="W171" s="98"/>
      <c r="X171" s="99"/>
      <c r="Y171" s="98"/>
    </row>
    <row r="172" spans="2:25" s="90" customFormat="1" ht="21" customHeight="1">
      <c r="B172" s="101"/>
      <c r="C172" s="98"/>
      <c r="D172" s="102"/>
      <c r="E172" s="103"/>
      <c r="F172" s="103"/>
      <c r="G172" s="104"/>
      <c r="H172" s="104"/>
      <c r="I172" s="99"/>
      <c r="J172" s="99"/>
      <c r="K172" s="98"/>
      <c r="L172" s="99"/>
      <c r="M172" s="98"/>
      <c r="N172" s="100"/>
      <c r="O172" s="100"/>
      <c r="P172" s="97"/>
      <c r="Q172" s="98"/>
      <c r="R172" s="98"/>
      <c r="S172" s="98"/>
      <c r="T172" s="98"/>
      <c r="U172" s="99"/>
      <c r="V172" s="98"/>
      <c r="W172" s="98"/>
      <c r="X172" s="99"/>
      <c r="Y172" s="98"/>
    </row>
    <row r="173" spans="2:25" s="90" customFormat="1" ht="21" customHeight="1">
      <c r="B173" s="101"/>
      <c r="C173" s="98"/>
      <c r="D173" s="102"/>
      <c r="E173" s="103"/>
      <c r="F173" s="103"/>
      <c r="G173" s="104"/>
      <c r="H173" s="104"/>
      <c r="I173" s="99"/>
      <c r="J173" s="99"/>
      <c r="K173" s="98"/>
      <c r="L173" s="99"/>
      <c r="M173" s="98"/>
      <c r="N173" s="100"/>
      <c r="O173" s="100"/>
      <c r="P173" s="97"/>
      <c r="Q173" s="98"/>
      <c r="R173" s="98"/>
      <c r="S173" s="98"/>
      <c r="T173" s="98"/>
      <c r="U173" s="99"/>
      <c r="V173" s="98"/>
      <c r="W173" s="98"/>
      <c r="X173" s="99"/>
      <c r="Y173" s="98"/>
    </row>
    <row r="174" spans="2:25" s="90" customFormat="1" ht="21" customHeight="1">
      <c r="B174" s="101"/>
      <c r="C174" s="98"/>
      <c r="D174" s="102"/>
      <c r="E174" s="103"/>
      <c r="F174" s="103"/>
      <c r="G174" s="104"/>
      <c r="H174" s="104"/>
      <c r="I174" s="99"/>
      <c r="J174" s="99"/>
      <c r="K174" s="98"/>
      <c r="L174" s="99"/>
      <c r="M174" s="98"/>
      <c r="N174" s="100"/>
      <c r="O174" s="100"/>
      <c r="P174" s="97"/>
      <c r="Q174" s="98"/>
      <c r="R174" s="98"/>
      <c r="S174" s="98"/>
      <c r="T174" s="98"/>
      <c r="U174" s="99"/>
      <c r="V174" s="98"/>
      <c r="W174" s="98"/>
      <c r="X174" s="99"/>
      <c r="Y174" s="98"/>
    </row>
    <row r="175" spans="2:25" s="90" customFormat="1" ht="21" customHeight="1">
      <c r="B175" s="101"/>
      <c r="C175" s="98"/>
      <c r="D175" s="102"/>
      <c r="E175" s="103"/>
      <c r="F175" s="103"/>
      <c r="G175" s="104"/>
      <c r="H175" s="104"/>
      <c r="I175" s="99"/>
      <c r="J175" s="99"/>
      <c r="K175" s="98"/>
      <c r="L175" s="99"/>
      <c r="M175" s="98"/>
      <c r="N175" s="100"/>
      <c r="O175" s="100"/>
      <c r="P175" s="97"/>
      <c r="Q175" s="98"/>
      <c r="R175" s="98"/>
      <c r="S175" s="98"/>
      <c r="T175" s="98"/>
      <c r="U175" s="99"/>
      <c r="V175" s="98"/>
      <c r="W175" s="98"/>
      <c r="X175" s="99"/>
      <c r="Y175" s="98"/>
    </row>
    <row r="176" spans="2:25" s="90" customFormat="1" ht="21" customHeight="1">
      <c r="B176" s="101"/>
      <c r="C176" s="98"/>
      <c r="D176" s="102"/>
      <c r="E176" s="103"/>
      <c r="F176" s="103"/>
      <c r="G176" s="104"/>
      <c r="H176" s="104"/>
      <c r="I176" s="99"/>
      <c r="J176" s="99"/>
      <c r="K176" s="98"/>
      <c r="L176" s="99"/>
      <c r="M176" s="98"/>
      <c r="N176" s="100"/>
      <c r="O176" s="100"/>
      <c r="P176" s="97"/>
      <c r="Q176" s="98"/>
      <c r="R176" s="98"/>
      <c r="S176" s="98"/>
      <c r="T176" s="98"/>
      <c r="U176" s="99"/>
      <c r="V176" s="98"/>
      <c r="W176" s="98"/>
      <c r="X176" s="99"/>
      <c r="Y176" s="98"/>
    </row>
    <row r="177" spans="2:25" s="90" customFormat="1" ht="21" customHeight="1">
      <c r="B177" s="101"/>
      <c r="C177" s="98"/>
      <c r="D177" s="102"/>
      <c r="E177" s="103"/>
      <c r="F177" s="103"/>
      <c r="G177" s="104"/>
      <c r="H177" s="104"/>
      <c r="I177" s="99"/>
      <c r="J177" s="99"/>
      <c r="K177" s="98"/>
      <c r="L177" s="99"/>
      <c r="M177" s="98"/>
      <c r="N177" s="100"/>
      <c r="O177" s="100"/>
      <c r="P177" s="97"/>
      <c r="Q177" s="98"/>
      <c r="R177" s="98"/>
      <c r="S177" s="98"/>
      <c r="T177" s="98"/>
      <c r="U177" s="99"/>
      <c r="V177" s="98"/>
      <c r="W177" s="98"/>
      <c r="X177" s="99"/>
      <c r="Y177" s="98"/>
    </row>
    <row r="178" spans="2:25" s="90" customFormat="1" ht="21" customHeight="1">
      <c r="B178" s="101"/>
      <c r="C178" s="98"/>
      <c r="D178" s="102"/>
      <c r="E178" s="103"/>
      <c r="F178" s="103"/>
      <c r="G178" s="104"/>
      <c r="H178" s="104"/>
      <c r="I178" s="99"/>
      <c r="J178" s="99"/>
      <c r="K178" s="98"/>
      <c r="L178" s="99"/>
      <c r="M178" s="98"/>
      <c r="N178" s="100"/>
      <c r="O178" s="100"/>
      <c r="P178" s="97"/>
      <c r="Q178" s="98"/>
      <c r="R178" s="98"/>
      <c r="S178" s="98"/>
      <c r="T178" s="98"/>
      <c r="U178" s="99"/>
      <c r="V178" s="98"/>
      <c r="W178" s="98"/>
      <c r="X178" s="99"/>
      <c r="Y178" s="98"/>
    </row>
    <row r="179" spans="2:25" s="90" customFormat="1" ht="21" customHeight="1">
      <c r="B179" s="101"/>
      <c r="C179" s="98"/>
      <c r="D179" s="102"/>
      <c r="E179" s="103"/>
      <c r="F179" s="103"/>
      <c r="G179" s="104"/>
      <c r="H179" s="104"/>
      <c r="I179" s="99"/>
      <c r="J179" s="99"/>
      <c r="K179" s="98"/>
      <c r="L179" s="99"/>
      <c r="M179" s="98"/>
      <c r="N179" s="100"/>
      <c r="O179" s="100"/>
      <c r="P179" s="97"/>
      <c r="Q179" s="98"/>
      <c r="R179" s="98"/>
      <c r="S179" s="98"/>
      <c r="T179" s="98"/>
      <c r="U179" s="99"/>
      <c r="V179" s="98"/>
      <c r="W179" s="98"/>
      <c r="X179" s="99"/>
      <c r="Y179" s="98"/>
    </row>
    <row r="180" spans="2:25" s="90" customFormat="1" ht="21" customHeight="1">
      <c r="B180" s="101"/>
      <c r="C180" s="98"/>
      <c r="D180" s="102"/>
      <c r="E180" s="103"/>
      <c r="F180" s="103"/>
      <c r="G180" s="104"/>
      <c r="H180" s="104"/>
      <c r="I180" s="99"/>
      <c r="J180" s="99"/>
      <c r="K180" s="98"/>
      <c r="L180" s="99"/>
      <c r="M180" s="98"/>
      <c r="N180" s="100"/>
      <c r="O180" s="100"/>
      <c r="P180" s="97"/>
      <c r="Q180" s="98"/>
      <c r="R180" s="98"/>
      <c r="S180" s="98"/>
      <c r="T180" s="98"/>
      <c r="U180" s="99"/>
      <c r="V180" s="98"/>
      <c r="W180" s="98"/>
      <c r="X180" s="99"/>
      <c r="Y180" s="98"/>
    </row>
    <row r="181" spans="2:25" s="90" customFormat="1" ht="21" customHeight="1">
      <c r="B181" s="101"/>
      <c r="C181" s="98"/>
      <c r="D181" s="102"/>
      <c r="E181" s="103"/>
      <c r="F181" s="103"/>
      <c r="G181" s="104"/>
      <c r="H181" s="104"/>
      <c r="I181" s="99"/>
      <c r="J181" s="99"/>
      <c r="K181" s="98"/>
      <c r="L181" s="99"/>
      <c r="M181" s="98"/>
      <c r="N181" s="100"/>
      <c r="O181" s="100"/>
      <c r="P181" s="97"/>
      <c r="Q181" s="98"/>
      <c r="R181" s="98"/>
      <c r="S181" s="98"/>
      <c r="T181" s="98"/>
      <c r="U181" s="99"/>
      <c r="V181" s="98"/>
      <c r="W181" s="98"/>
      <c r="X181" s="99"/>
      <c r="Y181" s="98"/>
    </row>
    <row r="182" spans="2:25" s="90" customFormat="1" ht="21" customHeight="1">
      <c r="B182" s="101"/>
      <c r="C182" s="98"/>
      <c r="D182" s="102"/>
      <c r="E182" s="103"/>
      <c r="F182" s="103"/>
      <c r="G182" s="104"/>
      <c r="H182" s="104"/>
      <c r="I182" s="99"/>
      <c r="J182" s="99"/>
      <c r="K182" s="98"/>
      <c r="L182" s="99"/>
      <c r="M182" s="98"/>
      <c r="N182" s="100"/>
      <c r="O182" s="100"/>
      <c r="P182" s="97"/>
      <c r="Q182" s="98"/>
      <c r="R182" s="98"/>
      <c r="S182" s="98"/>
      <c r="T182" s="98"/>
      <c r="U182" s="99"/>
      <c r="V182" s="98"/>
      <c r="W182" s="98"/>
      <c r="X182" s="99"/>
      <c r="Y182" s="98"/>
    </row>
    <row r="183" spans="2:25" s="90" customFormat="1" ht="21" customHeight="1">
      <c r="B183" s="101"/>
      <c r="C183" s="98"/>
      <c r="D183" s="102"/>
      <c r="E183" s="103"/>
      <c r="F183" s="103"/>
      <c r="G183" s="104"/>
      <c r="H183" s="104"/>
      <c r="I183" s="99"/>
      <c r="J183" s="99"/>
      <c r="K183" s="98"/>
      <c r="L183" s="99"/>
      <c r="M183" s="98"/>
      <c r="N183" s="100"/>
      <c r="O183" s="100"/>
      <c r="P183" s="97"/>
      <c r="Q183" s="98"/>
      <c r="R183" s="98"/>
      <c r="S183" s="98"/>
      <c r="T183" s="98"/>
      <c r="U183" s="99"/>
      <c r="V183" s="98"/>
      <c r="W183" s="98"/>
      <c r="X183" s="99"/>
      <c r="Y183" s="98"/>
    </row>
    <row r="184" spans="2:25" s="90" customFormat="1" ht="21" customHeight="1">
      <c r="B184" s="101"/>
      <c r="C184" s="98"/>
      <c r="D184" s="102"/>
      <c r="E184" s="103"/>
      <c r="F184" s="103"/>
      <c r="G184" s="104"/>
      <c r="H184" s="104"/>
      <c r="I184" s="99"/>
      <c r="J184" s="99"/>
      <c r="K184" s="98"/>
      <c r="L184" s="99"/>
      <c r="M184" s="98"/>
      <c r="N184" s="100"/>
      <c r="O184" s="100"/>
      <c r="P184" s="97"/>
      <c r="Q184" s="98"/>
      <c r="R184" s="98"/>
      <c r="S184" s="98"/>
      <c r="T184" s="98"/>
      <c r="U184" s="99"/>
      <c r="V184" s="98"/>
      <c r="W184" s="98"/>
      <c r="X184" s="99"/>
      <c r="Y184" s="98"/>
    </row>
    <row r="185" spans="2:25" s="90" customFormat="1" ht="21" customHeight="1">
      <c r="B185" s="101"/>
      <c r="C185" s="98"/>
      <c r="D185" s="102"/>
      <c r="E185" s="103"/>
      <c r="F185" s="103"/>
      <c r="G185" s="104"/>
      <c r="H185" s="104"/>
      <c r="I185" s="99"/>
      <c r="J185" s="99"/>
      <c r="K185" s="98"/>
      <c r="L185" s="99"/>
      <c r="M185" s="98"/>
      <c r="N185" s="100"/>
      <c r="O185" s="100"/>
      <c r="P185" s="97"/>
      <c r="Q185" s="98"/>
      <c r="R185" s="98"/>
      <c r="S185" s="98"/>
      <c r="T185" s="98"/>
      <c r="U185" s="99"/>
      <c r="V185" s="98"/>
      <c r="W185" s="98"/>
      <c r="X185" s="99"/>
      <c r="Y185" s="98"/>
    </row>
    <row r="186" spans="2:25" s="90" customFormat="1" ht="21" customHeight="1">
      <c r="B186" s="101"/>
      <c r="C186" s="98"/>
      <c r="D186" s="102"/>
      <c r="E186" s="103"/>
      <c r="F186" s="103"/>
      <c r="G186" s="104"/>
      <c r="H186" s="104"/>
      <c r="I186" s="99"/>
      <c r="J186" s="99"/>
      <c r="K186" s="98"/>
      <c r="L186" s="99"/>
      <c r="M186" s="98"/>
      <c r="N186" s="100"/>
      <c r="O186" s="100"/>
      <c r="P186" s="97"/>
      <c r="Q186" s="98"/>
      <c r="R186" s="98"/>
      <c r="S186" s="98"/>
      <c r="T186" s="98"/>
      <c r="U186" s="99"/>
      <c r="V186" s="98"/>
      <c r="W186" s="98"/>
      <c r="X186" s="99"/>
      <c r="Y186" s="98"/>
    </row>
    <row r="187" spans="2:25" s="90" customFormat="1" ht="21" customHeight="1">
      <c r="B187" s="101"/>
      <c r="C187" s="98"/>
      <c r="D187" s="102"/>
      <c r="E187" s="103"/>
      <c r="F187" s="103"/>
      <c r="G187" s="104"/>
      <c r="H187" s="104"/>
      <c r="I187" s="99"/>
      <c r="J187" s="99"/>
      <c r="K187" s="98"/>
      <c r="L187" s="99"/>
      <c r="M187" s="98"/>
      <c r="N187" s="100"/>
      <c r="O187" s="100"/>
      <c r="P187" s="97"/>
      <c r="Q187" s="98"/>
      <c r="R187" s="98"/>
      <c r="S187" s="98"/>
      <c r="T187" s="98"/>
      <c r="U187" s="99"/>
      <c r="V187" s="98"/>
      <c r="W187" s="98"/>
      <c r="X187" s="99"/>
      <c r="Y187" s="98"/>
    </row>
    <row r="188" spans="2:25" s="90" customFormat="1" ht="21" customHeight="1">
      <c r="B188" s="101"/>
      <c r="C188" s="98"/>
      <c r="D188" s="102"/>
      <c r="E188" s="103"/>
      <c r="F188" s="103"/>
      <c r="G188" s="104"/>
      <c r="H188" s="104"/>
      <c r="I188" s="99"/>
      <c r="J188" s="99"/>
      <c r="K188" s="98"/>
      <c r="L188" s="99"/>
      <c r="M188" s="98"/>
      <c r="N188" s="100"/>
      <c r="O188" s="100"/>
      <c r="P188" s="97"/>
      <c r="Q188" s="98"/>
      <c r="R188" s="98"/>
      <c r="S188" s="98"/>
      <c r="T188" s="98"/>
      <c r="U188" s="99"/>
      <c r="V188" s="98"/>
      <c r="W188" s="98"/>
      <c r="X188" s="99"/>
      <c r="Y188" s="98"/>
    </row>
    <row r="189" spans="2:25" s="90" customFormat="1" ht="21" customHeight="1">
      <c r="B189" s="101"/>
      <c r="C189" s="98"/>
      <c r="D189" s="102"/>
      <c r="E189" s="103"/>
      <c r="F189" s="103"/>
      <c r="G189" s="104"/>
      <c r="H189" s="104"/>
      <c r="I189" s="99"/>
      <c r="J189" s="99"/>
      <c r="K189" s="98"/>
      <c r="L189" s="99"/>
      <c r="M189" s="98"/>
      <c r="N189" s="100"/>
      <c r="O189" s="100"/>
      <c r="P189" s="97"/>
      <c r="Q189" s="98"/>
      <c r="R189" s="98"/>
      <c r="S189" s="98"/>
      <c r="T189" s="98"/>
      <c r="U189" s="99"/>
      <c r="V189" s="98"/>
      <c r="W189" s="98"/>
      <c r="X189" s="99"/>
      <c r="Y189" s="98"/>
    </row>
    <row r="190" spans="2:25" s="90" customFormat="1" ht="21" customHeight="1">
      <c r="B190" s="101"/>
      <c r="C190" s="98"/>
      <c r="D190" s="102"/>
      <c r="E190" s="103"/>
      <c r="F190" s="103"/>
      <c r="G190" s="104"/>
      <c r="H190" s="104"/>
      <c r="I190" s="99"/>
      <c r="J190" s="99"/>
      <c r="K190" s="98"/>
      <c r="L190" s="99"/>
      <c r="M190" s="98"/>
      <c r="N190" s="100"/>
      <c r="O190" s="100"/>
      <c r="P190" s="97"/>
      <c r="Q190" s="98"/>
      <c r="R190" s="98"/>
      <c r="S190" s="98"/>
      <c r="T190" s="98"/>
      <c r="U190" s="99"/>
      <c r="V190" s="98"/>
      <c r="W190" s="98"/>
      <c r="X190" s="99"/>
      <c r="Y190" s="98"/>
    </row>
    <row r="191" spans="2:25" s="90" customFormat="1" ht="21" customHeight="1">
      <c r="B191" s="101"/>
      <c r="C191" s="98"/>
      <c r="D191" s="102"/>
      <c r="E191" s="103"/>
      <c r="F191" s="103"/>
      <c r="G191" s="104"/>
      <c r="H191" s="104"/>
      <c r="I191" s="99"/>
      <c r="J191" s="99"/>
      <c r="K191" s="98"/>
      <c r="L191" s="99"/>
      <c r="M191" s="98"/>
      <c r="N191" s="100"/>
      <c r="O191" s="100"/>
      <c r="P191" s="97"/>
      <c r="Q191" s="98"/>
      <c r="R191" s="98"/>
      <c r="S191" s="98"/>
      <c r="T191" s="98"/>
      <c r="U191" s="99"/>
      <c r="V191" s="98"/>
      <c r="W191" s="98"/>
      <c r="X191" s="99"/>
      <c r="Y191" s="98"/>
    </row>
    <row r="192" spans="2:25" s="90" customFormat="1" ht="21" customHeight="1">
      <c r="B192" s="101"/>
      <c r="C192" s="98"/>
      <c r="D192" s="102"/>
      <c r="E192" s="103"/>
      <c r="F192" s="103"/>
      <c r="G192" s="104"/>
      <c r="H192" s="104"/>
      <c r="I192" s="99"/>
      <c r="J192" s="99"/>
      <c r="K192" s="98"/>
      <c r="L192" s="99"/>
      <c r="M192" s="98"/>
      <c r="N192" s="100"/>
      <c r="O192" s="100"/>
      <c r="P192" s="97"/>
      <c r="Q192" s="98"/>
      <c r="R192" s="98"/>
      <c r="S192" s="98"/>
      <c r="T192" s="98"/>
      <c r="U192" s="99"/>
      <c r="V192" s="98"/>
      <c r="W192" s="98"/>
      <c r="X192" s="99"/>
      <c r="Y192" s="98"/>
    </row>
    <row r="193" spans="2:25" s="90" customFormat="1" ht="21" customHeight="1">
      <c r="B193" s="101"/>
      <c r="C193" s="98"/>
      <c r="D193" s="102"/>
      <c r="E193" s="103"/>
      <c r="F193" s="103"/>
      <c r="G193" s="104"/>
      <c r="H193" s="104"/>
      <c r="I193" s="99"/>
      <c r="J193" s="99"/>
      <c r="K193" s="98"/>
      <c r="L193" s="99"/>
      <c r="M193" s="98"/>
      <c r="N193" s="100"/>
      <c r="O193" s="100"/>
      <c r="P193" s="97"/>
      <c r="Q193" s="98"/>
      <c r="R193" s="98"/>
      <c r="S193" s="98"/>
      <c r="T193" s="98"/>
      <c r="U193" s="99"/>
      <c r="V193" s="98"/>
      <c r="W193" s="98"/>
      <c r="X193" s="99"/>
      <c r="Y193" s="98"/>
    </row>
    <row r="194" spans="2:25" s="90" customFormat="1" ht="21" customHeight="1">
      <c r="B194" s="101"/>
      <c r="C194" s="98"/>
      <c r="D194" s="102"/>
      <c r="E194" s="103"/>
      <c r="F194" s="103"/>
      <c r="G194" s="104"/>
      <c r="H194" s="104"/>
      <c r="I194" s="99"/>
      <c r="J194" s="99"/>
      <c r="K194" s="98"/>
      <c r="L194" s="99"/>
      <c r="M194" s="98"/>
      <c r="N194" s="100"/>
      <c r="O194" s="100"/>
      <c r="P194" s="97"/>
      <c r="Q194" s="98"/>
      <c r="R194" s="98"/>
      <c r="S194" s="98"/>
      <c r="T194" s="98"/>
      <c r="U194" s="99"/>
      <c r="V194" s="98"/>
      <c r="W194" s="98"/>
      <c r="X194" s="99"/>
      <c r="Y194" s="98"/>
    </row>
    <row r="195" spans="2:25" s="90" customFormat="1" ht="21" customHeight="1">
      <c r="B195" s="101"/>
      <c r="C195" s="98"/>
      <c r="D195" s="102"/>
      <c r="E195" s="103"/>
      <c r="F195" s="103"/>
      <c r="G195" s="104"/>
      <c r="H195" s="104"/>
      <c r="I195" s="99"/>
      <c r="J195" s="99"/>
      <c r="K195" s="98"/>
      <c r="L195" s="99"/>
      <c r="M195" s="98"/>
      <c r="N195" s="100"/>
      <c r="O195" s="100"/>
      <c r="P195" s="97"/>
      <c r="Q195" s="98"/>
      <c r="R195" s="98"/>
      <c r="S195" s="98"/>
      <c r="T195" s="98"/>
      <c r="U195" s="99"/>
      <c r="V195" s="98"/>
      <c r="W195" s="98"/>
      <c r="X195" s="99"/>
      <c r="Y195" s="98"/>
    </row>
    <row r="196" spans="2:25" s="90" customFormat="1" ht="21" customHeight="1">
      <c r="B196" s="101"/>
      <c r="C196" s="98"/>
      <c r="D196" s="102"/>
      <c r="E196" s="103"/>
      <c r="F196" s="103"/>
      <c r="G196" s="104"/>
      <c r="H196" s="104"/>
      <c r="I196" s="99"/>
      <c r="J196" s="99"/>
      <c r="K196" s="98"/>
      <c r="L196" s="99"/>
      <c r="M196" s="98"/>
      <c r="N196" s="100"/>
      <c r="O196" s="100"/>
      <c r="P196" s="97"/>
      <c r="Q196" s="98"/>
      <c r="R196" s="98"/>
      <c r="S196" s="98"/>
      <c r="T196" s="98"/>
      <c r="U196" s="99"/>
      <c r="V196" s="98"/>
      <c r="W196" s="98"/>
      <c r="X196" s="99"/>
      <c r="Y196" s="98"/>
    </row>
    <row r="197" spans="2:25" s="90" customFormat="1" ht="21" customHeight="1">
      <c r="B197" s="101"/>
      <c r="C197" s="98"/>
      <c r="D197" s="102"/>
      <c r="E197" s="103"/>
      <c r="F197" s="103"/>
      <c r="G197" s="104"/>
      <c r="H197" s="104"/>
      <c r="I197" s="99"/>
      <c r="J197" s="99"/>
      <c r="K197" s="98"/>
      <c r="L197" s="99"/>
      <c r="M197" s="98"/>
      <c r="N197" s="100"/>
      <c r="O197" s="100"/>
      <c r="P197" s="97"/>
      <c r="Q197" s="98"/>
      <c r="R197" s="98"/>
      <c r="S197" s="98"/>
      <c r="T197" s="98"/>
      <c r="U197" s="99"/>
      <c r="V197" s="98"/>
      <c r="W197" s="98"/>
      <c r="X197" s="99"/>
      <c r="Y197" s="98"/>
    </row>
    <row r="198" spans="2:25" s="90" customFormat="1" ht="21" customHeight="1">
      <c r="B198" s="101"/>
      <c r="C198" s="98"/>
      <c r="D198" s="102"/>
      <c r="E198" s="103"/>
      <c r="F198" s="103"/>
      <c r="G198" s="104"/>
      <c r="H198" s="104"/>
      <c r="I198" s="99"/>
      <c r="J198" s="99"/>
      <c r="K198" s="98"/>
      <c r="L198" s="99"/>
      <c r="M198" s="98"/>
      <c r="N198" s="100"/>
      <c r="O198" s="100"/>
      <c r="P198" s="97"/>
      <c r="Q198" s="98"/>
      <c r="R198" s="98"/>
      <c r="S198" s="98"/>
      <c r="T198" s="98"/>
      <c r="U198" s="99"/>
      <c r="V198" s="98"/>
      <c r="W198" s="98"/>
      <c r="X198" s="99"/>
      <c r="Y198" s="98"/>
    </row>
    <row r="199" spans="2:25" s="90" customFormat="1" ht="21" customHeight="1">
      <c r="B199" s="101"/>
      <c r="C199" s="98"/>
      <c r="D199" s="102"/>
      <c r="E199" s="103"/>
      <c r="F199" s="103"/>
      <c r="G199" s="104"/>
      <c r="H199" s="104"/>
      <c r="I199" s="99"/>
      <c r="J199" s="99"/>
      <c r="K199" s="98"/>
      <c r="L199" s="99"/>
      <c r="M199" s="98"/>
      <c r="N199" s="100"/>
      <c r="O199" s="100"/>
      <c r="P199" s="97"/>
      <c r="Q199" s="98"/>
      <c r="R199" s="98"/>
      <c r="S199" s="98"/>
      <c r="T199" s="98"/>
      <c r="U199" s="99"/>
      <c r="V199" s="98"/>
      <c r="W199" s="98"/>
      <c r="X199" s="99"/>
      <c r="Y199" s="98"/>
    </row>
    <row r="200" spans="2:25" s="90" customFormat="1" ht="21" customHeight="1">
      <c r="B200" s="101"/>
      <c r="C200" s="98"/>
      <c r="D200" s="102"/>
      <c r="E200" s="103"/>
      <c r="F200" s="103"/>
      <c r="G200" s="104"/>
      <c r="H200" s="104"/>
      <c r="I200" s="99"/>
      <c r="J200" s="99"/>
      <c r="K200" s="98"/>
      <c r="L200" s="99"/>
      <c r="M200" s="98"/>
      <c r="N200" s="100"/>
      <c r="O200" s="100"/>
      <c r="P200" s="97"/>
      <c r="Q200" s="98"/>
      <c r="R200" s="98"/>
      <c r="S200" s="98"/>
      <c r="T200" s="98"/>
      <c r="U200" s="99"/>
      <c r="V200" s="98"/>
      <c r="W200" s="98"/>
      <c r="X200" s="99"/>
      <c r="Y200" s="98"/>
    </row>
    <row r="201" spans="2:25" s="90" customFormat="1" ht="21" customHeight="1">
      <c r="B201" s="101"/>
      <c r="C201" s="98"/>
      <c r="D201" s="102"/>
      <c r="E201" s="103"/>
      <c r="F201" s="103"/>
      <c r="G201" s="104"/>
      <c r="H201" s="104"/>
      <c r="I201" s="99"/>
      <c r="J201" s="99"/>
      <c r="K201" s="98"/>
      <c r="L201" s="99"/>
      <c r="M201" s="98"/>
      <c r="N201" s="100"/>
      <c r="O201" s="100"/>
      <c r="P201" s="97"/>
      <c r="Q201" s="98"/>
      <c r="R201" s="98"/>
      <c r="S201" s="98"/>
      <c r="T201" s="98"/>
      <c r="U201" s="99"/>
      <c r="V201" s="98"/>
      <c r="W201" s="98"/>
      <c r="X201" s="99"/>
      <c r="Y201" s="98"/>
    </row>
    <row r="202" spans="2:25" s="90" customFormat="1" ht="21" customHeight="1">
      <c r="B202" s="101"/>
      <c r="C202" s="98"/>
      <c r="D202" s="102"/>
      <c r="E202" s="103"/>
      <c r="F202" s="103"/>
      <c r="G202" s="104"/>
      <c r="H202" s="104"/>
      <c r="I202" s="99"/>
      <c r="J202" s="99"/>
      <c r="K202" s="98"/>
      <c r="L202" s="99"/>
      <c r="M202" s="98"/>
      <c r="N202" s="100"/>
      <c r="O202" s="100"/>
      <c r="P202" s="97"/>
      <c r="Q202" s="98"/>
      <c r="R202" s="98"/>
      <c r="S202" s="98"/>
      <c r="T202" s="98"/>
      <c r="U202" s="99"/>
      <c r="V202" s="98"/>
      <c r="W202" s="98"/>
      <c r="X202" s="99"/>
      <c r="Y202" s="98"/>
    </row>
    <row r="203" spans="2:25" s="90" customFormat="1" ht="21" customHeight="1">
      <c r="B203" s="101"/>
      <c r="C203" s="98"/>
      <c r="D203" s="102"/>
      <c r="E203" s="103"/>
      <c r="F203" s="103"/>
      <c r="G203" s="104"/>
      <c r="H203" s="104"/>
      <c r="I203" s="99"/>
      <c r="J203" s="99"/>
      <c r="K203" s="98"/>
      <c r="L203" s="99"/>
      <c r="M203" s="98"/>
      <c r="N203" s="100"/>
      <c r="O203" s="100"/>
      <c r="P203" s="97"/>
      <c r="Q203" s="98"/>
      <c r="R203" s="98"/>
      <c r="S203" s="98"/>
      <c r="T203" s="98"/>
      <c r="U203" s="99"/>
      <c r="V203" s="98"/>
      <c r="W203" s="98"/>
      <c r="X203" s="99"/>
      <c r="Y203" s="98"/>
    </row>
    <row r="204" spans="2:25" s="90" customFormat="1" ht="21" customHeight="1">
      <c r="B204" s="101"/>
      <c r="C204" s="98"/>
      <c r="D204" s="102"/>
      <c r="E204" s="103"/>
      <c r="F204" s="103"/>
      <c r="G204" s="104"/>
      <c r="H204" s="104"/>
      <c r="I204" s="99"/>
      <c r="J204" s="99"/>
      <c r="K204" s="98"/>
      <c r="L204" s="99"/>
      <c r="M204" s="98"/>
      <c r="N204" s="100"/>
      <c r="O204" s="100"/>
      <c r="P204" s="97"/>
      <c r="Q204" s="98"/>
      <c r="R204" s="98"/>
      <c r="S204" s="98"/>
      <c r="T204" s="98"/>
      <c r="U204" s="99"/>
      <c r="V204" s="98"/>
      <c r="W204" s="98"/>
      <c r="X204" s="99"/>
      <c r="Y204" s="98"/>
    </row>
    <row r="205" spans="2:25" s="90" customFormat="1" ht="21" customHeight="1">
      <c r="B205" s="101"/>
      <c r="C205" s="98"/>
      <c r="D205" s="102"/>
      <c r="E205" s="103"/>
      <c r="F205" s="103"/>
      <c r="G205" s="104"/>
      <c r="H205" s="104"/>
      <c r="I205" s="99"/>
      <c r="J205" s="99"/>
      <c r="K205" s="98"/>
      <c r="L205" s="99"/>
      <c r="M205" s="98"/>
      <c r="N205" s="100"/>
      <c r="O205" s="100"/>
      <c r="P205" s="97"/>
      <c r="Q205" s="98"/>
      <c r="R205" s="98"/>
      <c r="S205" s="98"/>
      <c r="T205" s="98"/>
      <c r="U205" s="99"/>
      <c r="V205" s="98"/>
      <c r="W205" s="98"/>
      <c r="X205" s="99"/>
      <c r="Y205" s="98"/>
    </row>
    <row r="206" spans="2:25" s="90" customFormat="1" ht="21" customHeight="1">
      <c r="B206" s="101"/>
      <c r="C206" s="98"/>
      <c r="D206" s="102"/>
      <c r="E206" s="103"/>
      <c r="F206" s="103"/>
      <c r="G206" s="104"/>
      <c r="H206" s="104"/>
      <c r="I206" s="99"/>
      <c r="J206" s="99"/>
      <c r="K206" s="98"/>
      <c r="L206" s="99"/>
      <c r="M206" s="98"/>
      <c r="N206" s="100"/>
      <c r="O206" s="100"/>
      <c r="P206" s="97"/>
      <c r="Q206" s="98"/>
      <c r="R206" s="98"/>
      <c r="S206" s="98"/>
      <c r="T206" s="98"/>
      <c r="U206" s="99"/>
      <c r="V206" s="98"/>
      <c r="W206" s="98"/>
      <c r="X206" s="99"/>
      <c r="Y206" s="98"/>
    </row>
    <row r="207" spans="2:25" s="90" customFormat="1" ht="21" customHeight="1">
      <c r="B207" s="101"/>
      <c r="C207" s="98"/>
      <c r="D207" s="102"/>
      <c r="E207" s="103"/>
      <c r="F207" s="103"/>
      <c r="G207" s="104"/>
      <c r="H207" s="104"/>
      <c r="I207" s="99"/>
      <c r="J207" s="99"/>
      <c r="K207" s="98"/>
      <c r="L207" s="99"/>
      <c r="M207" s="98"/>
      <c r="N207" s="100"/>
      <c r="O207" s="100"/>
      <c r="P207" s="97"/>
      <c r="Q207" s="98"/>
      <c r="R207" s="98"/>
      <c r="S207" s="98"/>
      <c r="T207" s="98"/>
      <c r="U207" s="99"/>
      <c r="V207" s="98"/>
      <c r="W207" s="98"/>
      <c r="X207" s="99"/>
      <c r="Y207" s="98"/>
    </row>
    <row r="208" spans="2:25" s="90" customFormat="1" ht="21" customHeight="1">
      <c r="B208" s="101"/>
      <c r="C208" s="98"/>
      <c r="D208" s="102"/>
      <c r="E208" s="103"/>
      <c r="F208" s="103"/>
      <c r="G208" s="104"/>
      <c r="H208" s="104"/>
      <c r="I208" s="99"/>
      <c r="J208" s="99"/>
      <c r="K208" s="98"/>
      <c r="L208" s="99"/>
      <c r="M208" s="98"/>
      <c r="N208" s="100"/>
      <c r="O208" s="100"/>
      <c r="P208" s="97"/>
      <c r="Q208" s="98"/>
      <c r="R208" s="98"/>
      <c r="S208" s="98"/>
      <c r="T208" s="98"/>
      <c r="U208" s="99"/>
      <c r="V208" s="98"/>
      <c r="W208" s="98"/>
      <c r="X208" s="99"/>
      <c r="Y208" s="98"/>
    </row>
    <row r="209" spans="2:25" s="90" customFormat="1" ht="21" customHeight="1">
      <c r="B209" s="101"/>
      <c r="C209" s="98"/>
      <c r="D209" s="102"/>
      <c r="E209" s="103"/>
      <c r="F209" s="103"/>
      <c r="G209" s="104"/>
      <c r="H209" s="104"/>
      <c r="I209" s="99"/>
      <c r="J209" s="99"/>
      <c r="K209" s="98"/>
      <c r="L209" s="99"/>
      <c r="M209" s="98"/>
      <c r="N209" s="100"/>
      <c r="O209" s="100"/>
      <c r="P209" s="97"/>
      <c r="Q209" s="98"/>
      <c r="R209" s="98"/>
      <c r="S209" s="98"/>
      <c r="T209" s="98"/>
      <c r="U209" s="99"/>
      <c r="V209" s="98"/>
      <c r="W209" s="98"/>
      <c r="X209" s="99"/>
      <c r="Y209" s="98"/>
    </row>
    <row r="210" spans="2:25" s="90" customFormat="1" ht="21" customHeight="1">
      <c r="B210" s="101"/>
      <c r="C210" s="98"/>
      <c r="D210" s="102"/>
      <c r="E210" s="103"/>
      <c r="F210" s="103"/>
      <c r="G210" s="104"/>
      <c r="H210" s="104"/>
      <c r="I210" s="99"/>
      <c r="J210" s="99"/>
      <c r="K210" s="98"/>
      <c r="L210" s="99"/>
      <c r="M210" s="98"/>
      <c r="N210" s="100"/>
      <c r="O210" s="100"/>
      <c r="P210" s="97"/>
      <c r="Q210" s="98"/>
      <c r="R210" s="98"/>
      <c r="S210" s="98"/>
      <c r="T210" s="98"/>
      <c r="U210" s="99"/>
      <c r="V210" s="98"/>
      <c r="W210" s="98"/>
      <c r="X210" s="99"/>
      <c r="Y210" s="98"/>
    </row>
    <row r="211" spans="2:25" s="90" customFormat="1" ht="21" customHeight="1">
      <c r="B211" s="101"/>
      <c r="C211" s="98"/>
      <c r="D211" s="102"/>
      <c r="E211" s="103"/>
      <c r="F211" s="103"/>
      <c r="G211" s="104"/>
      <c r="H211" s="104"/>
      <c r="I211" s="99"/>
      <c r="J211" s="99"/>
      <c r="K211" s="98"/>
      <c r="L211" s="99"/>
      <c r="M211" s="98"/>
      <c r="N211" s="100"/>
      <c r="O211" s="100"/>
      <c r="P211" s="97"/>
      <c r="Q211" s="98"/>
      <c r="R211" s="98"/>
      <c r="S211" s="98"/>
      <c r="T211" s="98"/>
      <c r="U211" s="99"/>
      <c r="V211" s="98"/>
      <c r="W211" s="98"/>
      <c r="X211" s="99"/>
      <c r="Y211" s="98"/>
    </row>
    <row r="212" spans="2:25" s="90" customFormat="1" ht="21" customHeight="1">
      <c r="B212" s="101"/>
      <c r="C212" s="98"/>
      <c r="D212" s="102"/>
      <c r="E212" s="103"/>
      <c r="F212" s="103"/>
      <c r="G212" s="104"/>
      <c r="H212" s="104"/>
      <c r="I212" s="99"/>
      <c r="J212" s="99"/>
      <c r="K212" s="98"/>
      <c r="L212" s="99"/>
      <c r="M212" s="98"/>
      <c r="N212" s="100"/>
      <c r="O212" s="100"/>
      <c r="P212" s="97"/>
      <c r="Q212" s="98"/>
      <c r="R212" s="98"/>
      <c r="S212" s="98"/>
      <c r="T212" s="98"/>
      <c r="U212" s="99"/>
      <c r="V212" s="98"/>
      <c r="W212" s="98"/>
      <c r="X212" s="99"/>
      <c r="Y212" s="98"/>
    </row>
    <row r="213" spans="2:25" s="90" customFormat="1" ht="21" customHeight="1">
      <c r="B213" s="101"/>
      <c r="C213" s="98"/>
      <c r="D213" s="102"/>
      <c r="E213" s="103"/>
      <c r="F213" s="103"/>
      <c r="G213" s="104"/>
      <c r="H213" s="104"/>
      <c r="I213" s="99"/>
      <c r="J213" s="99"/>
      <c r="K213" s="98"/>
      <c r="L213" s="99"/>
      <c r="M213" s="98"/>
      <c r="N213" s="100"/>
      <c r="O213" s="100"/>
      <c r="P213" s="97"/>
      <c r="Q213" s="98"/>
      <c r="R213" s="98"/>
      <c r="S213" s="98"/>
      <c r="T213" s="98"/>
      <c r="U213" s="99"/>
      <c r="V213" s="98"/>
      <c r="W213" s="98"/>
      <c r="X213" s="99"/>
      <c r="Y213" s="98"/>
    </row>
    <row r="214" spans="2:25" s="90" customFormat="1" ht="21" customHeight="1">
      <c r="B214" s="101"/>
      <c r="C214" s="98"/>
      <c r="D214" s="102"/>
      <c r="E214" s="103"/>
      <c r="F214" s="103"/>
      <c r="G214" s="104"/>
      <c r="H214" s="104"/>
      <c r="I214" s="99"/>
      <c r="J214" s="99"/>
      <c r="K214" s="98"/>
      <c r="L214" s="99"/>
      <c r="M214" s="98"/>
      <c r="N214" s="100"/>
      <c r="O214" s="100"/>
      <c r="P214" s="97"/>
      <c r="Q214" s="98"/>
      <c r="R214" s="98"/>
      <c r="S214" s="98"/>
      <c r="T214" s="98"/>
      <c r="U214" s="99"/>
      <c r="V214" s="98"/>
      <c r="W214" s="98"/>
      <c r="X214" s="99"/>
      <c r="Y214" s="98"/>
    </row>
    <row r="215" spans="2:25" s="90" customFormat="1" ht="21" customHeight="1">
      <c r="B215" s="101"/>
      <c r="C215" s="98"/>
      <c r="D215" s="102"/>
      <c r="E215" s="103"/>
      <c r="F215" s="103"/>
      <c r="G215" s="104"/>
      <c r="H215" s="104"/>
      <c r="I215" s="99"/>
      <c r="J215" s="99"/>
      <c r="K215" s="98"/>
      <c r="L215" s="99"/>
      <c r="M215" s="98"/>
      <c r="N215" s="100"/>
      <c r="O215" s="100"/>
      <c r="P215" s="97"/>
      <c r="Q215" s="98"/>
      <c r="R215" s="98"/>
      <c r="S215" s="98"/>
      <c r="T215" s="98"/>
      <c r="U215" s="99"/>
      <c r="V215" s="98"/>
      <c r="W215" s="98"/>
      <c r="X215" s="99"/>
      <c r="Y215" s="98"/>
    </row>
    <row r="216" spans="2:25" s="90" customFormat="1" ht="21" customHeight="1">
      <c r="B216" s="101"/>
      <c r="C216" s="98"/>
      <c r="D216" s="102"/>
      <c r="E216" s="103"/>
      <c r="F216" s="103"/>
      <c r="G216" s="104"/>
      <c r="H216" s="104"/>
      <c r="I216" s="99"/>
      <c r="J216" s="99"/>
      <c r="K216" s="98"/>
      <c r="L216" s="99"/>
      <c r="M216" s="98"/>
      <c r="N216" s="100"/>
      <c r="O216" s="100"/>
      <c r="P216" s="97"/>
      <c r="Q216" s="98"/>
      <c r="R216" s="98"/>
      <c r="S216" s="98"/>
      <c r="T216" s="98"/>
      <c r="U216" s="99"/>
      <c r="V216" s="98"/>
      <c r="W216" s="98"/>
      <c r="X216" s="99"/>
      <c r="Y216" s="98"/>
    </row>
    <row r="217" spans="2:25" s="90" customFormat="1" ht="21" customHeight="1">
      <c r="B217" s="101"/>
      <c r="C217" s="98"/>
      <c r="D217" s="102"/>
      <c r="E217" s="103"/>
      <c r="F217" s="103"/>
      <c r="G217" s="104"/>
      <c r="H217" s="104"/>
      <c r="I217" s="99"/>
      <c r="J217" s="99"/>
      <c r="K217" s="98"/>
      <c r="L217" s="99"/>
      <c r="M217" s="98"/>
      <c r="N217" s="100"/>
      <c r="O217" s="100"/>
      <c r="P217" s="97"/>
      <c r="Q217" s="98"/>
      <c r="R217" s="98"/>
      <c r="S217" s="98"/>
      <c r="T217" s="98"/>
      <c r="U217" s="99"/>
      <c r="V217" s="98"/>
      <c r="W217" s="98"/>
      <c r="X217" s="99"/>
      <c r="Y217" s="98"/>
    </row>
    <row r="218" spans="2:25" s="90" customFormat="1" ht="21" customHeight="1">
      <c r="B218" s="101"/>
      <c r="C218" s="98"/>
      <c r="D218" s="102"/>
      <c r="E218" s="103"/>
      <c r="F218" s="103"/>
      <c r="G218" s="104"/>
      <c r="H218" s="104"/>
      <c r="I218" s="99"/>
      <c r="J218" s="99"/>
      <c r="K218" s="98"/>
      <c r="L218" s="99"/>
      <c r="M218" s="98"/>
      <c r="N218" s="100"/>
      <c r="O218" s="100"/>
      <c r="P218" s="97"/>
      <c r="Q218" s="98"/>
      <c r="R218" s="98"/>
      <c r="S218" s="98"/>
      <c r="T218" s="98"/>
      <c r="U218" s="99"/>
      <c r="V218" s="98"/>
      <c r="W218" s="98"/>
      <c r="X218" s="99"/>
      <c r="Y218" s="98"/>
    </row>
    <row r="219" spans="2:25" s="90" customFormat="1" ht="21" customHeight="1">
      <c r="B219" s="101"/>
      <c r="C219" s="98"/>
      <c r="D219" s="102"/>
      <c r="E219" s="103"/>
      <c r="F219" s="103"/>
      <c r="G219" s="104"/>
      <c r="H219" s="104"/>
      <c r="I219" s="99"/>
      <c r="J219" s="99"/>
      <c r="K219" s="98"/>
      <c r="L219" s="99"/>
      <c r="M219" s="98"/>
      <c r="N219" s="100"/>
      <c r="O219" s="100"/>
      <c r="P219" s="97"/>
      <c r="Q219" s="98"/>
      <c r="R219" s="98"/>
      <c r="S219" s="98"/>
      <c r="T219" s="98"/>
      <c r="U219" s="99"/>
      <c r="V219" s="98"/>
      <c r="W219" s="98"/>
      <c r="X219" s="99"/>
      <c r="Y219" s="98"/>
    </row>
    <row r="220" spans="2:25" s="90" customFormat="1" ht="21" customHeight="1">
      <c r="B220" s="101"/>
      <c r="C220" s="98"/>
      <c r="D220" s="102"/>
      <c r="E220" s="103"/>
      <c r="F220" s="103"/>
      <c r="G220" s="104"/>
      <c r="H220" s="104"/>
      <c r="I220" s="99"/>
      <c r="J220" s="99"/>
      <c r="K220" s="98"/>
      <c r="L220" s="99"/>
      <c r="M220" s="98"/>
      <c r="N220" s="100"/>
      <c r="O220" s="100"/>
      <c r="P220" s="97"/>
      <c r="Q220" s="98"/>
      <c r="R220" s="98"/>
      <c r="S220" s="98"/>
      <c r="T220" s="98"/>
      <c r="U220" s="99"/>
      <c r="V220" s="98"/>
      <c r="W220" s="98"/>
      <c r="X220" s="99"/>
      <c r="Y220" s="98"/>
    </row>
    <row r="221" spans="2:25" s="90" customFormat="1" ht="21" customHeight="1">
      <c r="B221" s="101"/>
      <c r="C221" s="98"/>
      <c r="D221" s="102"/>
      <c r="E221" s="103"/>
      <c r="F221" s="103"/>
      <c r="G221" s="104"/>
      <c r="H221" s="104"/>
      <c r="I221" s="99"/>
      <c r="J221" s="99"/>
      <c r="K221" s="98"/>
      <c r="L221" s="99"/>
      <c r="M221" s="98"/>
      <c r="N221" s="100"/>
      <c r="O221" s="100"/>
      <c r="P221" s="97"/>
      <c r="Q221" s="98"/>
      <c r="R221" s="98"/>
      <c r="S221" s="98"/>
      <c r="T221" s="98"/>
      <c r="U221" s="99"/>
      <c r="V221" s="98"/>
      <c r="W221" s="98"/>
      <c r="X221" s="99"/>
      <c r="Y221" s="98"/>
    </row>
    <row r="222" spans="2:25" s="90" customFormat="1" ht="21" customHeight="1">
      <c r="B222" s="101"/>
      <c r="C222" s="98"/>
      <c r="D222" s="102"/>
      <c r="E222" s="103"/>
      <c r="F222" s="103"/>
      <c r="G222" s="104"/>
      <c r="H222" s="104"/>
      <c r="I222" s="99"/>
      <c r="J222" s="99"/>
      <c r="K222" s="98"/>
      <c r="L222" s="99"/>
      <c r="M222" s="98"/>
      <c r="N222" s="100"/>
      <c r="O222" s="100"/>
      <c r="P222" s="97"/>
      <c r="Q222" s="98"/>
      <c r="R222" s="98"/>
      <c r="S222" s="98"/>
      <c r="T222" s="98"/>
      <c r="U222" s="99"/>
      <c r="V222" s="98"/>
      <c r="W222" s="98"/>
      <c r="X222" s="99"/>
      <c r="Y222" s="98"/>
    </row>
    <row r="223" spans="2:25" s="90" customFormat="1" ht="21" customHeight="1">
      <c r="B223" s="101"/>
      <c r="C223" s="98"/>
      <c r="D223" s="102"/>
      <c r="E223" s="103"/>
      <c r="F223" s="103"/>
      <c r="G223" s="104"/>
      <c r="H223" s="104"/>
      <c r="I223" s="99"/>
      <c r="J223" s="99"/>
      <c r="K223" s="98"/>
      <c r="L223" s="99"/>
      <c r="M223" s="98"/>
      <c r="N223" s="100"/>
      <c r="O223" s="100"/>
      <c r="P223" s="97"/>
      <c r="Q223" s="98"/>
      <c r="R223" s="98"/>
      <c r="S223" s="98"/>
      <c r="T223" s="98"/>
      <c r="U223" s="99"/>
      <c r="V223" s="98"/>
      <c r="W223" s="98"/>
      <c r="X223" s="99"/>
      <c r="Y223" s="98"/>
    </row>
    <row r="224" spans="2:25" s="90" customFormat="1" ht="21" customHeight="1">
      <c r="B224" s="101"/>
      <c r="C224" s="98"/>
      <c r="D224" s="102"/>
      <c r="E224" s="103"/>
      <c r="F224" s="103"/>
      <c r="G224" s="104"/>
      <c r="H224" s="104"/>
      <c r="I224" s="99"/>
      <c r="J224" s="99"/>
      <c r="K224" s="98"/>
      <c r="L224" s="99"/>
      <c r="M224" s="98"/>
      <c r="N224" s="100"/>
      <c r="O224" s="100"/>
      <c r="P224" s="97"/>
      <c r="Q224" s="98"/>
      <c r="R224" s="98"/>
      <c r="S224" s="98"/>
      <c r="T224" s="98"/>
      <c r="U224" s="99"/>
      <c r="V224" s="98"/>
      <c r="W224" s="98"/>
      <c r="X224" s="99"/>
      <c r="Y224" s="98"/>
    </row>
    <row r="225" spans="2:25" s="90" customFormat="1" ht="21" customHeight="1">
      <c r="B225" s="101"/>
      <c r="C225" s="98"/>
      <c r="D225" s="102"/>
      <c r="E225" s="103"/>
      <c r="F225" s="103"/>
      <c r="G225" s="104"/>
      <c r="H225" s="104"/>
      <c r="I225" s="99"/>
      <c r="J225" s="99"/>
      <c r="K225" s="98"/>
      <c r="L225" s="99"/>
      <c r="M225" s="98"/>
      <c r="N225" s="100"/>
      <c r="O225" s="100"/>
      <c r="P225" s="97"/>
      <c r="Q225" s="98"/>
      <c r="R225" s="98"/>
      <c r="S225" s="98"/>
      <c r="T225" s="98"/>
      <c r="U225" s="99"/>
      <c r="V225" s="98"/>
      <c r="W225" s="98"/>
      <c r="X225" s="99"/>
      <c r="Y225" s="98"/>
    </row>
    <row r="226" spans="2:25" s="90" customFormat="1" ht="21" customHeight="1">
      <c r="B226" s="101"/>
      <c r="C226" s="98"/>
      <c r="D226" s="102"/>
      <c r="E226" s="103"/>
      <c r="F226" s="103"/>
      <c r="G226" s="104"/>
      <c r="H226" s="104"/>
      <c r="I226" s="99"/>
      <c r="J226" s="99"/>
      <c r="K226" s="98"/>
      <c r="L226" s="99"/>
      <c r="M226" s="98"/>
      <c r="N226" s="100"/>
      <c r="O226" s="100"/>
      <c r="P226" s="97"/>
      <c r="Q226" s="98"/>
      <c r="R226" s="98"/>
      <c r="S226" s="98"/>
      <c r="T226" s="98"/>
      <c r="U226" s="99"/>
      <c r="V226" s="98"/>
      <c r="W226" s="98"/>
      <c r="X226" s="99"/>
      <c r="Y226" s="98"/>
    </row>
    <row r="227" spans="2:25" s="90" customFormat="1" ht="21" customHeight="1">
      <c r="B227" s="101"/>
      <c r="C227" s="98"/>
      <c r="D227" s="102"/>
      <c r="E227" s="103"/>
      <c r="F227" s="103"/>
      <c r="G227" s="104"/>
      <c r="H227" s="104"/>
      <c r="I227" s="99"/>
      <c r="J227" s="99"/>
      <c r="K227" s="98"/>
      <c r="L227" s="99"/>
      <c r="M227" s="98"/>
      <c r="N227" s="100"/>
      <c r="O227" s="100"/>
      <c r="P227" s="97"/>
      <c r="Q227" s="98"/>
      <c r="R227" s="98"/>
      <c r="S227" s="98"/>
      <c r="T227" s="98"/>
      <c r="U227" s="99"/>
      <c r="V227" s="98"/>
      <c r="W227" s="98"/>
      <c r="X227" s="99"/>
      <c r="Y227" s="98"/>
    </row>
    <row r="228" spans="2:25" s="90" customFormat="1" ht="21" customHeight="1">
      <c r="B228" s="101"/>
      <c r="C228" s="98"/>
      <c r="D228" s="102"/>
      <c r="E228" s="103"/>
      <c r="F228" s="103"/>
      <c r="G228" s="104"/>
      <c r="H228" s="104"/>
      <c r="I228" s="99"/>
      <c r="J228" s="99"/>
      <c r="K228" s="98"/>
      <c r="L228" s="99"/>
      <c r="M228" s="98"/>
      <c r="N228" s="100"/>
      <c r="O228" s="100"/>
      <c r="P228" s="97"/>
      <c r="Q228" s="98"/>
      <c r="R228" s="98"/>
      <c r="S228" s="98"/>
      <c r="T228" s="98"/>
      <c r="U228" s="99"/>
      <c r="V228" s="98"/>
      <c r="W228" s="98"/>
      <c r="X228" s="99"/>
      <c r="Y228" s="98"/>
    </row>
    <row r="229" spans="2:25" s="90" customFormat="1" ht="21" customHeight="1">
      <c r="B229" s="101"/>
      <c r="C229" s="98"/>
      <c r="D229" s="102"/>
      <c r="E229" s="103"/>
      <c r="F229" s="103"/>
      <c r="G229" s="104"/>
      <c r="H229" s="104"/>
      <c r="I229" s="99"/>
      <c r="J229" s="99"/>
      <c r="K229" s="98"/>
      <c r="L229" s="99"/>
      <c r="M229" s="98"/>
      <c r="N229" s="100"/>
      <c r="O229" s="100"/>
      <c r="P229" s="97"/>
      <c r="Q229" s="98"/>
      <c r="R229" s="98"/>
      <c r="S229" s="98"/>
      <c r="T229" s="98"/>
      <c r="U229" s="99"/>
      <c r="V229" s="98"/>
      <c r="W229" s="98"/>
      <c r="X229" s="99"/>
      <c r="Y229" s="98"/>
    </row>
    <row r="230" spans="2:25" s="90" customFormat="1" ht="21" customHeight="1">
      <c r="B230" s="101"/>
      <c r="C230" s="98"/>
      <c r="D230" s="102"/>
      <c r="E230" s="103"/>
      <c r="F230" s="103"/>
      <c r="G230" s="104"/>
      <c r="H230" s="104"/>
      <c r="I230" s="99"/>
      <c r="J230" s="99"/>
      <c r="K230" s="98"/>
      <c r="L230" s="99"/>
      <c r="M230" s="98"/>
      <c r="N230" s="100"/>
      <c r="O230" s="100"/>
      <c r="P230" s="97"/>
      <c r="Q230" s="98"/>
      <c r="R230" s="98"/>
      <c r="S230" s="98"/>
      <c r="T230" s="98"/>
      <c r="U230" s="99"/>
      <c r="V230" s="98"/>
      <c r="W230" s="98"/>
      <c r="X230" s="99"/>
      <c r="Y230" s="98"/>
    </row>
    <row r="231" spans="2:25" s="90" customFormat="1" ht="21" customHeight="1">
      <c r="B231" s="101"/>
      <c r="C231" s="98"/>
      <c r="D231" s="102"/>
      <c r="E231" s="103"/>
      <c r="F231" s="103"/>
      <c r="G231" s="104"/>
      <c r="H231" s="104"/>
      <c r="I231" s="99"/>
      <c r="J231" s="99"/>
      <c r="K231" s="98"/>
      <c r="L231" s="99"/>
      <c r="M231" s="98"/>
      <c r="N231" s="100"/>
      <c r="O231" s="100"/>
      <c r="P231" s="97"/>
      <c r="Q231" s="98"/>
      <c r="R231" s="98"/>
      <c r="S231" s="98"/>
      <c r="T231" s="98"/>
      <c r="U231" s="99"/>
      <c r="V231" s="98"/>
      <c r="W231" s="98"/>
      <c r="X231" s="99"/>
      <c r="Y231" s="98"/>
    </row>
    <row r="232" spans="2:25" s="90" customFormat="1" ht="21" customHeight="1">
      <c r="B232" s="101"/>
      <c r="C232" s="98"/>
      <c r="D232" s="102"/>
      <c r="E232" s="103"/>
      <c r="F232" s="103"/>
      <c r="G232" s="104"/>
      <c r="H232" s="104"/>
      <c r="I232" s="99"/>
      <c r="J232" s="99"/>
      <c r="K232" s="98"/>
      <c r="L232" s="99"/>
      <c r="M232" s="98"/>
      <c r="N232" s="100"/>
      <c r="O232" s="100"/>
      <c r="P232" s="97"/>
      <c r="Q232" s="98"/>
      <c r="R232" s="98"/>
      <c r="S232" s="98"/>
      <c r="T232" s="98"/>
      <c r="U232" s="99"/>
      <c r="V232" s="98"/>
      <c r="W232" s="98"/>
      <c r="X232" s="99"/>
      <c r="Y232" s="98"/>
    </row>
    <row r="233" spans="2:25" s="90" customFormat="1" ht="21" customHeight="1">
      <c r="B233" s="101"/>
      <c r="C233" s="98"/>
      <c r="D233" s="102"/>
      <c r="E233" s="103"/>
      <c r="F233" s="103"/>
      <c r="G233" s="104"/>
      <c r="H233" s="104"/>
      <c r="I233" s="99"/>
      <c r="J233" s="99"/>
      <c r="K233" s="98"/>
      <c r="L233" s="99"/>
      <c r="M233" s="98"/>
      <c r="N233" s="100"/>
      <c r="O233" s="100"/>
      <c r="P233" s="97"/>
      <c r="Q233" s="98"/>
      <c r="R233" s="98"/>
      <c r="S233" s="98"/>
      <c r="T233" s="98"/>
      <c r="U233" s="99"/>
      <c r="V233" s="98"/>
      <c r="W233" s="98"/>
      <c r="X233" s="99"/>
      <c r="Y233" s="98"/>
    </row>
    <row r="234" spans="2:25" s="90" customFormat="1" ht="21" customHeight="1">
      <c r="B234" s="101"/>
      <c r="C234" s="98"/>
      <c r="D234" s="102"/>
      <c r="E234" s="103"/>
      <c r="F234" s="103"/>
      <c r="G234" s="104"/>
      <c r="H234" s="104"/>
      <c r="I234" s="99"/>
      <c r="J234" s="99"/>
      <c r="K234" s="98"/>
      <c r="L234" s="99"/>
      <c r="M234" s="98"/>
      <c r="N234" s="100"/>
      <c r="O234" s="100"/>
      <c r="P234" s="97"/>
      <c r="Q234" s="98"/>
      <c r="R234" s="98"/>
      <c r="S234" s="98"/>
      <c r="T234" s="98"/>
      <c r="U234" s="99"/>
      <c r="V234" s="98"/>
      <c r="W234" s="98"/>
      <c r="X234" s="99"/>
      <c r="Y234" s="98"/>
    </row>
    <row r="235" spans="2:25" s="90" customFormat="1" ht="21" customHeight="1">
      <c r="B235" s="101"/>
      <c r="C235" s="98"/>
      <c r="D235" s="102"/>
      <c r="E235" s="103"/>
      <c r="F235" s="103"/>
      <c r="G235" s="104"/>
      <c r="H235" s="104"/>
      <c r="I235" s="99"/>
      <c r="J235" s="99"/>
      <c r="K235" s="98"/>
      <c r="L235" s="99"/>
      <c r="M235" s="98"/>
      <c r="N235" s="100"/>
      <c r="O235" s="100"/>
      <c r="P235" s="97"/>
      <c r="Q235" s="98"/>
      <c r="R235" s="98"/>
      <c r="S235" s="98"/>
      <c r="T235" s="98"/>
      <c r="U235" s="99"/>
      <c r="V235" s="98"/>
      <c r="W235" s="98"/>
      <c r="X235" s="99"/>
      <c r="Y235" s="98"/>
    </row>
    <row r="236" spans="2:25" s="90" customFormat="1" ht="21" customHeight="1">
      <c r="B236" s="101"/>
      <c r="C236" s="98"/>
      <c r="D236" s="102"/>
      <c r="E236" s="103"/>
      <c r="F236" s="103"/>
      <c r="G236" s="104"/>
      <c r="H236" s="104"/>
      <c r="I236" s="99"/>
      <c r="J236" s="99"/>
      <c r="K236" s="98"/>
      <c r="L236" s="99"/>
      <c r="M236" s="98"/>
      <c r="N236" s="100"/>
      <c r="O236" s="100"/>
      <c r="P236" s="97"/>
      <c r="Q236" s="98"/>
      <c r="R236" s="98"/>
      <c r="S236" s="98"/>
      <c r="T236" s="98"/>
      <c r="U236" s="99"/>
      <c r="V236" s="98"/>
      <c r="W236" s="98"/>
      <c r="X236" s="99"/>
      <c r="Y236" s="98"/>
    </row>
    <row r="237" spans="2:25" s="90" customFormat="1" ht="21" customHeight="1">
      <c r="B237" s="101"/>
      <c r="C237" s="98"/>
      <c r="D237" s="102"/>
      <c r="E237" s="103"/>
      <c r="F237" s="103"/>
      <c r="G237" s="104"/>
      <c r="H237" s="104"/>
      <c r="I237" s="99"/>
      <c r="J237" s="99"/>
      <c r="K237" s="98"/>
      <c r="L237" s="99"/>
      <c r="M237" s="98"/>
      <c r="N237" s="100"/>
      <c r="O237" s="100"/>
      <c r="P237" s="97"/>
      <c r="Q237" s="98"/>
      <c r="R237" s="98"/>
      <c r="S237" s="98"/>
      <c r="T237" s="98"/>
      <c r="U237" s="99"/>
      <c r="V237" s="98"/>
      <c r="W237" s="98"/>
      <c r="X237" s="99"/>
      <c r="Y237" s="98"/>
    </row>
    <row r="238" spans="2:25" s="90" customFormat="1" ht="21" customHeight="1">
      <c r="B238" s="101"/>
      <c r="C238" s="98"/>
      <c r="D238" s="102"/>
      <c r="E238" s="103"/>
      <c r="F238" s="103"/>
      <c r="G238" s="104"/>
      <c r="H238" s="104"/>
      <c r="I238" s="99"/>
      <c r="J238" s="99"/>
      <c r="K238" s="98"/>
      <c r="L238" s="99"/>
      <c r="M238" s="98"/>
      <c r="N238" s="100"/>
      <c r="O238" s="100"/>
      <c r="P238" s="97"/>
      <c r="Q238" s="98"/>
      <c r="R238" s="98"/>
      <c r="S238" s="98"/>
      <c r="T238" s="98"/>
      <c r="U238" s="99"/>
      <c r="V238" s="98"/>
      <c r="W238" s="98"/>
      <c r="X238" s="99"/>
      <c r="Y238" s="98"/>
    </row>
    <row r="239" spans="2:25" s="90" customFormat="1" ht="21" customHeight="1">
      <c r="B239" s="101"/>
      <c r="C239" s="98"/>
      <c r="D239" s="102"/>
      <c r="E239" s="103"/>
      <c r="F239" s="103"/>
      <c r="G239" s="104"/>
      <c r="H239" s="104"/>
      <c r="I239" s="99"/>
      <c r="J239" s="99"/>
      <c r="K239" s="98"/>
      <c r="L239" s="99"/>
      <c r="M239" s="98"/>
      <c r="N239" s="100"/>
      <c r="O239" s="100"/>
      <c r="P239" s="97"/>
      <c r="Q239" s="98"/>
      <c r="R239" s="98"/>
      <c r="S239" s="98"/>
      <c r="T239" s="98"/>
      <c r="U239" s="99"/>
      <c r="V239" s="98"/>
      <c r="W239" s="98"/>
      <c r="X239" s="99"/>
      <c r="Y239" s="98"/>
    </row>
    <row r="240" spans="2:25" s="90" customFormat="1" ht="21" customHeight="1">
      <c r="B240" s="101"/>
      <c r="C240" s="98"/>
      <c r="D240" s="102"/>
      <c r="E240" s="103"/>
      <c r="F240" s="103"/>
      <c r="G240" s="104"/>
      <c r="H240" s="104"/>
      <c r="I240" s="99"/>
      <c r="J240" s="99"/>
      <c r="K240" s="98"/>
      <c r="L240" s="99"/>
      <c r="M240" s="98"/>
      <c r="N240" s="100"/>
      <c r="O240" s="100"/>
      <c r="P240" s="97"/>
      <c r="Q240" s="98"/>
      <c r="R240" s="98"/>
      <c r="S240" s="98"/>
      <c r="T240" s="98"/>
      <c r="U240" s="99"/>
      <c r="V240" s="98"/>
      <c r="W240" s="98"/>
      <c r="X240" s="99"/>
      <c r="Y240" s="98"/>
    </row>
    <row r="241" spans="2:25" s="90" customFormat="1" ht="21" customHeight="1">
      <c r="B241" s="101"/>
      <c r="C241" s="98"/>
      <c r="D241" s="102"/>
      <c r="E241" s="103"/>
      <c r="F241" s="103"/>
      <c r="G241" s="104"/>
      <c r="H241" s="104"/>
      <c r="I241" s="99"/>
      <c r="J241" s="99"/>
      <c r="K241" s="98"/>
      <c r="L241" s="99"/>
      <c r="M241" s="98"/>
      <c r="N241" s="100"/>
      <c r="O241" s="100"/>
      <c r="P241" s="97"/>
      <c r="Q241" s="98"/>
      <c r="R241" s="98"/>
      <c r="S241" s="98"/>
      <c r="T241" s="98"/>
      <c r="U241" s="99"/>
      <c r="V241" s="98"/>
      <c r="W241" s="98"/>
      <c r="X241" s="99"/>
      <c r="Y241" s="98"/>
    </row>
    <row r="242" spans="2:25" s="90" customFormat="1" ht="21" customHeight="1">
      <c r="B242" s="101"/>
      <c r="C242" s="98"/>
      <c r="D242" s="102"/>
      <c r="E242" s="103"/>
      <c r="F242" s="103"/>
      <c r="G242" s="104"/>
      <c r="H242" s="104"/>
      <c r="I242" s="99"/>
      <c r="J242" s="99"/>
      <c r="K242" s="98"/>
      <c r="L242" s="99"/>
      <c r="M242" s="98"/>
      <c r="N242" s="100"/>
      <c r="O242" s="100"/>
      <c r="P242" s="97"/>
      <c r="Q242" s="98"/>
      <c r="R242" s="98"/>
      <c r="S242" s="98"/>
      <c r="T242" s="98"/>
      <c r="U242" s="99"/>
      <c r="V242" s="98"/>
      <c r="W242" s="98"/>
      <c r="X242" s="99"/>
      <c r="Y242" s="98"/>
    </row>
    <row r="243" spans="2:25" s="90" customFormat="1" ht="21" customHeight="1">
      <c r="B243" s="101"/>
      <c r="C243" s="98"/>
      <c r="D243" s="102"/>
      <c r="E243" s="103"/>
      <c r="F243" s="103"/>
      <c r="G243" s="104"/>
      <c r="H243" s="104"/>
      <c r="I243" s="99"/>
      <c r="J243" s="99"/>
      <c r="K243" s="98"/>
      <c r="L243" s="99"/>
      <c r="M243" s="98"/>
      <c r="N243" s="100"/>
      <c r="O243" s="100"/>
      <c r="P243" s="97"/>
      <c r="Q243" s="98"/>
      <c r="R243" s="98"/>
      <c r="S243" s="98"/>
      <c r="T243" s="98"/>
      <c r="U243" s="99"/>
      <c r="V243" s="98"/>
      <c r="W243" s="98"/>
      <c r="X243" s="99"/>
      <c r="Y243" s="98"/>
    </row>
    <row r="244" spans="2:25" s="90" customFormat="1" ht="21" customHeight="1">
      <c r="B244" s="101"/>
      <c r="C244" s="98"/>
      <c r="D244" s="102"/>
      <c r="E244" s="103"/>
      <c r="F244" s="103"/>
      <c r="G244" s="104"/>
      <c r="H244" s="104"/>
      <c r="I244" s="99"/>
      <c r="J244" s="99"/>
      <c r="K244" s="98"/>
      <c r="L244" s="99"/>
      <c r="M244" s="98"/>
      <c r="N244" s="100"/>
      <c r="O244" s="100"/>
      <c r="P244" s="97"/>
      <c r="Q244" s="98"/>
      <c r="R244" s="98"/>
      <c r="S244" s="98"/>
      <c r="T244" s="98"/>
      <c r="U244" s="99"/>
      <c r="V244" s="98"/>
      <c r="W244" s="98"/>
      <c r="X244" s="99"/>
      <c r="Y244" s="98"/>
    </row>
    <row r="245" spans="2:25" s="90" customFormat="1" ht="21" customHeight="1">
      <c r="B245" s="101"/>
      <c r="C245" s="98"/>
      <c r="D245" s="102"/>
      <c r="E245" s="103"/>
      <c r="F245" s="103"/>
      <c r="G245" s="104"/>
      <c r="H245" s="104"/>
      <c r="I245" s="99"/>
      <c r="J245" s="99"/>
      <c r="K245" s="98"/>
      <c r="L245" s="99"/>
      <c r="M245" s="98"/>
      <c r="N245" s="100"/>
      <c r="O245" s="100"/>
      <c r="P245" s="97"/>
      <c r="Q245" s="98"/>
      <c r="R245" s="98"/>
      <c r="S245" s="98"/>
      <c r="T245" s="98"/>
      <c r="U245" s="99"/>
      <c r="V245" s="98"/>
      <c r="W245" s="98"/>
      <c r="X245" s="99"/>
      <c r="Y245" s="98"/>
    </row>
    <row r="246" spans="2:25" s="90" customFormat="1" ht="21" customHeight="1">
      <c r="B246" s="101"/>
      <c r="C246" s="98"/>
      <c r="D246" s="102"/>
      <c r="E246" s="103"/>
      <c r="F246" s="103"/>
      <c r="G246" s="104"/>
      <c r="H246" s="104"/>
      <c r="I246" s="99"/>
      <c r="J246" s="99"/>
      <c r="K246" s="98"/>
      <c r="L246" s="99"/>
      <c r="M246" s="98"/>
      <c r="N246" s="100"/>
      <c r="O246" s="100"/>
      <c r="P246" s="97"/>
      <c r="Q246" s="98"/>
      <c r="R246" s="98"/>
      <c r="S246" s="98"/>
      <c r="T246" s="98"/>
      <c r="U246" s="99"/>
      <c r="V246" s="98"/>
      <c r="W246" s="98"/>
      <c r="X246" s="99"/>
      <c r="Y246" s="98"/>
    </row>
    <row r="247" spans="2:25" s="90" customFormat="1" ht="21" customHeight="1">
      <c r="B247" s="101"/>
      <c r="C247" s="98"/>
      <c r="D247" s="102"/>
      <c r="E247" s="103"/>
      <c r="F247" s="103"/>
      <c r="G247" s="104"/>
      <c r="H247" s="104"/>
      <c r="I247" s="99"/>
      <c r="J247" s="99"/>
      <c r="K247" s="98"/>
      <c r="L247" s="99"/>
      <c r="M247" s="98"/>
      <c r="N247" s="100"/>
      <c r="O247" s="100"/>
      <c r="P247" s="97"/>
      <c r="Q247" s="98"/>
      <c r="R247" s="98"/>
      <c r="S247" s="98"/>
      <c r="T247" s="98"/>
      <c r="U247" s="99"/>
      <c r="V247" s="98"/>
      <c r="W247" s="98"/>
      <c r="X247" s="99"/>
      <c r="Y247" s="98"/>
    </row>
    <row r="248" spans="2:25" s="90" customFormat="1" ht="21" customHeight="1">
      <c r="B248" s="101"/>
      <c r="C248" s="98"/>
      <c r="D248" s="102"/>
      <c r="E248" s="103"/>
      <c r="F248" s="103"/>
      <c r="G248" s="104"/>
      <c r="H248" s="104"/>
      <c r="I248" s="99"/>
      <c r="J248" s="99"/>
      <c r="K248" s="98"/>
      <c r="L248" s="99"/>
      <c r="M248" s="98"/>
      <c r="N248" s="100"/>
      <c r="O248" s="100"/>
      <c r="P248" s="97"/>
      <c r="Q248" s="98"/>
      <c r="R248" s="98"/>
      <c r="S248" s="98"/>
      <c r="T248" s="98"/>
      <c r="U248" s="99"/>
      <c r="V248" s="98"/>
      <c r="W248" s="98"/>
      <c r="X248" s="99"/>
      <c r="Y248" s="98"/>
    </row>
    <row r="249" spans="2:25" s="90" customFormat="1" ht="21" customHeight="1">
      <c r="B249" s="101"/>
      <c r="C249" s="98"/>
      <c r="D249" s="102"/>
      <c r="E249" s="103"/>
      <c r="F249" s="103"/>
      <c r="G249" s="104"/>
      <c r="H249" s="104"/>
      <c r="I249" s="99"/>
      <c r="J249" s="99"/>
      <c r="K249" s="98"/>
      <c r="L249" s="99"/>
      <c r="M249" s="98"/>
      <c r="N249" s="100"/>
      <c r="O249" s="100"/>
      <c r="P249" s="97"/>
      <c r="Q249" s="98"/>
      <c r="R249" s="98"/>
      <c r="S249" s="98"/>
      <c r="T249" s="98"/>
      <c r="U249" s="99"/>
      <c r="V249" s="98"/>
      <c r="W249" s="98"/>
      <c r="X249" s="99"/>
      <c r="Y249" s="98"/>
    </row>
    <row r="250" spans="2:25" s="90" customFormat="1" ht="21" customHeight="1">
      <c r="B250" s="101"/>
      <c r="C250" s="98"/>
      <c r="D250" s="102"/>
      <c r="E250" s="103"/>
      <c r="F250" s="103"/>
      <c r="G250" s="104"/>
      <c r="H250" s="104"/>
      <c r="I250" s="99"/>
      <c r="J250" s="99"/>
      <c r="K250" s="98"/>
      <c r="L250" s="99"/>
      <c r="M250" s="98"/>
      <c r="N250" s="100"/>
      <c r="O250" s="100"/>
      <c r="P250" s="97"/>
      <c r="Q250" s="98"/>
      <c r="R250" s="98"/>
      <c r="S250" s="98"/>
      <c r="T250" s="98"/>
      <c r="U250" s="99"/>
      <c r="V250" s="98"/>
      <c r="W250" s="98"/>
      <c r="X250" s="99"/>
      <c r="Y250" s="98"/>
    </row>
    <row r="251" spans="2:25" s="90" customFormat="1" ht="21" customHeight="1">
      <c r="B251" s="101"/>
      <c r="C251" s="98"/>
      <c r="D251" s="102"/>
      <c r="E251" s="103"/>
      <c r="F251" s="103"/>
      <c r="G251" s="104"/>
      <c r="H251" s="104"/>
      <c r="I251" s="99"/>
      <c r="J251" s="99"/>
      <c r="K251" s="98"/>
      <c r="L251" s="99"/>
      <c r="M251" s="98"/>
      <c r="N251" s="100"/>
      <c r="O251" s="100"/>
      <c r="P251" s="97"/>
      <c r="Q251" s="98"/>
      <c r="R251" s="98"/>
      <c r="S251" s="98"/>
      <c r="T251" s="98"/>
      <c r="U251" s="99"/>
      <c r="V251" s="98"/>
      <c r="W251" s="98"/>
      <c r="X251" s="99"/>
      <c r="Y251" s="98"/>
    </row>
    <row r="252" spans="2:25" s="90" customFormat="1" ht="21" customHeight="1">
      <c r="B252" s="101"/>
      <c r="C252" s="98"/>
      <c r="D252" s="102"/>
      <c r="E252" s="103"/>
      <c r="F252" s="103"/>
      <c r="G252" s="104"/>
      <c r="H252" s="104"/>
      <c r="I252" s="99"/>
      <c r="J252" s="99"/>
      <c r="K252" s="98"/>
      <c r="L252" s="99"/>
      <c r="M252" s="98"/>
      <c r="N252" s="100"/>
      <c r="O252" s="100"/>
      <c r="P252" s="97"/>
      <c r="Q252" s="98"/>
      <c r="R252" s="98"/>
      <c r="S252" s="98"/>
      <c r="T252" s="98"/>
      <c r="U252" s="99"/>
      <c r="V252" s="98"/>
      <c r="W252" s="98"/>
      <c r="X252" s="99"/>
      <c r="Y252" s="98"/>
    </row>
    <row r="253" spans="2:25" s="90" customFormat="1" ht="21" customHeight="1">
      <c r="B253" s="101"/>
      <c r="C253" s="98"/>
      <c r="D253" s="102"/>
      <c r="E253" s="103"/>
      <c r="F253" s="103"/>
      <c r="G253" s="104"/>
      <c r="H253" s="104"/>
      <c r="I253" s="99"/>
      <c r="J253" s="99"/>
      <c r="K253" s="98"/>
      <c r="L253" s="99"/>
      <c r="M253" s="98"/>
      <c r="N253" s="100"/>
      <c r="O253" s="100"/>
      <c r="P253" s="97"/>
      <c r="Q253" s="98"/>
      <c r="R253" s="98"/>
      <c r="S253" s="98"/>
      <c r="T253" s="98"/>
      <c r="U253" s="99"/>
      <c r="V253" s="98"/>
      <c r="W253" s="98"/>
      <c r="X253" s="99"/>
      <c r="Y253" s="98"/>
    </row>
    <row r="254" spans="2:25" s="90" customFormat="1" ht="21" customHeight="1">
      <c r="B254" s="101"/>
      <c r="C254" s="98"/>
      <c r="D254" s="102"/>
      <c r="E254" s="103"/>
      <c r="F254" s="103"/>
      <c r="G254" s="104"/>
      <c r="H254" s="104"/>
      <c r="I254" s="99"/>
      <c r="J254" s="99"/>
      <c r="K254" s="98"/>
      <c r="L254" s="99"/>
      <c r="M254" s="98"/>
      <c r="N254" s="100"/>
      <c r="O254" s="100"/>
      <c r="P254" s="97"/>
      <c r="Q254" s="98"/>
      <c r="R254" s="98"/>
      <c r="S254" s="98"/>
      <c r="T254" s="98"/>
      <c r="U254" s="99"/>
      <c r="V254" s="98"/>
      <c r="W254" s="98"/>
      <c r="X254" s="99"/>
      <c r="Y254" s="98"/>
    </row>
    <row r="255" spans="2:25" s="90" customFormat="1" ht="21" customHeight="1">
      <c r="B255" s="101"/>
      <c r="C255" s="98"/>
      <c r="D255" s="102"/>
      <c r="E255" s="103"/>
      <c r="F255" s="103"/>
      <c r="G255" s="104"/>
      <c r="H255" s="104"/>
      <c r="I255" s="99"/>
      <c r="J255" s="99"/>
      <c r="K255" s="98"/>
      <c r="L255" s="99"/>
      <c r="M255" s="98"/>
      <c r="N255" s="100"/>
      <c r="O255" s="100"/>
      <c r="P255" s="97"/>
      <c r="Q255" s="98"/>
      <c r="R255" s="98"/>
      <c r="S255" s="98"/>
      <c r="T255" s="98"/>
      <c r="U255" s="99"/>
      <c r="V255" s="98"/>
      <c r="W255" s="98"/>
      <c r="X255" s="99"/>
      <c r="Y255" s="98"/>
    </row>
    <row r="256" spans="2:25" s="90" customFormat="1" ht="21" customHeight="1">
      <c r="B256" s="101"/>
      <c r="C256" s="98"/>
      <c r="D256" s="102"/>
      <c r="E256" s="103"/>
      <c r="F256" s="103"/>
      <c r="G256" s="104"/>
      <c r="H256" s="104"/>
      <c r="I256" s="99"/>
      <c r="J256" s="99"/>
      <c r="K256" s="98"/>
      <c r="L256" s="99"/>
      <c r="M256" s="98"/>
      <c r="N256" s="100"/>
      <c r="O256" s="100"/>
      <c r="P256" s="97"/>
      <c r="Q256" s="98"/>
      <c r="R256" s="98"/>
      <c r="S256" s="98"/>
      <c r="T256" s="98"/>
      <c r="U256" s="99"/>
      <c r="V256" s="98"/>
      <c r="W256" s="98"/>
      <c r="X256" s="99"/>
      <c r="Y256" s="98"/>
    </row>
    <row r="257" spans="2:25" s="90" customFormat="1" ht="21" customHeight="1">
      <c r="B257" s="101"/>
      <c r="C257" s="98"/>
      <c r="D257" s="102"/>
      <c r="E257" s="103"/>
      <c r="F257" s="103"/>
      <c r="G257" s="104"/>
      <c r="H257" s="104"/>
      <c r="I257" s="99"/>
      <c r="J257" s="99"/>
      <c r="K257" s="98"/>
      <c r="L257" s="99"/>
      <c r="M257" s="98"/>
      <c r="N257" s="100"/>
      <c r="O257" s="100"/>
      <c r="P257" s="97"/>
      <c r="Q257" s="98"/>
      <c r="R257" s="98"/>
      <c r="S257" s="98"/>
      <c r="T257" s="98"/>
      <c r="U257" s="99"/>
      <c r="V257" s="98"/>
      <c r="W257" s="98"/>
      <c r="X257" s="99"/>
      <c r="Y257" s="98"/>
    </row>
    <row r="258" spans="2:25" s="90" customFormat="1" ht="21" customHeight="1">
      <c r="B258" s="101"/>
      <c r="C258" s="98"/>
      <c r="D258" s="102"/>
      <c r="E258" s="103"/>
      <c r="F258" s="103"/>
      <c r="G258" s="104"/>
      <c r="H258" s="104"/>
      <c r="I258" s="99"/>
      <c r="J258" s="99"/>
      <c r="K258" s="98"/>
      <c r="L258" s="99"/>
      <c r="M258" s="98"/>
      <c r="N258" s="100"/>
      <c r="O258" s="100"/>
      <c r="P258" s="97"/>
      <c r="Q258" s="98"/>
      <c r="R258" s="98"/>
      <c r="S258" s="98"/>
      <c r="T258" s="98"/>
      <c r="U258" s="99"/>
      <c r="V258" s="98"/>
      <c r="W258" s="98"/>
      <c r="X258" s="99"/>
      <c r="Y258" s="98"/>
    </row>
    <row r="259" spans="2:25" s="90" customFormat="1" ht="21" customHeight="1">
      <c r="B259" s="101"/>
      <c r="C259" s="98"/>
      <c r="D259" s="102"/>
      <c r="E259" s="103"/>
      <c r="F259" s="103"/>
      <c r="G259" s="104"/>
      <c r="H259" s="104"/>
      <c r="I259" s="99"/>
      <c r="J259" s="99"/>
      <c r="K259" s="98"/>
      <c r="L259" s="99"/>
      <c r="M259" s="98"/>
      <c r="N259" s="100"/>
      <c r="O259" s="100"/>
      <c r="P259" s="97"/>
      <c r="Q259" s="98"/>
      <c r="R259" s="98"/>
      <c r="S259" s="98"/>
      <c r="T259" s="98"/>
      <c r="U259" s="99"/>
      <c r="V259" s="98"/>
      <c r="W259" s="98"/>
      <c r="X259" s="99"/>
      <c r="Y259" s="98"/>
    </row>
    <row r="260" spans="2:25" s="90" customFormat="1" ht="21" customHeight="1">
      <c r="B260" s="101"/>
      <c r="C260" s="98"/>
      <c r="D260" s="102"/>
      <c r="E260" s="103"/>
      <c r="F260" s="103"/>
      <c r="G260" s="104"/>
      <c r="H260" s="104"/>
      <c r="I260" s="99"/>
      <c r="J260" s="99"/>
      <c r="K260" s="98"/>
      <c r="L260" s="99"/>
      <c r="M260" s="98"/>
      <c r="N260" s="100"/>
      <c r="O260" s="100"/>
      <c r="P260" s="97"/>
      <c r="Q260" s="98"/>
      <c r="R260" s="98"/>
      <c r="S260" s="98"/>
      <c r="T260" s="98"/>
      <c r="U260" s="99"/>
      <c r="V260" s="98"/>
      <c r="W260" s="98"/>
      <c r="X260" s="99"/>
      <c r="Y260" s="98"/>
    </row>
    <row r="261" spans="2:25" s="90" customFormat="1" ht="21" customHeight="1">
      <c r="B261" s="101"/>
      <c r="C261" s="98"/>
      <c r="D261" s="102"/>
      <c r="E261" s="103"/>
      <c r="F261" s="103"/>
      <c r="G261" s="104"/>
      <c r="H261" s="104"/>
      <c r="I261" s="99"/>
      <c r="J261" s="99"/>
      <c r="K261" s="98"/>
      <c r="L261" s="99"/>
      <c r="M261" s="98"/>
      <c r="N261" s="100"/>
      <c r="O261" s="100"/>
      <c r="P261" s="97"/>
      <c r="Q261" s="98"/>
      <c r="R261" s="98"/>
      <c r="S261" s="98"/>
      <c r="T261" s="98"/>
      <c r="U261" s="99"/>
      <c r="V261" s="98"/>
      <c r="W261" s="98"/>
      <c r="X261" s="99"/>
      <c r="Y261" s="98"/>
    </row>
    <row r="262" spans="2:25" s="90" customFormat="1" ht="21" customHeight="1">
      <c r="B262" s="101"/>
      <c r="C262" s="98"/>
      <c r="D262" s="102"/>
      <c r="E262" s="103"/>
      <c r="F262" s="103"/>
      <c r="G262" s="104"/>
      <c r="H262" s="104"/>
      <c r="I262" s="99"/>
      <c r="J262" s="99"/>
      <c r="K262" s="98"/>
      <c r="L262" s="99"/>
      <c r="M262" s="98"/>
      <c r="N262" s="100"/>
      <c r="O262" s="100"/>
      <c r="P262" s="97"/>
      <c r="Q262" s="98"/>
      <c r="R262" s="98"/>
      <c r="S262" s="98"/>
      <c r="T262" s="98"/>
      <c r="U262" s="99"/>
      <c r="V262" s="98"/>
      <c r="W262" s="98"/>
      <c r="X262" s="99"/>
      <c r="Y262" s="98"/>
    </row>
    <row r="263" spans="2:25" s="90" customFormat="1" ht="21" customHeight="1">
      <c r="B263" s="101"/>
      <c r="C263" s="98"/>
      <c r="D263" s="102"/>
      <c r="E263" s="103"/>
      <c r="F263" s="103"/>
      <c r="G263" s="104"/>
      <c r="H263" s="104"/>
      <c r="I263" s="99"/>
      <c r="J263" s="99"/>
      <c r="K263" s="98"/>
      <c r="L263" s="99"/>
      <c r="M263" s="98"/>
      <c r="N263" s="100"/>
      <c r="O263" s="100"/>
      <c r="P263" s="97"/>
      <c r="Q263" s="98"/>
      <c r="R263" s="98"/>
      <c r="S263" s="98"/>
      <c r="T263" s="98"/>
      <c r="U263" s="99"/>
      <c r="V263" s="98"/>
      <c r="W263" s="98"/>
      <c r="X263" s="99"/>
      <c r="Y263" s="98"/>
    </row>
    <row r="264" spans="2:25" s="90" customFormat="1" ht="21" customHeight="1">
      <c r="B264" s="101"/>
      <c r="C264" s="98"/>
      <c r="D264" s="102"/>
      <c r="E264" s="103"/>
      <c r="F264" s="103"/>
      <c r="G264" s="104"/>
      <c r="H264" s="104"/>
      <c r="I264" s="99"/>
      <c r="J264" s="99"/>
      <c r="K264" s="98"/>
      <c r="L264" s="99"/>
      <c r="M264" s="98"/>
      <c r="N264" s="100"/>
      <c r="O264" s="100"/>
      <c r="P264" s="97"/>
      <c r="Q264" s="98"/>
      <c r="R264" s="98"/>
      <c r="S264" s="98"/>
      <c r="T264" s="98"/>
      <c r="U264" s="99"/>
      <c r="V264" s="98"/>
      <c r="W264" s="98"/>
      <c r="X264" s="99"/>
      <c r="Y264" s="98"/>
    </row>
    <row r="265" spans="2:25" s="90" customFormat="1" ht="21" customHeight="1">
      <c r="B265" s="101"/>
      <c r="C265" s="98"/>
      <c r="D265" s="102"/>
      <c r="E265" s="103"/>
      <c r="F265" s="103"/>
      <c r="G265" s="104"/>
      <c r="H265" s="104"/>
      <c r="I265" s="99"/>
      <c r="J265" s="99"/>
      <c r="K265" s="98"/>
      <c r="L265" s="99"/>
      <c r="M265" s="98"/>
      <c r="N265" s="100"/>
      <c r="O265" s="100"/>
      <c r="P265" s="97"/>
      <c r="Q265" s="98"/>
      <c r="R265" s="98"/>
      <c r="S265" s="98"/>
      <c r="T265" s="98"/>
      <c r="U265" s="99"/>
      <c r="V265" s="98"/>
      <c r="W265" s="98"/>
      <c r="X265" s="99"/>
      <c r="Y265" s="98"/>
    </row>
    <row r="266" spans="2:25" s="90" customFormat="1" ht="21" customHeight="1">
      <c r="B266" s="101"/>
      <c r="C266" s="98"/>
      <c r="D266" s="102"/>
      <c r="E266" s="103"/>
      <c r="F266" s="103"/>
      <c r="G266" s="104"/>
      <c r="H266" s="104"/>
      <c r="I266" s="99"/>
      <c r="J266" s="99"/>
      <c r="K266" s="98"/>
      <c r="L266" s="99"/>
      <c r="M266" s="98"/>
      <c r="N266" s="100"/>
      <c r="O266" s="100"/>
      <c r="P266" s="97"/>
      <c r="Q266" s="98"/>
      <c r="R266" s="98"/>
      <c r="S266" s="98"/>
      <c r="T266" s="98"/>
      <c r="U266" s="99"/>
      <c r="V266" s="98"/>
      <c r="W266" s="98"/>
      <c r="X266" s="99"/>
      <c r="Y266" s="98"/>
    </row>
    <row r="267" spans="2:25" s="90" customFormat="1" ht="21" customHeight="1">
      <c r="B267" s="101"/>
      <c r="C267" s="98"/>
      <c r="D267" s="102"/>
      <c r="E267" s="103"/>
      <c r="F267" s="103"/>
      <c r="G267" s="104"/>
      <c r="H267" s="104"/>
      <c r="I267" s="99"/>
      <c r="J267" s="99"/>
      <c r="K267" s="98"/>
      <c r="L267" s="99"/>
      <c r="M267" s="98"/>
      <c r="N267" s="100"/>
      <c r="O267" s="100"/>
      <c r="P267" s="97"/>
      <c r="Q267" s="98"/>
      <c r="R267" s="98"/>
      <c r="S267" s="98"/>
      <c r="T267" s="98"/>
      <c r="U267" s="99"/>
      <c r="V267" s="98"/>
      <c r="W267" s="98"/>
      <c r="X267" s="99"/>
      <c r="Y267" s="98"/>
    </row>
    <row r="268" spans="2:25" s="90" customFormat="1" ht="21" customHeight="1">
      <c r="B268" s="101"/>
      <c r="C268" s="98"/>
      <c r="D268" s="102"/>
      <c r="E268" s="103"/>
      <c r="F268" s="103"/>
      <c r="G268" s="104"/>
      <c r="H268" s="104"/>
      <c r="I268" s="99"/>
      <c r="J268" s="99"/>
      <c r="K268" s="98"/>
      <c r="L268" s="99"/>
      <c r="M268" s="98"/>
      <c r="N268" s="100"/>
      <c r="O268" s="100"/>
      <c r="P268" s="97"/>
      <c r="Q268" s="98"/>
      <c r="R268" s="98"/>
      <c r="S268" s="98"/>
      <c r="T268" s="98"/>
      <c r="U268" s="99"/>
      <c r="V268" s="98"/>
      <c r="W268" s="98"/>
      <c r="X268" s="99"/>
      <c r="Y268" s="98"/>
    </row>
    <row r="269" spans="2:25" s="90" customFormat="1" ht="21" customHeight="1">
      <c r="B269" s="101"/>
      <c r="C269" s="98"/>
      <c r="D269" s="102"/>
      <c r="E269" s="103"/>
      <c r="F269" s="103"/>
      <c r="G269" s="104"/>
      <c r="H269" s="104"/>
      <c r="I269" s="99"/>
      <c r="J269" s="99"/>
      <c r="K269" s="98"/>
      <c r="L269" s="99"/>
      <c r="M269" s="98"/>
      <c r="N269" s="100"/>
      <c r="O269" s="100"/>
      <c r="P269" s="97"/>
      <c r="Q269" s="98"/>
      <c r="R269" s="98"/>
      <c r="S269" s="98"/>
      <c r="T269" s="98"/>
      <c r="U269" s="99"/>
      <c r="V269" s="98"/>
      <c r="W269" s="98"/>
      <c r="X269" s="99"/>
      <c r="Y269" s="98"/>
    </row>
    <row r="270" spans="2:25" s="90" customFormat="1" ht="21" customHeight="1">
      <c r="B270" s="101"/>
      <c r="C270" s="98"/>
      <c r="D270" s="102"/>
      <c r="E270" s="103"/>
      <c r="F270" s="103"/>
      <c r="G270" s="104"/>
      <c r="H270" s="104"/>
      <c r="I270" s="99"/>
      <c r="J270" s="99"/>
      <c r="K270" s="98"/>
      <c r="L270" s="99"/>
      <c r="M270" s="98"/>
      <c r="N270" s="100"/>
      <c r="O270" s="100"/>
      <c r="P270" s="97"/>
      <c r="Q270" s="98"/>
      <c r="R270" s="98"/>
      <c r="S270" s="98"/>
      <c r="T270" s="98"/>
      <c r="U270" s="99"/>
      <c r="V270" s="98"/>
      <c r="W270" s="98"/>
      <c r="X270" s="99"/>
      <c r="Y270" s="98"/>
    </row>
    <row r="271" spans="2:25" s="90" customFormat="1" ht="21" customHeight="1">
      <c r="B271" s="101"/>
      <c r="C271" s="98"/>
      <c r="D271" s="102"/>
      <c r="E271" s="103"/>
      <c r="F271" s="103"/>
      <c r="G271" s="104"/>
      <c r="H271" s="104"/>
      <c r="I271" s="99"/>
      <c r="J271" s="99"/>
      <c r="K271" s="98"/>
      <c r="L271" s="99"/>
      <c r="M271" s="98"/>
      <c r="N271" s="100"/>
      <c r="O271" s="100"/>
      <c r="P271" s="97"/>
      <c r="Q271" s="98"/>
      <c r="R271" s="98"/>
      <c r="S271" s="98"/>
      <c r="T271" s="98"/>
      <c r="U271" s="99"/>
      <c r="V271" s="98"/>
      <c r="W271" s="98"/>
      <c r="X271" s="99"/>
      <c r="Y271" s="98"/>
    </row>
    <row r="272" spans="2:25" s="90" customFormat="1" ht="21" customHeight="1">
      <c r="B272" s="101"/>
      <c r="C272" s="98"/>
      <c r="D272" s="102"/>
      <c r="E272" s="103"/>
      <c r="F272" s="103"/>
      <c r="G272" s="104"/>
      <c r="H272" s="104"/>
      <c r="I272" s="99"/>
      <c r="J272" s="99"/>
      <c r="K272" s="98"/>
      <c r="L272" s="99"/>
      <c r="M272" s="98"/>
      <c r="N272" s="100"/>
      <c r="O272" s="100"/>
      <c r="P272" s="97"/>
      <c r="Q272" s="98"/>
      <c r="R272" s="98"/>
      <c r="S272" s="98"/>
      <c r="T272" s="98"/>
      <c r="U272" s="99"/>
      <c r="V272" s="98"/>
      <c r="W272" s="98"/>
      <c r="X272" s="99"/>
      <c r="Y272" s="98"/>
    </row>
    <row r="273" spans="2:25" s="90" customFormat="1" ht="21" customHeight="1">
      <c r="B273" s="101"/>
      <c r="C273" s="98"/>
      <c r="D273" s="102"/>
      <c r="E273" s="103"/>
      <c r="F273" s="103"/>
      <c r="G273" s="104"/>
      <c r="H273" s="104"/>
      <c r="I273" s="99"/>
      <c r="J273" s="99"/>
      <c r="K273" s="98"/>
      <c r="L273" s="99"/>
      <c r="M273" s="98"/>
      <c r="N273" s="100"/>
      <c r="O273" s="100"/>
      <c r="P273" s="97"/>
      <c r="Q273" s="98"/>
      <c r="R273" s="98"/>
      <c r="S273" s="98"/>
      <c r="T273" s="98"/>
      <c r="U273" s="99"/>
      <c r="V273" s="98"/>
      <c r="W273" s="98"/>
      <c r="X273" s="99"/>
      <c r="Y273" s="98"/>
    </row>
    <row r="274" spans="2:25" s="90" customFormat="1" ht="21" customHeight="1">
      <c r="B274" s="101"/>
      <c r="C274" s="98"/>
      <c r="D274" s="102"/>
      <c r="E274" s="103"/>
      <c r="F274" s="103"/>
      <c r="G274" s="104"/>
      <c r="H274" s="104"/>
      <c r="I274" s="99"/>
      <c r="J274" s="99"/>
      <c r="K274" s="98"/>
      <c r="L274" s="99"/>
      <c r="M274" s="98"/>
      <c r="N274" s="100"/>
      <c r="O274" s="100"/>
      <c r="P274" s="97"/>
      <c r="Q274" s="98"/>
      <c r="R274" s="98"/>
      <c r="S274" s="98"/>
      <c r="T274" s="98"/>
      <c r="U274" s="99"/>
      <c r="V274" s="98"/>
      <c r="W274" s="98"/>
      <c r="X274" s="99"/>
      <c r="Y274" s="98"/>
    </row>
    <row r="275" spans="2:25" s="90" customFormat="1" ht="21" customHeight="1">
      <c r="B275" s="101"/>
      <c r="C275" s="98"/>
      <c r="D275" s="102"/>
      <c r="E275" s="103"/>
      <c r="F275" s="103"/>
      <c r="G275" s="104"/>
      <c r="H275" s="104"/>
      <c r="I275" s="99"/>
      <c r="J275" s="99"/>
      <c r="K275" s="98"/>
      <c r="L275" s="99"/>
      <c r="M275" s="98"/>
      <c r="N275" s="100"/>
      <c r="O275" s="100"/>
      <c r="P275" s="97"/>
      <c r="Q275" s="98"/>
      <c r="R275" s="98"/>
      <c r="S275" s="98"/>
      <c r="T275" s="98"/>
      <c r="U275" s="99"/>
      <c r="V275" s="98"/>
      <c r="W275" s="98"/>
      <c r="X275" s="99"/>
      <c r="Y275" s="98"/>
    </row>
    <row r="276" spans="2:25" s="90" customFormat="1" ht="21" customHeight="1">
      <c r="B276" s="101"/>
      <c r="C276" s="98"/>
      <c r="D276" s="102"/>
      <c r="E276" s="103"/>
      <c r="F276" s="103"/>
      <c r="G276" s="104"/>
      <c r="H276" s="104"/>
      <c r="I276" s="99"/>
      <c r="J276" s="99"/>
      <c r="K276" s="98"/>
      <c r="L276" s="99"/>
      <c r="M276" s="98"/>
      <c r="N276" s="100"/>
      <c r="O276" s="100"/>
      <c r="P276" s="97"/>
      <c r="Q276" s="98"/>
      <c r="R276" s="98"/>
      <c r="S276" s="98"/>
      <c r="T276" s="98"/>
      <c r="U276" s="99"/>
      <c r="V276" s="98"/>
      <c r="W276" s="98"/>
      <c r="X276" s="99"/>
      <c r="Y276" s="98"/>
    </row>
    <row r="277" spans="2:25" s="90" customFormat="1" ht="21" customHeight="1">
      <c r="B277" s="101"/>
      <c r="C277" s="98"/>
      <c r="D277" s="102"/>
      <c r="E277" s="103"/>
      <c r="F277" s="103"/>
      <c r="G277" s="104"/>
      <c r="H277" s="104"/>
      <c r="I277" s="99"/>
      <c r="J277" s="99"/>
      <c r="K277" s="98"/>
      <c r="L277" s="99"/>
      <c r="M277" s="98"/>
      <c r="N277" s="100"/>
      <c r="O277" s="100"/>
      <c r="P277" s="97"/>
      <c r="Q277" s="98"/>
      <c r="R277" s="98"/>
      <c r="S277" s="98"/>
      <c r="T277" s="98"/>
      <c r="U277" s="99"/>
      <c r="V277" s="98"/>
      <c r="W277" s="98"/>
      <c r="X277" s="99"/>
      <c r="Y277" s="98"/>
    </row>
    <row r="278" spans="2:25" s="90" customFormat="1" ht="21" customHeight="1">
      <c r="B278" s="101"/>
      <c r="C278" s="98"/>
      <c r="D278" s="102"/>
      <c r="E278" s="103"/>
      <c r="F278" s="103"/>
      <c r="G278" s="104"/>
      <c r="H278" s="104"/>
      <c r="I278" s="99"/>
      <c r="J278" s="99"/>
      <c r="K278" s="98"/>
      <c r="L278" s="99"/>
      <c r="M278" s="98"/>
      <c r="N278" s="100"/>
      <c r="O278" s="100"/>
      <c r="P278" s="97"/>
      <c r="Q278" s="98"/>
      <c r="R278" s="98"/>
      <c r="S278" s="98"/>
      <c r="T278" s="98"/>
      <c r="U278" s="99"/>
      <c r="V278" s="98"/>
      <c r="W278" s="98"/>
      <c r="X278" s="99"/>
      <c r="Y278" s="98"/>
    </row>
    <row r="279" spans="2:25" s="90" customFormat="1" ht="21" customHeight="1">
      <c r="B279" s="101"/>
      <c r="C279" s="98"/>
      <c r="D279" s="102"/>
      <c r="E279" s="103"/>
      <c r="F279" s="103"/>
      <c r="G279" s="104"/>
      <c r="H279" s="104"/>
      <c r="I279" s="99"/>
      <c r="J279" s="99"/>
      <c r="K279" s="98"/>
      <c r="L279" s="99"/>
      <c r="M279" s="98"/>
      <c r="N279" s="100"/>
      <c r="O279" s="100"/>
      <c r="P279" s="97"/>
      <c r="Q279" s="98"/>
      <c r="R279" s="98"/>
      <c r="S279" s="98"/>
      <c r="T279" s="98"/>
      <c r="U279" s="99"/>
      <c r="V279" s="98"/>
      <c r="W279" s="98"/>
      <c r="X279" s="99"/>
      <c r="Y279" s="98"/>
    </row>
    <row r="280" spans="2:25" s="90" customFormat="1" ht="21" customHeight="1">
      <c r="B280" s="101"/>
      <c r="C280" s="98"/>
      <c r="D280" s="102"/>
      <c r="E280" s="103"/>
      <c r="F280" s="103"/>
      <c r="G280" s="104"/>
      <c r="H280" s="104"/>
      <c r="I280" s="99"/>
      <c r="J280" s="99"/>
      <c r="K280" s="98"/>
      <c r="L280" s="99"/>
      <c r="M280" s="98"/>
      <c r="N280" s="100"/>
      <c r="O280" s="100"/>
      <c r="P280" s="97"/>
      <c r="Q280" s="98"/>
      <c r="R280" s="98"/>
      <c r="S280" s="98"/>
      <c r="T280" s="98"/>
      <c r="U280" s="99"/>
      <c r="V280" s="98"/>
      <c r="W280" s="98"/>
      <c r="X280" s="99"/>
      <c r="Y280" s="98"/>
    </row>
    <row r="281" spans="2:25" s="90" customFormat="1" ht="21" customHeight="1">
      <c r="B281" s="101"/>
      <c r="C281" s="98"/>
      <c r="D281" s="102"/>
      <c r="E281" s="103"/>
      <c r="F281" s="103"/>
      <c r="G281" s="104"/>
      <c r="H281" s="104"/>
      <c r="I281" s="99"/>
      <c r="J281" s="99"/>
      <c r="K281" s="98"/>
      <c r="L281" s="99"/>
      <c r="M281" s="98"/>
      <c r="N281" s="100"/>
      <c r="O281" s="100"/>
      <c r="P281" s="97"/>
      <c r="Q281" s="98"/>
      <c r="R281" s="98"/>
      <c r="S281" s="98"/>
      <c r="T281" s="98"/>
      <c r="U281" s="99"/>
      <c r="V281" s="98"/>
      <c r="W281" s="98"/>
      <c r="X281" s="99"/>
      <c r="Y281" s="98"/>
    </row>
    <row r="282" spans="2:25" s="90" customFormat="1" ht="21" customHeight="1">
      <c r="B282" s="101"/>
      <c r="C282" s="98"/>
      <c r="D282" s="102"/>
      <c r="E282" s="103"/>
      <c r="F282" s="103"/>
      <c r="G282" s="104"/>
      <c r="H282" s="104"/>
      <c r="I282" s="99"/>
      <c r="J282" s="99"/>
      <c r="K282" s="98"/>
      <c r="L282" s="99"/>
      <c r="M282" s="98"/>
      <c r="N282" s="100"/>
      <c r="O282" s="100"/>
      <c r="P282" s="97"/>
      <c r="Q282" s="98"/>
      <c r="R282" s="98"/>
      <c r="S282" s="98"/>
      <c r="T282" s="98"/>
      <c r="U282" s="99"/>
      <c r="V282" s="98"/>
      <c r="W282" s="98"/>
      <c r="X282" s="99"/>
      <c r="Y282" s="98"/>
    </row>
    <row r="283" spans="2:25" s="90" customFormat="1" ht="21" customHeight="1">
      <c r="B283" s="101"/>
      <c r="C283" s="98"/>
      <c r="D283" s="102"/>
      <c r="E283" s="103"/>
      <c r="F283" s="103"/>
      <c r="G283" s="104"/>
      <c r="H283" s="104"/>
      <c r="I283" s="99"/>
      <c r="J283" s="99"/>
      <c r="K283" s="98"/>
      <c r="L283" s="99"/>
      <c r="M283" s="98"/>
      <c r="N283" s="100"/>
      <c r="O283" s="100"/>
      <c r="P283" s="97"/>
      <c r="Q283" s="98"/>
      <c r="R283" s="98"/>
      <c r="S283" s="98"/>
      <c r="T283" s="98"/>
      <c r="U283" s="99"/>
      <c r="V283" s="98"/>
      <c r="W283" s="98"/>
      <c r="X283" s="99"/>
      <c r="Y283" s="98"/>
    </row>
    <row r="284" spans="2:25" s="90" customFormat="1" ht="21" customHeight="1">
      <c r="B284" s="101"/>
      <c r="C284" s="98"/>
      <c r="D284" s="102"/>
      <c r="E284" s="103"/>
      <c r="F284" s="103"/>
      <c r="G284" s="104"/>
      <c r="H284" s="104"/>
      <c r="I284" s="99"/>
      <c r="J284" s="99"/>
      <c r="K284" s="98"/>
      <c r="L284" s="99"/>
      <c r="M284" s="98"/>
      <c r="N284" s="100"/>
      <c r="O284" s="100"/>
      <c r="P284" s="97"/>
      <c r="Q284" s="98"/>
      <c r="R284" s="98"/>
      <c r="S284" s="98"/>
      <c r="T284" s="98"/>
      <c r="U284" s="99"/>
      <c r="V284" s="98"/>
      <c r="W284" s="98"/>
      <c r="X284" s="99"/>
      <c r="Y284" s="98"/>
    </row>
    <row r="285" spans="2:25" s="90" customFormat="1" ht="21" customHeight="1">
      <c r="B285" s="101"/>
      <c r="C285" s="98"/>
      <c r="D285" s="102"/>
      <c r="E285" s="103"/>
      <c r="F285" s="103"/>
      <c r="G285" s="104"/>
      <c r="H285" s="104"/>
      <c r="I285" s="99"/>
      <c r="J285" s="99"/>
      <c r="K285" s="98"/>
      <c r="L285" s="99"/>
      <c r="M285" s="98"/>
      <c r="N285" s="100"/>
      <c r="O285" s="100"/>
      <c r="P285" s="97"/>
      <c r="Q285" s="98"/>
      <c r="R285" s="98"/>
      <c r="S285" s="98"/>
      <c r="T285" s="98"/>
      <c r="U285" s="99"/>
      <c r="V285" s="98"/>
      <c r="W285" s="98"/>
      <c r="X285" s="99"/>
      <c r="Y285" s="98"/>
    </row>
    <row r="286" spans="2:25" s="90" customFormat="1" ht="21" customHeight="1">
      <c r="B286" s="101"/>
      <c r="C286" s="98"/>
      <c r="D286" s="102"/>
      <c r="E286" s="103"/>
      <c r="F286" s="103"/>
      <c r="G286" s="104"/>
      <c r="H286" s="104"/>
      <c r="I286" s="99"/>
      <c r="J286" s="99"/>
      <c r="K286" s="98"/>
      <c r="L286" s="99"/>
      <c r="M286" s="98"/>
      <c r="N286" s="100"/>
      <c r="O286" s="100"/>
      <c r="P286" s="97"/>
      <c r="Q286" s="98"/>
      <c r="R286" s="98"/>
      <c r="S286" s="98"/>
      <c r="T286" s="98"/>
      <c r="U286" s="99"/>
      <c r="V286" s="98"/>
      <c r="W286" s="98"/>
      <c r="X286" s="99"/>
      <c r="Y286" s="98"/>
    </row>
    <row r="287" spans="2:25" s="90" customFormat="1" ht="21" customHeight="1">
      <c r="B287" s="101"/>
      <c r="C287" s="98"/>
      <c r="D287" s="102"/>
      <c r="E287" s="103"/>
      <c r="F287" s="103"/>
      <c r="G287" s="104"/>
      <c r="H287" s="104"/>
      <c r="I287" s="99"/>
      <c r="J287" s="99"/>
      <c r="K287" s="98"/>
      <c r="L287" s="99"/>
      <c r="M287" s="98"/>
      <c r="N287" s="100"/>
      <c r="O287" s="100"/>
      <c r="P287" s="97"/>
      <c r="Q287" s="98"/>
      <c r="R287" s="98"/>
      <c r="S287" s="98"/>
      <c r="T287" s="98"/>
      <c r="U287" s="99"/>
      <c r="V287" s="98"/>
      <c r="W287" s="98"/>
      <c r="X287" s="99"/>
      <c r="Y287" s="98"/>
    </row>
    <row r="288" spans="2:25" s="90" customFormat="1" ht="21" customHeight="1">
      <c r="B288" s="101"/>
      <c r="C288" s="98"/>
      <c r="D288" s="102"/>
      <c r="E288" s="103"/>
      <c r="F288" s="103"/>
      <c r="G288" s="104"/>
      <c r="H288" s="104"/>
      <c r="I288" s="99"/>
      <c r="J288" s="99"/>
      <c r="K288" s="98"/>
      <c r="L288" s="99"/>
      <c r="M288" s="98"/>
      <c r="N288" s="100"/>
      <c r="O288" s="100"/>
      <c r="P288" s="97"/>
      <c r="Q288" s="98"/>
      <c r="R288" s="98"/>
      <c r="S288" s="98"/>
      <c r="T288" s="98"/>
      <c r="U288" s="99"/>
      <c r="V288" s="98"/>
      <c r="W288" s="98"/>
      <c r="X288" s="99"/>
      <c r="Y288" s="98"/>
    </row>
    <row r="289" spans="2:25" s="90" customFormat="1" ht="21" customHeight="1">
      <c r="B289" s="101"/>
      <c r="C289" s="98"/>
      <c r="D289" s="102"/>
      <c r="E289" s="103"/>
      <c r="F289" s="103"/>
      <c r="G289" s="104"/>
      <c r="H289" s="104"/>
      <c r="I289" s="99"/>
      <c r="J289" s="99"/>
      <c r="K289" s="98"/>
      <c r="L289" s="99"/>
      <c r="M289" s="98"/>
      <c r="N289" s="100"/>
      <c r="O289" s="100"/>
      <c r="P289" s="97"/>
      <c r="Q289" s="98"/>
      <c r="R289" s="98"/>
      <c r="S289" s="98"/>
      <c r="T289" s="98"/>
      <c r="U289" s="99"/>
      <c r="V289" s="98"/>
      <c r="W289" s="98"/>
      <c r="X289" s="99"/>
      <c r="Y289" s="98"/>
    </row>
    <row r="290" spans="2:25" s="90" customFormat="1" ht="21" customHeight="1">
      <c r="B290" s="101"/>
      <c r="C290" s="98"/>
      <c r="D290" s="102"/>
      <c r="E290" s="103"/>
      <c r="F290" s="103"/>
      <c r="G290" s="104"/>
      <c r="H290" s="104"/>
      <c r="I290" s="99"/>
      <c r="J290" s="99"/>
      <c r="K290" s="98"/>
      <c r="L290" s="99"/>
      <c r="M290" s="98"/>
      <c r="N290" s="100"/>
      <c r="O290" s="100"/>
      <c r="P290" s="97"/>
      <c r="Q290" s="98"/>
      <c r="R290" s="98"/>
      <c r="S290" s="98"/>
      <c r="T290" s="98"/>
      <c r="U290" s="99"/>
      <c r="V290" s="98"/>
      <c r="W290" s="98"/>
      <c r="X290" s="99"/>
      <c r="Y290" s="98"/>
    </row>
    <row r="291" spans="2:25" s="90" customFormat="1" ht="21" customHeight="1">
      <c r="B291" s="101"/>
      <c r="C291" s="98"/>
      <c r="D291" s="102"/>
      <c r="E291" s="103"/>
      <c r="F291" s="103"/>
      <c r="G291" s="104"/>
      <c r="H291" s="104"/>
      <c r="I291" s="99"/>
      <c r="J291" s="99"/>
      <c r="K291" s="98"/>
      <c r="L291" s="99"/>
      <c r="M291" s="98"/>
      <c r="N291" s="100"/>
      <c r="O291" s="100"/>
      <c r="P291" s="97"/>
      <c r="Q291" s="98"/>
      <c r="R291" s="98"/>
      <c r="S291" s="98"/>
      <c r="T291" s="98"/>
      <c r="U291" s="99"/>
      <c r="V291" s="98"/>
      <c r="W291" s="98"/>
      <c r="X291" s="99"/>
      <c r="Y291" s="98"/>
    </row>
    <row r="292" spans="2:25" s="90" customFormat="1" ht="21" customHeight="1">
      <c r="B292" s="101"/>
      <c r="C292" s="98"/>
      <c r="D292" s="102"/>
      <c r="E292" s="103"/>
      <c r="F292" s="103"/>
      <c r="G292" s="104"/>
      <c r="H292" s="104"/>
      <c r="I292" s="99"/>
      <c r="J292" s="99"/>
      <c r="K292" s="98"/>
      <c r="L292" s="99"/>
      <c r="M292" s="98"/>
      <c r="N292" s="100"/>
      <c r="O292" s="100"/>
      <c r="P292" s="97"/>
      <c r="Q292" s="98"/>
      <c r="R292" s="98"/>
      <c r="S292" s="98"/>
      <c r="T292" s="98"/>
      <c r="U292" s="99"/>
      <c r="V292" s="98"/>
      <c r="W292" s="98"/>
      <c r="X292" s="99"/>
      <c r="Y292" s="98"/>
    </row>
    <row r="293" spans="2:25" s="90" customFormat="1" ht="21" customHeight="1">
      <c r="B293" s="101"/>
      <c r="C293" s="98"/>
      <c r="D293" s="102"/>
      <c r="E293" s="103"/>
      <c r="F293" s="103"/>
      <c r="G293" s="104"/>
      <c r="H293" s="104"/>
      <c r="I293" s="99"/>
      <c r="J293" s="99"/>
      <c r="K293" s="98"/>
      <c r="L293" s="99"/>
      <c r="M293" s="98"/>
      <c r="N293" s="100"/>
      <c r="O293" s="100"/>
      <c r="P293" s="97"/>
      <c r="Q293" s="98"/>
      <c r="R293" s="98"/>
      <c r="S293" s="98"/>
      <c r="T293" s="98"/>
      <c r="U293" s="99"/>
      <c r="V293" s="98"/>
      <c r="W293" s="98"/>
      <c r="X293" s="99"/>
      <c r="Y293" s="98"/>
    </row>
    <row r="294" spans="2:25" s="90" customFormat="1" ht="21" customHeight="1">
      <c r="B294" s="101"/>
      <c r="C294" s="98"/>
      <c r="D294" s="102"/>
      <c r="E294" s="103"/>
      <c r="F294" s="103"/>
      <c r="G294" s="104"/>
      <c r="H294" s="104"/>
      <c r="I294" s="99"/>
      <c r="J294" s="99"/>
      <c r="K294" s="98"/>
      <c r="L294" s="99"/>
      <c r="M294" s="98"/>
      <c r="N294" s="100"/>
      <c r="O294" s="100"/>
      <c r="P294" s="97"/>
      <c r="Q294" s="98"/>
      <c r="R294" s="98"/>
      <c r="S294" s="98"/>
      <c r="T294" s="98"/>
      <c r="U294" s="99"/>
      <c r="V294" s="98"/>
      <c r="W294" s="98"/>
      <c r="X294" s="99"/>
      <c r="Y294" s="98"/>
    </row>
    <row r="295" spans="2:25" s="90" customFormat="1" ht="21" customHeight="1">
      <c r="B295" s="101"/>
      <c r="C295" s="98"/>
      <c r="D295" s="102"/>
      <c r="E295" s="103"/>
      <c r="F295" s="103"/>
      <c r="G295" s="104"/>
      <c r="H295" s="104"/>
      <c r="I295" s="99"/>
      <c r="J295" s="99"/>
      <c r="K295" s="98"/>
      <c r="L295" s="99"/>
      <c r="M295" s="98"/>
      <c r="N295" s="100"/>
      <c r="O295" s="100"/>
      <c r="P295" s="97"/>
      <c r="Q295" s="98"/>
      <c r="R295" s="98"/>
      <c r="S295" s="98"/>
      <c r="T295" s="98"/>
      <c r="U295" s="99"/>
      <c r="V295" s="98"/>
      <c r="W295" s="98"/>
      <c r="X295" s="99"/>
      <c r="Y295" s="98"/>
    </row>
    <row r="296" spans="2:25" s="90" customFormat="1" ht="21" customHeight="1">
      <c r="B296" s="101"/>
      <c r="C296" s="98"/>
      <c r="D296" s="102"/>
      <c r="E296" s="103"/>
      <c r="F296" s="103"/>
      <c r="G296" s="104"/>
      <c r="H296" s="104"/>
      <c r="I296" s="99"/>
      <c r="J296" s="99"/>
      <c r="K296" s="98"/>
      <c r="L296" s="99"/>
      <c r="M296" s="98"/>
      <c r="N296" s="100"/>
      <c r="O296" s="100"/>
      <c r="P296" s="97"/>
      <c r="Q296" s="98"/>
      <c r="R296" s="98"/>
      <c r="S296" s="98"/>
      <c r="T296" s="98"/>
      <c r="U296" s="99"/>
      <c r="V296" s="98"/>
      <c r="W296" s="98"/>
      <c r="X296" s="99"/>
      <c r="Y296" s="98"/>
    </row>
    <row r="297" spans="2:25" s="90" customFormat="1" ht="21" customHeight="1">
      <c r="B297" s="101"/>
      <c r="C297" s="98"/>
      <c r="D297" s="102"/>
      <c r="E297" s="103"/>
      <c r="F297" s="103"/>
      <c r="G297" s="104"/>
      <c r="H297" s="104"/>
      <c r="I297" s="99"/>
      <c r="J297" s="99"/>
      <c r="K297" s="98"/>
      <c r="L297" s="99"/>
      <c r="M297" s="98"/>
      <c r="N297" s="100"/>
      <c r="O297" s="100"/>
      <c r="P297" s="97"/>
      <c r="Q297" s="98"/>
      <c r="R297" s="98"/>
      <c r="S297" s="98"/>
      <c r="T297" s="98"/>
      <c r="U297" s="99"/>
      <c r="V297" s="98"/>
      <c r="W297" s="98"/>
      <c r="X297" s="99"/>
      <c r="Y297" s="98"/>
    </row>
    <row r="298" spans="2:25" s="90" customFormat="1" ht="21" customHeight="1">
      <c r="B298" s="101"/>
      <c r="C298" s="98"/>
      <c r="D298" s="102"/>
      <c r="E298" s="103"/>
      <c r="F298" s="103"/>
      <c r="G298" s="104"/>
      <c r="H298" s="104"/>
      <c r="I298" s="99"/>
      <c r="J298" s="99"/>
      <c r="K298" s="98"/>
      <c r="L298" s="99"/>
      <c r="M298" s="98"/>
      <c r="N298" s="100"/>
      <c r="O298" s="100"/>
      <c r="P298" s="97"/>
      <c r="Q298" s="98"/>
      <c r="R298" s="98"/>
      <c r="S298" s="98"/>
      <c r="T298" s="98"/>
      <c r="U298" s="99"/>
      <c r="V298" s="98"/>
      <c r="W298" s="98"/>
      <c r="X298" s="99"/>
      <c r="Y298" s="98"/>
    </row>
    <row r="299" spans="2:25" s="90" customFormat="1" ht="21" customHeight="1">
      <c r="B299" s="101"/>
      <c r="C299" s="98"/>
      <c r="D299" s="102"/>
      <c r="E299" s="103"/>
      <c r="F299" s="103"/>
      <c r="G299" s="104"/>
      <c r="H299" s="104"/>
      <c r="I299" s="99"/>
      <c r="J299" s="99"/>
      <c r="K299" s="98"/>
      <c r="L299" s="99"/>
      <c r="M299" s="98"/>
      <c r="N299" s="100"/>
      <c r="O299" s="100"/>
      <c r="P299" s="97"/>
      <c r="Q299" s="98"/>
      <c r="R299" s="98"/>
      <c r="S299" s="98"/>
      <c r="T299" s="98"/>
      <c r="U299" s="99"/>
      <c r="V299" s="98"/>
      <c r="W299" s="98"/>
      <c r="X299" s="99"/>
      <c r="Y299" s="98"/>
    </row>
    <row r="300" spans="2:25" s="90" customFormat="1" ht="21" customHeight="1">
      <c r="B300" s="101"/>
      <c r="C300" s="98"/>
      <c r="D300" s="102"/>
      <c r="E300" s="103"/>
      <c r="F300" s="103"/>
      <c r="G300" s="104"/>
      <c r="H300" s="104"/>
      <c r="I300" s="99"/>
      <c r="J300" s="99"/>
      <c r="K300" s="98"/>
      <c r="L300" s="99"/>
      <c r="M300" s="98"/>
      <c r="N300" s="100"/>
      <c r="O300" s="100"/>
      <c r="P300" s="97"/>
      <c r="Q300" s="98"/>
      <c r="R300" s="98"/>
      <c r="S300" s="98"/>
      <c r="T300" s="98"/>
      <c r="U300" s="99"/>
      <c r="V300" s="98"/>
      <c r="W300" s="98"/>
      <c r="X300" s="99"/>
      <c r="Y300" s="98"/>
    </row>
    <row r="301" spans="2:25" s="90" customFormat="1" ht="21" customHeight="1">
      <c r="B301" s="101"/>
      <c r="C301" s="98"/>
      <c r="D301" s="102"/>
      <c r="E301" s="103"/>
      <c r="F301" s="103"/>
      <c r="G301" s="104"/>
      <c r="H301" s="104"/>
      <c r="I301" s="99"/>
      <c r="J301" s="99"/>
      <c r="K301" s="98"/>
      <c r="L301" s="99"/>
      <c r="M301" s="98"/>
      <c r="N301" s="100"/>
      <c r="O301" s="100"/>
      <c r="P301" s="97"/>
      <c r="Q301" s="98"/>
      <c r="R301" s="98"/>
      <c r="S301" s="98"/>
      <c r="T301" s="98"/>
      <c r="U301" s="99"/>
      <c r="V301" s="98"/>
      <c r="W301" s="98"/>
      <c r="X301" s="99"/>
      <c r="Y301" s="98"/>
    </row>
    <row r="302" spans="2:25" s="90" customFormat="1" ht="21" customHeight="1">
      <c r="B302" s="101"/>
      <c r="C302" s="98"/>
      <c r="D302" s="102"/>
      <c r="E302" s="103"/>
      <c r="F302" s="103"/>
      <c r="G302" s="104"/>
      <c r="H302" s="104"/>
      <c r="I302" s="99"/>
      <c r="J302" s="99"/>
      <c r="K302" s="98"/>
      <c r="L302" s="99"/>
      <c r="M302" s="98"/>
      <c r="N302" s="100"/>
      <c r="O302" s="100"/>
      <c r="P302" s="97"/>
      <c r="Q302" s="98"/>
      <c r="R302" s="98"/>
      <c r="S302" s="98"/>
      <c r="T302" s="98"/>
      <c r="U302" s="99"/>
      <c r="V302" s="98"/>
      <c r="W302" s="98"/>
      <c r="X302" s="99"/>
      <c r="Y302" s="98"/>
    </row>
    <row r="303" spans="2:25" s="90" customFormat="1" ht="21" customHeight="1">
      <c r="B303" s="101"/>
      <c r="C303" s="98"/>
      <c r="D303" s="102"/>
      <c r="E303" s="103"/>
      <c r="F303" s="103"/>
      <c r="G303" s="104"/>
      <c r="H303" s="104"/>
      <c r="I303" s="99"/>
      <c r="J303" s="99"/>
      <c r="K303" s="98"/>
      <c r="L303" s="99"/>
      <c r="M303" s="98"/>
      <c r="N303" s="100"/>
      <c r="O303" s="100"/>
      <c r="P303" s="97"/>
      <c r="Q303" s="98"/>
      <c r="R303" s="98"/>
      <c r="S303" s="98"/>
      <c r="T303" s="98"/>
      <c r="U303" s="99"/>
      <c r="V303" s="98"/>
      <c r="W303" s="98"/>
      <c r="X303" s="99"/>
      <c r="Y303" s="98"/>
    </row>
    <row r="304" spans="2:25" s="90" customFormat="1" ht="21" customHeight="1">
      <c r="B304" s="101"/>
      <c r="C304" s="98"/>
      <c r="D304" s="102"/>
      <c r="E304" s="103"/>
      <c r="F304" s="103"/>
      <c r="G304" s="104"/>
      <c r="H304" s="104"/>
      <c r="I304" s="99"/>
      <c r="J304" s="99"/>
      <c r="K304" s="98"/>
      <c r="L304" s="99"/>
      <c r="M304" s="98"/>
      <c r="N304" s="100"/>
      <c r="O304" s="100"/>
      <c r="P304" s="97"/>
      <c r="Q304" s="98"/>
      <c r="R304" s="98"/>
      <c r="S304" s="98"/>
      <c r="T304" s="98"/>
      <c r="U304" s="99"/>
      <c r="V304" s="98"/>
      <c r="W304" s="98"/>
      <c r="X304" s="99"/>
      <c r="Y304" s="98"/>
    </row>
    <row r="305" spans="2:25" s="90" customFormat="1" ht="21" customHeight="1">
      <c r="B305" s="101"/>
      <c r="C305" s="98"/>
      <c r="D305" s="102"/>
      <c r="E305" s="103"/>
      <c r="F305" s="103"/>
      <c r="G305" s="104"/>
      <c r="H305" s="104"/>
      <c r="I305" s="99"/>
      <c r="J305" s="99"/>
      <c r="K305" s="98"/>
      <c r="L305" s="99"/>
      <c r="M305" s="98"/>
      <c r="N305" s="100"/>
      <c r="O305" s="100"/>
      <c r="P305" s="97"/>
      <c r="Q305" s="98"/>
      <c r="R305" s="98"/>
      <c r="S305" s="98"/>
      <c r="T305" s="98"/>
      <c r="U305" s="99"/>
      <c r="V305" s="98"/>
      <c r="W305" s="98"/>
      <c r="X305" s="99"/>
      <c r="Y305" s="98"/>
    </row>
    <row r="306" spans="2:25" s="90" customFormat="1" ht="21" customHeight="1">
      <c r="B306" s="101"/>
      <c r="C306" s="98"/>
      <c r="D306" s="102"/>
      <c r="E306" s="103"/>
      <c r="F306" s="103"/>
      <c r="G306" s="104"/>
      <c r="H306" s="104"/>
      <c r="I306" s="99"/>
      <c r="J306" s="99"/>
      <c r="K306" s="98"/>
      <c r="L306" s="99"/>
      <c r="M306" s="98"/>
      <c r="N306" s="100"/>
      <c r="O306" s="100"/>
      <c r="P306" s="97"/>
      <c r="Q306" s="98"/>
      <c r="R306" s="98"/>
      <c r="S306" s="98"/>
      <c r="T306" s="98"/>
      <c r="U306" s="99"/>
      <c r="V306" s="98"/>
      <c r="W306" s="98"/>
      <c r="X306" s="99"/>
      <c r="Y306" s="98"/>
    </row>
    <row r="307" spans="2:25" s="90" customFormat="1" ht="21" customHeight="1">
      <c r="B307" s="101"/>
      <c r="C307" s="98"/>
      <c r="D307" s="102"/>
      <c r="E307" s="103"/>
      <c r="F307" s="103"/>
      <c r="G307" s="104"/>
      <c r="H307" s="104"/>
      <c r="I307" s="99"/>
      <c r="J307" s="99"/>
      <c r="K307" s="98"/>
      <c r="L307" s="99"/>
      <c r="M307" s="98"/>
      <c r="N307" s="100"/>
      <c r="O307" s="100"/>
      <c r="P307" s="97"/>
      <c r="Q307" s="98"/>
      <c r="R307" s="98"/>
      <c r="S307" s="98"/>
      <c r="T307" s="98"/>
      <c r="U307" s="99"/>
      <c r="V307" s="98"/>
      <c r="W307" s="98"/>
      <c r="X307" s="99"/>
      <c r="Y307" s="98"/>
    </row>
    <row r="308" spans="2:25" s="90" customFormat="1" ht="21" customHeight="1">
      <c r="B308" s="101"/>
      <c r="C308" s="98"/>
      <c r="D308" s="102"/>
      <c r="E308" s="103"/>
      <c r="F308" s="103"/>
      <c r="G308" s="104"/>
      <c r="H308" s="104"/>
      <c r="I308" s="99"/>
      <c r="J308" s="99"/>
      <c r="K308" s="98"/>
      <c r="L308" s="99"/>
      <c r="M308" s="98"/>
      <c r="N308" s="100"/>
      <c r="O308" s="100"/>
      <c r="P308" s="97"/>
      <c r="Q308" s="98"/>
      <c r="R308" s="98"/>
      <c r="S308" s="98"/>
      <c r="T308" s="98"/>
      <c r="U308" s="99"/>
      <c r="V308" s="98"/>
      <c r="W308" s="98"/>
      <c r="X308" s="99"/>
      <c r="Y308" s="98"/>
    </row>
    <row r="309" spans="2:25" s="90" customFormat="1" ht="21" customHeight="1">
      <c r="B309" s="101"/>
      <c r="C309" s="98"/>
      <c r="D309" s="102"/>
      <c r="E309" s="103"/>
      <c r="F309" s="103"/>
      <c r="G309" s="104"/>
      <c r="H309" s="104"/>
      <c r="I309" s="99"/>
      <c r="J309" s="99"/>
      <c r="K309" s="98"/>
      <c r="L309" s="99"/>
      <c r="M309" s="98"/>
      <c r="N309" s="100"/>
      <c r="O309" s="100"/>
      <c r="P309" s="97"/>
      <c r="Q309" s="98"/>
      <c r="R309" s="98"/>
      <c r="S309" s="98"/>
      <c r="T309" s="98"/>
      <c r="U309" s="99"/>
      <c r="V309" s="98"/>
      <c r="W309" s="98"/>
      <c r="X309" s="99"/>
      <c r="Y309" s="98"/>
    </row>
    <row r="310" spans="2:25" s="90" customFormat="1" ht="21" customHeight="1">
      <c r="B310" s="101"/>
      <c r="C310" s="98"/>
      <c r="D310" s="102"/>
      <c r="E310" s="103"/>
      <c r="F310" s="103"/>
      <c r="G310" s="104"/>
      <c r="H310" s="104"/>
      <c r="I310" s="99"/>
      <c r="J310" s="99"/>
      <c r="K310" s="98"/>
      <c r="L310" s="99"/>
      <c r="M310" s="98"/>
      <c r="N310" s="100"/>
      <c r="O310" s="100"/>
      <c r="P310" s="97"/>
      <c r="Q310" s="98"/>
      <c r="R310" s="98"/>
      <c r="S310" s="98"/>
      <c r="T310" s="98"/>
      <c r="U310" s="99"/>
      <c r="V310" s="98"/>
      <c r="W310" s="98"/>
      <c r="X310" s="99"/>
      <c r="Y310" s="98"/>
    </row>
    <row r="311" spans="2:25" s="90" customFormat="1" ht="21" customHeight="1">
      <c r="B311" s="101"/>
      <c r="C311" s="98"/>
      <c r="D311" s="102"/>
      <c r="E311" s="103"/>
      <c r="F311" s="103"/>
      <c r="G311" s="104"/>
      <c r="H311" s="104"/>
      <c r="I311" s="99"/>
      <c r="J311" s="99"/>
      <c r="K311" s="98"/>
      <c r="L311" s="99"/>
      <c r="M311" s="98"/>
      <c r="N311" s="100"/>
      <c r="O311" s="100"/>
      <c r="P311" s="97"/>
      <c r="Q311" s="98"/>
      <c r="R311" s="98"/>
      <c r="S311" s="98"/>
      <c r="T311" s="98"/>
      <c r="U311" s="99"/>
      <c r="V311" s="98"/>
      <c r="W311" s="98"/>
      <c r="X311" s="99"/>
      <c r="Y311" s="98"/>
    </row>
    <row r="312" spans="2:25" s="90" customFormat="1" ht="21" customHeight="1">
      <c r="B312" s="101"/>
      <c r="C312" s="98"/>
      <c r="D312" s="102"/>
      <c r="E312" s="103"/>
      <c r="F312" s="103"/>
      <c r="G312" s="104"/>
      <c r="H312" s="104"/>
      <c r="I312" s="99"/>
      <c r="J312" s="99"/>
      <c r="K312" s="98"/>
      <c r="L312" s="99"/>
      <c r="M312" s="98"/>
      <c r="N312" s="100"/>
      <c r="O312" s="100"/>
      <c r="P312" s="97"/>
      <c r="Q312" s="98"/>
      <c r="R312" s="98"/>
      <c r="S312" s="98"/>
      <c r="T312" s="98"/>
      <c r="U312" s="99"/>
      <c r="V312" s="98"/>
      <c r="W312" s="98"/>
      <c r="X312" s="99"/>
      <c r="Y312" s="98"/>
    </row>
    <row r="313" spans="2:25" s="90" customFormat="1" ht="21" customHeight="1">
      <c r="B313" s="101"/>
      <c r="C313" s="98"/>
      <c r="D313" s="102"/>
      <c r="E313" s="103"/>
      <c r="F313" s="103"/>
      <c r="G313" s="104"/>
      <c r="H313" s="104"/>
      <c r="I313" s="99"/>
      <c r="J313" s="99"/>
      <c r="K313" s="98"/>
      <c r="L313" s="99"/>
      <c r="M313" s="98"/>
      <c r="N313" s="100"/>
      <c r="O313" s="100"/>
      <c r="P313" s="97"/>
      <c r="Q313" s="98"/>
      <c r="R313" s="98"/>
      <c r="S313" s="98"/>
      <c r="T313" s="98"/>
      <c r="U313" s="99"/>
      <c r="V313" s="98"/>
      <c r="W313" s="98"/>
      <c r="X313" s="99"/>
      <c r="Y313" s="98"/>
    </row>
    <row r="314" spans="2:25" s="90" customFormat="1" ht="21" customHeight="1">
      <c r="B314" s="101"/>
      <c r="C314" s="98"/>
      <c r="D314" s="102"/>
      <c r="E314" s="103"/>
      <c r="F314" s="103"/>
      <c r="G314" s="104"/>
      <c r="H314" s="104"/>
      <c r="I314" s="99"/>
      <c r="J314" s="99"/>
      <c r="K314" s="98"/>
      <c r="L314" s="99"/>
      <c r="M314" s="98"/>
      <c r="N314" s="100"/>
      <c r="O314" s="100"/>
      <c r="P314" s="97"/>
      <c r="Q314" s="98"/>
      <c r="R314" s="98"/>
      <c r="S314" s="98"/>
      <c r="T314" s="98"/>
      <c r="U314" s="99"/>
      <c r="V314" s="98"/>
      <c r="W314" s="98"/>
      <c r="X314" s="99"/>
      <c r="Y314" s="98"/>
    </row>
    <row r="315" spans="2:25" s="90" customFormat="1" ht="21" customHeight="1">
      <c r="B315" s="101"/>
      <c r="C315" s="98"/>
      <c r="D315" s="102"/>
      <c r="E315" s="103"/>
      <c r="F315" s="103"/>
      <c r="G315" s="104"/>
      <c r="H315" s="104"/>
      <c r="I315" s="99"/>
      <c r="J315" s="99"/>
      <c r="K315" s="98"/>
      <c r="L315" s="99"/>
      <c r="M315" s="98"/>
      <c r="N315" s="100"/>
      <c r="O315" s="100"/>
      <c r="P315" s="97"/>
      <c r="Q315" s="98"/>
      <c r="R315" s="98"/>
      <c r="S315" s="98"/>
      <c r="T315" s="98"/>
      <c r="U315" s="99"/>
      <c r="V315" s="98"/>
      <c r="W315" s="98"/>
      <c r="X315" s="99"/>
      <c r="Y315" s="98"/>
    </row>
    <row r="316" spans="2:25" s="90" customFormat="1" ht="21" customHeight="1">
      <c r="B316" s="101"/>
      <c r="C316" s="98"/>
      <c r="D316" s="102"/>
      <c r="E316" s="103"/>
      <c r="F316" s="103"/>
      <c r="G316" s="104"/>
      <c r="H316" s="104"/>
      <c r="I316" s="99"/>
      <c r="J316" s="99"/>
      <c r="K316" s="98"/>
      <c r="L316" s="99"/>
      <c r="M316" s="98"/>
      <c r="N316" s="100"/>
      <c r="O316" s="100"/>
      <c r="P316" s="97"/>
      <c r="Q316" s="98"/>
      <c r="R316" s="98"/>
      <c r="S316" s="98"/>
      <c r="T316" s="98"/>
      <c r="U316" s="99"/>
      <c r="V316" s="98"/>
      <c r="W316" s="98"/>
      <c r="X316" s="99"/>
      <c r="Y316" s="98"/>
    </row>
    <row r="317" spans="2:25" s="90" customFormat="1" ht="21" customHeight="1">
      <c r="B317" s="101"/>
      <c r="C317" s="98"/>
      <c r="D317" s="102"/>
      <c r="E317" s="103"/>
      <c r="F317" s="103"/>
      <c r="G317" s="104"/>
      <c r="H317" s="104"/>
      <c r="I317" s="99"/>
      <c r="J317" s="99"/>
      <c r="K317" s="98"/>
      <c r="L317" s="99"/>
      <c r="M317" s="98"/>
      <c r="N317" s="100"/>
      <c r="O317" s="100"/>
      <c r="P317" s="97"/>
      <c r="Q317" s="98"/>
      <c r="R317" s="98"/>
      <c r="S317" s="98"/>
      <c r="T317" s="98"/>
      <c r="U317" s="99"/>
      <c r="V317" s="98"/>
      <c r="W317" s="98"/>
      <c r="X317" s="99"/>
      <c r="Y317" s="98"/>
    </row>
    <row r="318" spans="2:25" s="90" customFormat="1" ht="21" customHeight="1">
      <c r="B318" s="101"/>
      <c r="C318" s="98"/>
      <c r="D318" s="102"/>
      <c r="E318" s="103"/>
      <c r="F318" s="103"/>
      <c r="G318" s="104"/>
      <c r="H318" s="104"/>
      <c r="I318" s="99"/>
      <c r="J318" s="99"/>
      <c r="K318" s="98"/>
      <c r="L318" s="99"/>
      <c r="M318" s="98"/>
      <c r="N318" s="100"/>
      <c r="O318" s="100"/>
      <c r="P318" s="97"/>
      <c r="Q318" s="98"/>
      <c r="R318" s="98"/>
      <c r="S318" s="98"/>
      <c r="T318" s="98"/>
      <c r="U318" s="99"/>
      <c r="V318" s="98"/>
      <c r="W318" s="98"/>
      <c r="X318" s="99"/>
      <c r="Y318" s="98"/>
    </row>
    <row r="319" spans="2:25" s="90" customFormat="1" ht="21" customHeight="1">
      <c r="B319" s="101"/>
      <c r="C319" s="98"/>
      <c r="D319" s="102"/>
      <c r="E319" s="103"/>
      <c r="F319" s="103"/>
      <c r="G319" s="104"/>
      <c r="H319" s="104"/>
      <c r="I319" s="99"/>
      <c r="J319" s="99"/>
      <c r="K319" s="98"/>
      <c r="L319" s="99"/>
      <c r="M319" s="98"/>
      <c r="N319" s="100"/>
      <c r="O319" s="100"/>
      <c r="P319" s="97"/>
      <c r="Q319" s="98"/>
      <c r="R319" s="98"/>
      <c r="S319" s="98"/>
      <c r="T319" s="98"/>
      <c r="U319" s="99"/>
      <c r="V319" s="98"/>
      <c r="W319" s="98"/>
      <c r="X319" s="99"/>
      <c r="Y319" s="98"/>
    </row>
    <row r="320" spans="2:25" s="90" customFormat="1" ht="21" customHeight="1">
      <c r="B320" s="101"/>
      <c r="C320" s="98"/>
      <c r="D320" s="102"/>
      <c r="E320" s="103"/>
      <c r="F320" s="103"/>
      <c r="G320" s="104"/>
      <c r="H320" s="104"/>
      <c r="I320" s="99"/>
      <c r="J320" s="99"/>
      <c r="K320" s="98"/>
      <c r="L320" s="99"/>
      <c r="M320" s="98"/>
      <c r="N320" s="100"/>
      <c r="O320" s="100"/>
      <c r="P320" s="97"/>
      <c r="Q320" s="98"/>
      <c r="R320" s="98"/>
      <c r="S320" s="98"/>
      <c r="T320" s="98"/>
      <c r="U320" s="99"/>
      <c r="V320" s="98"/>
      <c r="W320" s="98"/>
      <c r="X320" s="99"/>
      <c r="Y320" s="98"/>
    </row>
    <row r="321" spans="2:25" s="90" customFormat="1" ht="21" customHeight="1">
      <c r="B321" s="101"/>
      <c r="C321" s="98"/>
      <c r="D321" s="102"/>
      <c r="E321" s="103"/>
      <c r="F321" s="103"/>
      <c r="G321" s="104"/>
      <c r="H321" s="104"/>
      <c r="I321" s="99"/>
      <c r="J321" s="99"/>
      <c r="K321" s="98"/>
      <c r="L321" s="99"/>
      <c r="M321" s="98"/>
      <c r="N321" s="100"/>
      <c r="O321" s="100"/>
      <c r="P321" s="97"/>
      <c r="Q321" s="98"/>
      <c r="R321" s="98"/>
      <c r="S321" s="98"/>
      <c r="T321" s="98"/>
      <c r="U321" s="99"/>
      <c r="V321" s="98"/>
      <c r="W321" s="98"/>
      <c r="X321" s="99"/>
      <c r="Y321" s="98"/>
    </row>
    <row r="322" spans="2:25" s="90" customFormat="1" ht="21" customHeight="1">
      <c r="B322" s="101"/>
      <c r="C322" s="98"/>
      <c r="D322" s="102"/>
      <c r="E322" s="103"/>
      <c r="F322" s="103"/>
      <c r="G322" s="104"/>
      <c r="H322" s="104"/>
      <c r="I322" s="99"/>
      <c r="J322" s="99"/>
      <c r="K322" s="98"/>
      <c r="L322" s="99"/>
      <c r="M322" s="98"/>
      <c r="N322" s="100"/>
      <c r="O322" s="100"/>
      <c r="P322" s="97"/>
      <c r="Q322" s="98"/>
      <c r="R322" s="98"/>
      <c r="S322" s="98"/>
      <c r="T322" s="98"/>
      <c r="U322" s="99"/>
      <c r="V322" s="98"/>
      <c r="W322" s="98"/>
      <c r="X322" s="99"/>
      <c r="Y322" s="98"/>
    </row>
    <row r="323" spans="2:25" s="90" customFormat="1" ht="21" customHeight="1">
      <c r="B323" s="101"/>
      <c r="C323" s="98"/>
      <c r="D323" s="102"/>
      <c r="E323" s="103"/>
      <c r="F323" s="103"/>
      <c r="G323" s="104"/>
      <c r="H323" s="104"/>
      <c r="I323" s="99"/>
      <c r="J323" s="99"/>
      <c r="K323" s="98"/>
      <c r="L323" s="99"/>
      <c r="M323" s="98"/>
      <c r="N323" s="100"/>
      <c r="O323" s="100"/>
      <c r="P323" s="97"/>
      <c r="Q323" s="98"/>
      <c r="R323" s="98"/>
      <c r="S323" s="98"/>
      <c r="T323" s="98"/>
      <c r="U323" s="99"/>
      <c r="V323" s="98"/>
      <c r="W323" s="98"/>
      <c r="X323" s="99"/>
      <c r="Y323" s="98"/>
    </row>
    <row r="324" spans="2:25" s="90" customFormat="1" ht="21" customHeight="1">
      <c r="B324" s="101"/>
      <c r="C324" s="98"/>
      <c r="D324" s="102"/>
      <c r="E324" s="103"/>
      <c r="F324" s="103"/>
      <c r="G324" s="104"/>
      <c r="H324" s="104"/>
      <c r="I324" s="99"/>
      <c r="J324" s="99"/>
      <c r="K324" s="98"/>
      <c r="L324" s="99"/>
      <c r="M324" s="98"/>
      <c r="N324" s="100"/>
      <c r="O324" s="100"/>
      <c r="P324" s="97"/>
      <c r="Q324" s="98"/>
      <c r="R324" s="98"/>
      <c r="S324" s="98"/>
      <c r="T324" s="98"/>
      <c r="U324" s="99"/>
      <c r="V324" s="98"/>
      <c r="W324" s="98"/>
      <c r="X324" s="99"/>
      <c r="Y324" s="98"/>
    </row>
    <row r="325" spans="2:25" s="90" customFormat="1" ht="21" customHeight="1">
      <c r="B325" s="101"/>
      <c r="C325" s="98"/>
      <c r="D325" s="102"/>
      <c r="E325" s="103"/>
      <c r="F325" s="103"/>
      <c r="G325" s="104"/>
      <c r="H325" s="104"/>
      <c r="I325" s="99"/>
      <c r="J325" s="99"/>
      <c r="K325" s="98"/>
      <c r="L325" s="99"/>
      <c r="M325" s="98"/>
      <c r="N325" s="100"/>
      <c r="O325" s="100"/>
      <c r="P325" s="97"/>
      <c r="Q325" s="98"/>
      <c r="R325" s="98"/>
      <c r="S325" s="98"/>
      <c r="T325" s="98"/>
      <c r="U325" s="99"/>
      <c r="V325" s="98"/>
      <c r="W325" s="98"/>
      <c r="X325" s="99"/>
      <c r="Y325" s="98"/>
    </row>
    <row r="326" spans="2:25" s="90" customFormat="1" ht="21" customHeight="1">
      <c r="B326" s="101"/>
      <c r="C326" s="98"/>
      <c r="D326" s="102"/>
      <c r="E326" s="103"/>
      <c r="F326" s="103"/>
      <c r="G326" s="104"/>
      <c r="H326" s="104"/>
      <c r="I326" s="99"/>
      <c r="J326" s="99"/>
      <c r="K326" s="98"/>
      <c r="L326" s="99"/>
      <c r="M326" s="98"/>
      <c r="N326" s="100"/>
      <c r="O326" s="100"/>
      <c r="P326" s="97"/>
      <c r="Q326" s="98"/>
      <c r="R326" s="98"/>
      <c r="S326" s="98"/>
      <c r="T326" s="98"/>
      <c r="U326" s="99"/>
      <c r="V326" s="98"/>
      <c r="W326" s="98"/>
      <c r="X326" s="99"/>
      <c r="Y326" s="98"/>
    </row>
    <row r="327" spans="2:25" s="90" customFormat="1" ht="21" customHeight="1">
      <c r="B327" s="101"/>
      <c r="C327" s="98"/>
      <c r="D327" s="102"/>
      <c r="E327" s="103"/>
      <c r="F327" s="103"/>
      <c r="G327" s="104"/>
      <c r="H327" s="104"/>
      <c r="I327" s="99"/>
      <c r="J327" s="99"/>
      <c r="K327" s="98"/>
      <c r="L327" s="99"/>
      <c r="M327" s="98"/>
      <c r="N327" s="100"/>
      <c r="O327" s="100"/>
      <c r="P327" s="97"/>
      <c r="Q327" s="98"/>
      <c r="R327" s="98"/>
      <c r="S327" s="98"/>
      <c r="T327" s="98"/>
      <c r="U327" s="99"/>
      <c r="V327" s="98"/>
      <c r="W327" s="98"/>
      <c r="X327" s="99"/>
      <c r="Y327" s="98"/>
    </row>
    <row r="328" spans="2:25" s="90" customFormat="1" ht="21" customHeight="1">
      <c r="B328" s="101"/>
      <c r="C328" s="98"/>
      <c r="D328" s="102"/>
      <c r="E328" s="103"/>
      <c r="F328" s="103"/>
      <c r="G328" s="104"/>
      <c r="H328" s="104"/>
      <c r="I328" s="99"/>
      <c r="J328" s="99"/>
      <c r="K328" s="98"/>
      <c r="L328" s="99"/>
      <c r="M328" s="98"/>
      <c r="N328" s="100"/>
      <c r="O328" s="100"/>
      <c r="P328" s="97"/>
      <c r="Q328" s="98"/>
      <c r="R328" s="98"/>
      <c r="S328" s="98"/>
      <c r="T328" s="98"/>
      <c r="U328" s="99"/>
      <c r="V328" s="98"/>
      <c r="W328" s="98"/>
      <c r="X328" s="99"/>
      <c r="Y328" s="98"/>
    </row>
    <row r="329" spans="2:25" s="90" customFormat="1" ht="21" customHeight="1">
      <c r="B329" s="101"/>
      <c r="C329" s="98"/>
      <c r="D329" s="102"/>
      <c r="E329" s="103"/>
      <c r="F329" s="103"/>
      <c r="G329" s="104"/>
      <c r="H329" s="104"/>
      <c r="I329" s="99"/>
      <c r="J329" s="99"/>
      <c r="K329" s="98"/>
      <c r="L329" s="99"/>
      <c r="M329" s="98"/>
      <c r="N329" s="100"/>
      <c r="O329" s="100"/>
      <c r="P329" s="97"/>
      <c r="Q329" s="98"/>
      <c r="R329" s="98"/>
      <c r="S329" s="98"/>
      <c r="T329" s="98"/>
      <c r="U329" s="99"/>
      <c r="V329" s="98"/>
      <c r="W329" s="98"/>
      <c r="X329" s="99"/>
      <c r="Y329" s="98"/>
    </row>
    <row r="330" spans="2:25" s="90" customFormat="1" ht="21" customHeight="1">
      <c r="B330" s="101"/>
      <c r="C330" s="98"/>
      <c r="D330" s="102"/>
      <c r="E330" s="103"/>
      <c r="F330" s="103"/>
      <c r="G330" s="104"/>
      <c r="H330" s="104"/>
      <c r="I330" s="99"/>
      <c r="J330" s="99"/>
      <c r="K330" s="98"/>
      <c r="L330" s="99"/>
      <c r="M330" s="98"/>
      <c r="N330" s="100"/>
      <c r="O330" s="100"/>
      <c r="P330" s="97"/>
      <c r="Q330" s="98"/>
      <c r="R330" s="98"/>
      <c r="S330" s="98"/>
      <c r="T330" s="98"/>
      <c r="U330" s="99"/>
      <c r="V330" s="98"/>
      <c r="W330" s="98"/>
      <c r="X330" s="99"/>
      <c r="Y330" s="98"/>
    </row>
    <row r="331" spans="2:25" s="90" customFormat="1" ht="21" customHeight="1">
      <c r="B331" s="101"/>
      <c r="C331" s="98"/>
      <c r="D331" s="102"/>
      <c r="E331" s="103"/>
      <c r="F331" s="103"/>
      <c r="G331" s="104"/>
      <c r="H331" s="104"/>
      <c r="I331" s="99"/>
      <c r="J331" s="99"/>
      <c r="K331" s="98"/>
      <c r="L331" s="99"/>
      <c r="M331" s="98"/>
      <c r="N331" s="100"/>
      <c r="O331" s="100"/>
      <c r="P331" s="97"/>
      <c r="Q331" s="98"/>
      <c r="R331" s="98"/>
      <c r="S331" s="98"/>
      <c r="T331" s="98"/>
      <c r="U331" s="99"/>
      <c r="V331" s="98"/>
      <c r="W331" s="98"/>
      <c r="X331" s="99"/>
      <c r="Y331" s="98"/>
    </row>
    <row r="332" spans="2:25" s="90" customFormat="1" ht="21" customHeight="1">
      <c r="B332" s="101"/>
      <c r="C332" s="98"/>
      <c r="D332" s="102"/>
      <c r="E332" s="103"/>
      <c r="F332" s="103"/>
      <c r="G332" s="104"/>
      <c r="H332" s="104"/>
      <c r="I332" s="99"/>
      <c r="J332" s="99"/>
      <c r="K332" s="98"/>
      <c r="L332" s="99"/>
      <c r="M332" s="98"/>
      <c r="N332" s="100"/>
      <c r="O332" s="100"/>
      <c r="P332" s="97"/>
      <c r="Q332" s="98"/>
      <c r="R332" s="98"/>
      <c r="S332" s="98"/>
      <c r="T332" s="98"/>
      <c r="U332" s="99"/>
      <c r="V332" s="98"/>
      <c r="W332" s="98"/>
      <c r="X332" s="99"/>
      <c r="Y332" s="98"/>
    </row>
    <row r="333" spans="2:25" s="90" customFormat="1" ht="21" customHeight="1">
      <c r="B333" s="101"/>
      <c r="C333" s="98"/>
      <c r="D333" s="102"/>
      <c r="E333" s="103"/>
      <c r="F333" s="103"/>
      <c r="G333" s="104"/>
      <c r="H333" s="104"/>
      <c r="I333" s="99"/>
      <c r="J333" s="99"/>
      <c r="K333" s="98"/>
      <c r="L333" s="99"/>
      <c r="M333" s="98"/>
      <c r="N333" s="100"/>
      <c r="O333" s="100"/>
      <c r="P333" s="97"/>
      <c r="Q333" s="98"/>
      <c r="R333" s="98"/>
      <c r="S333" s="98"/>
      <c r="T333" s="98"/>
      <c r="U333" s="99"/>
      <c r="V333" s="98"/>
      <c r="W333" s="98"/>
      <c r="X333" s="99"/>
      <c r="Y333" s="98"/>
    </row>
    <row r="334" spans="2:25" s="90" customFormat="1" ht="21" customHeight="1">
      <c r="B334" s="101"/>
      <c r="C334" s="98"/>
      <c r="D334" s="102"/>
      <c r="E334" s="103"/>
      <c r="F334" s="103"/>
      <c r="G334" s="104"/>
      <c r="H334" s="104"/>
      <c r="I334" s="99"/>
      <c r="J334" s="99"/>
      <c r="K334" s="98"/>
      <c r="L334" s="99"/>
      <c r="M334" s="98"/>
      <c r="N334" s="100"/>
      <c r="O334" s="100"/>
      <c r="P334" s="97"/>
      <c r="Q334" s="98"/>
      <c r="R334" s="98"/>
      <c r="S334" s="98"/>
      <c r="T334" s="98"/>
      <c r="U334" s="99"/>
      <c r="V334" s="98"/>
      <c r="W334" s="98"/>
      <c r="X334" s="99"/>
      <c r="Y334" s="98"/>
    </row>
    <row r="335" spans="2:25" s="90" customFormat="1" ht="21" customHeight="1">
      <c r="B335" s="101"/>
      <c r="C335" s="98"/>
      <c r="D335" s="102"/>
      <c r="E335" s="103"/>
      <c r="F335" s="103"/>
      <c r="G335" s="104"/>
      <c r="H335" s="104"/>
      <c r="I335" s="99"/>
      <c r="J335" s="99"/>
      <c r="K335" s="98"/>
      <c r="L335" s="99"/>
      <c r="M335" s="98"/>
      <c r="N335" s="100"/>
      <c r="O335" s="100"/>
      <c r="P335" s="97"/>
      <c r="Q335" s="98"/>
      <c r="R335" s="98"/>
      <c r="S335" s="98"/>
      <c r="T335" s="98"/>
      <c r="U335" s="99"/>
      <c r="V335" s="98"/>
      <c r="W335" s="98"/>
      <c r="X335" s="99"/>
      <c r="Y335" s="98"/>
    </row>
    <row r="336" spans="2:25" s="90" customFormat="1" ht="21" customHeight="1">
      <c r="B336" s="101"/>
      <c r="C336" s="98"/>
      <c r="D336" s="102"/>
      <c r="E336" s="103"/>
      <c r="F336" s="103"/>
      <c r="G336" s="104"/>
      <c r="H336" s="104"/>
      <c r="I336" s="99"/>
      <c r="J336" s="99"/>
      <c r="K336" s="98"/>
      <c r="L336" s="99"/>
      <c r="M336" s="98"/>
      <c r="N336" s="100"/>
      <c r="O336" s="100"/>
      <c r="P336" s="97"/>
      <c r="Q336" s="98"/>
      <c r="R336" s="98"/>
      <c r="S336" s="98"/>
      <c r="T336" s="98"/>
      <c r="U336" s="99"/>
      <c r="V336" s="98"/>
      <c r="W336" s="98"/>
      <c r="X336" s="99"/>
      <c r="Y336" s="98"/>
    </row>
    <row r="337" spans="2:25" s="90" customFormat="1" ht="21" customHeight="1">
      <c r="B337" s="101"/>
      <c r="C337" s="98"/>
      <c r="D337" s="102"/>
      <c r="E337" s="103"/>
      <c r="F337" s="103"/>
      <c r="G337" s="104"/>
      <c r="H337" s="104"/>
      <c r="I337" s="99"/>
      <c r="J337" s="99"/>
      <c r="K337" s="98"/>
      <c r="L337" s="99"/>
      <c r="M337" s="98"/>
      <c r="N337" s="100"/>
      <c r="O337" s="100"/>
      <c r="P337" s="97"/>
      <c r="Q337" s="98"/>
      <c r="R337" s="98"/>
      <c r="S337" s="98"/>
      <c r="T337" s="98"/>
      <c r="U337" s="99"/>
      <c r="V337" s="98"/>
      <c r="W337" s="98"/>
      <c r="X337" s="99"/>
      <c r="Y337" s="98"/>
    </row>
    <row r="338" spans="2:25" s="90" customFormat="1" ht="21" customHeight="1">
      <c r="B338" s="101"/>
      <c r="C338" s="98"/>
      <c r="D338" s="102"/>
      <c r="E338" s="103"/>
      <c r="F338" s="103"/>
      <c r="G338" s="104"/>
      <c r="H338" s="104"/>
      <c r="I338" s="99"/>
      <c r="J338" s="99"/>
      <c r="K338" s="98"/>
      <c r="L338" s="99"/>
      <c r="M338" s="98"/>
      <c r="N338" s="100"/>
      <c r="O338" s="100"/>
      <c r="P338" s="97"/>
      <c r="Q338" s="98"/>
      <c r="R338" s="98"/>
      <c r="S338" s="98"/>
      <c r="T338" s="98"/>
      <c r="U338" s="99"/>
      <c r="V338" s="98"/>
      <c r="W338" s="98"/>
      <c r="X338" s="99"/>
      <c r="Y338" s="98"/>
    </row>
    <row r="339" spans="2:25" s="90" customFormat="1" ht="21" customHeight="1">
      <c r="B339" s="101"/>
      <c r="C339" s="98"/>
      <c r="D339" s="102"/>
      <c r="E339" s="103"/>
      <c r="F339" s="103"/>
      <c r="G339" s="104"/>
      <c r="H339" s="104"/>
      <c r="I339" s="99"/>
      <c r="J339" s="99"/>
      <c r="K339" s="98"/>
      <c r="L339" s="99"/>
      <c r="M339" s="98"/>
      <c r="N339" s="100"/>
      <c r="O339" s="100"/>
      <c r="P339" s="97"/>
      <c r="Q339" s="98"/>
      <c r="R339" s="98"/>
      <c r="S339" s="98"/>
      <c r="T339" s="98"/>
      <c r="U339" s="99"/>
      <c r="V339" s="98"/>
      <c r="W339" s="98"/>
      <c r="X339" s="99"/>
      <c r="Y339" s="98"/>
    </row>
    <row r="340" spans="2:25" s="90" customFormat="1" ht="21" customHeight="1">
      <c r="B340" s="101"/>
      <c r="C340" s="98"/>
      <c r="D340" s="102"/>
      <c r="E340" s="103"/>
      <c r="F340" s="103"/>
      <c r="G340" s="104"/>
      <c r="H340" s="104"/>
      <c r="I340" s="99"/>
      <c r="J340" s="99"/>
      <c r="K340" s="98"/>
      <c r="L340" s="99"/>
      <c r="M340" s="98"/>
      <c r="N340" s="100"/>
      <c r="O340" s="100"/>
      <c r="P340" s="97"/>
      <c r="Q340" s="98"/>
      <c r="R340" s="98"/>
      <c r="S340" s="98"/>
      <c r="T340" s="98"/>
      <c r="U340" s="99"/>
      <c r="V340" s="98"/>
      <c r="W340" s="98"/>
      <c r="X340" s="99"/>
      <c r="Y340" s="98"/>
    </row>
    <row r="341" spans="2:25" s="90" customFormat="1" ht="21" customHeight="1">
      <c r="B341" s="101"/>
      <c r="C341" s="98"/>
      <c r="D341" s="102"/>
      <c r="E341" s="103"/>
      <c r="F341" s="103"/>
      <c r="G341" s="104"/>
      <c r="H341" s="104"/>
      <c r="I341" s="99"/>
      <c r="J341" s="99"/>
      <c r="K341" s="98"/>
      <c r="L341" s="99"/>
      <c r="M341" s="98"/>
      <c r="N341" s="100"/>
      <c r="O341" s="100"/>
      <c r="P341" s="97"/>
      <c r="Q341" s="98"/>
      <c r="R341" s="98"/>
      <c r="S341" s="98"/>
      <c r="T341" s="98"/>
      <c r="U341" s="99"/>
      <c r="V341" s="98"/>
      <c r="W341" s="98"/>
      <c r="X341" s="99"/>
      <c r="Y341" s="98"/>
    </row>
    <row r="342" spans="2:25" s="90" customFormat="1" ht="21" customHeight="1">
      <c r="B342" s="101"/>
      <c r="C342" s="98"/>
      <c r="D342" s="102"/>
      <c r="E342" s="103"/>
      <c r="F342" s="103"/>
      <c r="G342" s="104"/>
      <c r="H342" s="104"/>
      <c r="I342" s="99"/>
      <c r="J342" s="99"/>
      <c r="K342" s="98"/>
      <c r="L342" s="99"/>
      <c r="M342" s="98"/>
      <c r="N342" s="100"/>
      <c r="O342" s="100"/>
      <c r="P342" s="97"/>
      <c r="Q342" s="98"/>
      <c r="R342" s="98"/>
      <c r="S342" s="98"/>
      <c r="T342" s="98"/>
      <c r="U342" s="99"/>
      <c r="V342" s="98"/>
      <c r="W342" s="98"/>
      <c r="X342" s="99"/>
      <c r="Y342" s="98"/>
    </row>
    <row r="343" spans="2:25" s="90" customFormat="1" ht="21" customHeight="1">
      <c r="B343" s="101"/>
      <c r="C343" s="98"/>
      <c r="D343" s="102"/>
      <c r="E343" s="103"/>
      <c r="F343" s="103"/>
      <c r="G343" s="104"/>
      <c r="H343" s="104"/>
      <c r="I343" s="99"/>
      <c r="J343" s="99"/>
      <c r="K343" s="98"/>
      <c r="L343" s="99"/>
      <c r="M343" s="98"/>
      <c r="N343" s="100"/>
      <c r="O343" s="100"/>
      <c r="P343" s="97"/>
      <c r="Q343" s="98"/>
      <c r="R343" s="98"/>
      <c r="S343" s="98"/>
      <c r="T343" s="98"/>
      <c r="U343" s="99"/>
      <c r="V343" s="98"/>
      <c r="W343" s="98"/>
      <c r="X343" s="99"/>
      <c r="Y343" s="98"/>
    </row>
    <row r="344" spans="2:25" s="90" customFormat="1" ht="21" customHeight="1">
      <c r="B344" s="101"/>
      <c r="C344" s="98"/>
      <c r="D344" s="102"/>
      <c r="E344" s="103"/>
      <c r="F344" s="103"/>
      <c r="G344" s="104"/>
      <c r="H344" s="104"/>
      <c r="I344" s="99"/>
      <c r="J344" s="99"/>
      <c r="K344" s="98"/>
      <c r="L344" s="99"/>
      <c r="M344" s="98"/>
      <c r="N344" s="100"/>
      <c r="O344" s="100"/>
      <c r="P344" s="97"/>
      <c r="Q344" s="98"/>
      <c r="R344" s="98"/>
      <c r="S344" s="98"/>
      <c r="T344" s="98"/>
      <c r="U344" s="99"/>
      <c r="V344" s="98"/>
      <c r="W344" s="98"/>
      <c r="X344" s="99"/>
      <c r="Y344" s="98"/>
    </row>
    <row r="345" spans="2:25" s="90" customFormat="1" ht="21" customHeight="1">
      <c r="B345" s="101"/>
      <c r="C345" s="98"/>
      <c r="D345" s="102"/>
      <c r="E345" s="103"/>
      <c r="F345" s="103"/>
      <c r="G345" s="104"/>
      <c r="H345" s="104"/>
      <c r="I345" s="99"/>
      <c r="J345" s="99"/>
      <c r="K345" s="98"/>
      <c r="L345" s="99"/>
      <c r="M345" s="98"/>
      <c r="N345" s="100"/>
      <c r="O345" s="100"/>
      <c r="P345" s="97"/>
      <c r="Q345" s="98"/>
      <c r="R345" s="98"/>
      <c r="S345" s="98"/>
      <c r="T345" s="98"/>
      <c r="U345" s="99"/>
      <c r="V345" s="98"/>
      <c r="W345" s="98"/>
      <c r="X345" s="99"/>
      <c r="Y345" s="98"/>
    </row>
    <row r="346" spans="2:25" s="90" customFormat="1" ht="21" customHeight="1">
      <c r="B346" s="101"/>
      <c r="C346" s="98"/>
      <c r="D346" s="102"/>
      <c r="E346" s="103"/>
      <c r="F346" s="103"/>
      <c r="G346" s="104"/>
      <c r="H346" s="104"/>
      <c r="I346" s="99"/>
      <c r="J346" s="99"/>
      <c r="K346" s="98"/>
      <c r="L346" s="99"/>
      <c r="M346" s="98"/>
      <c r="N346" s="100"/>
      <c r="O346" s="100"/>
      <c r="P346" s="97"/>
      <c r="Q346" s="98"/>
      <c r="R346" s="98"/>
      <c r="S346" s="98"/>
      <c r="T346" s="98"/>
      <c r="U346" s="99"/>
      <c r="V346" s="98"/>
      <c r="W346" s="98"/>
      <c r="X346" s="99"/>
      <c r="Y346" s="98"/>
    </row>
    <row r="347" spans="2:25" s="90" customFormat="1" ht="21" customHeight="1">
      <c r="B347" s="101"/>
      <c r="C347" s="98"/>
      <c r="D347" s="102"/>
      <c r="E347" s="103"/>
      <c r="F347" s="103"/>
      <c r="G347" s="104"/>
      <c r="H347" s="104"/>
      <c r="I347" s="99"/>
      <c r="J347" s="99"/>
      <c r="K347" s="98"/>
      <c r="L347" s="99"/>
      <c r="M347" s="98"/>
      <c r="N347" s="100"/>
      <c r="O347" s="100"/>
      <c r="P347" s="97"/>
      <c r="Q347" s="98"/>
      <c r="R347" s="98"/>
      <c r="S347" s="98"/>
      <c r="T347" s="98"/>
      <c r="U347" s="99"/>
      <c r="V347" s="98"/>
      <c r="W347" s="98"/>
      <c r="X347" s="99"/>
      <c r="Y347" s="98"/>
    </row>
    <row r="348" spans="2:25" s="90" customFormat="1" ht="21" customHeight="1">
      <c r="B348" s="101"/>
      <c r="C348" s="98"/>
      <c r="D348" s="102"/>
      <c r="E348" s="103"/>
      <c r="F348" s="103"/>
      <c r="G348" s="104"/>
      <c r="H348" s="104"/>
      <c r="I348" s="99"/>
      <c r="J348" s="99"/>
      <c r="K348" s="98"/>
      <c r="L348" s="99"/>
      <c r="M348" s="98"/>
      <c r="N348" s="100"/>
      <c r="O348" s="100"/>
      <c r="P348" s="97"/>
      <c r="Q348" s="98"/>
      <c r="R348" s="98"/>
      <c r="S348" s="98"/>
      <c r="T348" s="98"/>
      <c r="U348" s="99"/>
      <c r="V348" s="98"/>
      <c r="W348" s="98"/>
      <c r="X348" s="99"/>
      <c r="Y348" s="98"/>
    </row>
    <row r="349" spans="2:25" s="90" customFormat="1" ht="21" customHeight="1">
      <c r="B349" s="101"/>
      <c r="C349" s="98"/>
      <c r="D349" s="102"/>
      <c r="E349" s="103"/>
      <c r="F349" s="103"/>
      <c r="G349" s="104"/>
      <c r="H349" s="104"/>
      <c r="I349" s="99"/>
      <c r="J349" s="99"/>
      <c r="K349" s="98"/>
      <c r="L349" s="99"/>
      <c r="M349" s="98"/>
      <c r="N349" s="100"/>
      <c r="O349" s="100"/>
      <c r="P349" s="97"/>
      <c r="Q349" s="98"/>
      <c r="R349" s="98"/>
      <c r="S349" s="98"/>
      <c r="T349" s="98"/>
      <c r="U349" s="99"/>
      <c r="V349" s="98"/>
      <c r="W349" s="98"/>
      <c r="X349" s="99"/>
      <c r="Y349" s="98"/>
    </row>
    <row r="350" spans="2:25" s="90" customFormat="1" ht="21" customHeight="1">
      <c r="B350" s="101"/>
      <c r="C350" s="98"/>
      <c r="D350" s="102"/>
      <c r="E350" s="103"/>
      <c r="F350" s="103"/>
      <c r="G350" s="104"/>
      <c r="H350" s="104"/>
      <c r="I350" s="99"/>
      <c r="J350" s="99"/>
      <c r="K350" s="98"/>
      <c r="L350" s="99"/>
      <c r="M350" s="98"/>
      <c r="N350" s="100"/>
      <c r="O350" s="100"/>
      <c r="P350" s="97"/>
      <c r="Q350" s="98"/>
      <c r="R350" s="98"/>
      <c r="S350" s="98"/>
      <c r="T350" s="98"/>
      <c r="U350" s="99"/>
      <c r="V350" s="98"/>
      <c r="W350" s="98"/>
      <c r="X350" s="99"/>
      <c r="Y350" s="98"/>
    </row>
    <row r="351" spans="2:25" s="90" customFormat="1" ht="21" customHeight="1">
      <c r="B351" s="101"/>
      <c r="C351" s="98"/>
      <c r="D351" s="102"/>
      <c r="E351" s="103"/>
      <c r="F351" s="103"/>
      <c r="G351" s="104"/>
      <c r="H351" s="104"/>
      <c r="I351" s="99"/>
      <c r="J351" s="99"/>
      <c r="K351" s="98"/>
      <c r="L351" s="99"/>
      <c r="M351" s="98"/>
      <c r="N351" s="100"/>
      <c r="O351" s="100"/>
      <c r="P351" s="97"/>
      <c r="Q351" s="98"/>
      <c r="R351" s="98"/>
      <c r="S351" s="98"/>
      <c r="T351" s="98"/>
      <c r="U351" s="99"/>
      <c r="V351" s="98"/>
      <c r="W351" s="98"/>
      <c r="X351" s="99"/>
      <c r="Y351" s="98"/>
    </row>
    <row r="352" spans="2:25" s="90" customFormat="1" ht="21" customHeight="1">
      <c r="B352" s="101"/>
      <c r="C352" s="98"/>
      <c r="D352" s="102"/>
      <c r="E352" s="103"/>
      <c r="F352" s="103"/>
      <c r="G352" s="104"/>
      <c r="H352" s="104"/>
      <c r="I352" s="99"/>
      <c r="J352" s="99"/>
      <c r="K352" s="98"/>
      <c r="L352" s="99"/>
      <c r="M352" s="98"/>
      <c r="N352" s="100"/>
      <c r="O352" s="100"/>
      <c r="P352" s="97"/>
      <c r="Q352" s="98"/>
      <c r="R352" s="98"/>
      <c r="S352" s="98"/>
      <c r="T352" s="98"/>
      <c r="U352" s="99"/>
      <c r="V352" s="98"/>
      <c r="W352" s="98"/>
      <c r="X352" s="99"/>
      <c r="Y352" s="98"/>
    </row>
    <row r="353" spans="2:25" s="90" customFormat="1" ht="21" customHeight="1">
      <c r="B353" s="101"/>
      <c r="C353" s="98"/>
      <c r="D353" s="102"/>
      <c r="E353" s="103"/>
      <c r="F353" s="103"/>
      <c r="G353" s="104"/>
      <c r="H353" s="104"/>
      <c r="I353" s="99"/>
      <c r="J353" s="99"/>
      <c r="K353" s="98"/>
      <c r="L353" s="99"/>
      <c r="M353" s="98"/>
      <c r="N353" s="100"/>
      <c r="O353" s="100"/>
      <c r="P353" s="97"/>
      <c r="Q353" s="98"/>
      <c r="R353" s="98"/>
      <c r="S353" s="98"/>
      <c r="T353" s="98"/>
      <c r="U353" s="99"/>
      <c r="V353" s="98"/>
      <c r="W353" s="98"/>
      <c r="X353" s="99"/>
      <c r="Y353" s="98"/>
    </row>
    <row r="354" spans="2:25" s="90" customFormat="1" ht="21" customHeight="1">
      <c r="B354" s="101"/>
      <c r="C354" s="98"/>
      <c r="D354" s="102"/>
      <c r="E354" s="103"/>
      <c r="F354" s="103"/>
      <c r="G354" s="104"/>
      <c r="H354" s="104"/>
      <c r="I354" s="99"/>
      <c r="J354" s="99"/>
      <c r="K354" s="98"/>
      <c r="L354" s="99"/>
      <c r="M354" s="98"/>
      <c r="N354" s="100"/>
      <c r="O354" s="100"/>
      <c r="P354" s="97"/>
      <c r="Q354" s="98"/>
      <c r="R354" s="98"/>
      <c r="S354" s="98"/>
      <c r="T354" s="98"/>
      <c r="U354" s="99"/>
      <c r="V354" s="98"/>
      <c r="W354" s="98"/>
      <c r="X354" s="99"/>
      <c r="Y354" s="98"/>
    </row>
    <row r="355" spans="2:25" s="90" customFormat="1" ht="21" customHeight="1">
      <c r="B355" s="101"/>
      <c r="C355" s="98"/>
      <c r="D355" s="102"/>
      <c r="E355" s="103"/>
      <c r="F355" s="103"/>
      <c r="G355" s="104"/>
      <c r="H355" s="104"/>
      <c r="I355" s="99"/>
      <c r="J355" s="99"/>
      <c r="K355" s="98"/>
      <c r="L355" s="99"/>
      <c r="M355" s="98"/>
      <c r="N355" s="100"/>
      <c r="O355" s="100"/>
      <c r="P355" s="97"/>
      <c r="Q355" s="98"/>
      <c r="R355" s="98"/>
      <c r="S355" s="98"/>
      <c r="T355" s="98"/>
      <c r="U355" s="99"/>
      <c r="V355" s="98"/>
      <c r="W355" s="98"/>
      <c r="X355" s="99"/>
      <c r="Y355" s="98"/>
    </row>
    <row r="356" spans="2:25" s="90" customFormat="1" ht="21" customHeight="1">
      <c r="B356" s="101"/>
      <c r="C356" s="98"/>
      <c r="D356" s="102"/>
      <c r="E356" s="103"/>
      <c r="F356" s="103"/>
      <c r="G356" s="104"/>
      <c r="H356" s="104"/>
      <c r="I356" s="99"/>
      <c r="J356" s="99"/>
      <c r="K356" s="98"/>
      <c r="L356" s="99"/>
      <c r="M356" s="98"/>
      <c r="N356" s="100"/>
      <c r="O356" s="100"/>
      <c r="P356" s="97"/>
      <c r="Q356" s="98"/>
      <c r="R356" s="98"/>
      <c r="S356" s="98"/>
      <c r="T356" s="98"/>
      <c r="U356" s="99"/>
      <c r="V356" s="98"/>
      <c r="W356" s="98"/>
      <c r="X356" s="99"/>
      <c r="Y356" s="98"/>
    </row>
    <row r="357" spans="2:25" s="90" customFormat="1" ht="21" customHeight="1">
      <c r="B357" s="101"/>
      <c r="C357" s="98"/>
      <c r="D357" s="102"/>
      <c r="E357" s="103"/>
      <c r="F357" s="103"/>
      <c r="G357" s="104"/>
      <c r="H357" s="104"/>
      <c r="I357" s="99"/>
      <c r="J357" s="99"/>
      <c r="K357" s="98"/>
      <c r="L357" s="99"/>
      <c r="M357" s="98"/>
      <c r="N357" s="100"/>
      <c r="O357" s="100"/>
      <c r="P357" s="97"/>
      <c r="Q357" s="98"/>
      <c r="R357" s="98"/>
      <c r="S357" s="98"/>
      <c r="T357" s="98"/>
      <c r="U357" s="99"/>
      <c r="V357" s="98"/>
      <c r="W357" s="98"/>
      <c r="X357" s="99"/>
      <c r="Y357" s="98"/>
    </row>
    <row r="358" spans="2:25" s="90" customFormat="1" ht="21" customHeight="1">
      <c r="B358" s="101"/>
      <c r="C358" s="98"/>
      <c r="D358" s="102"/>
      <c r="E358" s="103"/>
      <c r="F358" s="103"/>
      <c r="G358" s="104"/>
      <c r="H358" s="104"/>
      <c r="I358" s="99"/>
      <c r="J358" s="99"/>
      <c r="K358" s="98"/>
      <c r="L358" s="99"/>
      <c r="M358" s="98"/>
      <c r="N358" s="100"/>
      <c r="O358" s="100"/>
      <c r="P358" s="97"/>
      <c r="Q358" s="98"/>
      <c r="R358" s="98"/>
      <c r="S358" s="98"/>
      <c r="T358" s="98"/>
      <c r="U358" s="99"/>
      <c r="V358" s="98"/>
      <c r="W358" s="98"/>
      <c r="X358" s="99"/>
      <c r="Y358" s="98"/>
    </row>
    <row r="359" spans="2:25" s="90" customFormat="1" ht="21" customHeight="1">
      <c r="B359" s="101"/>
      <c r="C359" s="98"/>
      <c r="D359" s="102"/>
      <c r="E359" s="103"/>
      <c r="F359" s="103"/>
      <c r="G359" s="104"/>
      <c r="H359" s="104"/>
      <c r="I359" s="99"/>
      <c r="J359" s="99"/>
      <c r="K359" s="98"/>
      <c r="L359" s="99"/>
      <c r="M359" s="98"/>
      <c r="N359" s="100"/>
      <c r="O359" s="100"/>
      <c r="P359" s="97"/>
      <c r="Q359" s="98"/>
      <c r="R359" s="98"/>
      <c r="S359" s="98"/>
      <c r="T359" s="98"/>
      <c r="U359" s="99"/>
      <c r="V359" s="98"/>
      <c r="W359" s="98"/>
      <c r="X359" s="99"/>
      <c r="Y359" s="98"/>
    </row>
    <row r="360" spans="2:25" s="90" customFormat="1" ht="21" customHeight="1">
      <c r="B360" s="101"/>
      <c r="C360" s="98"/>
      <c r="D360" s="102"/>
      <c r="E360" s="103"/>
      <c r="F360" s="103"/>
      <c r="G360" s="104"/>
      <c r="H360" s="104"/>
      <c r="I360" s="99"/>
      <c r="J360" s="99"/>
      <c r="K360" s="98"/>
      <c r="L360" s="99"/>
      <c r="M360" s="98"/>
      <c r="N360" s="100"/>
      <c r="O360" s="100"/>
      <c r="P360" s="97"/>
      <c r="Q360" s="98"/>
      <c r="R360" s="98"/>
      <c r="S360" s="98"/>
      <c r="T360" s="98"/>
      <c r="U360" s="99"/>
      <c r="V360" s="98"/>
      <c r="W360" s="98"/>
      <c r="X360" s="99"/>
      <c r="Y360" s="98"/>
    </row>
    <row r="361" spans="2:25" s="90" customFormat="1" ht="21" customHeight="1">
      <c r="B361" s="101"/>
      <c r="C361" s="98"/>
      <c r="D361" s="102"/>
      <c r="E361" s="103"/>
      <c r="F361" s="103"/>
      <c r="G361" s="104"/>
      <c r="H361" s="104"/>
      <c r="I361" s="99"/>
      <c r="J361" s="99"/>
      <c r="K361" s="98"/>
      <c r="L361" s="99"/>
      <c r="M361" s="98"/>
      <c r="N361" s="100"/>
      <c r="O361" s="100"/>
      <c r="P361" s="97"/>
      <c r="Q361" s="98"/>
      <c r="R361" s="98"/>
      <c r="S361" s="98"/>
      <c r="T361" s="98"/>
      <c r="U361" s="99"/>
      <c r="V361" s="98"/>
      <c r="W361" s="98"/>
      <c r="X361" s="99"/>
      <c r="Y361" s="98"/>
    </row>
    <row r="362" spans="2:25" s="90" customFormat="1" ht="21" customHeight="1">
      <c r="B362" s="101"/>
      <c r="C362" s="98"/>
      <c r="D362" s="102"/>
      <c r="E362" s="103"/>
      <c r="F362" s="103"/>
      <c r="G362" s="104"/>
      <c r="H362" s="104"/>
      <c r="I362" s="99"/>
      <c r="J362" s="99"/>
      <c r="K362" s="98"/>
      <c r="L362" s="99"/>
      <c r="M362" s="98"/>
      <c r="N362" s="100"/>
      <c r="O362" s="100"/>
      <c r="P362" s="97"/>
      <c r="Q362" s="98"/>
      <c r="R362" s="98"/>
      <c r="S362" s="98"/>
      <c r="T362" s="98"/>
      <c r="U362" s="99"/>
      <c r="V362" s="98"/>
      <c r="W362" s="98"/>
      <c r="X362" s="99"/>
      <c r="Y362" s="98"/>
    </row>
    <row r="363" spans="2:25" s="90" customFormat="1" ht="21" customHeight="1">
      <c r="B363" s="101"/>
      <c r="C363" s="98"/>
      <c r="D363" s="102"/>
      <c r="E363" s="103"/>
      <c r="F363" s="103"/>
      <c r="G363" s="104"/>
      <c r="H363" s="104"/>
      <c r="I363" s="99"/>
      <c r="J363" s="99"/>
      <c r="K363" s="98"/>
      <c r="L363" s="99"/>
      <c r="M363" s="98"/>
      <c r="N363" s="100"/>
      <c r="O363" s="100"/>
      <c r="P363" s="97"/>
      <c r="Q363" s="98"/>
      <c r="R363" s="98"/>
      <c r="S363" s="98"/>
      <c r="T363" s="98"/>
      <c r="U363" s="99"/>
      <c r="V363" s="98"/>
      <c r="W363" s="98"/>
      <c r="X363" s="99"/>
      <c r="Y363" s="98"/>
    </row>
    <row r="364" spans="2:25" s="90" customFormat="1" ht="21" customHeight="1">
      <c r="B364" s="101"/>
      <c r="C364" s="98"/>
      <c r="D364" s="102"/>
      <c r="E364" s="103"/>
      <c r="F364" s="103"/>
      <c r="G364" s="104"/>
      <c r="H364" s="104"/>
      <c r="I364" s="99"/>
      <c r="J364" s="99"/>
      <c r="K364" s="98"/>
      <c r="L364" s="99"/>
      <c r="M364" s="98"/>
      <c r="N364" s="100"/>
      <c r="O364" s="100"/>
      <c r="P364" s="97"/>
      <c r="Q364" s="98"/>
      <c r="R364" s="98"/>
      <c r="S364" s="98"/>
      <c r="T364" s="98"/>
      <c r="U364" s="99"/>
      <c r="V364" s="98"/>
      <c r="W364" s="98"/>
      <c r="X364" s="99"/>
      <c r="Y364" s="98"/>
    </row>
    <row r="365" spans="2:25" s="90" customFormat="1" ht="21" customHeight="1">
      <c r="B365" s="101"/>
      <c r="C365" s="98"/>
      <c r="D365" s="102"/>
      <c r="E365" s="103"/>
      <c r="F365" s="103"/>
      <c r="G365" s="104"/>
      <c r="H365" s="104"/>
      <c r="I365" s="99"/>
      <c r="J365" s="99"/>
      <c r="K365" s="98"/>
      <c r="L365" s="99"/>
      <c r="M365" s="98"/>
      <c r="N365" s="100"/>
      <c r="O365" s="100"/>
      <c r="P365" s="97"/>
      <c r="Q365" s="98"/>
      <c r="R365" s="98"/>
      <c r="S365" s="98"/>
      <c r="T365" s="98"/>
      <c r="U365" s="99"/>
      <c r="V365" s="98"/>
      <c r="W365" s="98"/>
      <c r="X365" s="99"/>
      <c r="Y365" s="98"/>
    </row>
    <row r="366" spans="2:25" s="90" customFormat="1" ht="21" customHeight="1">
      <c r="B366" s="101"/>
      <c r="C366" s="98"/>
      <c r="D366" s="102"/>
      <c r="E366" s="103"/>
      <c r="F366" s="103"/>
      <c r="G366" s="104"/>
      <c r="H366" s="104"/>
      <c r="I366" s="99"/>
      <c r="J366" s="99"/>
      <c r="K366" s="98"/>
      <c r="L366" s="99"/>
      <c r="M366" s="98"/>
      <c r="N366" s="100"/>
      <c r="O366" s="100"/>
      <c r="P366" s="97"/>
      <c r="Q366" s="98"/>
      <c r="R366" s="98"/>
      <c r="S366" s="98"/>
      <c r="T366" s="98"/>
      <c r="U366" s="99"/>
      <c r="V366" s="98"/>
      <c r="W366" s="98"/>
      <c r="X366" s="99"/>
      <c r="Y366" s="98"/>
    </row>
    <row r="367" spans="2:25" s="90" customFormat="1" ht="21" customHeight="1">
      <c r="B367" s="101"/>
      <c r="C367" s="98"/>
      <c r="D367" s="102"/>
      <c r="E367" s="103"/>
      <c r="F367" s="103"/>
      <c r="G367" s="104"/>
      <c r="H367" s="104"/>
      <c r="I367" s="99"/>
      <c r="J367" s="99"/>
      <c r="K367" s="98"/>
      <c r="L367" s="99"/>
      <c r="M367" s="98"/>
      <c r="N367" s="100"/>
      <c r="O367" s="100"/>
      <c r="P367" s="97"/>
      <c r="Q367" s="98"/>
      <c r="R367" s="98"/>
      <c r="S367" s="98"/>
      <c r="T367" s="98"/>
      <c r="U367" s="99"/>
      <c r="V367" s="98"/>
      <c r="W367" s="98"/>
      <c r="X367" s="99"/>
      <c r="Y367" s="98"/>
    </row>
    <row r="368" spans="2:25" s="90" customFormat="1" ht="21" customHeight="1">
      <c r="B368" s="101"/>
      <c r="C368" s="98"/>
      <c r="D368" s="102"/>
      <c r="E368" s="103"/>
      <c r="F368" s="103"/>
      <c r="G368" s="104"/>
      <c r="H368" s="104"/>
      <c r="I368" s="99"/>
      <c r="J368" s="99"/>
      <c r="K368" s="98"/>
      <c r="L368" s="99"/>
      <c r="M368" s="98"/>
      <c r="N368" s="100"/>
      <c r="O368" s="100"/>
      <c r="P368" s="97"/>
      <c r="Q368" s="98"/>
      <c r="R368" s="98"/>
      <c r="S368" s="98"/>
      <c r="T368" s="98"/>
      <c r="U368" s="99"/>
      <c r="V368" s="98"/>
      <c r="W368" s="98"/>
      <c r="X368" s="99"/>
      <c r="Y368" s="98"/>
    </row>
    <row r="369" spans="2:25" s="90" customFormat="1" ht="21" customHeight="1">
      <c r="B369" s="101"/>
      <c r="C369" s="98"/>
      <c r="D369" s="102"/>
      <c r="E369" s="103"/>
      <c r="F369" s="103"/>
      <c r="G369" s="104"/>
      <c r="H369" s="104"/>
      <c r="I369" s="99"/>
      <c r="J369" s="99"/>
      <c r="K369" s="98"/>
      <c r="L369" s="99"/>
      <c r="M369" s="98"/>
      <c r="N369" s="100"/>
      <c r="O369" s="100"/>
      <c r="P369" s="97"/>
      <c r="Q369" s="98"/>
      <c r="R369" s="98"/>
      <c r="S369" s="98"/>
      <c r="T369" s="98"/>
      <c r="U369" s="99"/>
      <c r="V369" s="98"/>
      <c r="W369" s="98"/>
      <c r="X369" s="99"/>
      <c r="Y369" s="98"/>
    </row>
    <row r="370" spans="2:25" s="90" customFormat="1" ht="21" customHeight="1">
      <c r="B370" s="101"/>
      <c r="C370" s="98"/>
      <c r="D370" s="102"/>
      <c r="E370" s="103"/>
      <c r="F370" s="103"/>
      <c r="G370" s="104"/>
      <c r="H370" s="104"/>
      <c r="I370" s="99"/>
      <c r="J370" s="99"/>
      <c r="K370" s="98"/>
      <c r="L370" s="99"/>
      <c r="M370" s="98"/>
      <c r="N370" s="100"/>
      <c r="O370" s="100"/>
      <c r="P370" s="97"/>
      <c r="Q370" s="98"/>
      <c r="R370" s="98"/>
      <c r="S370" s="98"/>
      <c r="T370" s="98"/>
      <c r="U370" s="99"/>
      <c r="V370" s="98"/>
      <c r="W370" s="98"/>
      <c r="X370" s="99"/>
      <c r="Y370" s="98"/>
    </row>
    <row r="371" spans="2:25" s="90" customFormat="1" ht="21" customHeight="1">
      <c r="B371" s="101"/>
      <c r="C371" s="98"/>
      <c r="D371" s="102"/>
      <c r="E371" s="103"/>
      <c r="F371" s="103"/>
      <c r="G371" s="104"/>
      <c r="H371" s="104"/>
      <c r="I371" s="99"/>
      <c r="J371" s="99"/>
      <c r="K371" s="98"/>
      <c r="L371" s="99"/>
      <c r="M371" s="98"/>
      <c r="N371" s="100"/>
      <c r="O371" s="100"/>
      <c r="P371" s="97"/>
      <c r="Q371" s="98"/>
      <c r="R371" s="98"/>
      <c r="S371" s="98"/>
      <c r="T371" s="98"/>
      <c r="U371" s="99"/>
      <c r="V371" s="98"/>
      <c r="W371" s="98"/>
      <c r="X371" s="99"/>
      <c r="Y371" s="98"/>
    </row>
    <row r="372" spans="2:25" s="90" customFormat="1" ht="21" customHeight="1">
      <c r="B372" s="101"/>
      <c r="C372" s="98"/>
      <c r="D372" s="102"/>
      <c r="E372" s="103"/>
      <c r="F372" s="103"/>
      <c r="G372" s="104"/>
      <c r="H372" s="104"/>
      <c r="I372" s="99"/>
      <c r="J372" s="99"/>
      <c r="K372" s="98"/>
      <c r="L372" s="99"/>
      <c r="M372" s="98"/>
      <c r="N372" s="100"/>
      <c r="O372" s="100"/>
      <c r="P372" s="97"/>
      <c r="Q372" s="98"/>
      <c r="R372" s="98"/>
      <c r="S372" s="98"/>
      <c r="T372" s="98"/>
      <c r="U372" s="99"/>
      <c r="V372" s="98"/>
      <c r="W372" s="98"/>
      <c r="X372" s="99"/>
      <c r="Y372" s="98"/>
    </row>
    <row r="373" spans="2:25" s="90" customFormat="1" ht="21" customHeight="1">
      <c r="B373" s="101"/>
      <c r="C373" s="98"/>
      <c r="D373" s="102"/>
      <c r="E373" s="103"/>
      <c r="F373" s="103"/>
      <c r="G373" s="104"/>
      <c r="H373" s="104"/>
      <c r="I373" s="99"/>
      <c r="J373" s="99"/>
      <c r="K373" s="98"/>
      <c r="L373" s="99"/>
      <c r="M373" s="98"/>
      <c r="N373" s="100"/>
      <c r="O373" s="100"/>
      <c r="P373" s="97"/>
      <c r="Q373" s="98"/>
      <c r="R373" s="98"/>
      <c r="S373" s="98"/>
      <c r="T373" s="98"/>
      <c r="U373" s="99"/>
      <c r="V373" s="98"/>
      <c r="W373" s="98"/>
      <c r="X373" s="99"/>
      <c r="Y373" s="98"/>
    </row>
    <row r="374" spans="2:25" s="90" customFormat="1" ht="21" customHeight="1">
      <c r="B374" s="101"/>
      <c r="C374" s="98"/>
      <c r="D374" s="102"/>
      <c r="E374" s="103"/>
      <c r="F374" s="103"/>
      <c r="G374" s="104"/>
      <c r="H374" s="104"/>
      <c r="I374" s="99"/>
      <c r="J374" s="99"/>
      <c r="K374" s="98"/>
      <c r="L374" s="99"/>
      <c r="M374" s="98"/>
      <c r="N374" s="100"/>
      <c r="O374" s="100"/>
      <c r="P374" s="97"/>
      <c r="Q374" s="98"/>
      <c r="R374" s="98"/>
      <c r="S374" s="98"/>
      <c r="T374" s="98"/>
      <c r="U374" s="99"/>
      <c r="V374" s="98"/>
      <c r="W374" s="98"/>
      <c r="X374" s="99"/>
      <c r="Y374" s="98"/>
    </row>
    <row r="375" spans="2:25" s="90" customFormat="1" ht="21" customHeight="1">
      <c r="B375" s="101"/>
      <c r="C375" s="98"/>
      <c r="D375" s="102"/>
      <c r="E375" s="103"/>
      <c r="F375" s="103"/>
      <c r="G375" s="104"/>
      <c r="H375" s="104"/>
      <c r="I375" s="99"/>
      <c r="J375" s="99"/>
      <c r="K375" s="98"/>
      <c r="L375" s="99"/>
      <c r="M375" s="98"/>
      <c r="N375" s="100"/>
      <c r="O375" s="100"/>
      <c r="P375" s="97"/>
      <c r="Q375" s="98"/>
      <c r="R375" s="98"/>
      <c r="S375" s="98"/>
      <c r="T375" s="98"/>
      <c r="U375" s="99"/>
      <c r="V375" s="98"/>
      <c r="W375" s="98"/>
      <c r="X375" s="99"/>
      <c r="Y375" s="98"/>
    </row>
    <row r="376" spans="2:25" s="90" customFormat="1" ht="21" customHeight="1">
      <c r="B376" s="101"/>
      <c r="C376" s="98"/>
      <c r="D376" s="102"/>
      <c r="E376" s="103"/>
      <c r="F376" s="103"/>
      <c r="G376" s="104"/>
      <c r="H376" s="104"/>
      <c r="I376" s="99"/>
      <c r="J376" s="99"/>
      <c r="K376" s="98"/>
      <c r="L376" s="99"/>
      <c r="M376" s="98"/>
      <c r="N376" s="100"/>
      <c r="O376" s="100"/>
      <c r="P376" s="97"/>
      <c r="Q376" s="98"/>
      <c r="R376" s="98"/>
      <c r="S376" s="98"/>
      <c r="T376" s="98"/>
      <c r="U376" s="99"/>
      <c r="V376" s="98"/>
      <c r="W376" s="98"/>
      <c r="X376" s="99"/>
      <c r="Y376" s="98"/>
    </row>
    <row r="377" spans="2:25" s="90" customFormat="1" ht="21" customHeight="1">
      <c r="B377" s="101"/>
      <c r="C377" s="98"/>
      <c r="D377" s="102"/>
      <c r="E377" s="103"/>
      <c r="F377" s="103"/>
      <c r="G377" s="104"/>
      <c r="H377" s="104"/>
      <c r="I377" s="99"/>
      <c r="J377" s="99"/>
      <c r="K377" s="98"/>
      <c r="L377" s="99"/>
      <c r="M377" s="98"/>
      <c r="N377" s="100"/>
      <c r="O377" s="100"/>
      <c r="P377" s="97"/>
      <c r="Q377" s="98"/>
      <c r="R377" s="98"/>
      <c r="S377" s="98"/>
      <c r="T377" s="98"/>
      <c r="U377" s="99"/>
      <c r="V377" s="98"/>
      <c r="W377" s="98"/>
      <c r="X377" s="99"/>
      <c r="Y377" s="98"/>
    </row>
    <row r="378" spans="2:25" s="90" customFormat="1" ht="21" customHeight="1">
      <c r="B378" s="101"/>
      <c r="C378" s="98"/>
      <c r="D378" s="102"/>
      <c r="E378" s="103"/>
      <c r="F378" s="103"/>
      <c r="G378" s="104"/>
      <c r="H378" s="104"/>
      <c r="I378" s="99"/>
      <c r="J378" s="99"/>
      <c r="K378" s="98"/>
      <c r="L378" s="99"/>
      <c r="M378" s="98"/>
      <c r="N378" s="100"/>
      <c r="O378" s="100"/>
      <c r="P378" s="97"/>
      <c r="Q378" s="98"/>
      <c r="R378" s="98"/>
      <c r="S378" s="98"/>
      <c r="T378" s="98"/>
      <c r="U378" s="99"/>
      <c r="V378" s="98"/>
      <c r="W378" s="98"/>
      <c r="X378" s="99"/>
      <c r="Y378" s="98"/>
    </row>
    <row r="379" spans="2:25" s="90" customFormat="1" ht="21" customHeight="1">
      <c r="B379" s="101"/>
      <c r="C379" s="98"/>
      <c r="D379" s="102"/>
      <c r="E379" s="103"/>
      <c r="F379" s="103"/>
      <c r="G379" s="104"/>
      <c r="H379" s="104"/>
      <c r="I379" s="99"/>
      <c r="J379" s="99"/>
      <c r="K379" s="98"/>
      <c r="L379" s="99"/>
      <c r="M379" s="98"/>
      <c r="N379" s="100"/>
      <c r="O379" s="100"/>
      <c r="P379" s="97"/>
      <c r="Q379" s="98"/>
      <c r="R379" s="98"/>
      <c r="S379" s="98"/>
      <c r="T379" s="98"/>
      <c r="U379" s="99"/>
      <c r="V379" s="98"/>
      <c r="W379" s="98"/>
      <c r="X379" s="99"/>
      <c r="Y379" s="98"/>
    </row>
    <row r="380" spans="2:25" s="90" customFormat="1" ht="21" customHeight="1">
      <c r="B380" s="101"/>
      <c r="C380" s="98"/>
      <c r="D380" s="102"/>
      <c r="E380" s="103"/>
      <c r="F380" s="103"/>
      <c r="G380" s="104"/>
      <c r="H380" s="104"/>
      <c r="I380" s="99"/>
      <c r="J380" s="99"/>
      <c r="K380" s="98"/>
      <c r="L380" s="99"/>
      <c r="M380" s="98"/>
      <c r="N380" s="100"/>
      <c r="O380" s="100"/>
      <c r="P380" s="97"/>
      <c r="Q380" s="98"/>
      <c r="R380" s="98"/>
      <c r="S380" s="98"/>
      <c r="T380" s="98"/>
      <c r="U380" s="99"/>
      <c r="V380" s="98"/>
      <c r="W380" s="98"/>
      <c r="X380" s="99"/>
      <c r="Y380" s="98"/>
    </row>
    <row r="381" spans="2:25" s="90" customFormat="1" ht="21" customHeight="1">
      <c r="B381" s="101"/>
      <c r="C381" s="98"/>
      <c r="D381" s="102"/>
      <c r="E381" s="103"/>
      <c r="F381" s="103"/>
      <c r="G381" s="104"/>
      <c r="H381" s="104"/>
      <c r="I381" s="99"/>
      <c r="J381" s="99"/>
      <c r="K381" s="98"/>
      <c r="L381" s="99"/>
      <c r="M381" s="98"/>
      <c r="N381" s="100"/>
      <c r="O381" s="100"/>
      <c r="P381" s="97"/>
      <c r="Q381" s="98"/>
      <c r="R381" s="98"/>
      <c r="S381" s="98"/>
      <c r="T381" s="98"/>
      <c r="U381" s="99"/>
      <c r="V381" s="98"/>
      <c r="W381" s="98"/>
      <c r="X381" s="99"/>
      <c r="Y381" s="98"/>
    </row>
    <row r="382" spans="2:25" s="90" customFormat="1" ht="21" customHeight="1">
      <c r="B382" s="101"/>
      <c r="C382" s="98"/>
      <c r="D382" s="102"/>
      <c r="E382" s="103"/>
      <c r="F382" s="103"/>
      <c r="G382" s="104"/>
      <c r="H382" s="104"/>
      <c r="I382" s="99"/>
      <c r="J382" s="99"/>
      <c r="K382" s="98"/>
      <c r="L382" s="99"/>
      <c r="M382" s="98"/>
      <c r="N382" s="100"/>
      <c r="O382" s="100"/>
      <c r="P382" s="97"/>
      <c r="Q382" s="98"/>
      <c r="R382" s="98"/>
      <c r="S382" s="98"/>
      <c r="T382" s="98"/>
      <c r="U382" s="99"/>
      <c r="V382" s="98"/>
      <c r="W382" s="98"/>
      <c r="X382" s="99"/>
      <c r="Y382" s="98"/>
    </row>
    <row r="383" spans="2:25" s="90" customFormat="1" ht="21" customHeight="1">
      <c r="B383" s="101"/>
      <c r="C383" s="98"/>
      <c r="D383" s="102"/>
      <c r="E383" s="103"/>
      <c r="F383" s="103"/>
      <c r="G383" s="104"/>
      <c r="H383" s="104"/>
      <c r="I383" s="99"/>
      <c r="J383" s="99"/>
      <c r="K383" s="98"/>
      <c r="L383" s="99"/>
      <c r="M383" s="98"/>
      <c r="N383" s="100"/>
      <c r="O383" s="100"/>
      <c r="P383" s="97"/>
      <c r="Q383" s="98"/>
      <c r="R383" s="98"/>
      <c r="S383" s="98"/>
      <c r="T383" s="98"/>
      <c r="U383" s="99"/>
      <c r="V383" s="98"/>
      <c r="W383" s="98"/>
      <c r="X383" s="99"/>
      <c r="Y383" s="98"/>
    </row>
    <row r="384" spans="2:25" s="90" customFormat="1" ht="21" customHeight="1">
      <c r="B384" s="101"/>
      <c r="C384" s="98"/>
      <c r="D384" s="102"/>
      <c r="E384" s="103"/>
      <c r="F384" s="103"/>
      <c r="G384" s="104"/>
      <c r="H384" s="104"/>
      <c r="I384" s="99"/>
      <c r="J384" s="99"/>
      <c r="K384" s="98"/>
      <c r="L384" s="99"/>
      <c r="M384" s="98"/>
      <c r="N384" s="100"/>
      <c r="O384" s="100"/>
      <c r="P384" s="97"/>
      <c r="Q384" s="98"/>
      <c r="R384" s="98"/>
      <c r="S384" s="98"/>
      <c r="T384" s="98"/>
      <c r="U384" s="99"/>
      <c r="V384" s="98"/>
      <c r="W384" s="98"/>
      <c r="X384" s="99"/>
      <c r="Y384" s="98"/>
    </row>
    <row r="385" spans="2:25" s="90" customFormat="1" ht="21" customHeight="1">
      <c r="B385" s="101"/>
      <c r="C385" s="98"/>
      <c r="D385" s="102"/>
      <c r="E385" s="103"/>
      <c r="F385" s="103"/>
      <c r="G385" s="104"/>
      <c r="H385" s="104"/>
      <c r="I385" s="99"/>
      <c r="J385" s="99"/>
      <c r="K385" s="98"/>
      <c r="L385" s="99"/>
      <c r="M385" s="98"/>
      <c r="N385" s="100"/>
      <c r="O385" s="100"/>
      <c r="P385" s="97"/>
      <c r="Q385" s="98"/>
      <c r="R385" s="98"/>
      <c r="S385" s="98"/>
      <c r="T385" s="98"/>
      <c r="U385" s="99"/>
      <c r="V385" s="98"/>
      <c r="W385" s="98"/>
      <c r="X385" s="99"/>
      <c r="Y385" s="98"/>
    </row>
    <row r="386" spans="2:25" s="90" customFormat="1" ht="21" customHeight="1">
      <c r="B386" s="101"/>
      <c r="C386" s="98"/>
      <c r="D386" s="102"/>
      <c r="E386" s="103"/>
      <c r="F386" s="103"/>
      <c r="G386" s="104"/>
      <c r="H386" s="104"/>
      <c r="I386" s="99"/>
      <c r="J386" s="99"/>
      <c r="K386" s="98"/>
      <c r="L386" s="99"/>
      <c r="M386" s="98"/>
      <c r="N386" s="100"/>
      <c r="O386" s="100"/>
      <c r="P386" s="97"/>
      <c r="Q386" s="98"/>
      <c r="R386" s="98"/>
      <c r="S386" s="98"/>
      <c r="T386" s="98"/>
      <c r="U386" s="99"/>
      <c r="V386" s="98"/>
      <c r="W386" s="98"/>
      <c r="X386" s="99"/>
      <c r="Y386" s="98"/>
    </row>
    <row r="387" spans="2:25" s="90" customFormat="1" ht="21" customHeight="1">
      <c r="B387" s="101"/>
      <c r="C387" s="98"/>
      <c r="D387" s="102"/>
      <c r="E387" s="103"/>
      <c r="F387" s="103"/>
      <c r="G387" s="104"/>
      <c r="H387" s="104"/>
      <c r="I387" s="99"/>
      <c r="J387" s="99"/>
      <c r="K387" s="98"/>
      <c r="L387" s="99"/>
      <c r="M387" s="98"/>
      <c r="N387" s="100"/>
      <c r="O387" s="100"/>
      <c r="P387" s="97"/>
      <c r="Q387" s="98"/>
      <c r="R387" s="98"/>
      <c r="S387" s="98"/>
      <c r="T387" s="98"/>
      <c r="U387" s="99"/>
      <c r="V387" s="98"/>
      <c r="W387" s="98"/>
      <c r="X387" s="99"/>
      <c r="Y387" s="98"/>
    </row>
    <row r="388" spans="2:25" s="90" customFormat="1" ht="21" customHeight="1">
      <c r="B388" s="101"/>
      <c r="C388" s="98"/>
      <c r="D388" s="102"/>
      <c r="E388" s="103"/>
      <c r="F388" s="103"/>
      <c r="G388" s="104"/>
      <c r="H388" s="104"/>
      <c r="I388" s="99"/>
      <c r="J388" s="99"/>
      <c r="K388" s="98"/>
      <c r="L388" s="99"/>
      <c r="M388" s="98"/>
      <c r="N388" s="100"/>
      <c r="O388" s="100"/>
      <c r="P388" s="97"/>
      <c r="Q388" s="98"/>
      <c r="R388" s="98"/>
      <c r="S388" s="98"/>
      <c r="T388" s="98"/>
      <c r="U388" s="99"/>
      <c r="V388" s="98"/>
      <c r="W388" s="98"/>
      <c r="X388" s="99"/>
      <c r="Y388" s="98"/>
    </row>
    <row r="389" spans="2:25" s="90" customFormat="1" ht="21" customHeight="1">
      <c r="B389" s="101"/>
      <c r="C389" s="98"/>
      <c r="D389" s="102"/>
      <c r="E389" s="103"/>
      <c r="F389" s="103"/>
      <c r="G389" s="104"/>
      <c r="H389" s="104"/>
      <c r="I389" s="99"/>
      <c r="J389" s="99"/>
      <c r="K389" s="98"/>
      <c r="L389" s="99"/>
      <c r="M389" s="98"/>
      <c r="N389" s="100"/>
      <c r="O389" s="100"/>
      <c r="P389" s="97"/>
      <c r="Q389" s="98"/>
      <c r="R389" s="98"/>
      <c r="S389" s="98"/>
      <c r="T389" s="98"/>
      <c r="U389" s="99"/>
      <c r="V389" s="98"/>
      <c r="W389" s="98"/>
      <c r="X389" s="99"/>
      <c r="Y389" s="98"/>
    </row>
    <row r="390" spans="2:25" s="90" customFormat="1" ht="21" customHeight="1">
      <c r="B390" s="101"/>
      <c r="C390" s="98"/>
      <c r="D390" s="102"/>
      <c r="E390" s="103"/>
      <c r="F390" s="103"/>
      <c r="G390" s="104"/>
      <c r="H390" s="104"/>
      <c r="I390" s="99"/>
      <c r="J390" s="99"/>
      <c r="K390" s="98"/>
      <c r="L390" s="99"/>
      <c r="M390" s="98"/>
      <c r="N390" s="100"/>
      <c r="O390" s="100"/>
      <c r="P390" s="97"/>
      <c r="Q390" s="98"/>
      <c r="R390" s="98"/>
      <c r="S390" s="98"/>
      <c r="T390" s="98"/>
      <c r="U390" s="99"/>
      <c r="V390" s="98"/>
      <c r="W390" s="98"/>
      <c r="X390" s="99"/>
      <c r="Y390" s="98"/>
    </row>
    <row r="391" spans="2:25" s="90" customFormat="1" ht="21" customHeight="1">
      <c r="B391" s="101"/>
      <c r="C391" s="98"/>
      <c r="D391" s="102"/>
      <c r="E391" s="103"/>
      <c r="F391" s="103"/>
      <c r="G391" s="104"/>
      <c r="H391" s="104"/>
      <c r="I391" s="99"/>
      <c r="J391" s="99"/>
      <c r="K391" s="98"/>
      <c r="L391" s="99"/>
      <c r="M391" s="98"/>
      <c r="N391" s="100"/>
      <c r="O391" s="100"/>
      <c r="P391" s="97"/>
      <c r="Q391" s="98"/>
      <c r="R391" s="98"/>
      <c r="S391" s="98"/>
      <c r="T391" s="98"/>
      <c r="U391" s="99"/>
      <c r="V391" s="98"/>
      <c r="W391" s="98"/>
      <c r="X391" s="99"/>
      <c r="Y391" s="98"/>
    </row>
    <row r="392" spans="2:25" s="90" customFormat="1" ht="21" customHeight="1">
      <c r="B392" s="101"/>
      <c r="C392" s="98"/>
      <c r="D392" s="102"/>
      <c r="E392" s="103"/>
      <c r="F392" s="103"/>
      <c r="G392" s="104"/>
      <c r="H392" s="104"/>
      <c r="I392" s="99"/>
      <c r="J392" s="99"/>
      <c r="K392" s="98"/>
      <c r="L392" s="99"/>
      <c r="M392" s="98"/>
      <c r="N392" s="100"/>
      <c r="O392" s="100"/>
      <c r="P392" s="97"/>
      <c r="Q392" s="98"/>
      <c r="R392" s="98"/>
      <c r="S392" s="98"/>
      <c r="T392" s="98"/>
      <c r="U392" s="99"/>
      <c r="V392" s="98"/>
      <c r="W392" s="98"/>
      <c r="X392" s="99"/>
      <c r="Y392" s="98"/>
    </row>
    <row r="393" spans="2:25" s="90" customFormat="1" ht="21" customHeight="1">
      <c r="B393" s="101"/>
      <c r="C393" s="98"/>
      <c r="D393" s="102"/>
      <c r="E393" s="103"/>
      <c r="F393" s="103"/>
      <c r="G393" s="104"/>
      <c r="H393" s="104"/>
      <c r="I393" s="99"/>
      <c r="J393" s="99"/>
      <c r="K393" s="98"/>
      <c r="L393" s="99"/>
      <c r="M393" s="98"/>
      <c r="N393" s="100"/>
      <c r="O393" s="100"/>
      <c r="P393" s="97"/>
      <c r="Q393" s="98"/>
      <c r="R393" s="98"/>
      <c r="S393" s="98"/>
      <c r="T393" s="98"/>
      <c r="U393" s="99"/>
      <c r="V393" s="98"/>
      <c r="W393" s="98"/>
      <c r="X393" s="99"/>
      <c r="Y393" s="98"/>
    </row>
    <row r="394" spans="2:25" s="90" customFormat="1" ht="21" customHeight="1">
      <c r="B394" s="101"/>
      <c r="C394" s="98"/>
      <c r="D394" s="102"/>
      <c r="E394" s="103"/>
      <c r="F394" s="103"/>
      <c r="G394" s="104"/>
      <c r="H394" s="104"/>
      <c r="I394" s="99"/>
      <c r="J394" s="99"/>
      <c r="K394" s="98"/>
      <c r="L394" s="99"/>
      <c r="M394" s="98"/>
      <c r="N394" s="100"/>
      <c r="O394" s="100"/>
      <c r="P394" s="97"/>
      <c r="Q394" s="98"/>
      <c r="R394" s="98"/>
      <c r="S394" s="98"/>
      <c r="T394" s="98"/>
      <c r="U394" s="99"/>
      <c r="V394" s="98"/>
      <c r="W394" s="98"/>
      <c r="X394" s="99"/>
      <c r="Y394" s="98"/>
    </row>
    <row r="395" spans="2:25" s="90" customFormat="1" ht="21" customHeight="1">
      <c r="B395" s="101"/>
      <c r="C395" s="98"/>
      <c r="D395" s="102"/>
      <c r="E395" s="103"/>
      <c r="F395" s="103"/>
      <c r="G395" s="104"/>
      <c r="H395" s="104"/>
      <c r="I395" s="99"/>
      <c r="J395" s="99"/>
      <c r="K395" s="98"/>
      <c r="L395" s="99"/>
      <c r="M395" s="98"/>
      <c r="N395" s="100"/>
      <c r="O395" s="100"/>
      <c r="P395" s="97"/>
      <c r="Q395" s="98"/>
      <c r="R395" s="98"/>
      <c r="S395" s="98"/>
      <c r="T395" s="98"/>
      <c r="U395" s="99"/>
      <c r="V395" s="98"/>
      <c r="W395" s="98"/>
      <c r="X395" s="99"/>
      <c r="Y395" s="98"/>
    </row>
    <row r="396" spans="2:25" s="90" customFormat="1" ht="21" customHeight="1">
      <c r="B396" s="101"/>
      <c r="C396" s="98"/>
      <c r="D396" s="102"/>
      <c r="E396" s="103"/>
      <c r="F396" s="103"/>
      <c r="G396" s="104"/>
      <c r="H396" s="104"/>
      <c r="I396" s="99"/>
      <c r="J396" s="99"/>
      <c r="K396" s="98"/>
      <c r="L396" s="99"/>
      <c r="M396" s="98"/>
      <c r="N396" s="100"/>
      <c r="O396" s="100"/>
      <c r="P396" s="97"/>
      <c r="Q396" s="98"/>
      <c r="R396" s="98"/>
      <c r="S396" s="98"/>
      <c r="T396" s="98"/>
      <c r="U396" s="99"/>
      <c r="V396" s="98"/>
      <c r="W396" s="98"/>
      <c r="X396" s="99"/>
      <c r="Y396" s="98"/>
    </row>
    <row r="397" spans="2:25" s="90" customFormat="1" ht="21" customHeight="1">
      <c r="B397" s="101"/>
      <c r="C397" s="98"/>
      <c r="D397" s="102"/>
      <c r="E397" s="103"/>
      <c r="F397" s="103"/>
      <c r="G397" s="104"/>
      <c r="H397" s="104"/>
      <c r="I397" s="99"/>
      <c r="J397" s="99"/>
      <c r="K397" s="98"/>
      <c r="L397" s="99"/>
      <c r="M397" s="98"/>
      <c r="N397" s="100"/>
      <c r="O397" s="100"/>
      <c r="P397" s="97"/>
      <c r="Q397" s="98"/>
      <c r="R397" s="98"/>
      <c r="S397" s="98"/>
      <c r="T397" s="98"/>
      <c r="U397" s="99"/>
      <c r="V397" s="98"/>
      <c r="W397" s="98"/>
      <c r="X397" s="99"/>
      <c r="Y397" s="98"/>
    </row>
    <row r="398" spans="2:25" s="90" customFormat="1" ht="21" customHeight="1">
      <c r="B398" s="101"/>
      <c r="C398" s="98"/>
      <c r="D398" s="102"/>
      <c r="E398" s="103"/>
      <c r="F398" s="103"/>
      <c r="G398" s="104"/>
      <c r="H398" s="104"/>
      <c r="I398" s="99"/>
      <c r="J398" s="99"/>
      <c r="K398" s="98"/>
      <c r="L398" s="99"/>
      <c r="M398" s="98"/>
      <c r="N398" s="100"/>
      <c r="O398" s="100"/>
      <c r="P398" s="97"/>
      <c r="Q398" s="98"/>
      <c r="R398" s="98"/>
      <c r="S398" s="98"/>
      <c r="T398" s="98"/>
      <c r="U398" s="99"/>
      <c r="V398" s="98"/>
      <c r="W398" s="98"/>
      <c r="X398" s="99"/>
      <c r="Y398" s="98"/>
    </row>
    <row r="399" spans="2:25" s="90" customFormat="1" ht="21" customHeight="1">
      <c r="B399" s="101"/>
      <c r="C399" s="98"/>
      <c r="D399" s="102"/>
      <c r="E399" s="103"/>
      <c r="F399" s="103"/>
      <c r="G399" s="104"/>
      <c r="H399" s="104"/>
      <c r="I399" s="99"/>
      <c r="J399" s="99"/>
      <c r="K399" s="98"/>
      <c r="L399" s="99"/>
      <c r="M399" s="98"/>
      <c r="N399" s="100"/>
      <c r="O399" s="100"/>
      <c r="P399" s="97"/>
      <c r="Q399" s="98"/>
      <c r="R399" s="98"/>
      <c r="S399" s="98"/>
      <c r="T399" s="98"/>
      <c r="U399" s="99"/>
      <c r="V399" s="98"/>
      <c r="W399" s="98"/>
      <c r="X399" s="99"/>
      <c r="Y399" s="98"/>
    </row>
    <row r="400" spans="2:25" s="90" customFormat="1" ht="21" customHeight="1">
      <c r="B400" s="101"/>
      <c r="C400" s="98"/>
      <c r="D400" s="102"/>
      <c r="E400" s="103"/>
      <c r="F400" s="103"/>
      <c r="G400" s="104"/>
      <c r="H400" s="104"/>
      <c r="I400" s="99"/>
      <c r="J400" s="99"/>
      <c r="K400" s="98"/>
      <c r="L400" s="99"/>
      <c r="M400" s="98"/>
      <c r="N400" s="100"/>
      <c r="O400" s="100"/>
      <c r="P400" s="97"/>
      <c r="Q400" s="98"/>
      <c r="R400" s="98"/>
      <c r="S400" s="98"/>
      <c r="T400" s="98"/>
      <c r="U400" s="99"/>
      <c r="V400" s="98"/>
      <c r="W400" s="98"/>
      <c r="X400" s="99"/>
      <c r="Y400" s="98"/>
    </row>
    <row r="401" spans="2:25" s="90" customFormat="1" ht="21" customHeight="1">
      <c r="B401" s="101"/>
      <c r="C401" s="98"/>
      <c r="D401" s="102"/>
      <c r="E401" s="103"/>
      <c r="F401" s="103"/>
      <c r="G401" s="104"/>
      <c r="H401" s="104"/>
      <c r="I401" s="99"/>
      <c r="J401" s="99"/>
      <c r="K401" s="98"/>
      <c r="L401" s="99"/>
      <c r="M401" s="98"/>
      <c r="N401" s="100"/>
      <c r="O401" s="100"/>
      <c r="P401" s="97"/>
      <c r="Q401" s="98"/>
      <c r="R401" s="98"/>
      <c r="S401" s="98"/>
      <c r="T401" s="98"/>
      <c r="U401" s="99"/>
      <c r="V401" s="98"/>
      <c r="W401" s="98"/>
      <c r="X401" s="99"/>
      <c r="Y401" s="98"/>
    </row>
    <row r="402" spans="2:25" s="90" customFormat="1" ht="21" customHeight="1">
      <c r="B402" s="101"/>
      <c r="C402" s="98"/>
      <c r="D402" s="102"/>
      <c r="E402" s="103"/>
      <c r="F402" s="103"/>
      <c r="G402" s="104"/>
      <c r="H402" s="104"/>
      <c r="I402" s="99"/>
      <c r="J402" s="99"/>
      <c r="K402" s="98"/>
      <c r="L402" s="99"/>
      <c r="M402" s="98"/>
      <c r="N402" s="100"/>
      <c r="O402" s="100"/>
      <c r="P402" s="97"/>
      <c r="Q402" s="98"/>
      <c r="R402" s="98"/>
      <c r="S402" s="98"/>
      <c r="T402" s="98"/>
      <c r="U402" s="99"/>
      <c r="V402" s="98"/>
      <c r="W402" s="98"/>
      <c r="X402" s="99"/>
      <c r="Y402" s="98"/>
    </row>
    <row r="403" spans="2:25" s="90" customFormat="1" ht="21" customHeight="1">
      <c r="B403" s="101"/>
      <c r="C403" s="98"/>
      <c r="D403" s="102"/>
      <c r="E403" s="103"/>
      <c r="F403" s="103"/>
      <c r="G403" s="104"/>
      <c r="H403" s="104"/>
      <c r="I403" s="99"/>
      <c r="J403" s="99"/>
      <c r="K403" s="98"/>
      <c r="L403" s="99"/>
      <c r="M403" s="98"/>
      <c r="N403" s="100"/>
      <c r="O403" s="100"/>
      <c r="P403" s="97"/>
      <c r="Q403" s="98"/>
      <c r="R403" s="98"/>
      <c r="S403" s="98"/>
      <c r="T403" s="98"/>
      <c r="U403" s="99"/>
      <c r="V403" s="98"/>
      <c r="W403" s="98"/>
      <c r="X403" s="99"/>
      <c r="Y403" s="98"/>
    </row>
    <row r="404" spans="2:25" s="90" customFormat="1" ht="21" customHeight="1">
      <c r="B404" s="101"/>
      <c r="C404" s="98"/>
      <c r="D404" s="102"/>
      <c r="E404" s="103"/>
      <c r="F404" s="103"/>
      <c r="G404" s="104"/>
      <c r="H404" s="104"/>
      <c r="I404" s="99"/>
      <c r="J404" s="99"/>
      <c r="K404" s="98"/>
      <c r="L404" s="99"/>
      <c r="M404" s="98"/>
      <c r="N404" s="100"/>
      <c r="O404" s="100"/>
      <c r="P404" s="97"/>
      <c r="Q404" s="98"/>
      <c r="R404" s="98"/>
      <c r="S404" s="98"/>
      <c r="T404" s="98"/>
      <c r="U404" s="99"/>
      <c r="V404" s="98"/>
      <c r="W404" s="98"/>
      <c r="X404" s="99"/>
      <c r="Y404" s="98"/>
    </row>
    <row r="405" spans="2:25" s="90" customFormat="1" ht="21" customHeight="1">
      <c r="B405" s="101"/>
      <c r="C405" s="98"/>
      <c r="D405" s="102"/>
      <c r="E405" s="103"/>
      <c r="F405" s="103"/>
      <c r="G405" s="104"/>
      <c r="H405" s="104"/>
      <c r="I405" s="99"/>
      <c r="J405" s="99"/>
      <c r="K405" s="98"/>
      <c r="L405" s="99"/>
      <c r="M405" s="98"/>
      <c r="N405" s="100"/>
      <c r="O405" s="100"/>
      <c r="P405" s="97"/>
      <c r="Q405" s="98"/>
      <c r="R405" s="98"/>
      <c r="S405" s="98"/>
      <c r="T405" s="98"/>
      <c r="U405" s="99"/>
      <c r="V405" s="98"/>
      <c r="W405" s="98"/>
      <c r="X405" s="99"/>
      <c r="Y405" s="98"/>
    </row>
    <row r="406" spans="2:25" s="90" customFormat="1" ht="21" customHeight="1">
      <c r="B406" s="101"/>
      <c r="C406" s="98"/>
      <c r="D406" s="102"/>
      <c r="E406" s="103"/>
      <c r="F406" s="103"/>
      <c r="G406" s="104"/>
      <c r="H406" s="104"/>
      <c r="I406" s="99"/>
      <c r="J406" s="99"/>
      <c r="K406" s="98"/>
      <c r="L406" s="99"/>
      <c r="M406" s="98"/>
      <c r="N406" s="100"/>
      <c r="O406" s="100"/>
      <c r="P406" s="97"/>
      <c r="Q406" s="98"/>
      <c r="R406" s="98"/>
      <c r="S406" s="98"/>
      <c r="T406" s="98"/>
      <c r="U406" s="99"/>
      <c r="V406" s="98"/>
      <c r="W406" s="98"/>
      <c r="X406" s="99"/>
      <c r="Y406" s="98"/>
    </row>
    <row r="407" spans="2:25" s="90" customFormat="1" ht="21" customHeight="1">
      <c r="B407" s="101"/>
      <c r="C407" s="98"/>
      <c r="D407" s="102"/>
      <c r="E407" s="103"/>
      <c r="F407" s="103"/>
      <c r="G407" s="104"/>
      <c r="H407" s="104"/>
      <c r="I407" s="99"/>
      <c r="J407" s="99"/>
      <c r="K407" s="98"/>
      <c r="L407" s="99"/>
      <c r="M407" s="98"/>
      <c r="N407" s="100"/>
      <c r="O407" s="100"/>
      <c r="P407" s="97"/>
      <c r="Q407" s="98"/>
      <c r="R407" s="98"/>
      <c r="S407" s="98"/>
      <c r="T407" s="98"/>
      <c r="U407" s="99"/>
      <c r="V407" s="98"/>
      <c r="W407" s="98"/>
      <c r="X407" s="99"/>
      <c r="Y407" s="98"/>
    </row>
    <row r="408" spans="2:25" s="90" customFormat="1" ht="21" customHeight="1">
      <c r="B408" s="101"/>
      <c r="C408" s="98"/>
      <c r="D408" s="102"/>
      <c r="E408" s="103"/>
      <c r="F408" s="103"/>
      <c r="G408" s="104"/>
      <c r="H408" s="104"/>
      <c r="I408" s="99"/>
      <c r="J408" s="99"/>
      <c r="K408" s="98"/>
      <c r="L408" s="99"/>
      <c r="M408" s="98"/>
      <c r="N408" s="100"/>
      <c r="O408" s="100"/>
      <c r="P408" s="97"/>
      <c r="Q408" s="98"/>
      <c r="R408" s="98"/>
      <c r="S408" s="98"/>
      <c r="T408" s="98"/>
      <c r="U408" s="99"/>
      <c r="V408" s="98"/>
      <c r="W408" s="98"/>
      <c r="X408" s="99"/>
      <c r="Y408" s="98"/>
    </row>
    <row r="409" spans="2:25" s="90" customFormat="1" ht="21" customHeight="1">
      <c r="B409" s="101"/>
      <c r="C409" s="98"/>
      <c r="D409" s="102"/>
      <c r="E409" s="103"/>
      <c r="F409" s="103"/>
      <c r="G409" s="104"/>
      <c r="H409" s="104"/>
      <c r="I409" s="99"/>
      <c r="J409" s="99"/>
      <c r="K409" s="98"/>
      <c r="L409" s="99"/>
      <c r="M409" s="98"/>
      <c r="N409" s="100"/>
      <c r="O409" s="100"/>
      <c r="P409" s="97"/>
      <c r="Q409" s="98"/>
      <c r="R409" s="98"/>
      <c r="S409" s="98"/>
      <c r="T409" s="98"/>
      <c r="U409" s="99"/>
      <c r="V409" s="98"/>
      <c r="W409" s="98"/>
      <c r="X409" s="99"/>
      <c r="Y409" s="98"/>
    </row>
    <row r="410" spans="2:25" s="90" customFormat="1" ht="21" customHeight="1">
      <c r="B410" s="101"/>
      <c r="C410" s="98"/>
      <c r="D410" s="102"/>
      <c r="E410" s="103"/>
      <c r="F410" s="103"/>
      <c r="G410" s="104"/>
      <c r="H410" s="104"/>
      <c r="I410" s="99"/>
      <c r="J410" s="99"/>
      <c r="K410" s="98"/>
      <c r="L410" s="99"/>
      <c r="M410" s="98"/>
      <c r="N410" s="100"/>
      <c r="O410" s="100"/>
      <c r="P410" s="97"/>
      <c r="Q410" s="98"/>
      <c r="R410" s="98"/>
      <c r="S410" s="98"/>
      <c r="T410" s="98"/>
      <c r="U410" s="99"/>
      <c r="V410" s="98"/>
      <c r="W410" s="98"/>
      <c r="X410" s="99"/>
      <c r="Y410" s="98"/>
    </row>
    <row r="411" spans="2:25" s="90" customFormat="1" ht="21" customHeight="1">
      <c r="B411" s="101"/>
      <c r="C411" s="98"/>
      <c r="D411" s="102"/>
      <c r="E411" s="103"/>
      <c r="F411" s="103"/>
      <c r="G411" s="104"/>
      <c r="H411" s="104"/>
      <c r="I411" s="99"/>
      <c r="J411" s="99"/>
      <c r="K411" s="98"/>
      <c r="L411" s="99"/>
      <c r="M411" s="98"/>
      <c r="N411" s="100"/>
      <c r="O411" s="100"/>
      <c r="P411" s="97"/>
      <c r="Q411" s="98"/>
      <c r="R411" s="98"/>
      <c r="S411" s="98"/>
      <c r="T411" s="98"/>
      <c r="U411" s="99"/>
      <c r="V411" s="98"/>
      <c r="W411" s="98"/>
      <c r="X411" s="99"/>
      <c r="Y411" s="98"/>
    </row>
    <row r="412" spans="2:25" s="90" customFormat="1" ht="21" customHeight="1">
      <c r="B412" s="101"/>
      <c r="C412" s="98"/>
      <c r="D412" s="102"/>
      <c r="E412" s="103"/>
      <c r="F412" s="103"/>
      <c r="G412" s="104"/>
      <c r="H412" s="104"/>
      <c r="I412" s="99"/>
      <c r="J412" s="99"/>
      <c r="K412" s="98"/>
      <c r="L412" s="99"/>
      <c r="M412" s="98"/>
      <c r="N412" s="100"/>
      <c r="O412" s="100"/>
      <c r="P412" s="97"/>
      <c r="Q412" s="98"/>
      <c r="R412" s="98"/>
      <c r="S412" s="98"/>
      <c r="T412" s="98"/>
      <c r="U412" s="99"/>
      <c r="V412" s="98"/>
      <c r="W412" s="98"/>
      <c r="X412" s="99"/>
      <c r="Y412" s="98"/>
    </row>
    <row r="413" spans="2:25" s="90" customFormat="1" ht="21" customHeight="1">
      <c r="B413" s="101"/>
      <c r="C413" s="98"/>
      <c r="D413" s="102"/>
      <c r="E413" s="103"/>
      <c r="F413" s="103"/>
      <c r="G413" s="104"/>
      <c r="H413" s="104"/>
      <c r="I413" s="99"/>
      <c r="J413" s="99"/>
      <c r="K413" s="98"/>
      <c r="L413" s="99"/>
      <c r="M413" s="98"/>
      <c r="N413" s="100"/>
      <c r="O413" s="100"/>
      <c r="P413" s="97"/>
      <c r="Q413" s="98"/>
      <c r="R413" s="98"/>
      <c r="S413" s="98"/>
      <c r="T413" s="98"/>
      <c r="U413" s="99"/>
      <c r="V413" s="98"/>
      <c r="W413" s="98"/>
      <c r="X413" s="99"/>
      <c r="Y413" s="98"/>
    </row>
    <row r="414" spans="2:25" s="90" customFormat="1" ht="21" customHeight="1">
      <c r="B414" s="101"/>
      <c r="C414" s="98"/>
      <c r="D414" s="102"/>
      <c r="E414" s="103"/>
      <c r="F414" s="103"/>
      <c r="G414" s="104"/>
      <c r="H414" s="104"/>
      <c r="I414" s="99"/>
      <c r="J414" s="99"/>
      <c r="K414" s="98"/>
      <c r="L414" s="99"/>
      <c r="M414" s="98"/>
      <c r="N414" s="100"/>
      <c r="O414" s="100"/>
      <c r="P414" s="97"/>
      <c r="Q414" s="98"/>
      <c r="R414" s="98"/>
      <c r="S414" s="98"/>
      <c r="T414" s="98"/>
      <c r="U414" s="99"/>
      <c r="V414" s="98"/>
      <c r="W414" s="98"/>
      <c r="X414" s="99"/>
      <c r="Y414" s="98"/>
    </row>
    <row r="415" spans="2:25" s="90" customFormat="1" ht="21" customHeight="1">
      <c r="B415" s="101"/>
      <c r="C415" s="98"/>
      <c r="D415" s="102"/>
      <c r="E415" s="103"/>
      <c r="F415" s="103"/>
      <c r="G415" s="104"/>
      <c r="H415" s="104"/>
      <c r="I415" s="99"/>
      <c r="J415" s="99"/>
      <c r="K415" s="98"/>
      <c r="L415" s="99"/>
      <c r="M415" s="98"/>
      <c r="N415" s="100"/>
      <c r="O415" s="100"/>
      <c r="P415" s="97"/>
      <c r="Q415" s="98"/>
      <c r="R415" s="98"/>
      <c r="S415" s="98"/>
      <c r="T415" s="98"/>
      <c r="U415" s="99"/>
      <c r="V415" s="98"/>
      <c r="W415" s="98"/>
      <c r="X415" s="99"/>
      <c r="Y415" s="98"/>
    </row>
    <row r="416" spans="2:25" s="90" customFormat="1" ht="21" customHeight="1">
      <c r="B416" s="101"/>
      <c r="C416" s="98"/>
      <c r="D416" s="102"/>
      <c r="E416" s="103"/>
      <c r="F416" s="103"/>
      <c r="G416" s="104"/>
      <c r="H416" s="104"/>
      <c r="I416" s="99"/>
      <c r="J416" s="99"/>
      <c r="K416" s="98"/>
      <c r="L416" s="99"/>
      <c r="M416" s="98"/>
      <c r="N416" s="100"/>
      <c r="O416" s="100"/>
      <c r="P416" s="97"/>
      <c r="Q416" s="98"/>
      <c r="R416" s="98"/>
      <c r="S416" s="98"/>
      <c r="T416" s="98"/>
      <c r="U416" s="99"/>
      <c r="V416" s="98"/>
      <c r="W416" s="98"/>
      <c r="X416" s="99"/>
      <c r="Y416" s="98"/>
    </row>
    <row r="417" spans="2:25" s="90" customFormat="1" ht="21" customHeight="1">
      <c r="B417" s="101"/>
      <c r="C417" s="98"/>
      <c r="D417" s="102"/>
      <c r="E417" s="103"/>
      <c r="F417" s="103"/>
      <c r="G417" s="104"/>
      <c r="H417" s="104"/>
      <c r="I417" s="99"/>
      <c r="J417" s="99"/>
      <c r="K417" s="98"/>
      <c r="L417" s="99"/>
      <c r="M417" s="98"/>
      <c r="N417" s="100"/>
      <c r="O417" s="100"/>
      <c r="P417" s="97"/>
      <c r="Q417" s="98"/>
      <c r="R417" s="98"/>
      <c r="S417" s="98"/>
      <c r="T417" s="98"/>
      <c r="U417" s="99"/>
      <c r="V417" s="98"/>
      <c r="W417" s="98"/>
      <c r="X417" s="99"/>
      <c r="Y417" s="98"/>
    </row>
    <row r="418" spans="2:25" s="90" customFormat="1" ht="21" customHeight="1">
      <c r="B418" s="101"/>
      <c r="C418" s="98"/>
      <c r="D418" s="102"/>
      <c r="E418" s="103"/>
      <c r="F418" s="103"/>
      <c r="G418" s="104"/>
      <c r="H418" s="104"/>
      <c r="I418" s="99"/>
      <c r="J418" s="99"/>
      <c r="K418" s="98"/>
      <c r="L418" s="99"/>
      <c r="M418" s="98"/>
      <c r="N418" s="100"/>
      <c r="O418" s="100"/>
      <c r="P418" s="97"/>
      <c r="Q418" s="98"/>
      <c r="R418" s="98"/>
      <c r="S418" s="98"/>
      <c r="T418" s="98"/>
      <c r="U418" s="99"/>
      <c r="V418" s="98"/>
      <c r="W418" s="98"/>
      <c r="X418" s="99"/>
      <c r="Y418" s="98"/>
    </row>
    <row r="419" spans="2:25" s="90" customFormat="1" ht="21" customHeight="1">
      <c r="B419" s="101"/>
      <c r="C419" s="98"/>
      <c r="D419" s="102"/>
      <c r="E419" s="103"/>
      <c r="F419" s="103"/>
      <c r="G419" s="104"/>
      <c r="H419" s="104"/>
      <c r="I419" s="99"/>
      <c r="J419" s="99"/>
      <c r="K419" s="98"/>
      <c r="L419" s="99"/>
      <c r="M419" s="98"/>
      <c r="N419" s="100"/>
      <c r="O419" s="100"/>
      <c r="P419" s="97"/>
      <c r="Q419" s="98"/>
      <c r="R419" s="98"/>
      <c r="S419" s="98"/>
      <c r="T419" s="98"/>
      <c r="U419" s="99"/>
      <c r="V419" s="98"/>
      <c r="W419" s="98"/>
      <c r="X419" s="99"/>
      <c r="Y419" s="98"/>
    </row>
    <row r="420" spans="2:25" s="90" customFormat="1" ht="21" customHeight="1">
      <c r="B420" s="101"/>
      <c r="C420" s="98"/>
      <c r="D420" s="102"/>
      <c r="E420" s="103"/>
      <c r="F420" s="103"/>
      <c r="G420" s="104"/>
      <c r="H420" s="104"/>
      <c r="I420" s="99"/>
      <c r="J420" s="99"/>
      <c r="K420" s="98"/>
      <c r="L420" s="99"/>
      <c r="M420" s="98"/>
      <c r="N420" s="100"/>
      <c r="O420" s="100"/>
      <c r="P420" s="97"/>
      <c r="Q420" s="98"/>
      <c r="R420" s="98"/>
      <c r="S420" s="98"/>
      <c r="T420" s="98"/>
      <c r="U420" s="99"/>
      <c r="V420" s="98"/>
      <c r="W420" s="98"/>
      <c r="X420" s="99"/>
      <c r="Y420" s="98"/>
    </row>
    <row r="421" spans="2:25" s="90" customFormat="1" ht="21" customHeight="1">
      <c r="B421" s="101"/>
      <c r="C421" s="98"/>
      <c r="D421" s="102"/>
      <c r="E421" s="103"/>
      <c r="F421" s="103"/>
      <c r="G421" s="104"/>
      <c r="H421" s="104"/>
      <c r="I421" s="99"/>
      <c r="J421" s="99"/>
      <c r="K421" s="98"/>
      <c r="L421" s="99"/>
      <c r="M421" s="98"/>
      <c r="N421" s="100"/>
      <c r="O421" s="100"/>
      <c r="P421" s="97"/>
      <c r="Q421" s="98"/>
      <c r="R421" s="98"/>
      <c r="S421" s="98"/>
      <c r="T421" s="98"/>
      <c r="U421" s="99"/>
      <c r="V421" s="98"/>
      <c r="W421" s="98"/>
      <c r="X421" s="99"/>
      <c r="Y421" s="98"/>
    </row>
    <row r="422" spans="2:25" s="90" customFormat="1" ht="21" customHeight="1">
      <c r="B422" s="101"/>
      <c r="C422" s="98"/>
      <c r="D422" s="102"/>
      <c r="E422" s="103"/>
      <c r="F422" s="103"/>
      <c r="G422" s="104"/>
      <c r="H422" s="104"/>
      <c r="I422" s="99"/>
      <c r="J422" s="99"/>
      <c r="K422" s="98"/>
      <c r="L422" s="99"/>
      <c r="M422" s="98"/>
      <c r="N422" s="100"/>
      <c r="O422" s="100"/>
      <c r="P422" s="97"/>
      <c r="Q422" s="98"/>
      <c r="R422" s="98"/>
      <c r="S422" s="98"/>
      <c r="T422" s="98"/>
      <c r="U422" s="99"/>
      <c r="V422" s="98"/>
      <c r="W422" s="98"/>
      <c r="X422" s="99"/>
      <c r="Y422" s="98"/>
    </row>
    <row r="423" spans="2:25" s="90" customFormat="1" ht="21" customHeight="1">
      <c r="B423" s="101"/>
      <c r="C423" s="98"/>
      <c r="D423" s="102"/>
      <c r="E423" s="103"/>
      <c r="F423" s="103"/>
      <c r="G423" s="104"/>
      <c r="H423" s="104"/>
      <c r="I423" s="99"/>
      <c r="J423" s="99"/>
      <c r="K423" s="98"/>
      <c r="L423" s="99"/>
      <c r="M423" s="98"/>
      <c r="N423" s="100"/>
      <c r="O423" s="100"/>
      <c r="P423" s="97"/>
      <c r="Q423" s="98"/>
      <c r="R423" s="98"/>
      <c r="S423" s="98"/>
      <c r="T423" s="98"/>
      <c r="U423" s="99"/>
      <c r="V423" s="98"/>
      <c r="W423" s="98"/>
      <c r="X423" s="99"/>
      <c r="Y423" s="98"/>
    </row>
    <row r="424" spans="2:25" s="90" customFormat="1" ht="21" customHeight="1">
      <c r="B424" s="101"/>
      <c r="C424" s="98"/>
      <c r="D424" s="102"/>
      <c r="E424" s="103"/>
      <c r="F424" s="103"/>
      <c r="G424" s="104"/>
      <c r="H424" s="104"/>
      <c r="I424" s="99"/>
      <c r="J424" s="99"/>
      <c r="K424" s="98"/>
      <c r="L424" s="99"/>
      <c r="M424" s="98"/>
      <c r="N424" s="100"/>
      <c r="O424" s="100"/>
      <c r="P424" s="97"/>
      <c r="Q424" s="98"/>
      <c r="R424" s="98"/>
      <c r="S424" s="98"/>
      <c r="T424" s="98"/>
      <c r="U424" s="99"/>
      <c r="V424" s="98"/>
      <c r="W424" s="98"/>
      <c r="X424" s="99"/>
      <c r="Y424" s="98"/>
    </row>
    <row r="425" spans="2:25" s="90" customFormat="1" ht="21" customHeight="1">
      <c r="B425" s="101"/>
      <c r="C425" s="98"/>
      <c r="D425" s="102"/>
      <c r="E425" s="103"/>
      <c r="F425" s="103"/>
      <c r="G425" s="104"/>
      <c r="H425" s="104"/>
      <c r="I425" s="99"/>
      <c r="J425" s="99"/>
      <c r="K425" s="98"/>
      <c r="L425" s="99"/>
      <c r="M425" s="98"/>
      <c r="N425" s="100"/>
      <c r="O425" s="100"/>
      <c r="P425" s="97"/>
      <c r="Q425" s="98"/>
      <c r="R425" s="98"/>
      <c r="S425" s="98"/>
      <c r="T425" s="98"/>
      <c r="U425" s="99"/>
      <c r="V425" s="98"/>
      <c r="W425" s="98"/>
      <c r="X425" s="99"/>
      <c r="Y425" s="98"/>
    </row>
    <row r="426" spans="2:25" s="90" customFormat="1" ht="21" customHeight="1">
      <c r="B426" s="101"/>
      <c r="C426" s="98"/>
      <c r="D426" s="102"/>
      <c r="E426" s="103"/>
      <c r="F426" s="103"/>
      <c r="G426" s="104"/>
      <c r="H426" s="104"/>
      <c r="I426" s="99"/>
      <c r="J426" s="99"/>
      <c r="K426" s="98"/>
      <c r="L426" s="99"/>
      <c r="M426" s="98"/>
      <c r="N426" s="100"/>
      <c r="O426" s="100"/>
      <c r="P426" s="97"/>
      <c r="Q426" s="98"/>
      <c r="R426" s="98"/>
      <c r="S426" s="98"/>
      <c r="T426" s="98"/>
      <c r="U426" s="99"/>
      <c r="V426" s="98"/>
      <c r="W426" s="98"/>
      <c r="X426" s="99"/>
      <c r="Y426" s="98"/>
    </row>
    <row r="427" spans="2:25" s="90" customFormat="1" ht="21" customHeight="1">
      <c r="B427" s="101"/>
      <c r="C427" s="98"/>
      <c r="D427" s="102"/>
      <c r="E427" s="103"/>
      <c r="F427" s="103"/>
      <c r="G427" s="104"/>
      <c r="H427" s="104"/>
      <c r="I427" s="99"/>
      <c r="J427" s="99"/>
      <c r="K427" s="98"/>
      <c r="L427" s="99"/>
      <c r="M427" s="98"/>
      <c r="N427" s="100"/>
      <c r="O427" s="100"/>
      <c r="P427" s="97"/>
      <c r="Q427" s="98"/>
      <c r="R427" s="98"/>
      <c r="S427" s="98"/>
      <c r="T427" s="98"/>
      <c r="U427" s="99"/>
      <c r="V427" s="98"/>
      <c r="W427" s="98"/>
      <c r="X427" s="99"/>
      <c r="Y427" s="98"/>
    </row>
    <row r="428" spans="2:25" s="90" customFormat="1" ht="21" customHeight="1">
      <c r="B428" s="101"/>
      <c r="C428" s="98"/>
      <c r="D428" s="102"/>
      <c r="E428" s="103"/>
      <c r="F428" s="103"/>
      <c r="G428" s="104"/>
      <c r="H428" s="104"/>
      <c r="I428" s="99"/>
      <c r="J428" s="99"/>
      <c r="K428" s="98"/>
      <c r="L428" s="99"/>
      <c r="M428" s="98"/>
      <c r="N428" s="100"/>
      <c r="O428" s="100"/>
      <c r="P428" s="97"/>
      <c r="Q428" s="98"/>
      <c r="R428" s="98"/>
      <c r="S428" s="98"/>
      <c r="T428" s="98"/>
      <c r="U428" s="99"/>
      <c r="V428" s="98"/>
      <c r="W428" s="98"/>
      <c r="X428" s="99"/>
      <c r="Y428" s="98"/>
    </row>
    <row r="429" spans="2:25" s="90" customFormat="1" ht="21" customHeight="1">
      <c r="B429" s="101"/>
      <c r="C429" s="98"/>
      <c r="D429" s="102"/>
      <c r="E429" s="103"/>
      <c r="F429" s="103"/>
      <c r="G429" s="104"/>
      <c r="H429" s="104"/>
      <c r="I429" s="99"/>
      <c r="J429" s="99"/>
      <c r="K429" s="98"/>
      <c r="L429" s="99"/>
      <c r="M429" s="98"/>
      <c r="N429" s="100"/>
      <c r="O429" s="100"/>
      <c r="P429" s="97"/>
      <c r="Q429" s="98"/>
      <c r="R429" s="98"/>
      <c r="S429" s="98"/>
      <c r="T429" s="98"/>
      <c r="U429" s="99"/>
      <c r="V429" s="98"/>
      <c r="W429" s="98"/>
      <c r="X429" s="99"/>
      <c r="Y429" s="98"/>
    </row>
    <row r="430" spans="2:25" s="90" customFormat="1" ht="21" customHeight="1">
      <c r="B430" s="101"/>
      <c r="C430" s="98"/>
      <c r="D430" s="102"/>
      <c r="E430" s="103"/>
      <c r="F430" s="103"/>
      <c r="G430" s="104"/>
      <c r="H430" s="104"/>
      <c r="I430" s="99"/>
      <c r="J430" s="99"/>
      <c r="K430" s="98"/>
      <c r="L430" s="99"/>
      <c r="M430" s="98"/>
      <c r="N430" s="100"/>
      <c r="O430" s="100"/>
      <c r="P430" s="97"/>
      <c r="Q430" s="98"/>
      <c r="R430" s="98"/>
      <c r="S430" s="98"/>
      <c r="T430" s="98"/>
      <c r="U430" s="99"/>
      <c r="V430" s="98"/>
      <c r="W430" s="98"/>
      <c r="X430" s="99"/>
      <c r="Y430" s="98"/>
    </row>
    <row r="431" spans="2:25" s="90" customFormat="1" ht="21" customHeight="1">
      <c r="B431" s="101"/>
      <c r="C431" s="98"/>
      <c r="D431" s="102"/>
      <c r="E431" s="103"/>
      <c r="F431" s="103"/>
      <c r="G431" s="104"/>
      <c r="H431" s="104"/>
      <c r="I431" s="99"/>
      <c r="J431" s="99"/>
      <c r="K431" s="98"/>
      <c r="L431" s="99"/>
      <c r="M431" s="98"/>
      <c r="N431" s="100"/>
      <c r="O431" s="100"/>
      <c r="P431" s="97"/>
      <c r="Q431" s="98"/>
      <c r="R431" s="98"/>
      <c r="S431" s="98"/>
      <c r="T431" s="98"/>
      <c r="U431" s="99"/>
      <c r="V431" s="98"/>
      <c r="W431" s="98"/>
      <c r="X431" s="99"/>
      <c r="Y431" s="98"/>
    </row>
    <row r="432" spans="2:25" s="90" customFormat="1" ht="21" customHeight="1">
      <c r="B432" s="101"/>
      <c r="C432" s="98"/>
      <c r="D432" s="102"/>
      <c r="E432" s="103"/>
      <c r="F432" s="103"/>
      <c r="G432" s="104"/>
      <c r="H432" s="104"/>
      <c r="I432" s="99"/>
      <c r="J432" s="99"/>
      <c r="K432" s="98"/>
      <c r="L432" s="99"/>
      <c r="M432" s="98"/>
      <c r="N432" s="100"/>
      <c r="O432" s="100"/>
      <c r="P432" s="97"/>
      <c r="Q432" s="98"/>
      <c r="R432" s="98"/>
      <c r="S432" s="98"/>
      <c r="T432" s="98"/>
      <c r="U432" s="99"/>
      <c r="V432" s="98"/>
      <c r="W432" s="98"/>
      <c r="X432" s="99"/>
      <c r="Y432" s="98"/>
    </row>
    <row r="433" spans="2:25" s="90" customFormat="1" ht="21" customHeight="1">
      <c r="B433" s="101"/>
      <c r="C433" s="98"/>
      <c r="D433" s="102"/>
      <c r="E433" s="103"/>
      <c r="F433" s="103"/>
      <c r="G433" s="104"/>
      <c r="H433" s="104"/>
      <c r="I433" s="99"/>
      <c r="J433" s="99"/>
      <c r="K433" s="98"/>
      <c r="L433" s="99"/>
      <c r="M433" s="98"/>
      <c r="N433" s="100"/>
      <c r="O433" s="100"/>
      <c r="P433" s="97"/>
      <c r="Q433" s="98"/>
      <c r="R433" s="98"/>
      <c r="S433" s="98"/>
      <c r="T433" s="98"/>
      <c r="U433" s="99"/>
      <c r="V433" s="98"/>
      <c r="W433" s="98"/>
      <c r="X433" s="99"/>
      <c r="Y433" s="98"/>
    </row>
    <row r="434" spans="2:25" s="90" customFormat="1" ht="21" customHeight="1">
      <c r="B434" s="101"/>
      <c r="C434" s="98"/>
      <c r="D434" s="102"/>
      <c r="E434" s="103"/>
      <c r="F434" s="103"/>
      <c r="G434" s="104"/>
      <c r="H434" s="104"/>
      <c r="I434" s="99"/>
      <c r="J434" s="99"/>
      <c r="K434" s="98"/>
      <c r="L434" s="99"/>
      <c r="M434" s="98"/>
      <c r="N434" s="100"/>
      <c r="O434" s="100"/>
      <c r="P434" s="97"/>
      <c r="Q434" s="98"/>
      <c r="R434" s="98"/>
      <c r="S434" s="98"/>
      <c r="T434" s="98"/>
      <c r="U434" s="99"/>
      <c r="V434" s="98"/>
      <c r="W434" s="98"/>
      <c r="X434" s="99"/>
      <c r="Y434" s="98"/>
    </row>
    <row r="435" spans="2:25" s="90" customFormat="1" ht="21" customHeight="1">
      <c r="B435" s="101"/>
      <c r="C435" s="98"/>
      <c r="D435" s="102"/>
      <c r="E435" s="103"/>
      <c r="F435" s="103"/>
      <c r="G435" s="104"/>
      <c r="H435" s="104"/>
      <c r="I435" s="99"/>
      <c r="J435" s="99"/>
      <c r="K435" s="98"/>
      <c r="L435" s="99"/>
      <c r="M435" s="98"/>
      <c r="N435" s="100"/>
      <c r="O435" s="100"/>
      <c r="P435" s="97"/>
      <c r="Q435" s="98"/>
      <c r="R435" s="98"/>
      <c r="S435" s="98"/>
      <c r="T435" s="98"/>
      <c r="U435" s="99"/>
      <c r="V435" s="98"/>
      <c r="W435" s="98"/>
      <c r="X435" s="99"/>
      <c r="Y435" s="98"/>
    </row>
    <row r="436" spans="2:25" s="90" customFormat="1" ht="21" customHeight="1">
      <c r="B436" s="101"/>
      <c r="C436" s="98"/>
      <c r="D436" s="102"/>
      <c r="E436" s="103"/>
      <c r="F436" s="103"/>
      <c r="G436" s="104"/>
      <c r="H436" s="104"/>
      <c r="I436" s="99"/>
      <c r="J436" s="99"/>
      <c r="K436" s="98"/>
      <c r="L436" s="99"/>
      <c r="M436" s="98"/>
      <c r="N436" s="100"/>
      <c r="O436" s="100"/>
      <c r="P436" s="97"/>
      <c r="Q436" s="98"/>
      <c r="R436" s="98"/>
      <c r="S436" s="98"/>
      <c r="T436" s="98"/>
      <c r="U436" s="99"/>
      <c r="V436" s="98"/>
      <c r="W436" s="98"/>
      <c r="X436" s="99"/>
      <c r="Y436" s="98"/>
    </row>
    <row r="437" spans="2:25" s="90" customFormat="1" ht="21" customHeight="1">
      <c r="B437" s="101"/>
      <c r="C437" s="98"/>
      <c r="D437" s="102"/>
      <c r="E437" s="103"/>
      <c r="F437" s="103"/>
      <c r="G437" s="104"/>
      <c r="H437" s="104"/>
      <c r="I437" s="99"/>
      <c r="J437" s="99"/>
      <c r="K437" s="98"/>
      <c r="L437" s="99"/>
      <c r="M437" s="98"/>
      <c r="N437" s="100"/>
      <c r="O437" s="100"/>
      <c r="P437" s="97"/>
      <c r="Q437" s="98"/>
      <c r="R437" s="98"/>
      <c r="S437" s="98"/>
      <c r="T437" s="98"/>
      <c r="U437" s="99"/>
      <c r="V437" s="98"/>
      <c r="W437" s="98"/>
      <c r="X437" s="99"/>
      <c r="Y437" s="98"/>
    </row>
    <row r="438" spans="2:25" s="90" customFormat="1" ht="21" customHeight="1">
      <c r="B438" s="101"/>
      <c r="C438" s="98"/>
      <c r="D438" s="102"/>
      <c r="E438" s="103"/>
      <c r="F438" s="103"/>
      <c r="G438" s="104"/>
      <c r="H438" s="104"/>
      <c r="I438" s="99"/>
      <c r="J438" s="99"/>
      <c r="K438" s="98"/>
      <c r="L438" s="99"/>
      <c r="M438" s="98"/>
      <c r="N438" s="100"/>
      <c r="O438" s="100"/>
      <c r="P438" s="97"/>
      <c r="Q438" s="98"/>
      <c r="R438" s="98"/>
      <c r="S438" s="98"/>
      <c r="T438" s="98"/>
      <c r="U438" s="99"/>
      <c r="V438" s="98"/>
      <c r="W438" s="98"/>
      <c r="X438" s="99"/>
      <c r="Y438" s="98"/>
    </row>
    <row r="439" spans="2:25" s="90" customFormat="1" ht="21" customHeight="1">
      <c r="B439" s="101"/>
      <c r="C439" s="98"/>
      <c r="D439" s="102"/>
      <c r="E439" s="103"/>
      <c r="F439" s="103"/>
      <c r="G439" s="104"/>
      <c r="H439" s="104"/>
      <c r="I439" s="99"/>
      <c r="J439" s="99"/>
      <c r="K439" s="98"/>
      <c r="L439" s="99"/>
      <c r="M439" s="98"/>
      <c r="N439" s="100"/>
      <c r="O439" s="100"/>
      <c r="P439" s="97"/>
      <c r="Q439" s="98"/>
      <c r="R439" s="98"/>
      <c r="S439" s="98"/>
      <c r="T439" s="98"/>
      <c r="U439" s="99"/>
      <c r="V439" s="98"/>
      <c r="W439" s="98"/>
      <c r="X439" s="99"/>
      <c r="Y439" s="98"/>
    </row>
    <row r="440" spans="2:25" s="90" customFormat="1" ht="21" customHeight="1">
      <c r="B440" s="101"/>
      <c r="C440" s="98"/>
      <c r="D440" s="102"/>
      <c r="E440" s="103"/>
      <c r="F440" s="103"/>
      <c r="G440" s="104"/>
      <c r="H440" s="104"/>
      <c r="I440" s="99"/>
      <c r="J440" s="99"/>
      <c r="K440" s="98"/>
      <c r="L440" s="99"/>
      <c r="M440" s="98"/>
      <c r="N440" s="100"/>
      <c r="O440" s="100"/>
      <c r="P440" s="97"/>
      <c r="Q440" s="98"/>
      <c r="R440" s="98"/>
      <c r="S440" s="98"/>
      <c r="T440" s="98"/>
      <c r="U440" s="99"/>
      <c r="V440" s="98"/>
      <c r="W440" s="98"/>
      <c r="X440" s="99"/>
      <c r="Y440" s="98"/>
    </row>
    <row r="441" spans="2:25" s="90" customFormat="1" ht="21" customHeight="1">
      <c r="B441" s="101"/>
      <c r="C441" s="98"/>
      <c r="D441" s="102"/>
      <c r="E441" s="103"/>
      <c r="F441" s="103"/>
      <c r="G441" s="104"/>
      <c r="H441" s="104"/>
      <c r="I441" s="99"/>
      <c r="J441" s="99"/>
      <c r="K441" s="98"/>
      <c r="L441" s="99"/>
      <c r="M441" s="98"/>
      <c r="N441" s="100"/>
      <c r="O441" s="100"/>
      <c r="P441" s="97"/>
      <c r="Q441" s="98"/>
      <c r="R441" s="98"/>
      <c r="S441" s="98"/>
      <c r="T441" s="98"/>
      <c r="U441" s="99"/>
      <c r="V441" s="98"/>
      <c r="W441" s="98"/>
      <c r="X441" s="99"/>
      <c r="Y441" s="98"/>
    </row>
    <row r="442" spans="2:25" s="90" customFormat="1" ht="21" customHeight="1">
      <c r="B442" s="101"/>
      <c r="C442" s="98"/>
      <c r="D442" s="102"/>
      <c r="E442" s="103"/>
      <c r="F442" s="103"/>
      <c r="G442" s="104"/>
      <c r="H442" s="104"/>
      <c r="I442" s="99"/>
      <c r="J442" s="99"/>
      <c r="K442" s="98"/>
      <c r="L442" s="99"/>
      <c r="M442" s="98"/>
      <c r="N442" s="100"/>
      <c r="O442" s="100"/>
      <c r="P442" s="97"/>
      <c r="Q442" s="98"/>
      <c r="R442" s="98"/>
      <c r="S442" s="98"/>
      <c r="T442" s="98"/>
      <c r="U442" s="99"/>
      <c r="V442" s="98"/>
      <c r="W442" s="98"/>
      <c r="X442" s="99"/>
      <c r="Y442" s="98"/>
    </row>
    <row r="443" spans="2:25" s="90" customFormat="1" ht="21" customHeight="1">
      <c r="B443" s="101"/>
      <c r="C443" s="98"/>
      <c r="D443" s="102"/>
      <c r="E443" s="103"/>
      <c r="F443" s="103"/>
      <c r="G443" s="104"/>
      <c r="H443" s="104"/>
      <c r="I443" s="99"/>
      <c r="J443" s="99"/>
      <c r="K443" s="98"/>
      <c r="L443" s="99"/>
      <c r="M443" s="98"/>
      <c r="N443" s="100"/>
      <c r="O443" s="100"/>
      <c r="P443" s="97"/>
      <c r="Q443" s="98"/>
      <c r="R443" s="98"/>
      <c r="S443" s="98"/>
      <c r="T443" s="98"/>
      <c r="U443" s="99"/>
      <c r="V443" s="98"/>
      <c r="W443" s="98"/>
      <c r="X443" s="99"/>
      <c r="Y443" s="98"/>
    </row>
    <row r="444" spans="2:25" s="90" customFormat="1" ht="21" customHeight="1">
      <c r="B444" s="101"/>
      <c r="C444" s="98"/>
      <c r="D444" s="102"/>
      <c r="E444" s="103"/>
      <c r="F444" s="103"/>
      <c r="G444" s="104"/>
      <c r="H444" s="104"/>
      <c r="I444" s="99"/>
      <c r="J444" s="99"/>
      <c r="K444" s="98"/>
      <c r="L444" s="99"/>
      <c r="M444" s="98"/>
      <c r="N444" s="100"/>
      <c r="O444" s="100"/>
      <c r="P444" s="97"/>
      <c r="Q444" s="98"/>
      <c r="R444" s="98"/>
      <c r="S444" s="98"/>
      <c r="T444" s="98"/>
      <c r="U444" s="99"/>
      <c r="V444" s="98"/>
      <c r="W444" s="98"/>
      <c r="X444" s="99"/>
      <c r="Y444" s="98"/>
    </row>
    <row r="445" spans="2:25" s="90" customFormat="1" ht="21" customHeight="1">
      <c r="B445" s="101"/>
      <c r="C445" s="98"/>
      <c r="D445" s="102"/>
      <c r="E445" s="103"/>
      <c r="F445" s="103"/>
      <c r="G445" s="104"/>
      <c r="H445" s="104"/>
      <c r="I445" s="99"/>
      <c r="J445" s="99"/>
      <c r="K445" s="98"/>
      <c r="L445" s="99"/>
      <c r="M445" s="98"/>
      <c r="N445" s="100"/>
      <c r="O445" s="100"/>
      <c r="P445" s="97"/>
      <c r="Q445" s="98"/>
      <c r="R445" s="98"/>
      <c r="S445" s="98"/>
      <c r="T445" s="98"/>
      <c r="U445" s="99"/>
      <c r="V445" s="98"/>
      <c r="W445" s="98"/>
      <c r="X445" s="99"/>
      <c r="Y445" s="98"/>
    </row>
    <row r="446" spans="2:25" s="90" customFormat="1" ht="21" customHeight="1">
      <c r="B446" s="101"/>
      <c r="C446" s="98"/>
      <c r="D446" s="102"/>
      <c r="E446" s="103"/>
      <c r="F446" s="103"/>
      <c r="G446" s="104"/>
      <c r="H446" s="104"/>
      <c r="I446" s="99"/>
      <c r="J446" s="99"/>
      <c r="K446" s="98"/>
      <c r="L446" s="99"/>
      <c r="M446" s="98"/>
      <c r="N446" s="100"/>
      <c r="O446" s="100"/>
      <c r="P446" s="97"/>
      <c r="Q446" s="98"/>
      <c r="R446" s="98"/>
      <c r="S446" s="98"/>
      <c r="T446" s="98"/>
      <c r="U446" s="99"/>
      <c r="V446" s="98"/>
      <c r="W446" s="98"/>
      <c r="X446" s="99"/>
      <c r="Y446" s="98"/>
    </row>
    <row r="447" spans="2:25" s="90" customFormat="1" ht="21" customHeight="1">
      <c r="B447" s="101"/>
      <c r="C447" s="98"/>
      <c r="D447" s="102"/>
      <c r="E447" s="103"/>
      <c r="F447" s="103"/>
      <c r="G447" s="104"/>
      <c r="H447" s="104"/>
      <c r="I447" s="99"/>
      <c r="J447" s="99"/>
      <c r="K447" s="98"/>
      <c r="L447" s="99"/>
      <c r="M447" s="98"/>
      <c r="N447" s="100"/>
      <c r="O447" s="100"/>
      <c r="P447" s="97"/>
      <c r="Q447" s="98"/>
      <c r="R447" s="98"/>
      <c r="S447" s="98"/>
      <c r="T447" s="98"/>
      <c r="U447" s="99"/>
      <c r="V447" s="98"/>
      <c r="W447" s="98"/>
      <c r="X447" s="99"/>
      <c r="Y447" s="98"/>
    </row>
    <row r="448" spans="2:25" s="90" customFormat="1" ht="21" customHeight="1">
      <c r="B448" s="101"/>
      <c r="C448" s="98"/>
      <c r="D448" s="102"/>
      <c r="E448" s="103"/>
      <c r="F448" s="103"/>
      <c r="G448" s="104"/>
      <c r="H448" s="104"/>
      <c r="I448" s="99"/>
      <c r="J448" s="99"/>
      <c r="K448" s="98"/>
      <c r="L448" s="99"/>
      <c r="M448" s="98"/>
      <c r="N448" s="100"/>
      <c r="O448" s="100"/>
      <c r="P448" s="97"/>
      <c r="Q448" s="98"/>
      <c r="R448" s="98"/>
      <c r="S448" s="98"/>
      <c r="T448" s="98"/>
      <c r="U448" s="99"/>
      <c r="V448" s="98"/>
      <c r="W448" s="98"/>
      <c r="X448" s="99"/>
      <c r="Y448" s="98"/>
    </row>
    <row r="449" spans="2:25" s="90" customFormat="1" ht="21" customHeight="1">
      <c r="B449" s="101"/>
      <c r="C449" s="98"/>
      <c r="D449" s="102"/>
      <c r="E449" s="103"/>
      <c r="F449" s="103"/>
      <c r="G449" s="104"/>
      <c r="H449" s="104"/>
      <c r="I449" s="99"/>
      <c r="J449" s="99"/>
      <c r="K449" s="98"/>
      <c r="L449" s="99"/>
      <c r="M449" s="98"/>
      <c r="N449" s="100"/>
      <c r="O449" s="100"/>
      <c r="P449" s="97"/>
      <c r="Q449" s="98"/>
      <c r="R449" s="98"/>
      <c r="S449" s="98"/>
      <c r="T449" s="98"/>
      <c r="U449" s="99"/>
      <c r="V449" s="98"/>
      <c r="W449" s="98"/>
      <c r="X449" s="99"/>
      <c r="Y449" s="98"/>
    </row>
    <row r="450" spans="2:25" s="90" customFormat="1" ht="21" customHeight="1">
      <c r="B450" s="101"/>
      <c r="C450" s="98"/>
      <c r="D450" s="102"/>
      <c r="E450" s="103"/>
      <c r="F450" s="103"/>
      <c r="G450" s="104"/>
      <c r="H450" s="104"/>
      <c r="I450" s="99"/>
      <c r="J450" s="99"/>
      <c r="K450" s="98"/>
      <c r="L450" s="99"/>
      <c r="M450" s="98"/>
      <c r="N450" s="100"/>
      <c r="O450" s="100"/>
      <c r="P450" s="97"/>
      <c r="Q450" s="98"/>
      <c r="R450" s="98"/>
      <c r="S450" s="98"/>
      <c r="T450" s="98"/>
      <c r="U450" s="99"/>
      <c r="V450" s="98"/>
      <c r="W450" s="98"/>
      <c r="X450" s="99"/>
      <c r="Y450" s="98"/>
    </row>
    <row r="451" spans="2:25" s="90" customFormat="1" ht="21" customHeight="1">
      <c r="B451" s="101"/>
      <c r="C451" s="98"/>
      <c r="D451" s="102"/>
      <c r="E451" s="103"/>
      <c r="F451" s="103"/>
      <c r="G451" s="104"/>
      <c r="H451" s="104"/>
      <c r="I451" s="99"/>
      <c r="J451" s="99"/>
      <c r="K451" s="98"/>
      <c r="L451" s="99"/>
      <c r="M451" s="98"/>
      <c r="N451" s="100"/>
      <c r="O451" s="100"/>
      <c r="P451" s="97"/>
      <c r="Q451" s="98"/>
      <c r="R451" s="98"/>
      <c r="S451" s="98"/>
      <c r="T451" s="98"/>
      <c r="U451" s="99"/>
      <c r="V451" s="98"/>
      <c r="W451" s="98"/>
      <c r="X451" s="99"/>
      <c r="Y451" s="98"/>
    </row>
    <row r="452" spans="2:25" s="90" customFormat="1" ht="21" customHeight="1">
      <c r="B452" s="101"/>
      <c r="C452" s="98"/>
      <c r="D452" s="102"/>
      <c r="E452" s="103"/>
      <c r="F452" s="103"/>
      <c r="G452" s="104"/>
      <c r="H452" s="104"/>
      <c r="I452" s="99"/>
      <c r="J452" s="99"/>
      <c r="K452" s="98"/>
      <c r="L452" s="99"/>
      <c r="M452" s="98"/>
      <c r="N452" s="100"/>
      <c r="O452" s="100"/>
      <c r="P452" s="97"/>
      <c r="Q452" s="98"/>
      <c r="R452" s="98"/>
      <c r="S452" s="98"/>
      <c r="T452" s="98"/>
      <c r="U452" s="99"/>
      <c r="V452" s="98"/>
      <c r="W452" s="98"/>
      <c r="X452" s="99"/>
      <c r="Y452" s="98"/>
    </row>
    <row r="453" spans="2:25" s="90" customFormat="1" ht="21" customHeight="1">
      <c r="B453" s="101"/>
      <c r="C453" s="98"/>
      <c r="D453" s="102"/>
      <c r="E453" s="103"/>
      <c r="F453" s="103"/>
      <c r="G453" s="104"/>
      <c r="H453" s="104"/>
      <c r="I453" s="99"/>
      <c r="J453" s="99"/>
      <c r="K453" s="98"/>
      <c r="L453" s="99"/>
      <c r="M453" s="98"/>
      <c r="N453" s="100"/>
      <c r="O453" s="100"/>
      <c r="P453" s="97"/>
      <c r="Q453" s="98"/>
      <c r="R453" s="98"/>
      <c r="S453" s="98"/>
      <c r="T453" s="98"/>
      <c r="U453" s="99"/>
      <c r="V453" s="98"/>
      <c r="W453" s="98"/>
      <c r="X453" s="99"/>
      <c r="Y453" s="98"/>
    </row>
    <row r="454" spans="2:25" s="90" customFormat="1" ht="21" customHeight="1">
      <c r="B454" s="101"/>
      <c r="C454" s="98"/>
      <c r="D454" s="102"/>
      <c r="E454" s="103"/>
      <c r="F454" s="103"/>
      <c r="G454" s="104"/>
      <c r="H454" s="104"/>
      <c r="I454" s="99"/>
      <c r="J454" s="99"/>
      <c r="K454" s="98"/>
      <c r="L454" s="99"/>
      <c r="M454" s="98"/>
      <c r="N454" s="100"/>
      <c r="O454" s="100"/>
      <c r="P454" s="97"/>
      <c r="Q454" s="98"/>
      <c r="R454" s="98"/>
      <c r="S454" s="98"/>
      <c r="T454" s="98"/>
      <c r="U454" s="99"/>
      <c r="V454" s="98"/>
      <c r="W454" s="98"/>
      <c r="X454" s="99"/>
      <c r="Y454" s="98"/>
    </row>
    <row r="455" spans="2:25" s="90" customFormat="1" ht="21" customHeight="1">
      <c r="B455" s="101"/>
      <c r="C455" s="98"/>
      <c r="D455" s="102"/>
      <c r="E455" s="103"/>
      <c r="F455" s="103"/>
      <c r="G455" s="104"/>
      <c r="H455" s="104"/>
      <c r="I455" s="99"/>
      <c r="J455" s="99"/>
      <c r="K455" s="98"/>
      <c r="L455" s="99"/>
      <c r="M455" s="98"/>
      <c r="N455" s="100"/>
      <c r="O455" s="100"/>
      <c r="P455" s="97"/>
      <c r="Q455" s="98"/>
      <c r="R455" s="98"/>
      <c r="S455" s="98"/>
      <c r="T455" s="98"/>
      <c r="U455" s="99"/>
      <c r="V455" s="98"/>
      <c r="W455" s="98"/>
      <c r="X455" s="99"/>
      <c r="Y455" s="98"/>
    </row>
    <row r="456" spans="2:25" s="90" customFormat="1" ht="21" customHeight="1">
      <c r="B456" s="101"/>
      <c r="C456" s="98"/>
      <c r="D456" s="102"/>
      <c r="E456" s="103"/>
      <c r="F456" s="103"/>
      <c r="G456" s="104"/>
      <c r="H456" s="104"/>
      <c r="I456" s="99"/>
      <c r="J456" s="99"/>
      <c r="K456" s="98"/>
      <c r="L456" s="99"/>
      <c r="M456" s="98"/>
      <c r="N456" s="100"/>
      <c r="O456" s="100"/>
      <c r="P456" s="97"/>
      <c r="Q456" s="98"/>
      <c r="R456" s="98"/>
      <c r="S456" s="98"/>
      <c r="T456" s="98"/>
      <c r="U456" s="99"/>
      <c r="V456" s="98"/>
      <c r="W456" s="98"/>
      <c r="X456" s="99"/>
      <c r="Y456" s="98"/>
    </row>
    <row r="457" spans="2:25" s="90" customFormat="1" ht="21" customHeight="1">
      <c r="B457" s="101"/>
      <c r="C457" s="98"/>
      <c r="D457" s="102"/>
      <c r="E457" s="103"/>
      <c r="F457" s="103"/>
      <c r="G457" s="104"/>
      <c r="H457" s="104"/>
      <c r="I457" s="99"/>
      <c r="J457" s="99"/>
      <c r="K457" s="98"/>
      <c r="L457" s="99"/>
      <c r="M457" s="98"/>
      <c r="N457" s="100"/>
      <c r="O457" s="100"/>
      <c r="P457" s="97"/>
      <c r="Q457" s="98"/>
      <c r="R457" s="98"/>
      <c r="S457" s="98"/>
      <c r="T457" s="98"/>
      <c r="U457" s="99"/>
      <c r="V457" s="98"/>
      <c r="W457" s="98"/>
      <c r="X457" s="99"/>
      <c r="Y457" s="98"/>
    </row>
    <row r="458" spans="2:25" s="90" customFormat="1" ht="21" customHeight="1">
      <c r="B458" s="101"/>
      <c r="C458" s="98"/>
      <c r="D458" s="102"/>
      <c r="E458" s="103"/>
      <c r="F458" s="103"/>
      <c r="G458" s="104"/>
      <c r="H458" s="104"/>
      <c r="I458" s="99"/>
      <c r="J458" s="99"/>
      <c r="K458" s="98"/>
      <c r="L458" s="99"/>
      <c r="M458" s="98"/>
      <c r="N458" s="100"/>
      <c r="O458" s="100"/>
      <c r="P458" s="97"/>
      <c r="Q458" s="98"/>
      <c r="R458" s="98"/>
      <c r="S458" s="98"/>
      <c r="T458" s="98"/>
      <c r="U458" s="99"/>
      <c r="V458" s="98"/>
      <c r="W458" s="98"/>
      <c r="X458" s="99"/>
      <c r="Y458" s="98"/>
    </row>
    <row r="459" spans="2:25" s="90" customFormat="1" ht="21" customHeight="1">
      <c r="B459" s="101"/>
      <c r="C459" s="98"/>
      <c r="D459" s="102"/>
      <c r="E459" s="103"/>
      <c r="F459" s="103"/>
      <c r="G459" s="104"/>
      <c r="H459" s="104"/>
      <c r="I459" s="99"/>
      <c r="J459" s="99"/>
      <c r="K459" s="98"/>
      <c r="L459" s="99"/>
      <c r="M459" s="98"/>
      <c r="N459" s="100"/>
      <c r="O459" s="100"/>
      <c r="P459" s="97"/>
      <c r="Q459" s="98"/>
      <c r="R459" s="98"/>
      <c r="S459" s="98"/>
      <c r="T459" s="98"/>
      <c r="U459" s="99"/>
      <c r="V459" s="98"/>
      <c r="W459" s="98"/>
      <c r="X459" s="99"/>
      <c r="Y459" s="98"/>
    </row>
    <row r="460" spans="2:25" s="90" customFormat="1" ht="21" customHeight="1">
      <c r="B460" s="101"/>
      <c r="C460" s="98"/>
      <c r="D460" s="102"/>
      <c r="E460" s="103"/>
      <c r="F460" s="103"/>
      <c r="G460" s="104"/>
      <c r="H460" s="104"/>
      <c r="I460" s="99"/>
      <c r="J460" s="99"/>
      <c r="K460" s="98"/>
      <c r="L460" s="99"/>
      <c r="M460" s="98"/>
      <c r="N460" s="100"/>
      <c r="O460" s="100"/>
      <c r="P460" s="97"/>
      <c r="Q460" s="98"/>
      <c r="R460" s="98"/>
      <c r="S460" s="98"/>
      <c r="T460" s="98"/>
      <c r="U460" s="99"/>
      <c r="V460" s="98"/>
      <c r="W460" s="98"/>
      <c r="X460" s="99"/>
      <c r="Y460" s="98"/>
    </row>
    <row r="461" spans="2:25" s="90" customFormat="1" ht="21" customHeight="1">
      <c r="B461" s="101"/>
      <c r="C461" s="98"/>
      <c r="D461" s="102"/>
      <c r="E461" s="103"/>
      <c r="F461" s="103"/>
      <c r="G461" s="104"/>
      <c r="H461" s="104"/>
      <c r="I461" s="99"/>
      <c r="J461" s="99"/>
      <c r="K461" s="98"/>
      <c r="L461" s="99"/>
      <c r="M461" s="98"/>
      <c r="N461" s="100"/>
      <c r="O461" s="100"/>
      <c r="P461" s="97"/>
      <c r="Q461" s="98"/>
      <c r="R461" s="98"/>
      <c r="S461" s="98"/>
      <c r="T461" s="98"/>
      <c r="U461" s="99"/>
      <c r="V461" s="98"/>
      <c r="W461" s="98"/>
      <c r="X461" s="99"/>
      <c r="Y461" s="98"/>
    </row>
    <row r="462" spans="2:25" s="90" customFormat="1" ht="21" customHeight="1">
      <c r="B462" s="101"/>
      <c r="C462" s="98"/>
      <c r="D462" s="102"/>
      <c r="E462" s="103"/>
      <c r="F462" s="103"/>
      <c r="G462" s="104"/>
      <c r="H462" s="104"/>
      <c r="I462" s="99"/>
      <c r="J462" s="99"/>
      <c r="K462" s="98"/>
      <c r="L462" s="99"/>
      <c r="M462" s="98"/>
      <c r="N462" s="100"/>
      <c r="O462" s="100"/>
      <c r="P462" s="97"/>
      <c r="Q462" s="98"/>
      <c r="R462" s="98"/>
      <c r="S462" s="98"/>
      <c r="T462" s="98"/>
      <c r="U462" s="99"/>
      <c r="V462" s="98"/>
      <c r="W462" s="98"/>
      <c r="X462" s="99"/>
      <c r="Y462" s="98"/>
    </row>
    <row r="463" spans="2:25" s="90" customFormat="1" ht="21" customHeight="1">
      <c r="B463" s="101"/>
      <c r="C463" s="98"/>
      <c r="D463" s="102"/>
      <c r="E463" s="103"/>
      <c r="F463" s="103"/>
      <c r="G463" s="104"/>
      <c r="H463" s="104"/>
      <c r="I463" s="99"/>
      <c r="J463" s="99"/>
      <c r="K463" s="98"/>
      <c r="L463" s="99"/>
      <c r="M463" s="98"/>
      <c r="N463" s="100"/>
      <c r="O463" s="100"/>
      <c r="P463" s="97"/>
      <c r="Q463" s="98"/>
      <c r="R463" s="98"/>
      <c r="S463" s="98"/>
      <c r="T463" s="98"/>
      <c r="U463" s="99"/>
      <c r="V463" s="98"/>
      <c r="W463" s="98"/>
      <c r="X463" s="99"/>
      <c r="Y463" s="98"/>
    </row>
    <row r="464" spans="2:25" s="90" customFormat="1" ht="21" customHeight="1">
      <c r="B464" s="101"/>
      <c r="C464" s="98"/>
      <c r="D464" s="102"/>
      <c r="E464" s="103"/>
      <c r="F464" s="103"/>
      <c r="G464" s="104"/>
      <c r="H464" s="104"/>
      <c r="I464" s="99"/>
      <c r="J464" s="99"/>
      <c r="K464" s="98"/>
      <c r="L464" s="99"/>
      <c r="M464" s="98"/>
      <c r="N464" s="100"/>
      <c r="O464" s="100"/>
      <c r="P464" s="97"/>
      <c r="Q464" s="98"/>
      <c r="R464" s="98"/>
      <c r="S464" s="98"/>
      <c r="T464" s="98"/>
      <c r="U464" s="99"/>
      <c r="V464" s="98"/>
      <c r="W464" s="98"/>
      <c r="X464" s="99"/>
      <c r="Y464" s="98"/>
    </row>
    <row r="465" spans="2:25" s="90" customFormat="1" ht="21" customHeight="1">
      <c r="B465" s="101"/>
      <c r="C465" s="98"/>
      <c r="D465" s="102"/>
      <c r="E465" s="103"/>
      <c r="F465" s="103"/>
      <c r="G465" s="104"/>
      <c r="H465" s="104"/>
      <c r="I465" s="99"/>
      <c r="J465" s="99"/>
      <c r="K465" s="98"/>
      <c r="L465" s="99"/>
      <c r="M465" s="98"/>
      <c r="N465" s="100"/>
      <c r="O465" s="100"/>
      <c r="P465" s="97"/>
      <c r="Q465" s="98"/>
      <c r="R465" s="98"/>
      <c r="S465" s="98"/>
      <c r="T465" s="98"/>
      <c r="U465" s="99"/>
      <c r="V465" s="98"/>
      <c r="W465" s="98"/>
      <c r="X465" s="99"/>
      <c r="Y465" s="98"/>
    </row>
    <row r="466" spans="2:25" s="90" customFormat="1" ht="21" customHeight="1">
      <c r="B466" s="101"/>
      <c r="C466" s="98"/>
      <c r="D466" s="102"/>
      <c r="E466" s="103"/>
      <c r="F466" s="103"/>
      <c r="G466" s="104"/>
      <c r="H466" s="104"/>
      <c r="I466" s="99"/>
      <c r="J466" s="99"/>
      <c r="K466" s="98"/>
      <c r="L466" s="99"/>
      <c r="M466" s="98"/>
      <c r="N466" s="100"/>
      <c r="O466" s="100"/>
      <c r="P466" s="97"/>
      <c r="Q466" s="98"/>
      <c r="R466" s="98"/>
      <c r="S466" s="98"/>
      <c r="T466" s="98"/>
      <c r="U466" s="99"/>
      <c r="V466" s="98"/>
      <c r="W466" s="98"/>
      <c r="X466" s="99"/>
      <c r="Y466" s="98"/>
    </row>
    <row r="467" spans="2:25" s="90" customFormat="1" ht="21" customHeight="1">
      <c r="B467" s="101"/>
      <c r="C467" s="98"/>
      <c r="D467" s="102"/>
      <c r="E467" s="103"/>
      <c r="F467" s="103"/>
      <c r="G467" s="104"/>
      <c r="H467" s="104"/>
      <c r="I467" s="99"/>
      <c r="J467" s="99"/>
      <c r="K467" s="98"/>
      <c r="L467" s="99"/>
      <c r="M467" s="98"/>
      <c r="N467" s="100"/>
      <c r="O467" s="100"/>
      <c r="P467" s="97"/>
      <c r="Q467" s="98"/>
      <c r="R467" s="98"/>
      <c r="S467" s="98"/>
      <c r="T467" s="98"/>
      <c r="U467" s="99"/>
      <c r="V467" s="98"/>
      <c r="W467" s="98"/>
      <c r="X467" s="99"/>
      <c r="Y467" s="98"/>
    </row>
    <row r="468" spans="2:25" s="90" customFormat="1" ht="21" customHeight="1">
      <c r="B468" s="101"/>
      <c r="C468" s="98"/>
      <c r="D468" s="102"/>
      <c r="E468" s="103"/>
      <c r="F468" s="103"/>
      <c r="G468" s="104"/>
      <c r="H468" s="104"/>
      <c r="I468" s="99"/>
      <c r="J468" s="99"/>
      <c r="K468" s="98"/>
      <c r="L468" s="99"/>
      <c r="M468" s="98"/>
      <c r="N468" s="100"/>
      <c r="O468" s="100"/>
      <c r="P468" s="97"/>
      <c r="Q468" s="98"/>
      <c r="R468" s="98"/>
      <c r="S468" s="98"/>
      <c r="T468" s="98"/>
      <c r="U468" s="99"/>
      <c r="V468" s="98"/>
      <c r="W468" s="98"/>
      <c r="X468" s="99"/>
      <c r="Y468" s="98"/>
    </row>
    <row r="469" spans="2:25" s="90" customFormat="1" ht="21" customHeight="1">
      <c r="B469" s="101"/>
      <c r="C469" s="98"/>
      <c r="D469" s="102"/>
      <c r="E469" s="103"/>
      <c r="F469" s="103"/>
      <c r="G469" s="104"/>
      <c r="H469" s="104"/>
      <c r="I469" s="99"/>
      <c r="J469" s="99"/>
      <c r="K469" s="98"/>
      <c r="L469" s="99"/>
      <c r="M469" s="98"/>
      <c r="N469" s="100"/>
      <c r="O469" s="100"/>
      <c r="P469" s="97"/>
      <c r="Q469" s="98"/>
      <c r="R469" s="98"/>
      <c r="S469" s="98"/>
      <c r="T469" s="98"/>
      <c r="U469" s="99"/>
      <c r="V469" s="98"/>
      <c r="W469" s="98"/>
      <c r="X469" s="99"/>
      <c r="Y469" s="98"/>
    </row>
    <row r="470" spans="2:25" s="90" customFormat="1" ht="21" customHeight="1">
      <c r="B470" s="101"/>
      <c r="C470" s="98"/>
      <c r="D470" s="102"/>
      <c r="E470" s="103"/>
      <c r="F470" s="103"/>
      <c r="G470" s="104"/>
      <c r="H470" s="104"/>
      <c r="I470" s="99"/>
      <c r="J470" s="99"/>
      <c r="K470" s="98"/>
      <c r="L470" s="99"/>
      <c r="M470" s="98"/>
      <c r="N470" s="100"/>
      <c r="O470" s="100"/>
      <c r="P470" s="97"/>
      <c r="Q470" s="98"/>
      <c r="R470" s="98"/>
      <c r="S470" s="98"/>
      <c r="T470" s="98"/>
      <c r="U470" s="99"/>
      <c r="V470" s="98"/>
      <c r="W470" s="98"/>
      <c r="X470" s="99"/>
      <c r="Y470" s="98"/>
    </row>
    <row r="471" spans="2:25" s="90" customFormat="1" ht="21" customHeight="1">
      <c r="B471" s="101"/>
      <c r="C471" s="98"/>
      <c r="D471" s="102"/>
      <c r="E471" s="103"/>
      <c r="F471" s="103"/>
      <c r="G471" s="104"/>
      <c r="H471" s="104"/>
      <c r="I471" s="99"/>
      <c r="J471" s="99"/>
      <c r="K471" s="98"/>
      <c r="L471" s="99"/>
      <c r="M471" s="98"/>
      <c r="N471" s="100"/>
      <c r="O471" s="100"/>
      <c r="P471" s="97"/>
      <c r="Q471" s="98"/>
      <c r="R471" s="98"/>
      <c r="S471" s="98"/>
      <c r="T471" s="98"/>
      <c r="U471" s="99"/>
      <c r="V471" s="98"/>
      <c r="W471" s="98"/>
      <c r="X471" s="99"/>
      <c r="Y471" s="98"/>
    </row>
    <row r="472" spans="2:25" s="90" customFormat="1" ht="21" customHeight="1">
      <c r="B472" s="101"/>
      <c r="C472" s="98"/>
      <c r="D472" s="102"/>
      <c r="E472" s="103"/>
      <c r="F472" s="103"/>
      <c r="G472" s="104"/>
      <c r="H472" s="104"/>
      <c r="I472" s="99"/>
      <c r="J472" s="99"/>
      <c r="K472" s="98"/>
      <c r="L472" s="99"/>
      <c r="M472" s="98"/>
      <c r="N472" s="100"/>
      <c r="O472" s="100"/>
      <c r="P472" s="97"/>
      <c r="Q472" s="98"/>
      <c r="R472" s="98"/>
      <c r="S472" s="98"/>
      <c r="T472" s="98"/>
      <c r="U472" s="99"/>
      <c r="V472" s="98"/>
      <c r="W472" s="98"/>
      <c r="X472" s="99"/>
      <c r="Y472" s="98"/>
    </row>
    <row r="473" spans="2:25" s="90" customFormat="1" ht="21" customHeight="1">
      <c r="B473" s="101"/>
      <c r="C473" s="98"/>
      <c r="D473" s="102"/>
      <c r="E473" s="103"/>
      <c r="F473" s="103"/>
      <c r="G473" s="104"/>
      <c r="H473" s="104"/>
      <c r="I473" s="99"/>
      <c r="J473" s="99"/>
      <c r="K473" s="98"/>
      <c r="L473" s="99"/>
      <c r="M473" s="98"/>
      <c r="N473" s="100"/>
      <c r="O473" s="100"/>
      <c r="P473" s="97"/>
      <c r="Q473" s="98"/>
      <c r="R473" s="98"/>
      <c r="S473" s="98"/>
      <c r="T473" s="98"/>
      <c r="U473" s="99"/>
      <c r="V473" s="98"/>
      <c r="W473" s="98"/>
      <c r="X473" s="99"/>
      <c r="Y473" s="98"/>
    </row>
    <row r="474" spans="2:25" s="90" customFormat="1" ht="21" customHeight="1">
      <c r="B474" s="101"/>
      <c r="C474" s="98"/>
      <c r="D474" s="102"/>
      <c r="E474" s="103"/>
      <c r="F474" s="103"/>
      <c r="G474" s="104"/>
      <c r="H474" s="104"/>
      <c r="I474" s="99"/>
      <c r="J474" s="99"/>
      <c r="K474" s="98"/>
      <c r="L474" s="99"/>
      <c r="M474" s="98"/>
      <c r="N474" s="100"/>
      <c r="O474" s="100"/>
      <c r="P474" s="97"/>
      <c r="Q474" s="98"/>
      <c r="R474" s="98"/>
      <c r="S474" s="98"/>
      <c r="T474" s="98"/>
      <c r="U474" s="99"/>
      <c r="V474" s="98"/>
      <c r="W474" s="98"/>
      <c r="X474" s="99"/>
      <c r="Y474" s="98"/>
    </row>
    <row r="475" spans="2:25" s="90" customFormat="1" ht="21" customHeight="1">
      <c r="B475" s="101"/>
      <c r="C475" s="98"/>
      <c r="D475" s="102"/>
      <c r="E475" s="103"/>
      <c r="F475" s="103"/>
      <c r="G475" s="104"/>
      <c r="H475" s="104"/>
      <c r="I475" s="99"/>
      <c r="J475" s="99"/>
      <c r="K475" s="98"/>
      <c r="L475" s="99"/>
      <c r="M475" s="98"/>
      <c r="N475" s="100"/>
      <c r="O475" s="100"/>
      <c r="P475" s="97"/>
      <c r="Q475" s="98"/>
      <c r="R475" s="98"/>
      <c r="S475" s="98"/>
      <c r="T475" s="98"/>
      <c r="U475" s="99"/>
      <c r="V475" s="98"/>
      <c r="W475" s="98"/>
      <c r="X475" s="99"/>
      <c r="Y475" s="98"/>
    </row>
    <row r="476" spans="2:25" s="90" customFormat="1" ht="21" customHeight="1">
      <c r="B476" s="101"/>
      <c r="C476" s="98"/>
      <c r="D476" s="102"/>
      <c r="E476" s="103"/>
      <c r="F476" s="103"/>
      <c r="G476" s="104"/>
      <c r="H476" s="104"/>
      <c r="I476" s="99"/>
      <c r="J476" s="99"/>
      <c r="K476" s="98"/>
      <c r="L476" s="99"/>
      <c r="M476" s="98"/>
      <c r="N476" s="100"/>
      <c r="O476" s="100"/>
      <c r="P476" s="97"/>
      <c r="Q476" s="98"/>
      <c r="R476" s="98"/>
      <c r="S476" s="98"/>
      <c r="T476" s="98"/>
      <c r="U476" s="99"/>
      <c r="V476" s="98"/>
      <c r="W476" s="98"/>
      <c r="X476" s="99"/>
      <c r="Y476" s="98"/>
    </row>
    <row r="477" spans="2:25" s="90" customFormat="1" ht="21" customHeight="1">
      <c r="B477" s="101"/>
      <c r="C477" s="98"/>
      <c r="D477" s="102"/>
      <c r="E477" s="103"/>
      <c r="F477" s="103"/>
      <c r="G477" s="104"/>
      <c r="H477" s="104"/>
      <c r="I477" s="99"/>
      <c r="J477" s="99"/>
      <c r="K477" s="98"/>
      <c r="L477" s="99"/>
      <c r="M477" s="98"/>
      <c r="N477" s="100"/>
      <c r="O477" s="100"/>
      <c r="P477" s="97"/>
      <c r="Q477" s="98"/>
      <c r="R477" s="98"/>
      <c r="S477" s="98"/>
      <c r="T477" s="98"/>
      <c r="U477" s="99"/>
      <c r="V477" s="98"/>
      <c r="W477" s="98"/>
      <c r="X477" s="99"/>
      <c r="Y477" s="98"/>
    </row>
    <row r="478" spans="2:25" s="90" customFormat="1" ht="21" customHeight="1">
      <c r="B478" s="101"/>
      <c r="C478" s="98"/>
      <c r="D478" s="102"/>
      <c r="E478" s="103"/>
      <c r="F478" s="103"/>
      <c r="G478" s="104"/>
      <c r="H478" s="104"/>
      <c r="I478" s="99"/>
      <c r="J478" s="99"/>
      <c r="K478" s="98"/>
      <c r="L478" s="99"/>
      <c r="M478" s="98"/>
      <c r="N478" s="100"/>
      <c r="O478" s="100"/>
      <c r="P478" s="97"/>
      <c r="Q478" s="98"/>
      <c r="R478" s="98"/>
      <c r="S478" s="98"/>
      <c r="T478" s="98"/>
      <c r="U478" s="99"/>
      <c r="V478" s="98"/>
      <c r="W478" s="98"/>
      <c r="X478" s="99"/>
      <c r="Y478" s="98"/>
    </row>
    <row r="479" spans="2:25" s="90" customFormat="1" ht="21" customHeight="1">
      <c r="B479" s="101"/>
      <c r="C479" s="98"/>
      <c r="D479" s="102"/>
      <c r="E479" s="103"/>
      <c r="F479" s="103"/>
      <c r="G479" s="104"/>
      <c r="H479" s="104"/>
      <c r="I479" s="99"/>
      <c r="J479" s="99"/>
      <c r="K479" s="98"/>
      <c r="L479" s="99"/>
      <c r="M479" s="98"/>
      <c r="N479" s="100"/>
      <c r="O479" s="100"/>
      <c r="P479" s="97"/>
      <c r="Q479" s="98"/>
      <c r="R479" s="98"/>
      <c r="S479" s="98"/>
      <c r="T479" s="98"/>
      <c r="U479" s="99"/>
      <c r="V479" s="98"/>
      <c r="W479" s="98"/>
      <c r="X479" s="99"/>
      <c r="Y479" s="98"/>
    </row>
    <row r="480" spans="2:25" s="90" customFormat="1" ht="21" customHeight="1">
      <c r="B480" s="101"/>
      <c r="C480" s="98"/>
      <c r="D480" s="102"/>
      <c r="E480" s="103"/>
      <c r="F480" s="103"/>
      <c r="G480" s="104"/>
      <c r="H480" s="104"/>
      <c r="I480" s="99"/>
      <c r="J480" s="99"/>
      <c r="K480" s="98"/>
      <c r="L480" s="99"/>
      <c r="M480" s="98"/>
      <c r="N480" s="100"/>
      <c r="O480" s="100"/>
      <c r="P480" s="97"/>
      <c r="Q480" s="98"/>
      <c r="R480" s="98"/>
      <c r="S480" s="98"/>
      <c r="T480" s="98"/>
      <c r="U480" s="99"/>
      <c r="V480" s="98"/>
      <c r="W480" s="98"/>
      <c r="X480" s="99"/>
      <c r="Y480" s="98"/>
    </row>
    <row r="481" spans="2:25" s="90" customFormat="1" ht="21" customHeight="1">
      <c r="B481" s="101"/>
      <c r="C481" s="98"/>
      <c r="D481" s="102"/>
      <c r="E481" s="103"/>
      <c r="F481" s="103"/>
      <c r="G481" s="104"/>
      <c r="H481" s="104"/>
      <c r="I481" s="99"/>
      <c r="J481" s="99"/>
      <c r="K481" s="98"/>
      <c r="L481" s="99"/>
      <c r="M481" s="98"/>
      <c r="N481" s="100"/>
      <c r="O481" s="100"/>
      <c r="P481" s="97"/>
      <c r="Q481" s="98"/>
      <c r="R481" s="98"/>
      <c r="S481" s="98"/>
      <c r="T481" s="98"/>
      <c r="U481" s="99"/>
      <c r="V481" s="98"/>
      <c r="W481" s="98"/>
      <c r="X481" s="99"/>
      <c r="Y481" s="98"/>
    </row>
    <row r="482" spans="2:25" s="90" customFormat="1" ht="21" customHeight="1">
      <c r="B482" s="101"/>
      <c r="C482" s="98"/>
      <c r="D482" s="102"/>
      <c r="E482" s="103"/>
      <c r="F482" s="103"/>
      <c r="G482" s="104"/>
      <c r="H482" s="104"/>
      <c r="I482" s="99"/>
      <c r="J482" s="99"/>
      <c r="K482" s="98"/>
      <c r="L482" s="99"/>
      <c r="M482" s="98"/>
      <c r="N482" s="100"/>
      <c r="O482" s="100"/>
      <c r="P482" s="97"/>
      <c r="Q482" s="98"/>
      <c r="R482" s="98"/>
      <c r="S482" s="98"/>
      <c r="T482" s="98"/>
      <c r="U482" s="99"/>
      <c r="V482" s="98"/>
      <c r="W482" s="98"/>
      <c r="X482" s="99"/>
      <c r="Y482" s="98"/>
    </row>
    <row r="483" spans="2:25" s="90" customFormat="1" ht="21" customHeight="1">
      <c r="B483" s="101"/>
      <c r="C483" s="98"/>
      <c r="D483" s="102"/>
      <c r="E483" s="103"/>
      <c r="F483" s="103"/>
      <c r="G483" s="104"/>
      <c r="H483" s="104"/>
      <c r="I483" s="99"/>
      <c r="J483" s="99"/>
      <c r="K483" s="98"/>
      <c r="L483" s="99"/>
      <c r="M483" s="98"/>
      <c r="N483" s="100"/>
      <c r="O483" s="100"/>
      <c r="P483" s="97"/>
      <c r="Q483" s="98"/>
      <c r="R483" s="98"/>
      <c r="S483" s="98"/>
      <c r="T483" s="98"/>
      <c r="U483" s="99"/>
      <c r="V483" s="98"/>
      <c r="W483" s="98"/>
      <c r="X483" s="99"/>
      <c r="Y483" s="98"/>
    </row>
    <row r="484" spans="2:25" s="90" customFormat="1" ht="21" customHeight="1">
      <c r="B484" s="101"/>
      <c r="C484" s="98"/>
      <c r="D484" s="102"/>
      <c r="E484" s="103"/>
      <c r="F484" s="103"/>
      <c r="G484" s="104"/>
      <c r="H484" s="104"/>
      <c r="I484" s="99"/>
      <c r="J484" s="99"/>
      <c r="K484" s="98"/>
      <c r="L484" s="99"/>
      <c r="M484" s="98"/>
      <c r="N484" s="100"/>
      <c r="O484" s="100"/>
      <c r="P484" s="97"/>
      <c r="Q484" s="98"/>
      <c r="R484" s="98"/>
      <c r="S484" s="98"/>
      <c r="T484" s="98"/>
      <c r="U484" s="99"/>
      <c r="V484" s="98"/>
      <c r="W484" s="98"/>
      <c r="X484" s="99"/>
      <c r="Y484" s="98"/>
    </row>
    <row r="485" spans="2:25" s="90" customFormat="1" ht="21" customHeight="1">
      <c r="B485" s="101"/>
      <c r="C485" s="98"/>
      <c r="D485" s="102"/>
      <c r="E485" s="103"/>
      <c r="F485" s="103"/>
      <c r="G485" s="104"/>
      <c r="H485" s="104"/>
      <c r="I485" s="99"/>
      <c r="J485" s="99"/>
      <c r="K485" s="98"/>
      <c r="L485" s="99"/>
      <c r="M485" s="98"/>
      <c r="N485" s="100"/>
      <c r="O485" s="100"/>
      <c r="P485" s="97"/>
      <c r="Q485" s="98"/>
      <c r="R485" s="98"/>
      <c r="S485" s="98"/>
      <c r="T485" s="98"/>
      <c r="U485" s="99"/>
      <c r="V485" s="98"/>
      <c r="W485" s="98"/>
      <c r="X485" s="99"/>
      <c r="Y485" s="98"/>
    </row>
    <row r="486" spans="2:25" s="90" customFormat="1" ht="21" customHeight="1">
      <c r="B486" s="101"/>
      <c r="C486" s="98"/>
      <c r="D486" s="102"/>
      <c r="E486" s="103"/>
      <c r="F486" s="103"/>
      <c r="G486" s="104"/>
      <c r="H486" s="104"/>
      <c r="I486" s="99"/>
      <c r="J486" s="99"/>
      <c r="K486" s="98"/>
      <c r="L486" s="99"/>
      <c r="M486" s="98"/>
      <c r="N486" s="100"/>
      <c r="O486" s="100"/>
      <c r="P486" s="97"/>
      <c r="Q486" s="98"/>
      <c r="R486" s="98"/>
      <c r="S486" s="98"/>
      <c r="T486" s="98"/>
      <c r="U486" s="99"/>
      <c r="V486" s="98"/>
      <c r="W486" s="98"/>
      <c r="X486" s="99"/>
      <c r="Y486" s="98"/>
    </row>
    <row r="487" spans="2:25" s="90" customFormat="1" ht="21" customHeight="1">
      <c r="B487" s="101"/>
      <c r="C487" s="98"/>
      <c r="D487" s="102"/>
      <c r="E487" s="103"/>
      <c r="F487" s="103"/>
      <c r="G487" s="104"/>
      <c r="H487" s="104"/>
      <c r="I487" s="99"/>
      <c r="J487" s="99"/>
      <c r="K487" s="98"/>
      <c r="L487" s="99"/>
      <c r="M487" s="98"/>
      <c r="N487" s="100"/>
      <c r="O487" s="100"/>
      <c r="P487" s="97"/>
      <c r="Q487" s="98"/>
      <c r="R487" s="98"/>
      <c r="S487" s="98"/>
      <c r="T487" s="98"/>
      <c r="U487" s="99"/>
      <c r="V487" s="98"/>
      <c r="W487" s="98"/>
      <c r="X487" s="99"/>
      <c r="Y487" s="98"/>
    </row>
    <row r="488" spans="2:25" s="90" customFormat="1" ht="21" customHeight="1">
      <c r="B488" s="101"/>
      <c r="C488" s="98"/>
      <c r="D488" s="102"/>
      <c r="E488" s="103"/>
      <c r="F488" s="103"/>
      <c r="G488" s="104"/>
      <c r="H488" s="104"/>
      <c r="I488" s="99"/>
      <c r="J488" s="99"/>
      <c r="K488" s="98"/>
      <c r="L488" s="99"/>
      <c r="M488" s="98"/>
      <c r="N488" s="100"/>
      <c r="O488" s="100"/>
      <c r="P488" s="97"/>
      <c r="Q488" s="98"/>
      <c r="R488" s="98"/>
      <c r="S488" s="98"/>
      <c r="T488" s="98"/>
      <c r="U488" s="99"/>
      <c r="V488" s="98"/>
      <c r="W488" s="98"/>
      <c r="X488" s="99"/>
      <c r="Y488" s="98"/>
    </row>
    <row r="489" spans="2:25" s="90" customFormat="1" ht="21" customHeight="1">
      <c r="B489" s="101"/>
      <c r="C489" s="98"/>
      <c r="D489" s="102"/>
      <c r="E489" s="103"/>
      <c r="F489" s="103"/>
      <c r="G489" s="104"/>
      <c r="H489" s="104"/>
      <c r="I489" s="99"/>
      <c r="J489" s="99"/>
      <c r="K489" s="98"/>
      <c r="L489" s="99"/>
      <c r="M489" s="98"/>
      <c r="N489" s="100"/>
      <c r="O489" s="100"/>
      <c r="P489" s="97"/>
      <c r="Q489" s="98"/>
      <c r="R489" s="98"/>
      <c r="S489" s="98"/>
      <c r="T489" s="98"/>
      <c r="U489" s="99"/>
      <c r="V489" s="98"/>
      <c r="W489" s="98"/>
      <c r="X489" s="99"/>
      <c r="Y489" s="98"/>
    </row>
    <row r="490" spans="2:25" s="90" customFormat="1" ht="21" customHeight="1">
      <c r="B490" s="101"/>
      <c r="C490" s="98"/>
      <c r="D490" s="102"/>
      <c r="E490" s="103"/>
      <c r="F490" s="103"/>
      <c r="G490" s="104"/>
      <c r="H490" s="104"/>
      <c r="I490" s="99"/>
      <c r="J490" s="99"/>
      <c r="K490" s="98"/>
      <c r="L490" s="99"/>
      <c r="M490" s="98"/>
      <c r="N490" s="100"/>
      <c r="O490" s="100"/>
      <c r="P490" s="97"/>
      <c r="Q490" s="98"/>
      <c r="R490" s="98"/>
      <c r="S490" s="98"/>
      <c r="T490" s="98"/>
      <c r="U490" s="99"/>
      <c r="V490" s="98"/>
      <c r="W490" s="98"/>
      <c r="X490" s="99"/>
      <c r="Y490" s="98"/>
    </row>
    <row r="491" spans="2:25" s="90" customFormat="1" ht="21" customHeight="1">
      <c r="B491" s="101"/>
      <c r="C491" s="98"/>
      <c r="D491" s="102"/>
      <c r="E491" s="103"/>
      <c r="F491" s="103"/>
      <c r="G491" s="104"/>
      <c r="H491" s="104"/>
      <c r="I491" s="99"/>
      <c r="J491" s="99"/>
      <c r="K491" s="98"/>
      <c r="L491" s="99"/>
      <c r="M491" s="98"/>
      <c r="N491" s="100"/>
      <c r="O491" s="100"/>
      <c r="P491" s="97"/>
      <c r="Q491" s="98"/>
      <c r="R491" s="98"/>
      <c r="S491" s="98"/>
      <c r="T491" s="98"/>
      <c r="U491" s="99"/>
      <c r="V491" s="98"/>
      <c r="W491" s="98"/>
      <c r="X491" s="99"/>
      <c r="Y491" s="98"/>
    </row>
    <row r="492" spans="2:25" s="90" customFormat="1" ht="21" customHeight="1">
      <c r="B492" s="101"/>
      <c r="C492" s="98"/>
      <c r="D492" s="102"/>
      <c r="E492" s="103"/>
      <c r="F492" s="103"/>
      <c r="G492" s="104"/>
      <c r="H492" s="104"/>
      <c r="I492" s="99"/>
      <c r="J492" s="99"/>
      <c r="K492" s="98"/>
      <c r="L492" s="99"/>
      <c r="M492" s="98"/>
      <c r="N492" s="100"/>
      <c r="O492" s="100"/>
      <c r="P492" s="97"/>
      <c r="Q492" s="98"/>
      <c r="R492" s="98"/>
      <c r="S492" s="98"/>
      <c r="T492" s="98"/>
      <c r="U492" s="99"/>
      <c r="V492" s="98"/>
      <c r="W492" s="98"/>
      <c r="X492" s="99"/>
      <c r="Y492" s="98"/>
    </row>
    <row r="493" spans="2:25" s="90" customFormat="1" ht="21" customHeight="1">
      <c r="B493" s="101"/>
      <c r="C493" s="98"/>
      <c r="D493" s="102"/>
      <c r="E493" s="103"/>
      <c r="F493" s="103"/>
      <c r="G493" s="104"/>
      <c r="H493" s="104"/>
      <c r="I493" s="99"/>
      <c r="J493" s="99"/>
      <c r="K493" s="98"/>
      <c r="L493" s="99"/>
      <c r="M493" s="98"/>
      <c r="N493" s="100"/>
      <c r="O493" s="100"/>
      <c r="P493" s="97"/>
      <c r="Q493" s="98"/>
      <c r="R493" s="98"/>
      <c r="S493" s="98"/>
      <c r="T493" s="98"/>
      <c r="U493" s="99"/>
      <c r="V493" s="98"/>
      <c r="W493" s="98"/>
      <c r="X493" s="99"/>
      <c r="Y493" s="98"/>
    </row>
    <row r="494" spans="2:25" s="90" customFormat="1" ht="21" customHeight="1">
      <c r="B494" s="101"/>
      <c r="C494" s="98"/>
      <c r="D494" s="102"/>
      <c r="E494" s="103"/>
      <c r="F494" s="103"/>
      <c r="G494" s="104"/>
      <c r="H494" s="104"/>
      <c r="I494" s="99"/>
      <c r="J494" s="99"/>
      <c r="K494" s="98"/>
      <c r="L494" s="99"/>
      <c r="M494" s="98"/>
      <c r="N494" s="100"/>
      <c r="O494" s="100"/>
      <c r="P494" s="97"/>
      <c r="Q494" s="98"/>
      <c r="R494" s="98"/>
      <c r="S494" s="98"/>
      <c r="T494" s="98"/>
      <c r="U494" s="99"/>
      <c r="V494" s="98"/>
      <c r="W494" s="98"/>
      <c r="X494" s="99"/>
      <c r="Y494" s="98"/>
    </row>
    <row r="495" spans="2:25" s="90" customFormat="1" ht="21" customHeight="1">
      <c r="B495" s="101"/>
      <c r="C495" s="98"/>
      <c r="D495" s="102"/>
      <c r="E495" s="103"/>
      <c r="F495" s="103"/>
      <c r="G495" s="104"/>
      <c r="H495" s="104"/>
      <c r="I495" s="99"/>
      <c r="J495" s="99"/>
      <c r="K495" s="98"/>
      <c r="L495" s="99"/>
      <c r="M495" s="98"/>
      <c r="N495" s="100"/>
      <c r="O495" s="100"/>
      <c r="P495" s="97"/>
      <c r="Q495" s="98"/>
      <c r="R495" s="98"/>
      <c r="S495" s="98"/>
      <c r="T495" s="98"/>
      <c r="U495" s="99"/>
      <c r="V495" s="98"/>
      <c r="W495" s="98"/>
      <c r="X495" s="99"/>
      <c r="Y495" s="98"/>
    </row>
    <row r="496" spans="2:25" s="90" customFormat="1" ht="21" customHeight="1">
      <c r="B496" s="101"/>
      <c r="C496" s="98"/>
      <c r="D496" s="102"/>
      <c r="E496" s="103"/>
      <c r="F496" s="103"/>
      <c r="G496" s="104"/>
      <c r="H496" s="104"/>
      <c r="I496" s="99"/>
      <c r="J496" s="99"/>
      <c r="K496" s="98"/>
      <c r="L496" s="99"/>
      <c r="M496" s="98"/>
      <c r="N496" s="100"/>
      <c r="O496" s="100"/>
      <c r="P496" s="97"/>
      <c r="Q496" s="98"/>
      <c r="R496" s="98"/>
      <c r="S496" s="98"/>
      <c r="T496" s="98"/>
      <c r="U496" s="99"/>
      <c r="V496" s="98"/>
      <c r="W496" s="98"/>
      <c r="X496" s="99"/>
      <c r="Y496" s="98"/>
    </row>
    <row r="497" spans="2:25" s="90" customFormat="1" ht="21" customHeight="1">
      <c r="B497" s="101"/>
      <c r="C497" s="98"/>
      <c r="D497" s="102"/>
      <c r="E497" s="103"/>
      <c r="F497" s="103"/>
      <c r="G497" s="104"/>
      <c r="H497" s="104"/>
      <c r="I497" s="99"/>
      <c r="J497" s="99"/>
      <c r="K497" s="98"/>
      <c r="L497" s="99"/>
      <c r="M497" s="98"/>
      <c r="N497" s="100"/>
      <c r="O497" s="100"/>
      <c r="P497" s="97"/>
      <c r="Q497" s="98"/>
      <c r="R497" s="98"/>
      <c r="S497" s="98"/>
      <c r="T497" s="98"/>
      <c r="U497" s="99"/>
      <c r="V497" s="98"/>
      <c r="W497" s="98"/>
      <c r="X497" s="99"/>
      <c r="Y497" s="98"/>
    </row>
    <row r="498" spans="2:25" s="90" customFormat="1" ht="21" customHeight="1">
      <c r="B498" s="101"/>
      <c r="C498" s="98"/>
      <c r="D498" s="102"/>
      <c r="E498" s="103"/>
      <c r="F498" s="103"/>
      <c r="G498" s="104"/>
      <c r="H498" s="104"/>
      <c r="I498" s="99"/>
      <c r="J498" s="99"/>
      <c r="K498" s="98"/>
      <c r="L498" s="99"/>
      <c r="M498" s="98"/>
      <c r="N498" s="100"/>
      <c r="O498" s="100"/>
      <c r="P498" s="97"/>
      <c r="Q498" s="98"/>
      <c r="R498" s="98"/>
      <c r="S498" s="98"/>
      <c r="T498" s="98"/>
      <c r="U498" s="99"/>
      <c r="V498" s="98"/>
      <c r="W498" s="98"/>
      <c r="X498" s="99"/>
      <c r="Y498" s="98"/>
    </row>
    <row r="499" spans="2:25" s="90" customFormat="1" ht="21" customHeight="1">
      <c r="B499" s="101"/>
      <c r="C499" s="98"/>
      <c r="D499" s="102"/>
      <c r="E499" s="103"/>
      <c r="F499" s="103"/>
      <c r="G499" s="104"/>
      <c r="H499" s="104"/>
      <c r="I499" s="99"/>
      <c r="J499" s="99"/>
      <c r="K499" s="98"/>
      <c r="L499" s="99"/>
      <c r="M499" s="98"/>
      <c r="N499" s="100"/>
      <c r="O499" s="100"/>
      <c r="P499" s="97"/>
      <c r="Q499" s="98"/>
      <c r="R499" s="98"/>
      <c r="S499" s="98"/>
      <c r="T499" s="98"/>
      <c r="U499" s="99"/>
      <c r="V499" s="98"/>
      <c r="W499" s="98"/>
      <c r="X499" s="99"/>
      <c r="Y499" s="98"/>
    </row>
    <row r="500" spans="2:25" s="90" customFormat="1" ht="21" customHeight="1">
      <c r="B500" s="101"/>
      <c r="C500" s="98"/>
      <c r="D500" s="102"/>
      <c r="E500" s="103"/>
      <c r="F500" s="103"/>
      <c r="G500" s="104"/>
      <c r="H500" s="104"/>
      <c r="I500" s="99"/>
      <c r="J500" s="99"/>
      <c r="K500" s="98"/>
      <c r="L500" s="99"/>
      <c r="M500" s="98"/>
      <c r="N500" s="100"/>
      <c r="O500" s="100"/>
      <c r="P500" s="97"/>
      <c r="Q500" s="98"/>
      <c r="R500" s="98"/>
      <c r="S500" s="98"/>
      <c r="T500" s="98"/>
      <c r="U500" s="99"/>
      <c r="V500" s="98"/>
      <c r="W500" s="98"/>
      <c r="X500" s="99"/>
      <c r="Y500" s="98"/>
    </row>
    <row r="501" spans="2:25" s="90" customFormat="1" ht="21" customHeight="1">
      <c r="B501" s="101"/>
      <c r="C501" s="98"/>
      <c r="D501" s="102"/>
      <c r="E501" s="103"/>
      <c r="F501" s="103"/>
      <c r="G501" s="104"/>
      <c r="H501" s="104"/>
      <c r="I501" s="99"/>
      <c r="J501" s="99"/>
      <c r="K501" s="98"/>
      <c r="L501" s="99"/>
      <c r="M501" s="98"/>
      <c r="N501" s="100"/>
      <c r="O501" s="100"/>
      <c r="P501" s="97"/>
      <c r="Q501" s="98"/>
      <c r="R501" s="98"/>
      <c r="S501" s="98"/>
      <c r="T501" s="98"/>
      <c r="U501" s="99"/>
      <c r="V501" s="98"/>
      <c r="W501" s="98"/>
      <c r="X501" s="99"/>
      <c r="Y501" s="98"/>
    </row>
    <row r="502" spans="2:25" s="90" customFormat="1" ht="21" customHeight="1">
      <c r="B502" s="101"/>
      <c r="C502" s="98"/>
      <c r="D502" s="102"/>
      <c r="E502" s="103"/>
      <c r="F502" s="103"/>
      <c r="G502" s="104"/>
      <c r="H502" s="104"/>
      <c r="I502" s="99"/>
      <c r="J502" s="99"/>
      <c r="K502" s="98"/>
      <c r="L502" s="99"/>
      <c r="M502" s="98"/>
      <c r="N502" s="100"/>
      <c r="O502" s="100"/>
      <c r="P502" s="97"/>
      <c r="Q502" s="98"/>
      <c r="R502" s="98"/>
      <c r="S502" s="98"/>
      <c r="T502" s="98"/>
      <c r="U502" s="99"/>
      <c r="V502" s="98"/>
      <c r="W502" s="98"/>
      <c r="X502" s="99"/>
      <c r="Y502" s="98"/>
    </row>
    <row r="503" spans="2:25" s="90" customFormat="1" ht="21" customHeight="1">
      <c r="B503" s="101"/>
      <c r="C503" s="98"/>
      <c r="D503" s="102"/>
      <c r="E503" s="103"/>
      <c r="F503" s="103"/>
      <c r="G503" s="104"/>
      <c r="H503" s="104"/>
      <c r="I503" s="99"/>
      <c r="J503" s="99"/>
      <c r="K503" s="98"/>
      <c r="L503" s="99"/>
      <c r="M503" s="98"/>
      <c r="N503" s="100"/>
      <c r="O503" s="100"/>
      <c r="P503" s="97"/>
      <c r="Q503" s="98"/>
      <c r="R503" s="98"/>
      <c r="S503" s="98"/>
      <c r="T503" s="98"/>
      <c r="U503" s="99"/>
      <c r="V503" s="98"/>
      <c r="W503" s="98"/>
      <c r="X503" s="99"/>
      <c r="Y503" s="98"/>
    </row>
    <row r="504" spans="2:25" s="90" customFormat="1" ht="21" customHeight="1">
      <c r="B504" s="101"/>
      <c r="C504" s="98"/>
      <c r="D504" s="102"/>
      <c r="E504" s="103"/>
      <c r="F504" s="103"/>
      <c r="G504" s="104"/>
      <c r="H504" s="104"/>
      <c r="I504" s="99"/>
      <c r="J504" s="99"/>
      <c r="K504" s="98"/>
      <c r="L504" s="99"/>
      <c r="M504" s="98"/>
      <c r="N504" s="100"/>
      <c r="O504" s="100"/>
      <c r="P504" s="97"/>
      <c r="Q504" s="98"/>
      <c r="R504" s="98"/>
      <c r="S504" s="98"/>
      <c r="T504" s="98"/>
      <c r="U504" s="99"/>
      <c r="V504" s="98"/>
      <c r="W504" s="98"/>
      <c r="X504" s="99"/>
      <c r="Y504" s="98"/>
    </row>
    <row r="505" spans="2:25" s="90" customFormat="1" ht="21" customHeight="1">
      <c r="B505" s="101"/>
      <c r="C505" s="98"/>
      <c r="D505" s="102"/>
      <c r="E505" s="103"/>
      <c r="F505" s="103"/>
      <c r="G505" s="104"/>
      <c r="H505" s="104"/>
      <c r="I505" s="99"/>
      <c r="J505" s="99"/>
      <c r="K505" s="98"/>
      <c r="L505" s="99"/>
      <c r="M505" s="98"/>
      <c r="N505" s="100"/>
      <c r="O505" s="100"/>
      <c r="P505" s="97"/>
      <c r="Q505" s="98"/>
      <c r="R505" s="98"/>
      <c r="S505" s="98"/>
      <c r="T505" s="98"/>
      <c r="U505" s="99"/>
      <c r="V505" s="98"/>
      <c r="W505" s="98"/>
      <c r="X505" s="99"/>
      <c r="Y505" s="98"/>
    </row>
    <row r="506" spans="2:25" s="90" customFormat="1" ht="21" customHeight="1">
      <c r="B506" s="101"/>
      <c r="C506" s="98"/>
      <c r="D506" s="102"/>
      <c r="E506" s="103"/>
      <c r="F506" s="103"/>
      <c r="G506" s="104"/>
      <c r="H506" s="104"/>
      <c r="I506" s="99"/>
      <c r="J506" s="99"/>
      <c r="K506" s="98"/>
      <c r="L506" s="99"/>
      <c r="M506" s="98"/>
      <c r="N506" s="100"/>
      <c r="O506" s="100"/>
      <c r="P506" s="97"/>
      <c r="Q506" s="98"/>
      <c r="R506" s="98"/>
      <c r="S506" s="98"/>
      <c r="T506" s="98"/>
      <c r="U506" s="99"/>
      <c r="V506" s="98"/>
      <c r="W506" s="98"/>
      <c r="X506" s="99"/>
      <c r="Y506" s="98"/>
    </row>
    <row r="507" spans="2:25" s="90" customFormat="1" ht="21" customHeight="1">
      <c r="B507" s="101"/>
      <c r="C507" s="98"/>
      <c r="D507" s="102"/>
      <c r="E507" s="103"/>
      <c r="F507" s="103"/>
      <c r="G507" s="104"/>
      <c r="H507" s="104"/>
      <c r="I507" s="99"/>
      <c r="J507" s="99"/>
      <c r="K507" s="98"/>
      <c r="L507" s="99"/>
      <c r="M507" s="98"/>
      <c r="N507" s="100"/>
      <c r="O507" s="100"/>
      <c r="P507" s="97"/>
      <c r="Q507" s="98"/>
      <c r="R507" s="98"/>
      <c r="S507" s="98"/>
      <c r="T507" s="98"/>
      <c r="U507" s="99"/>
      <c r="V507" s="98"/>
      <c r="W507" s="98"/>
      <c r="X507" s="99"/>
      <c r="Y507" s="98"/>
    </row>
    <row r="508" spans="2:25" s="90" customFormat="1" ht="21" customHeight="1">
      <c r="B508" s="101"/>
      <c r="C508" s="98"/>
      <c r="D508" s="102"/>
      <c r="E508" s="103"/>
      <c r="F508" s="103"/>
      <c r="G508" s="104"/>
      <c r="H508" s="104"/>
      <c r="I508" s="99"/>
      <c r="J508" s="99"/>
      <c r="K508" s="98"/>
      <c r="L508" s="99"/>
      <c r="M508" s="98"/>
      <c r="N508" s="100"/>
      <c r="O508" s="100"/>
      <c r="P508" s="97"/>
      <c r="Q508" s="98"/>
      <c r="R508" s="98"/>
      <c r="S508" s="98"/>
      <c r="T508" s="98"/>
      <c r="U508" s="99"/>
      <c r="V508" s="98"/>
      <c r="W508" s="98"/>
      <c r="X508" s="99"/>
      <c r="Y508" s="98"/>
    </row>
    <row r="509" spans="2:25" s="90" customFormat="1" ht="21" customHeight="1">
      <c r="B509" s="101"/>
      <c r="C509" s="98"/>
      <c r="D509" s="102"/>
      <c r="E509" s="103"/>
      <c r="F509" s="103"/>
      <c r="G509" s="104"/>
      <c r="H509" s="104"/>
      <c r="I509" s="99"/>
      <c r="J509" s="99"/>
      <c r="K509" s="98"/>
      <c r="L509" s="99"/>
      <c r="M509" s="98"/>
      <c r="N509" s="100"/>
      <c r="O509" s="100"/>
      <c r="P509" s="97"/>
      <c r="Q509" s="98"/>
      <c r="R509" s="98"/>
      <c r="S509" s="98"/>
      <c r="T509" s="98"/>
      <c r="U509" s="99"/>
      <c r="V509" s="98"/>
      <c r="W509" s="98"/>
      <c r="X509" s="99"/>
      <c r="Y509" s="98"/>
    </row>
    <row r="510" spans="2:25" s="90" customFormat="1" ht="21" customHeight="1">
      <c r="B510" s="101"/>
      <c r="C510" s="98"/>
      <c r="D510" s="102"/>
      <c r="E510" s="103"/>
      <c r="F510" s="103"/>
      <c r="G510" s="104"/>
      <c r="H510" s="104"/>
      <c r="I510" s="99"/>
      <c r="J510" s="99"/>
      <c r="K510" s="98"/>
      <c r="L510" s="99"/>
      <c r="M510" s="98"/>
      <c r="N510" s="100"/>
      <c r="O510" s="100"/>
      <c r="P510" s="97"/>
      <c r="Q510" s="98"/>
      <c r="R510" s="98"/>
      <c r="S510" s="98"/>
      <c r="T510" s="98"/>
      <c r="U510" s="99"/>
      <c r="V510" s="98"/>
      <c r="W510" s="98"/>
      <c r="X510" s="99"/>
      <c r="Y510" s="98"/>
    </row>
    <row r="511" spans="2:25" s="90" customFormat="1" ht="21" customHeight="1">
      <c r="B511" s="101"/>
      <c r="C511" s="98"/>
      <c r="D511" s="102"/>
      <c r="E511" s="103"/>
      <c r="F511" s="103"/>
      <c r="G511" s="104"/>
      <c r="H511" s="104"/>
      <c r="I511" s="99"/>
      <c r="J511" s="99"/>
      <c r="K511" s="98"/>
      <c r="L511" s="99"/>
      <c r="M511" s="98"/>
      <c r="N511" s="100"/>
      <c r="O511" s="100"/>
      <c r="P511" s="97"/>
      <c r="Q511" s="98"/>
      <c r="R511" s="98"/>
      <c r="S511" s="98"/>
      <c r="T511" s="98"/>
      <c r="U511" s="99"/>
      <c r="V511" s="98"/>
      <c r="W511" s="98"/>
      <c r="X511" s="99"/>
      <c r="Y511" s="98"/>
    </row>
    <row r="512" spans="2:25" s="90" customFormat="1" ht="21" customHeight="1">
      <c r="B512" s="101"/>
      <c r="C512" s="98"/>
      <c r="D512" s="102"/>
      <c r="E512" s="103"/>
      <c r="F512" s="103"/>
      <c r="G512" s="104"/>
      <c r="H512" s="104"/>
      <c r="I512" s="99"/>
      <c r="J512" s="99"/>
      <c r="K512" s="98"/>
      <c r="L512" s="99"/>
      <c r="M512" s="98"/>
      <c r="N512" s="100"/>
      <c r="O512" s="100"/>
      <c r="P512" s="97"/>
      <c r="Q512" s="98"/>
      <c r="R512" s="98"/>
      <c r="S512" s="98"/>
      <c r="T512" s="98"/>
      <c r="U512" s="99"/>
      <c r="V512" s="98"/>
      <c r="W512" s="98"/>
      <c r="X512" s="99"/>
      <c r="Y512" s="98"/>
    </row>
    <row r="513" spans="2:25" s="90" customFormat="1" ht="21" customHeight="1">
      <c r="B513" s="101"/>
      <c r="C513" s="98"/>
      <c r="D513" s="102"/>
      <c r="E513" s="103"/>
      <c r="F513" s="103"/>
      <c r="G513" s="104"/>
      <c r="H513" s="104"/>
      <c r="I513" s="99"/>
      <c r="J513" s="99"/>
      <c r="K513" s="98"/>
      <c r="L513" s="99"/>
      <c r="M513" s="98"/>
      <c r="N513" s="100"/>
      <c r="O513" s="100"/>
      <c r="P513" s="97"/>
      <c r="Q513" s="98"/>
      <c r="R513" s="98"/>
      <c r="S513" s="98"/>
      <c r="T513" s="98"/>
      <c r="U513" s="99"/>
      <c r="V513" s="98"/>
      <c r="W513" s="98"/>
      <c r="X513" s="99"/>
      <c r="Y513" s="98"/>
    </row>
    <row r="514" spans="2:25" s="90" customFormat="1" ht="21" customHeight="1">
      <c r="B514" s="101"/>
      <c r="C514" s="98"/>
      <c r="D514" s="102"/>
      <c r="E514" s="103"/>
      <c r="F514" s="103"/>
      <c r="G514" s="104"/>
      <c r="H514" s="104"/>
      <c r="I514" s="99"/>
      <c r="J514" s="99"/>
      <c r="K514" s="98"/>
      <c r="L514" s="99"/>
      <c r="M514" s="98"/>
      <c r="N514" s="100"/>
      <c r="O514" s="100"/>
      <c r="P514" s="97"/>
      <c r="Q514" s="98"/>
      <c r="R514" s="98"/>
      <c r="S514" s="98"/>
      <c r="T514" s="98"/>
      <c r="U514" s="99"/>
      <c r="V514" s="98"/>
      <c r="W514" s="98"/>
      <c r="X514" s="99"/>
      <c r="Y514" s="98"/>
    </row>
    <row r="515" spans="2:25" s="90" customFormat="1" ht="21" customHeight="1">
      <c r="B515" s="101"/>
      <c r="C515" s="98"/>
      <c r="D515" s="102"/>
      <c r="E515" s="103"/>
      <c r="F515" s="103"/>
      <c r="G515" s="104"/>
      <c r="H515" s="104"/>
      <c r="I515" s="99"/>
      <c r="J515" s="99"/>
      <c r="K515" s="98"/>
      <c r="L515" s="99"/>
      <c r="M515" s="98"/>
      <c r="N515" s="100"/>
      <c r="O515" s="100"/>
      <c r="P515" s="97"/>
      <c r="Q515" s="98"/>
      <c r="R515" s="98"/>
      <c r="S515" s="98"/>
      <c r="T515" s="98"/>
      <c r="U515" s="99"/>
      <c r="V515" s="98"/>
      <c r="W515" s="98"/>
      <c r="X515" s="99"/>
      <c r="Y515" s="98"/>
    </row>
    <row r="516" spans="2:25" s="90" customFormat="1" ht="21" customHeight="1">
      <c r="B516" s="101"/>
      <c r="C516" s="98"/>
      <c r="D516" s="102"/>
      <c r="E516" s="103"/>
      <c r="F516" s="103"/>
      <c r="G516" s="104"/>
      <c r="H516" s="104"/>
      <c r="I516" s="99"/>
      <c r="J516" s="99"/>
      <c r="K516" s="98"/>
      <c r="L516" s="99"/>
      <c r="M516" s="98"/>
      <c r="N516" s="100"/>
      <c r="O516" s="100"/>
      <c r="P516" s="97"/>
      <c r="Q516" s="98"/>
      <c r="R516" s="98"/>
      <c r="S516" s="98"/>
      <c r="T516" s="98"/>
      <c r="U516" s="99"/>
      <c r="V516" s="98"/>
      <c r="W516" s="98"/>
      <c r="X516" s="99"/>
      <c r="Y516" s="98"/>
    </row>
    <row r="517" spans="2:25" s="90" customFormat="1" ht="21" customHeight="1">
      <c r="B517" s="101"/>
      <c r="C517" s="98"/>
      <c r="D517" s="102"/>
      <c r="E517" s="103"/>
      <c r="F517" s="103"/>
      <c r="G517" s="104"/>
      <c r="H517" s="104"/>
      <c r="I517" s="99"/>
      <c r="J517" s="99"/>
      <c r="K517" s="98"/>
      <c r="L517" s="99"/>
      <c r="M517" s="98"/>
      <c r="N517" s="100"/>
      <c r="O517" s="100"/>
      <c r="P517" s="97"/>
      <c r="Q517" s="98"/>
      <c r="R517" s="98"/>
      <c r="S517" s="98"/>
      <c r="T517" s="98"/>
      <c r="U517" s="99"/>
      <c r="V517" s="98"/>
      <c r="W517" s="98"/>
      <c r="X517" s="99"/>
      <c r="Y517" s="98"/>
    </row>
    <row r="518" spans="2:25" s="90" customFormat="1" ht="21" customHeight="1">
      <c r="B518" s="101"/>
      <c r="C518" s="98"/>
      <c r="D518" s="102"/>
      <c r="E518" s="103"/>
      <c r="F518" s="103"/>
      <c r="G518" s="104"/>
      <c r="H518" s="104"/>
      <c r="I518" s="99"/>
      <c r="J518" s="99"/>
      <c r="K518" s="98"/>
      <c r="L518" s="99"/>
      <c r="M518" s="98"/>
      <c r="N518" s="100"/>
      <c r="O518" s="100"/>
      <c r="P518" s="97"/>
      <c r="Q518" s="98"/>
      <c r="R518" s="98"/>
      <c r="S518" s="98"/>
      <c r="T518" s="98"/>
      <c r="U518" s="99"/>
      <c r="V518" s="98"/>
      <c r="W518" s="98"/>
      <c r="X518" s="99"/>
      <c r="Y518" s="98"/>
    </row>
    <row r="519" spans="2:25" s="90" customFormat="1" ht="21" customHeight="1">
      <c r="B519" s="101"/>
      <c r="C519" s="98"/>
      <c r="D519" s="102"/>
      <c r="E519" s="103"/>
      <c r="F519" s="103"/>
      <c r="G519" s="104"/>
      <c r="H519" s="104"/>
      <c r="I519" s="99"/>
      <c r="J519" s="99"/>
      <c r="K519" s="98"/>
      <c r="L519" s="99"/>
      <c r="M519" s="98"/>
      <c r="N519" s="100"/>
      <c r="O519" s="100"/>
      <c r="P519" s="97"/>
      <c r="Q519" s="98"/>
      <c r="R519" s="98"/>
      <c r="S519" s="98"/>
      <c r="T519" s="98"/>
      <c r="U519" s="99"/>
      <c r="V519" s="98"/>
      <c r="W519" s="98"/>
      <c r="X519" s="99"/>
      <c r="Y519" s="98"/>
    </row>
    <row r="520" spans="2:25" s="90" customFormat="1" ht="21" customHeight="1">
      <c r="B520" s="101"/>
      <c r="C520" s="98"/>
      <c r="D520" s="102"/>
      <c r="E520" s="103"/>
      <c r="F520" s="103"/>
      <c r="G520" s="104"/>
      <c r="H520" s="104"/>
      <c r="I520" s="99"/>
      <c r="J520" s="99"/>
      <c r="K520" s="98"/>
      <c r="L520" s="99"/>
      <c r="M520" s="98"/>
      <c r="N520" s="100"/>
      <c r="O520" s="100"/>
      <c r="P520" s="97"/>
      <c r="Q520" s="98"/>
      <c r="R520" s="98"/>
      <c r="S520" s="98"/>
      <c r="T520" s="98"/>
      <c r="U520" s="99"/>
      <c r="V520" s="98"/>
      <c r="W520" s="98"/>
      <c r="X520" s="99"/>
      <c r="Y520" s="98"/>
    </row>
    <row r="521" spans="2:25" s="90" customFormat="1" ht="21" customHeight="1">
      <c r="B521" s="101"/>
      <c r="C521" s="98"/>
      <c r="D521" s="102"/>
      <c r="E521" s="103"/>
      <c r="F521" s="103"/>
      <c r="G521" s="104"/>
      <c r="H521" s="104"/>
      <c r="I521" s="99"/>
      <c r="J521" s="99"/>
      <c r="K521" s="98"/>
      <c r="L521" s="99"/>
      <c r="M521" s="98"/>
      <c r="N521" s="100"/>
      <c r="O521" s="100"/>
      <c r="P521" s="97"/>
      <c r="Q521" s="98"/>
      <c r="R521" s="98"/>
      <c r="S521" s="98"/>
      <c r="T521" s="98"/>
      <c r="U521" s="99"/>
      <c r="V521" s="98"/>
      <c r="W521" s="98"/>
      <c r="X521" s="99"/>
      <c r="Y521" s="98"/>
    </row>
    <row r="522" spans="2:25" s="90" customFormat="1" ht="21" customHeight="1">
      <c r="B522" s="101"/>
      <c r="C522" s="98"/>
      <c r="D522" s="102"/>
      <c r="E522" s="103"/>
      <c r="F522" s="103"/>
      <c r="G522" s="104"/>
      <c r="H522" s="104"/>
      <c r="I522" s="99"/>
      <c r="J522" s="99"/>
      <c r="K522" s="98"/>
      <c r="L522" s="99"/>
      <c r="M522" s="98"/>
      <c r="N522" s="100"/>
      <c r="O522" s="100"/>
      <c r="P522" s="97"/>
      <c r="Q522" s="98"/>
      <c r="R522" s="98"/>
      <c r="S522" s="98"/>
      <c r="T522" s="98"/>
      <c r="U522" s="99"/>
      <c r="V522" s="98"/>
      <c r="W522" s="98"/>
      <c r="X522" s="99"/>
      <c r="Y522" s="98"/>
    </row>
    <row r="523" spans="2:25" s="90" customFormat="1" ht="21" customHeight="1">
      <c r="B523" s="101"/>
      <c r="C523" s="98"/>
      <c r="D523" s="102"/>
      <c r="E523" s="103"/>
      <c r="F523" s="103"/>
      <c r="G523" s="104"/>
      <c r="H523" s="104"/>
      <c r="I523" s="99"/>
      <c r="J523" s="99"/>
      <c r="K523" s="98"/>
      <c r="L523" s="99"/>
      <c r="M523" s="98"/>
      <c r="N523" s="100"/>
      <c r="O523" s="100"/>
      <c r="P523" s="97"/>
      <c r="Q523" s="98"/>
      <c r="R523" s="98"/>
      <c r="S523" s="98"/>
      <c r="T523" s="98"/>
      <c r="U523" s="99"/>
      <c r="V523" s="98"/>
      <c r="W523" s="98"/>
      <c r="X523" s="99"/>
      <c r="Y523" s="98"/>
    </row>
    <row r="524" spans="2:25" s="90" customFormat="1" ht="21" customHeight="1">
      <c r="B524" s="101"/>
      <c r="C524" s="98"/>
      <c r="D524" s="102"/>
      <c r="E524" s="103"/>
      <c r="F524" s="103"/>
      <c r="G524" s="104"/>
      <c r="H524" s="104"/>
      <c r="I524" s="99"/>
      <c r="J524" s="99"/>
      <c r="K524" s="98"/>
      <c r="L524" s="99"/>
      <c r="M524" s="98"/>
      <c r="N524" s="100"/>
      <c r="O524" s="100"/>
      <c r="P524" s="97"/>
      <c r="Q524" s="98"/>
      <c r="R524" s="98"/>
      <c r="S524" s="98"/>
      <c r="T524" s="98"/>
      <c r="U524" s="99"/>
      <c r="V524" s="98"/>
      <c r="W524" s="98"/>
      <c r="X524" s="99"/>
      <c r="Y524" s="98"/>
    </row>
    <row r="525" spans="2:25" s="90" customFormat="1" ht="21" customHeight="1">
      <c r="B525" s="101"/>
      <c r="C525" s="98"/>
      <c r="D525" s="102"/>
      <c r="E525" s="103"/>
      <c r="F525" s="103"/>
      <c r="G525" s="104"/>
      <c r="H525" s="104"/>
      <c r="I525" s="99"/>
      <c r="J525" s="99"/>
      <c r="K525" s="98"/>
      <c r="L525" s="99"/>
      <c r="M525" s="98"/>
      <c r="N525" s="100"/>
      <c r="O525" s="100"/>
      <c r="P525" s="97"/>
      <c r="Q525" s="98"/>
      <c r="R525" s="98"/>
      <c r="S525" s="98"/>
      <c r="T525" s="98"/>
      <c r="U525" s="99"/>
      <c r="V525" s="98"/>
      <c r="W525" s="98"/>
      <c r="X525" s="99"/>
      <c r="Y525" s="98"/>
    </row>
    <row r="526" spans="2:25" s="90" customFormat="1" ht="21" customHeight="1">
      <c r="B526" s="101"/>
      <c r="C526" s="98"/>
      <c r="D526" s="102"/>
      <c r="E526" s="103"/>
      <c r="F526" s="103"/>
      <c r="G526" s="104"/>
      <c r="H526" s="104"/>
      <c r="I526" s="99"/>
      <c r="J526" s="99"/>
      <c r="K526" s="98"/>
      <c r="L526" s="99"/>
      <c r="M526" s="98"/>
      <c r="N526" s="100"/>
      <c r="O526" s="100"/>
      <c r="P526" s="97"/>
      <c r="Q526" s="98"/>
      <c r="R526" s="98"/>
      <c r="S526" s="98"/>
      <c r="T526" s="98"/>
      <c r="U526" s="99"/>
      <c r="V526" s="98"/>
      <c r="W526" s="98"/>
      <c r="X526" s="99"/>
      <c r="Y526" s="98"/>
    </row>
    <row r="527" spans="2:25" s="90" customFormat="1" ht="21" customHeight="1">
      <c r="B527" s="101"/>
      <c r="C527" s="98"/>
      <c r="D527" s="102"/>
      <c r="E527" s="103"/>
      <c r="F527" s="103"/>
      <c r="G527" s="104"/>
      <c r="H527" s="104"/>
      <c r="I527" s="99"/>
      <c r="J527" s="99"/>
      <c r="K527" s="98"/>
      <c r="L527" s="99"/>
      <c r="M527" s="98"/>
      <c r="N527" s="100"/>
      <c r="O527" s="100"/>
      <c r="P527" s="97"/>
      <c r="Q527" s="98"/>
      <c r="R527" s="98"/>
      <c r="S527" s="98"/>
      <c r="T527" s="98"/>
      <c r="U527" s="99"/>
      <c r="V527" s="98"/>
      <c r="W527" s="98"/>
      <c r="X527" s="99"/>
      <c r="Y527" s="98"/>
    </row>
    <row r="528" spans="2:25" s="90" customFormat="1" ht="21" customHeight="1">
      <c r="B528" s="101"/>
      <c r="C528" s="98"/>
      <c r="D528" s="102"/>
      <c r="E528" s="103"/>
      <c r="F528" s="103"/>
      <c r="G528" s="104"/>
      <c r="H528" s="104"/>
      <c r="I528" s="99"/>
      <c r="J528" s="99"/>
      <c r="K528" s="98"/>
      <c r="L528" s="99"/>
      <c r="M528" s="98"/>
      <c r="N528" s="100"/>
      <c r="O528" s="100"/>
      <c r="P528" s="97"/>
      <c r="Q528" s="98"/>
      <c r="R528" s="98"/>
      <c r="S528" s="98"/>
      <c r="T528" s="98"/>
      <c r="U528" s="99"/>
      <c r="V528" s="98"/>
      <c r="W528" s="98"/>
      <c r="X528" s="99"/>
      <c r="Y528" s="98"/>
    </row>
    <row r="529" spans="2:25" s="90" customFormat="1" ht="21" customHeight="1">
      <c r="B529" s="101"/>
      <c r="C529" s="98"/>
      <c r="D529" s="102"/>
      <c r="E529" s="103"/>
      <c r="F529" s="103"/>
      <c r="G529" s="104"/>
      <c r="H529" s="104"/>
      <c r="I529" s="99"/>
      <c r="J529" s="99"/>
      <c r="K529" s="98"/>
      <c r="L529" s="99"/>
      <c r="M529" s="98"/>
      <c r="N529" s="100"/>
      <c r="O529" s="100"/>
      <c r="P529" s="97"/>
      <c r="Q529" s="98"/>
      <c r="R529" s="98"/>
      <c r="S529" s="98"/>
      <c r="T529" s="98"/>
      <c r="U529" s="99"/>
      <c r="V529" s="98"/>
      <c r="W529" s="98"/>
      <c r="X529" s="99"/>
      <c r="Y529" s="98"/>
    </row>
    <row r="530" spans="2:25" s="90" customFormat="1" ht="21" customHeight="1">
      <c r="B530" s="101"/>
      <c r="C530" s="98"/>
      <c r="D530" s="102"/>
      <c r="E530" s="103"/>
      <c r="F530" s="103"/>
      <c r="G530" s="104"/>
      <c r="H530" s="104"/>
      <c r="I530" s="99"/>
      <c r="J530" s="99"/>
      <c r="K530" s="98"/>
      <c r="L530" s="99"/>
      <c r="M530" s="98"/>
      <c r="N530" s="100"/>
      <c r="O530" s="100"/>
      <c r="P530" s="97"/>
      <c r="Q530" s="98"/>
      <c r="R530" s="98"/>
      <c r="S530" s="98"/>
      <c r="T530" s="98"/>
      <c r="U530" s="99"/>
      <c r="V530" s="98"/>
      <c r="W530" s="98"/>
      <c r="X530" s="99"/>
      <c r="Y530" s="98"/>
    </row>
    <row r="531" spans="2:25" s="90" customFormat="1" ht="21" customHeight="1">
      <c r="B531" s="101"/>
      <c r="C531" s="98"/>
      <c r="D531" s="102"/>
      <c r="E531" s="103"/>
      <c r="F531" s="103"/>
      <c r="G531" s="104"/>
      <c r="H531" s="104"/>
      <c r="I531" s="99"/>
      <c r="J531" s="99"/>
      <c r="K531" s="98"/>
      <c r="L531" s="99"/>
      <c r="M531" s="98"/>
      <c r="N531" s="100"/>
      <c r="O531" s="100"/>
      <c r="P531" s="97"/>
      <c r="Q531" s="98"/>
      <c r="R531" s="98"/>
      <c r="S531" s="98"/>
      <c r="T531" s="98"/>
      <c r="U531" s="99"/>
      <c r="V531" s="98"/>
      <c r="W531" s="98"/>
      <c r="X531" s="99"/>
      <c r="Y531" s="98"/>
    </row>
    <row r="532" spans="2:25" s="90" customFormat="1" ht="21" customHeight="1">
      <c r="B532" s="101"/>
      <c r="C532" s="98"/>
      <c r="D532" s="102"/>
      <c r="E532" s="103"/>
      <c r="F532" s="103"/>
      <c r="G532" s="104"/>
      <c r="H532" s="104"/>
      <c r="I532" s="99"/>
      <c r="J532" s="99"/>
      <c r="K532" s="98"/>
      <c r="L532" s="99"/>
      <c r="M532" s="98"/>
      <c r="N532" s="100"/>
      <c r="O532" s="100"/>
      <c r="P532" s="97"/>
      <c r="Q532" s="98"/>
      <c r="R532" s="98"/>
      <c r="S532" s="98"/>
      <c r="T532" s="98"/>
      <c r="U532" s="99"/>
      <c r="V532" s="98"/>
      <c r="W532" s="98"/>
      <c r="X532" s="99"/>
      <c r="Y532" s="98"/>
    </row>
    <row r="533" spans="2:25" s="90" customFormat="1" ht="21" customHeight="1">
      <c r="B533" s="101"/>
      <c r="C533" s="98"/>
      <c r="D533" s="102"/>
      <c r="E533" s="103"/>
      <c r="F533" s="103"/>
      <c r="G533" s="104"/>
      <c r="H533" s="104"/>
      <c r="I533" s="99"/>
      <c r="J533" s="99"/>
      <c r="K533" s="98"/>
      <c r="L533" s="99"/>
      <c r="M533" s="98"/>
      <c r="N533" s="100"/>
      <c r="O533" s="100"/>
      <c r="P533" s="97"/>
      <c r="Q533" s="98"/>
      <c r="R533" s="98"/>
      <c r="S533" s="98"/>
      <c r="T533" s="98"/>
      <c r="U533" s="99"/>
      <c r="V533" s="98"/>
      <c r="W533" s="98"/>
      <c r="X533" s="99"/>
      <c r="Y533" s="98"/>
    </row>
    <row r="534" spans="2:25" s="90" customFormat="1" ht="21" customHeight="1">
      <c r="B534" s="101"/>
      <c r="C534" s="98"/>
      <c r="D534" s="102"/>
      <c r="E534" s="103"/>
      <c r="F534" s="103"/>
      <c r="G534" s="104"/>
      <c r="H534" s="104"/>
      <c r="I534" s="99"/>
      <c r="J534" s="99"/>
      <c r="K534" s="98"/>
      <c r="L534" s="99"/>
      <c r="M534" s="98"/>
      <c r="N534" s="100"/>
      <c r="O534" s="100"/>
      <c r="P534" s="97"/>
      <c r="Q534" s="98"/>
      <c r="R534" s="98"/>
      <c r="S534" s="98"/>
      <c r="T534" s="98"/>
      <c r="U534" s="99"/>
      <c r="V534" s="98"/>
      <c r="W534" s="98"/>
      <c r="X534" s="99"/>
      <c r="Y534" s="98"/>
    </row>
    <row r="535" spans="2:25" s="90" customFormat="1" ht="21" customHeight="1">
      <c r="B535" s="101"/>
      <c r="C535" s="98"/>
      <c r="D535" s="102"/>
      <c r="E535" s="103"/>
      <c r="F535" s="103"/>
      <c r="G535" s="104"/>
      <c r="H535" s="104"/>
      <c r="I535" s="99"/>
      <c r="J535" s="99"/>
      <c r="K535" s="98"/>
      <c r="L535" s="99"/>
      <c r="M535" s="98"/>
      <c r="N535" s="100"/>
      <c r="O535" s="100"/>
      <c r="P535" s="97"/>
      <c r="Q535" s="98"/>
      <c r="R535" s="98"/>
      <c r="S535" s="98"/>
      <c r="T535" s="98"/>
      <c r="U535" s="99"/>
      <c r="V535" s="98"/>
      <c r="W535" s="98"/>
      <c r="X535" s="99"/>
      <c r="Y535" s="98"/>
    </row>
    <row r="536" spans="2:25" s="90" customFormat="1" ht="21" customHeight="1">
      <c r="B536" s="101"/>
      <c r="C536" s="98"/>
      <c r="D536" s="102"/>
      <c r="E536" s="103"/>
      <c r="F536" s="103"/>
      <c r="G536" s="104"/>
      <c r="H536" s="104"/>
      <c r="I536" s="99"/>
      <c r="J536" s="99"/>
      <c r="K536" s="98"/>
      <c r="L536" s="99"/>
      <c r="M536" s="98"/>
      <c r="N536" s="100"/>
      <c r="O536" s="100"/>
      <c r="P536" s="97"/>
      <c r="Q536" s="98"/>
      <c r="R536" s="98"/>
      <c r="S536" s="98"/>
      <c r="T536" s="98"/>
      <c r="U536" s="99"/>
      <c r="V536" s="98"/>
      <c r="W536" s="98"/>
      <c r="X536" s="99"/>
      <c r="Y536" s="98"/>
    </row>
    <row r="537" spans="2:25" s="90" customFormat="1" ht="21" customHeight="1">
      <c r="B537" s="101"/>
      <c r="C537" s="98"/>
      <c r="D537" s="102"/>
      <c r="E537" s="103"/>
      <c r="F537" s="103"/>
      <c r="G537" s="104"/>
      <c r="H537" s="104"/>
      <c r="I537" s="99"/>
      <c r="J537" s="99"/>
      <c r="K537" s="98"/>
      <c r="L537" s="99"/>
      <c r="M537" s="98"/>
      <c r="N537" s="100"/>
      <c r="O537" s="100"/>
      <c r="P537" s="97"/>
      <c r="Q537" s="98"/>
      <c r="R537" s="98"/>
      <c r="S537" s="98"/>
      <c r="T537" s="98"/>
      <c r="U537" s="99"/>
      <c r="V537" s="98"/>
      <c r="W537" s="98"/>
      <c r="X537" s="99"/>
      <c r="Y537" s="98"/>
    </row>
    <row r="538" spans="2:25" s="90" customFormat="1" ht="21" customHeight="1">
      <c r="B538" s="101"/>
      <c r="C538" s="98"/>
      <c r="D538" s="102"/>
      <c r="E538" s="103"/>
      <c r="F538" s="103"/>
      <c r="G538" s="104"/>
      <c r="H538" s="104"/>
      <c r="I538" s="99"/>
      <c r="J538" s="99"/>
      <c r="K538" s="98"/>
      <c r="L538" s="99"/>
      <c r="M538" s="98"/>
      <c r="N538" s="100"/>
      <c r="O538" s="100"/>
      <c r="P538" s="97"/>
      <c r="Q538" s="98"/>
      <c r="R538" s="98"/>
      <c r="S538" s="98"/>
      <c r="T538" s="98"/>
      <c r="U538" s="99"/>
      <c r="V538" s="98"/>
      <c r="W538" s="98"/>
      <c r="X538" s="99"/>
      <c r="Y538" s="98"/>
    </row>
    <row r="539" spans="2:25" s="90" customFormat="1" ht="21" customHeight="1">
      <c r="B539" s="101"/>
      <c r="C539" s="98"/>
      <c r="D539" s="102"/>
      <c r="E539" s="103"/>
      <c r="F539" s="103"/>
      <c r="G539" s="104"/>
      <c r="H539" s="104"/>
      <c r="I539" s="99"/>
      <c r="J539" s="99"/>
      <c r="K539" s="98"/>
      <c r="L539" s="99"/>
      <c r="M539" s="98"/>
      <c r="N539" s="100"/>
      <c r="O539" s="100"/>
      <c r="P539" s="97"/>
      <c r="Q539" s="98"/>
      <c r="R539" s="98"/>
      <c r="S539" s="98"/>
      <c r="T539" s="98"/>
      <c r="U539" s="99"/>
      <c r="V539" s="98"/>
      <c r="W539" s="98"/>
      <c r="X539" s="99"/>
      <c r="Y539" s="98"/>
    </row>
    <row r="540" spans="2:25" s="90" customFormat="1" ht="21" customHeight="1">
      <c r="B540" s="101"/>
      <c r="C540" s="98"/>
      <c r="D540" s="102"/>
      <c r="E540" s="103"/>
      <c r="F540" s="103"/>
      <c r="G540" s="104"/>
      <c r="H540" s="104"/>
      <c r="I540" s="99"/>
      <c r="J540" s="99"/>
      <c r="K540" s="98"/>
      <c r="L540" s="99"/>
      <c r="M540" s="98"/>
      <c r="N540" s="100"/>
      <c r="O540" s="100"/>
      <c r="P540" s="97"/>
      <c r="Q540" s="98"/>
      <c r="R540" s="98"/>
      <c r="S540" s="98"/>
      <c r="T540" s="98"/>
      <c r="U540" s="99"/>
      <c r="V540" s="98"/>
      <c r="W540" s="98"/>
      <c r="X540" s="99"/>
      <c r="Y540" s="98"/>
    </row>
    <row r="541" spans="2:25" s="90" customFormat="1" ht="21" customHeight="1">
      <c r="B541" s="101"/>
      <c r="C541" s="98"/>
      <c r="D541" s="102"/>
      <c r="E541" s="103"/>
      <c r="F541" s="103"/>
      <c r="G541" s="104"/>
      <c r="H541" s="104"/>
      <c r="I541" s="99"/>
      <c r="J541" s="99"/>
      <c r="K541" s="98"/>
      <c r="L541" s="99"/>
      <c r="M541" s="98"/>
      <c r="N541" s="100"/>
      <c r="O541" s="100"/>
      <c r="P541" s="97"/>
      <c r="Q541" s="98"/>
      <c r="R541" s="98"/>
      <c r="S541" s="98"/>
      <c r="T541" s="98"/>
      <c r="U541" s="99"/>
      <c r="V541" s="98"/>
      <c r="W541" s="98"/>
      <c r="X541" s="99"/>
      <c r="Y541" s="98"/>
    </row>
    <row r="542" spans="2:25" s="90" customFormat="1" ht="21" customHeight="1">
      <c r="B542" s="101"/>
      <c r="C542" s="98"/>
      <c r="D542" s="102"/>
      <c r="E542" s="103"/>
      <c r="F542" s="103"/>
      <c r="G542" s="104"/>
      <c r="H542" s="104"/>
      <c r="I542" s="99"/>
      <c r="J542" s="99"/>
      <c r="K542" s="98"/>
      <c r="L542" s="99"/>
      <c r="M542" s="98"/>
      <c r="N542" s="100"/>
      <c r="O542" s="100"/>
      <c r="P542" s="97"/>
      <c r="Q542" s="98"/>
      <c r="R542" s="98"/>
      <c r="S542" s="98"/>
      <c r="T542" s="98"/>
      <c r="U542" s="99"/>
      <c r="V542" s="98"/>
      <c r="W542" s="98"/>
      <c r="X542" s="99"/>
      <c r="Y542" s="98"/>
    </row>
    <row r="543" spans="2:25" s="90" customFormat="1" ht="21" customHeight="1">
      <c r="B543" s="101"/>
      <c r="C543" s="98"/>
      <c r="D543" s="102"/>
      <c r="E543" s="103"/>
      <c r="F543" s="103"/>
      <c r="G543" s="104"/>
      <c r="H543" s="104"/>
      <c r="I543" s="99"/>
      <c r="J543" s="99"/>
      <c r="K543" s="98"/>
      <c r="L543" s="99"/>
      <c r="M543" s="98"/>
      <c r="N543" s="100"/>
      <c r="O543" s="100"/>
      <c r="P543" s="97"/>
      <c r="Q543" s="98"/>
      <c r="R543" s="98"/>
      <c r="S543" s="98"/>
      <c r="T543" s="98"/>
      <c r="U543" s="99"/>
      <c r="V543" s="98"/>
      <c r="W543" s="98"/>
      <c r="X543" s="99"/>
      <c r="Y543" s="98"/>
    </row>
    <row r="544" spans="2:25" s="90" customFormat="1" ht="21" customHeight="1">
      <c r="B544" s="101"/>
      <c r="C544" s="98"/>
      <c r="D544" s="102"/>
      <c r="E544" s="103"/>
      <c r="F544" s="103"/>
      <c r="G544" s="104"/>
      <c r="H544" s="104"/>
      <c r="I544" s="99"/>
      <c r="J544" s="99"/>
      <c r="K544" s="98"/>
      <c r="L544" s="99"/>
      <c r="M544" s="98"/>
      <c r="N544" s="100"/>
      <c r="O544" s="100"/>
      <c r="P544" s="97"/>
      <c r="Q544" s="98"/>
      <c r="R544" s="98"/>
      <c r="S544" s="98"/>
      <c r="T544" s="98"/>
      <c r="U544" s="99"/>
      <c r="V544" s="98"/>
      <c r="W544" s="98"/>
      <c r="X544" s="99"/>
      <c r="Y544" s="98"/>
    </row>
    <row r="545" spans="2:25" s="90" customFormat="1" ht="21" customHeight="1">
      <c r="B545" s="101"/>
      <c r="C545" s="98"/>
      <c r="D545" s="102"/>
      <c r="E545" s="103"/>
      <c r="F545" s="103"/>
      <c r="G545" s="104"/>
      <c r="H545" s="104"/>
      <c r="I545" s="99"/>
      <c r="J545" s="99"/>
      <c r="K545" s="98"/>
      <c r="L545" s="99"/>
      <c r="M545" s="98"/>
      <c r="N545" s="100"/>
      <c r="O545" s="100"/>
      <c r="P545" s="97"/>
      <c r="Q545" s="98"/>
      <c r="R545" s="98"/>
      <c r="S545" s="98"/>
      <c r="T545" s="98"/>
      <c r="U545" s="99"/>
      <c r="V545" s="98"/>
      <c r="W545" s="98"/>
      <c r="X545" s="99"/>
      <c r="Y545" s="98"/>
    </row>
    <row r="546" spans="2:25" s="90" customFormat="1" ht="21" customHeight="1">
      <c r="B546" s="101"/>
      <c r="C546" s="98"/>
      <c r="D546" s="102"/>
      <c r="E546" s="103"/>
      <c r="F546" s="103"/>
      <c r="G546" s="104"/>
      <c r="H546" s="104"/>
      <c r="I546" s="99"/>
      <c r="J546" s="99"/>
      <c r="K546" s="98"/>
      <c r="L546" s="99"/>
      <c r="M546" s="98"/>
      <c r="N546" s="100"/>
      <c r="O546" s="100"/>
      <c r="P546" s="97"/>
      <c r="Q546" s="98"/>
      <c r="R546" s="98"/>
      <c r="S546" s="98"/>
      <c r="T546" s="98"/>
      <c r="U546" s="99"/>
      <c r="V546" s="98"/>
      <c r="W546" s="98"/>
      <c r="X546" s="99"/>
      <c r="Y546" s="98"/>
    </row>
    <row r="547" spans="2:25" s="90" customFormat="1" ht="21" customHeight="1">
      <c r="B547" s="101"/>
      <c r="C547" s="98"/>
      <c r="D547" s="102"/>
      <c r="E547" s="103"/>
      <c r="F547" s="103"/>
      <c r="G547" s="104"/>
      <c r="H547" s="104"/>
      <c r="I547" s="99"/>
      <c r="J547" s="99"/>
      <c r="K547" s="98"/>
      <c r="L547" s="99"/>
      <c r="M547" s="98"/>
      <c r="N547" s="100"/>
      <c r="O547" s="100"/>
      <c r="P547" s="97"/>
      <c r="Q547" s="98"/>
      <c r="R547" s="98"/>
      <c r="S547" s="98"/>
      <c r="T547" s="98"/>
      <c r="U547" s="99"/>
      <c r="V547" s="98"/>
      <c r="W547" s="98"/>
      <c r="X547" s="99"/>
      <c r="Y547" s="98"/>
    </row>
    <row r="548" spans="2:25" s="90" customFormat="1" ht="21" customHeight="1">
      <c r="B548" s="101"/>
      <c r="C548" s="98"/>
      <c r="D548" s="102"/>
      <c r="E548" s="103"/>
      <c r="F548" s="103"/>
      <c r="G548" s="104"/>
      <c r="H548" s="104"/>
      <c r="I548" s="99"/>
      <c r="J548" s="99"/>
      <c r="K548" s="98"/>
      <c r="L548" s="99"/>
      <c r="M548" s="98"/>
      <c r="N548" s="100"/>
      <c r="O548" s="100"/>
      <c r="P548" s="97"/>
      <c r="Q548" s="98"/>
      <c r="R548" s="98"/>
      <c r="S548" s="98"/>
      <c r="T548" s="98"/>
      <c r="U548" s="99"/>
      <c r="V548" s="98"/>
      <c r="W548" s="98"/>
      <c r="X548" s="99"/>
      <c r="Y548" s="98"/>
    </row>
    <row r="549" spans="2:25" s="90" customFormat="1" ht="21" customHeight="1">
      <c r="B549" s="101"/>
      <c r="C549" s="98"/>
      <c r="D549" s="102"/>
      <c r="E549" s="103"/>
      <c r="F549" s="103"/>
      <c r="G549" s="104"/>
      <c r="H549" s="104"/>
      <c r="I549" s="99"/>
      <c r="J549" s="99"/>
      <c r="K549" s="98"/>
      <c r="L549" s="99"/>
      <c r="M549" s="98"/>
      <c r="N549" s="100"/>
      <c r="O549" s="100"/>
      <c r="P549" s="97"/>
      <c r="Q549" s="98"/>
      <c r="R549" s="98"/>
      <c r="S549" s="98"/>
      <c r="T549" s="98"/>
      <c r="U549" s="99"/>
      <c r="V549" s="98"/>
      <c r="W549" s="98"/>
      <c r="X549" s="99"/>
      <c r="Y549" s="98"/>
    </row>
    <row r="550" spans="2:25" s="90" customFormat="1" ht="21" customHeight="1">
      <c r="B550" s="101"/>
      <c r="C550" s="98"/>
      <c r="D550" s="102"/>
      <c r="E550" s="103"/>
      <c r="F550" s="103"/>
      <c r="G550" s="104"/>
      <c r="H550" s="104"/>
      <c r="I550" s="99"/>
      <c r="J550" s="99"/>
      <c r="K550" s="98"/>
      <c r="L550" s="99"/>
      <c r="M550" s="98"/>
      <c r="N550" s="100"/>
      <c r="O550" s="100"/>
      <c r="P550" s="97"/>
      <c r="Q550" s="98"/>
      <c r="R550" s="98"/>
      <c r="S550" s="98"/>
      <c r="T550" s="98"/>
      <c r="U550" s="99"/>
      <c r="V550" s="98"/>
      <c r="W550" s="98"/>
      <c r="X550" s="99"/>
      <c r="Y550" s="98"/>
    </row>
    <row r="551" spans="2:25" s="90" customFormat="1" ht="21" customHeight="1">
      <c r="B551" s="101"/>
      <c r="C551" s="98"/>
      <c r="D551" s="102"/>
      <c r="E551" s="103"/>
      <c r="F551" s="103"/>
      <c r="G551" s="104"/>
      <c r="H551" s="104"/>
      <c r="I551" s="99"/>
      <c r="J551" s="99"/>
      <c r="K551" s="98"/>
      <c r="L551" s="99"/>
      <c r="M551" s="98"/>
      <c r="N551" s="100"/>
      <c r="O551" s="100"/>
      <c r="P551" s="97"/>
      <c r="Q551" s="98"/>
      <c r="R551" s="98"/>
      <c r="S551" s="98"/>
      <c r="T551" s="98"/>
      <c r="U551" s="99"/>
      <c r="V551" s="98"/>
      <c r="W551" s="98"/>
      <c r="X551" s="99"/>
      <c r="Y551" s="98"/>
    </row>
    <row r="552" spans="2:25" s="90" customFormat="1" ht="21" customHeight="1">
      <c r="B552" s="101"/>
      <c r="C552" s="98"/>
      <c r="D552" s="102"/>
      <c r="E552" s="103"/>
      <c r="F552" s="103"/>
      <c r="G552" s="104"/>
      <c r="H552" s="104"/>
      <c r="I552" s="99"/>
      <c r="J552" s="99"/>
      <c r="K552" s="98"/>
      <c r="L552" s="99"/>
      <c r="M552" s="98"/>
      <c r="N552" s="100"/>
      <c r="O552" s="100"/>
      <c r="P552" s="97"/>
      <c r="Q552" s="98"/>
      <c r="R552" s="98"/>
      <c r="S552" s="98"/>
      <c r="T552" s="98"/>
      <c r="U552" s="99"/>
      <c r="V552" s="98"/>
      <c r="W552" s="98"/>
      <c r="X552" s="99"/>
      <c r="Y552" s="98"/>
    </row>
    <row r="553" spans="2:25" s="90" customFormat="1" ht="21" customHeight="1">
      <c r="B553" s="101"/>
      <c r="C553" s="98"/>
      <c r="D553" s="102"/>
      <c r="E553" s="103"/>
      <c r="F553" s="103"/>
      <c r="G553" s="104"/>
      <c r="H553" s="104"/>
      <c r="I553" s="99"/>
      <c r="J553" s="99"/>
      <c r="K553" s="98"/>
      <c r="L553" s="99"/>
      <c r="M553" s="98"/>
      <c r="N553" s="100"/>
      <c r="O553" s="100"/>
      <c r="P553" s="97"/>
      <c r="Q553" s="98"/>
      <c r="R553" s="98"/>
      <c r="S553" s="98"/>
      <c r="T553" s="98"/>
      <c r="U553" s="99"/>
      <c r="V553" s="98"/>
      <c r="W553" s="98"/>
      <c r="X553" s="99"/>
      <c r="Y553" s="98"/>
    </row>
    <row r="554" spans="2:25" s="90" customFormat="1" ht="21" customHeight="1">
      <c r="B554" s="101"/>
      <c r="C554" s="98"/>
      <c r="D554" s="102"/>
      <c r="E554" s="103"/>
      <c r="F554" s="103"/>
      <c r="G554" s="104"/>
      <c r="H554" s="104"/>
      <c r="I554" s="99"/>
      <c r="J554" s="99"/>
      <c r="K554" s="98"/>
      <c r="L554" s="99"/>
      <c r="M554" s="98"/>
      <c r="N554" s="100"/>
      <c r="O554" s="100"/>
      <c r="P554" s="97"/>
      <c r="Q554" s="98"/>
      <c r="R554" s="98"/>
      <c r="S554" s="98"/>
      <c r="T554" s="98"/>
      <c r="U554" s="99"/>
      <c r="V554" s="98"/>
      <c r="W554" s="98"/>
      <c r="X554" s="99"/>
      <c r="Y554" s="98"/>
    </row>
    <row r="555" spans="2:25" s="90" customFormat="1" ht="21" customHeight="1">
      <c r="B555" s="101"/>
      <c r="C555" s="98"/>
      <c r="D555" s="102"/>
      <c r="E555" s="103"/>
      <c r="F555" s="103"/>
      <c r="G555" s="104"/>
      <c r="H555" s="104"/>
      <c r="I555" s="99"/>
      <c r="J555" s="99"/>
      <c r="K555" s="98"/>
      <c r="L555" s="99"/>
      <c r="M555" s="98"/>
      <c r="N555" s="100"/>
      <c r="O555" s="100"/>
      <c r="P555" s="97"/>
      <c r="Q555" s="98"/>
      <c r="R555" s="98"/>
      <c r="S555" s="98"/>
      <c r="T555" s="98"/>
      <c r="U555" s="99"/>
      <c r="V555" s="98"/>
      <c r="W555" s="98"/>
      <c r="X555" s="99"/>
      <c r="Y555" s="98"/>
    </row>
    <row r="556" spans="2:25" s="90" customFormat="1" ht="21" customHeight="1">
      <c r="B556" s="101"/>
      <c r="C556" s="98"/>
      <c r="D556" s="102"/>
      <c r="E556" s="103"/>
      <c r="F556" s="103"/>
      <c r="G556" s="104"/>
      <c r="H556" s="104"/>
      <c r="I556" s="99"/>
      <c r="J556" s="99"/>
      <c r="K556" s="98"/>
      <c r="L556" s="99"/>
      <c r="M556" s="98"/>
      <c r="N556" s="100"/>
      <c r="O556" s="100"/>
      <c r="P556" s="97"/>
      <c r="Q556" s="98"/>
      <c r="R556" s="98"/>
      <c r="S556" s="98"/>
      <c r="T556" s="98"/>
      <c r="U556" s="99"/>
      <c r="V556" s="98"/>
      <c r="W556" s="98"/>
      <c r="X556" s="99"/>
      <c r="Y556" s="98"/>
    </row>
    <row r="557" spans="2:25" s="90" customFormat="1" ht="21" customHeight="1">
      <c r="B557" s="101"/>
      <c r="C557" s="98"/>
      <c r="D557" s="102"/>
      <c r="E557" s="103"/>
      <c r="F557" s="103"/>
      <c r="G557" s="104"/>
      <c r="H557" s="104"/>
      <c r="I557" s="99"/>
      <c r="J557" s="99"/>
      <c r="K557" s="98"/>
      <c r="L557" s="99"/>
      <c r="M557" s="98"/>
      <c r="N557" s="100"/>
      <c r="O557" s="100"/>
      <c r="P557" s="97"/>
      <c r="Q557" s="98"/>
      <c r="R557" s="98"/>
      <c r="S557" s="98"/>
      <c r="T557" s="98"/>
      <c r="U557" s="99"/>
      <c r="V557" s="98"/>
      <c r="W557" s="98"/>
      <c r="X557" s="99"/>
      <c r="Y557" s="98"/>
    </row>
    <row r="558" spans="2:25" s="90" customFormat="1" ht="21" customHeight="1">
      <c r="B558" s="101"/>
      <c r="C558" s="98"/>
      <c r="D558" s="102"/>
      <c r="E558" s="103"/>
      <c r="F558" s="103"/>
      <c r="G558" s="104"/>
      <c r="H558" s="104"/>
      <c r="I558" s="99"/>
      <c r="J558" s="99"/>
      <c r="K558" s="98"/>
      <c r="L558" s="99"/>
      <c r="M558" s="98"/>
      <c r="N558" s="100"/>
      <c r="O558" s="100"/>
      <c r="P558" s="97"/>
      <c r="Q558" s="98"/>
      <c r="R558" s="98"/>
      <c r="S558" s="98"/>
      <c r="T558" s="98"/>
      <c r="U558" s="99"/>
      <c r="V558" s="98"/>
      <c r="W558" s="98"/>
      <c r="X558" s="99"/>
      <c r="Y558" s="98"/>
    </row>
    <row r="559" spans="2:25" s="90" customFormat="1" ht="21" customHeight="1">
      <c r="B559" s="101"/>
      <c r="C559" s="98"/>
      <c r="D559" s="102"/>
      <c r="E559" s="103"/>
      <c r="F559" s="103"/>
      <c r="G559" s="104"/>
      <c r="H559" s="104"/>
      <c r="I559" s="99"/>
      <c r="J559" s="99"/>
      <c r="K559" s="98"/>
      <c r="L559" s="99"/>
      <c r="M559" s="98"/>
      <c r="N559" s="100"/>
      <c r="O559" s="100"/>
      <c r="P559" s="97"/>
      <c r="Q559" s="98"/>
      <c r="R559" s="98"/>
      <c r="S559" s="98"/>
      <c r="T559" s="98"/>
      <c r="U559" s="99"/>
      <c r="V559" s="98"/>
      <c r="W559" s="98"/>
      <c r="X559" s="99"/>
      <c r="Y559" s="98"/>
    </row>
    <row r="560" spans="2:25" s="90" customFormat="1" ht="21" customHeight="1">
      <c r="B560" s="101"/>
      <c r="C560" s="98"/>
      <c r="D560" s="102"/>
      <c r="E560" s="103"/>
      <c r="F560" s="103"/>
      <c r="G560" s="104"/>
      <c r="H560" s="104"/>
      <c r="I560" s="99"/>
      <c r="J560" s="99"/>
      <c r="K560" s="98"/>
      <c r="L560" s="99"/>
      <c r="M560" s="98"/>
      <c r="N560" s="100"/>
      <c r="O560" s="100"/>
      <c r="P560" s="97"/>
      <c r="Q560" s="98"/>
      <c r="R560" s="98"/>
      <c r="S560" s="98"/>
      <c r="T560" s="98"/>
      <c r="U560" s="99"/>
      <c r="V560" s="98"/>
      <c r="W560" s="98"/>
      <c r="X560" s="99"/>
      <c r="Y560" s="98"/>
    </row>
    <row r="561" spans="2:25" s="90" customFormat="1" ht="21" customHeight="1">
      <c r="B561" s="101"/>
      <c r="C561" s="98"/>
      <c r="D561" s="102"/>
      <c r="E561" s="103"/>
      <c r="F561" s="103"/>
      <c r="G561" s="104"/>
      <c r="H561" s="104"/>
      <c r="I561" s="99"/>
      <c r="J561" s="99"/>
      <c r="K561" s="98"/>
      <c r="L561" s="99"/>
      <c r="M561" s="98"/>
      <c r="N561" s="100"/>
      <c r="O561" s="100"/>
      <c r="P561" s="97"/>
      <c r="Q561" s="98"/>
      <c r="R561" s="98"/>
      <c r="S561" s="98"/>
      <c r="T561" s="98"/>
      <c r="U561" s="99"/>
      <c r="V561" s="98"/>
      <c r="W561" s="98"/>
      <c r="X561" s="99"/>
      <c r="Y561" s="98"/>
    </row>
    <row r="562" spans="2:25" s="90" customFormat="1" ht="21" customHeight="1">
      <c r="B562" s="101"/>
      <c r="C562" s="98"/>
      <c r="D562" s="102"/>
      <c r="E562" s="103"/>
      <c r="F562" s="103"/>
      <c r="G562" s="104"/>
      <c r="H562" s="104"/>
      <c r="I562" s="99"/>
      <c r="J562" s="99"/>
      <c r="K562" s="98"/>
      <c r="L562" s="99"/>
      <c r="M562" s="98"/>
      <c r="N562" s="100"/>
      <c r="O562" s="100"/>
      <c r="P562" s="97"/>
      <c r="Q562" s="98"/>
      <c r="R562" s="98"/>
      <c r="S562" s="98"/>
      <c r="T562" s="98"/>
      <c r="U562" s="99"/>
      <c r="V562" s="98"/>
      <c r="W562" s="98"/>
      <c r="X562" s="99"/>
      <c r="Y562" s="98"/>
    </row>
    <row r="563" spans="2:25" s="90" customFormat="1" ht="21" customHeight="1">
      <c r="B563" s="101"/>
      <c r="C563" s="98"/>
      <c r="D563" s="102"/>
      <c r="E563" s="103"/>
      <c r="F563" s="103"/>
      <c r="G563" s="104"/>
      <c r="H563" s="104"/>
      <c r="I563" s="99"/>
      <c r="J563" s="99"/>
      <c r="K563" s="98"/>
      <c r="L563" s="99"/>
      <c r="M563" s="98"/>
      <c r="N563" s="100"/>
      <c r="O563" s="100"/>
      <c r="P563" s="97"/>
      <c r="Q563" s="98"/>
      <c r="R563" s="98"/>
      <c r="S563" s="98"/>
      <c r="T563" s="98"/>
      <c r="U563" s="99"/>
      <c r="V563" s="98"/>
      <c r="W563" s="98"/>
      <c r="X563" s="99"/>
      <c r="Y563" s="98"/>
    </row>
    <row r="564" spans="2:25" s="90" customFormat="1" ht="21" customHeight="1">
      <c r="B564" s="101"/>
      <c r="C564" s="98"/>
      <c r="D564" s="102"/>
      <c r="E564" s="103"/>
      <c r="F564" s="103"/>
      <c r="G564" s="104"/>
      <c r="H564" s="104"/>
      <c r="I564" s="99"/>
      <c r="J564" s="99"/>
      <c r="K564" s="98"/>
      <c r="L564" s="99"/>
      <c r="M564" s="98"/>
      <c r="N564" s="100"/>
      <c r="O564" s="100"/>
      <c r="P564" s="97"/>
      <c r="Q564" s="98"/>
      <c r="R564" s="98"/>
      <c r="S564" s="98"/>
      <c r="T564" s="98"/>
      <c r="U564" s="99"/>
      <c r="V564" s="98"/>
      <c r="W564" s="98"/>
      <c r="X564" s="99"/>
      <c r="Y564" s="98"/>
    </row>
    <row r="565" spans="2:25" s="90" customFormat="1" ht="21" customHeight="1">
      <c r="B565" s="101"/>
      <c r="C565" s="98"/>
      <c r="D565" s="102"/>
      <c r="E565" s="103"/>
      <c r="F565" s="103"/>
      <c r="G565" s="104"/>
      <c r="H565" s="104"/>
      <c r="I565" s="99"/>
      <c r="J565" s="99"/>
      <c r="K565" s="98"/>
      <c r="L565" s="99"/>
      <c r="M565" s="98"/>
      <c r="N565" s="100"/>
      <c r="O565" s="100"/>
      <c r="P565" s="97"/>
      <c r="Q565" s="98"/>
      <c r="R565" s="98"/>
      <c r="S565" s="98"/>
      <c r="T565" s="98"/>
      <c r="U565" s="99"/>
      <c r="V565" s="98"/>
      <c r="W565" s="98"/>
      <c r="X565" s="99"/>
      <c r="Y565" s="98"/>
    </row>
    <row r="566" spans="2:25" s="90" customFormat="1" ht="21" customHeight="1">
      <c r="B566" s="101"/>
      <c r="C566" s="98"/>
      <c r="D566" s="102"/>
      <c r="E566" s="103"/>
      <c r="F566" s="103"/>
      <c r="G566" s="104"/>
      <c r="H566" s="104"/>
      <c r="I566" s="99"/>
      <c r="J566" s="99"/>
      <c r="K566" s="98"/>
      <c r="L566" s="99"/>
      <c r="M566" s="98"/>
      <c r="N566" s="100"/>
      <c r="O566" s="100"/>
      <c r="P566" s="97"/>
      <c r="Q566" s="98"/>
      <c r="R566" s="98"/>
      <c r="S566" s="98"/>
      <c r="T566" s="98"/>
      <c r="U566" s="99"/>
      <c r="V566" s="98"/>
      <c r="W566" s="98"/>
      <c r="X566" s="99"/>
      <c r="Y566" s="98"/>
    </row>
    <row r="567" spans="2:25" s="90" customFormat="1" ht="21" customHeight="1">
      <c r="B567" s="101"/>
      <c r="C567" s="98"/>
      <c r="D567" s="102"/>
      <c r="E567" s="103"/>
      <c r="F567" s="103"/>
      <c r="G567" s="104"/>
      <c r="H567" s="104"/>
      <c r="I567" s="99"/>
      <c r="J567" s="99"/>
      <c r="K567" s="98"/>
      <c r="L567" s="99"/>
      <c r="M567" s="98"/>
      <c r="N567" s="100"/>
      <c r="O567" s="100"/>
      <c r="P567" s="97"/>
      <c r="Q567" s="98"/>
      <c r="R567" s="98"/>
      <c r="S567" s="98"/>
      <c r="T567" s="98"/>
      <c r="U567" s="99"/>
      <c r="V567" s="98"/>
      <c r="W567" s="98"/>
      <c r="X567" s="99"/>
      <c r="Y567" s="98"/>
    </row>
    <row r="568" spans="2:25" s="90" customFormat="1" ht="21" customHeight="1">
      <c r="B568" s="101"/>
      <c r="C568" s="98"/>
      <c r="D568" s="102"/>
      <c r="E568" s="103"/>
      <c r="F568" s="103"/>
      <c r="G568" s="104"/>
      <c r="H568" s="104"/>
      <c r="I568" s="99"/>
      <c r="J568" s="99"/>
      <c r="K568" s="98"/>
      <c r="L568" s="99"/>
      <c r="M568" s="98"/>
      <c r="N568" s="100"/>
      <c r="O568" s="100"/>
      <c r="P568" s="97"/>
      <c r="Q568" s="98"/>
      <c r="R568" s="98"/>
      <c r="S568" s="98"/>
      <c r="T568" s="98"/>
      <c r="U568" s="99"/>
      <c r="V568" s="98"/>
      <c r="W568" s="98"/>
      <c r="X568" s="99"/>
      <c r="Y568" s="98"/>
    </row>
    <row r="569" spans="2:25" s="90" customFormat="1" ht="21" customHeight="1">
      <c r="B569" s="101"/>
      <c r="C569" s="98"/>
      <c r="D569" s="102"/>
      <c r="E569" s="103"/>
      <c r="F569" s="103"/>
      <c r="G569" s="104"/>
      <c r="H569" s="104"/>
      <c r="I569" s="99"/>
      <c r="J569" s="99"/>
      <c r="K569" s="98"/>
      <c r="L569" s="99"/>
      <c r="M569" s="98"/>
      <c r="N569" s="100"/>
      <c r="O569" s="100"/>
      <c r="P569" s="97"/>
      <c r="Q569" s="98"/>
      <c r="R569" s="98"/>
      <c r="S569" s="98"/>
      <c r="T569" s="98"/>
      <c r="U569" s="99"/>
      <c r="V569" s="98"/>
      <c r="W569" s="98"/>
      <c r="X569" s="99"/>
      <c r="Y569" s="98"/>
    </row>
    <row r="570" spans="2:25" s="90" customFormat="1" ht="21" customHeight="1">
      <c r="B570" s="101"/>
      <c r="C570" s="98"/>
      <c r="D570" s="102"/>
      <c r="E570" s="103"/>
      <c r="F570" s="103"/>
      <c r="G570" s="104"/>
      <c r="H570" s="104"/>
      <c r="I570" s="99"/>
      <c r="J570" s="99"/>
      <c r="K570" s="98"/>
      <c r="L570" s="99"/>
      <c r="M570" s="98"/>
      <c r="N570" s="100"/>
      <c r="O570" s="100"/>
      <c r="P570" s="97"/>
      <c r="Q570" s="98"/>
      <c r="R570" s="98"/>
      <c r="S570" s="98"/>
      <c r="T570" s="98"/>
      <c r="U570" s="99"/>
      <c r="V570" s="98"/>
      <c r="W570" s="98"/>
      <c r="X570" s="99"/>
      <c r="Y570" s="98"/>
    </row>
    <row r="571" spans="2:25" s="90" customFormat="1" ht="21" customHeight="1">
      <c r="B571" s="101"/>
      <c r="C571" s="98"/>
      <c r="D571" s="102"/>
      <c r="E571" s="103"/>
      <c r="F571" s="103"/>
      <c r="G571" s="104"/>
      <c r="H571" s="104"/>
      <c r="I571" s="99"/>
      <c r="J571" s="99"/>
      <c r="K571" s="98"/>
      <c r="L571" s="99"/>
      <c r="M571" s="98"/>
      <c r="N571" s="100"/>
      <c r="O571" s="100"/>
      <c r="P571" s="97"/>
      <c r="Q571" s="98"/>
      <c r="R571" s="98"/>
      <c r="S571" s="98"/>
      <c r="T571" s="98"/>
      <c r="U571" s="99"/>
      <c r="V571" s="98"/>
      <c r="W571" s="98"/>
      <c r="X571" s="99"/>
      <c r="Y571" s="98"/>
    </row>
    <row r="572" spans="2:25" s="90" customFormat="1" ht="21" customHeight="1">
      <c r="B572" s="101"/>
      <c r="C572" s="98"/>
      <c r="D572" s="102"/>
      <c r="E572" s="103"/>
      <c r="F572" s="103"/>
      <c r="G572" s="104"/>
      <c r="H572" s="104"/>
      <c r="I572" s="99"/>
      <c r="J572" s="99"/>
      <c r="K572" s="98"/>
      <c r="L572" s="99"/>
      <c r="M572" s="98"/>
      <c r="N572" s="100"/>
      <c r="O572" s="100"/>
      <c r="P572" s="97"/>
      <c r="Q572" s="98"/>
      <c r="R572" s="98"/>
      <c r="S572" s="98"/>
      <c r="T572" s="98"/>
      <c r="U572" s="99"/>
      <c r="V572" s="98"/>
      <c r="W572" s="98"/>
      <c r="X572" s="99"/>
      <c r="Y572" s="98"/>
    </row>
    <row r="573" spans="2:25" s="90" customFormat="1" ht="21" customHeight="1">
      <c r="B573" s="101"/>
      <c r="C573" s="98"/>
      <c r="D573" s="102"/>
      <c r="E573" s="103"/>
      <c r="F573" s="103"/>
      <c r="G573" s="104"/>
      <c r="H573" s="104"/>
      <c r="I573" s="99"/>
      <c r="J573" s="99"/>
      <c r="K573" s="98"/>
      <c r="L573" s="99"/>
      <c r="M573" s="98"/>
      <c r="N573" s="100"/>
      <c r="O573" s="100"/>
      <c r="P573" s="97"/>
      <c r="Q573" s="98"/>
      <c r="R573" s="98"/>
      <c r="S573" s="98"/>
      <c r="T573" s="98"/>
      <c r="U573" s="99"/>
      <c r="V573" s="98"/>
      <c r="W573" s="98"/>
      <c r="X573" s="99"/>
      <c r="Y573" s="98"/>
    </row>
    <row r="574" spans="2:25" s="90" customFormat="1" ht="21" customHeight="1">
      <c r="B574" s="101"/>
      <c r="C574" s="98"/>
      <c r="D574" s="102"/>
      <c r="E574" s="103"/>
      <c r="F574" s="103"/>
      <c r="G574" s="104"/>
      <c r="H574" s="104"/>
      <c r="I574" s="99"/>
      <c r="J574" s="99"/>
      <c r="K574" s="98"/>
      <c r="L574" s="99"/>
      <c r="M574" s="98"/>
      <c r="N574" s="100"/>
      <c r="O574" s="100"/>
      <c r="P574" s="97"/>
      <c r="Q574" s="98"/>
      <c r="R574" s="98"/>
      <c r="S574" s="98"/>
      <c r="T574" s="98"/>
      <c r="U574" s="99"/>
      <c r="V574" s="98"/>
      <c r="W574" s="98"/>
      <c r="X574" s="99"/>
      <c r="Y574" s="98"/>
    </row>
    <row r="575" spans="2:25" s="90" customFormat="1" ht="21" customHeight="1">
      <c r="B575" s="101"/>
      <c r="C575" s="98"/>
      <c r="D575" s="102"/>
      <c r="E575" s="103"/>
      <c r="F575" s="103"/>
      <c r="G575" s="104"/>
      <c r="H575" s="104"/>
      <c r="I575" s="99"/>
      <c r="J575" s="99"/>
      <c r="K575" s="98"/>
      <c r="L575" s="99"/>
      <c r="M575" s="98"/>
      <c r="N575" s="100"/>
      <c r="O575" s="100"/>
      <c r="P575" s="97"/>
      <c r="Q575" s="98"/>
      <c r="R575" s="98"/>
      <c r="S575" s="98"/>
      <c r="T575" s="98"/>
      <c r="U575" s="99"/>
      <c r="V575" s="98"/>
      <c r="W575" s="98"/>
      <c r="X575" s="99"/>
      <c r="Y575" s="98"/>
    </row>
    <row r="576" spans="2:25" s="90" customFormat="1" ht="21" customHeight="1">
      <c r="B576" s="101"/>
      <c r="C576" s="98"/>
      <c r="D576" s="102"/>
      <c r="E576" s="103"/>
      <c r="F576" s="103"/>
      <c r="G576" s="104"/>
      <c r="H576" s="104"/>
      <c r="I576" s="99"/>
      <c r="J576" s="99"/>
      <c r="K576" s="98"/>
      <c r="L576" s="99"/>
      <c r="M576" s="98"/>
      <c r="N576" s="100"/>
      <c r="O576" s="100"/>
      <c r="P576" s="97"/>
      <c r="Q576" s="98"/>
      <c r="R576" s="98"/>
      <c r="S576" s="98"/>
      <c r="T576" s="98"/>
      <c r="U576" s="99"/>
      <c r="V576" s="98"/>
      <c r="W576" s="98"/>
      <c r="X576" s="99"/>
      <c r="Y576" s="98"/>
    </row>
    <row r="577" spans="2:25" s="90" customFormat="1" ht="21" customHeight="1">
      <c r="B577" s="101"/>
      <c r="C577" s="98"/>
      <c r="D577" s="102"/>
      <c r="E577" s="103"/>
      <c r="F577" s="103"/>
      <c r="G577" s="104"/>
      <c r="H577" s="104"/>
      <c r="I577" s="99"/>
      <c r="J577" s="99"/>
      <c r="K577" s="98"/>
      <c r="L577" s="99"/>
      <c r="M577" s="98"/>
      <c r="N577" s="100"/>
      <c r="O577" s="100"/>
      <c r="P577" s="97"/>
      <c r="Q577" s="98"/>
      <c r="R577" s="98"/>
      <c r="S577" s="98"/>
      <c r="T577" s="98"/>
      <c r="U577" s="99"/>
      <c r="V577" s="98"/>
      <c r="W577" s="98"/>
      <c r="X577" s="99"/>
      <c r="Y577" s="98"/>
    </row>
    <row r="578" spans="2:25" s="90" customFormat="1" ht="21" customHeight="1">
      <c r="B578" s="101"/>
      <c r="C578" s="98"/>
      <c r="D578" s="102"/>
      <c r="E578" s="103"/>
      <c r="F578" s="103"/>
      <c r="G578" s="104"/>
      <c r="H578" s="104"/>
      <c r="I578" s="99"/>
      <c r="J578" s="99"/>
      <c r="K578" s="98"/>
      <c r="L578" s="99"/>
      <c r="M578" s="98"/>
      <c r="N578" s="100"/>
      <c r="O578" s="100"/>
      <c r="P578" s="97"/>
      <c r="Q578" s="98"/>
      <c r="R578" s="98"/>
      <c r="S578" s="98"/>
      <c r="T578" s="98"/>
      <c r="U578" s="99"/>
      <c r="V578" s="98"/>
      <c r="W578" s="98"/>
      <c r="X578" s="99"/>
      <c r="Y578" s="98"/>
    </row>
    <row r="579" spans="2:25" s="90" customFormat="1" ht="21" customHeight="1">
      <c r="B579" s="101"/>
      <c r="C579" s="98"/>
      <c r="D579" s="102"/>
      <c r="E579" s="103"/>
      <c r="F579" s="103"/>
      <c r="G579" s="104"/>
      <c r="H579" s="104"/>
      <c r="I579" s="99"/>
      <c r="J579" s="99"/>
      <c r="K579" s="98"/>
      <c r="L579" s="99"/>
      <c r="M579" s="98"/>
      <c r="N579" s="100"/>
      <c r="O579" s="100"/>
      <c r="P579" s="97"/>
      <c r="Q579" s="98"/>
      <c r="R579" s="98"/>
      <c r="S579" s="98"/>
      <c r="T579" s="98"/>
      <c r="U579" s="99"/>
      <c r="V579" s="98"/>
      <c r="W579" s="98"/>
      <c r="X579" s="99"/>
      <c r="Y579" s="98"/>
    </row>
    <row r="580" spans="2:25" s="90" customFormat="1" ht="21" customHeight="1">
      <c r="B580" s="101"/>
      <c r="C580" s="98"/>
      <c r="D580" s="102"/>
      <c r="E580" s="103"/>
      <c r="F580" s="103"/>
      <c r="G580" s="104"/>
      <c r="H580" s="104"/>
      <c r="I580" s="99"/>
      <c r="J580" s="99"/>
      <c r="K580" s="98"/>
      <c r="L580" s="99"/>
      <c r="M580" s="98"/>
      <c r="N580" s="100"/>
      <c r="O580" s="100"/>
      <c r="P580" s="97"/>
      <c r="Q580" s="98"/>
      <c r="R580" s="98"/>
      <c r="S580" s="98"/>
      <c r="T580" s="98"/>
      <c r="U580" s="99"/>
      <c r="V580" s="98"/>
      <c r="W580" s="98"/>
      <c r="X580" s="99"/>
      <c r="Y580" s="98"/>
    </row>
    <row r="581" spans="2:25" s="90" customFormat="1" ht="21" customHeight="1">
      <c r="B581" s="101"/>
      <c r="C581" s="98"/>
      <c r="D581" s="102"/>
      <c r="E581" s="103"/>
      <c r="F581" s="103"/>
      <c r="G581" s="104"/>
      <c r="H581" s="104"/>
      <c r="I581" s="99"/>
      <c r="J581" s="99"/>
      <c r="K581" s="98"/>
      <c r="L581" s="99"/>
      <c r="M581" s="98"/>
      <c r="N581" s="100"/>
      <c r="O581" s="100"/>
      <c r="P581" s="97"/>
      <c r="Q581" s="98"/>
      <c r="R581" s="98"/>
      <c r="S581" s="98"/>
      <c r="T581" s="98"/>
      <c r="U581" s="99"/>
      <c r="V581" s="98"/>
      <c r="W581" s="98"/>
      <c r="X581" s="99"/>
      <c r="Y581" s="98"/>
    </row>
    <row r="582" spans="2:25" s="90" customFormat="1" ht="21" customHeight="1">
      <c r="B582" s="101"/>
      <c r="C582" s="98"/>
      <c r="D582" s="102"/>
      <c r="E582" s="103"/>
      <c r="F582" s="103"/>
      <c r="G582" s="104"/>
      <c r="H582" s="104"/>
      <c r="I582" s="99"/>
      <c r="J582" s="99"/>
      <c r="K582" s="98"/>
      <c r="L582" s="99"/>
      <c r="M582" s="98"/>
      <c r="N582" s="100"/>
      <c r="O582" s="100"/>
      <c r="P582" s="97"/>
      <c r="Q582" s="98"/>
      <c r="R582" s="98"/>
      <c r="S582" s="98"/>
      <c r="T582" s="98"/>
      <c r="U582" s="99"/>
      <c r="V582" s="98"/>
      <c r="W582" s="98"/>
      <c r="X582" s="99"/>
      <c r="Y582" s="98"/>
    </row>
    <row r="583" spans="2:25" s="90" customFormat="1" ht="21" customHeight="1">
      <c r="B583" s="101"/>
      <c r="C583" s="98"/>
      <c r="D583" s="102"/>
      <c r="E583" s="103"/>
      <c r="F583" s="103"/>
      <c r="G583" s="104"/>
      <c r="H583" s="104"/>
      <c r="I583" s="99"/>
      <c r="J583" s="99"/>
      <c r="K583" s="98"/>
      <c r="L583" s="99"/>
      <c r="M583" s="98"/>
      <c r="N583" s="100"/>
      <c r="O583" s="100"/>
      <c r="P583" s="97"/>
      <c r="Q583" s="98"/>
      <c r="R583" s="98"/>
      <c r="S583" s="98"/>
      <c r="T583" s="98"/>
      <c r="U583" s="99"/>
      <c r="V583" s="98"/>
      <c r="W583" s="98"/>
      <c r="X583" s="99"/>
      <c r="Y583" s="98"/>
    </row>
    <row r="584" spans="2:25" s="90" customFormat="1" ht="21" customHeight="1">
      <c r="B584" s="101"/>
      <c r="C584" s="98"/>
      <c r="D584" s="102"/>
      <c r="E584" s="103"/>
      <c r="F584" s="103"/>
      <c r="G584" s="104"/>
      <c r="H584" s="104"/>
      <c r="I584" s="99"/>
      <c r="J584" s="99"/>
      <c r="K584" s="98"/>
      <c r="L584" s="99"/>
      <c r="M584" s="98"/>
      <c r="N584" s="100"/>
      <c r="O584" s="100"/>
      <c r="P584" s="97"/>
      <c r="Q584" s="98"/>
      <c r="R584" s="98"/>
      <c r="S584" s="98"/>
      <c r="T584" s="98"/>
      <c r="U584" s="99"/>
      <c r="V584" s="98"/>
      <c r="W584" s="98"/>
      <c r="X584" s="99"/>
      <c r="Y584" s="98"/>
    </row>
    <row r="585" spans="2:25" s="90" customFormat="1" ht="21" customHeight="1">
      <c r="B585" s="101"/>
      <c r="C585" s="98"/>
      <c r="D585" s="102"/>
      <c r="E585" s="103"/>
      <c r="F585" s="103"/>
      <c r="G585" s="104"/>
      <c r="H585" s="104"/>
      <c r="I585" s="99"/>
      <c r="J585" s="99"/>
      <c r="K585" s="98"/>
      <c r="L585" s="99"/>
      <c r="M585" s="98"/>
      <c r="N585" s="100"/>
      <c r="O585" s="100"/>
      <c r="P585" s="97"/>
      <c r="Q585" s="98"/>
      <c r="R585" s="98"/>
      <c r="S585" s="98"/>
      <c r="T585" s="98"/>
      <c r="U585" s="99"/>
      <c r="V585" s="98"/>
      <c r="W585" s="98"/>
      <c r="X585" s="99"/>
      <c r="Y585" s="98"/>
    </row>
    <row r="586" spans="2:25" s="90" customFormat="1" ht="21" customHeight="1">
      <c r="B586" s="101"/>
      <c r="C586" s="98"/>
      <c r="D586" s="102"/>
      <c r="E586" s="103"/>
      <c r="F586" s="103"/>
      <c r="G586" s="104"/>
      <c r="H586" s="104"/>
      <c r="I586" s="99"/>
      <c r="J586" s="99"/>
      <c r="K586" s="98"/>
      <c r="L586" s="99"/>
      <c r="M586" s="98"/>
      <c r="N586" s="100"/>
      <c r="O586" s="100"/>
      <c r="P586" s="97"/>
      <c r="Q586" s="98"/>
      <c r="R586" s="98"/>
      <c r="S586" s="98"/>
      <c r="T586" s="98"/>
      <c r="U586" s="99"/>
      <c r="V586" s="98"/>
      <c r="W586" s="98"/>
      <c r="X586" s="99"/>
      <c r="Y586" s="98"/>
    </row>
    <row r="587" spans="2:25" s="90" customFormat="1" ht="21" customHeight="1">
      <c r="B587" s="101"/>
      <c r="C587" s="98"/>
      <c r="D587" s="102"/>
      <c r="E587" s="103"/>
      <c r="F587" s="103"/>
      <c r="G587" s="104"/>
      <c r="H587" s="104"/>
      <c r="I587" s="99"/>
      <c r="J587" s="99"/>
      <c r="K587" s="98"/>
      <c r="L587" s="99"/>
      <c r="M587" s="98"/>
      <c r="N587" s="100"/>
      <c r="O587" s="100"/>
      <c r="P587" s="97"/>
      <c r="Q587" s="98"/>
      <c r="R587" s="98"/>
      <c r="S587" s="98"/>
      <c r="T587" s="98"/>
      <c r="U587" s="99"/>
      <c r="V587" s="98"/>
      <c r="W587" s="98"/>
      <c r="X587" s="99"/>
      <c r="Y587" s="98"/>
    </row>
    <row r="588" spans="2:25" s="90" customFormat="1" ht="21" customHeight="1">
      <c r="B588" s="101"/>
      <c r="C588" s="98"/>
      <c r="D588" s="102"/>
      <c r="E588" s="103"/>
      <c r="F588" s="103"/>
      <c r="G588" s="104"/>
      <c r="H588" s="104"/>
      <c r="I588" s="99"/>
      <c r="J588" s="99"/>
      <c r="K588" s="98"/>
      <c r="L588" s="99"/>
      <c r="M588" s="98"/>
      <c r="N588" s="100"/>
      <c r="O588" s="100"/>
      <c r="P588" s="97"/>
      <c r="Q588" s="98"/>
      <c r="R588" s="98"/>
      <c r="S588" s="98"/>
      <c r="T588" s="98"/>
      <c r="U588" s="99"/>
      <c r="V588" s="98"/>
      <c r="W588" s="98"/>
      <c r="X588" s="99"/>
      <c r="Y588" s="98"/>
    </row>
    <row r="589" spans="2:25" s="90" customFormat="1" ht="21" customHeight="1">
      <c r="B589" s="101"/>
      <c r="C589" s="98"/>
      <c r="D589" s="102"/>
      <c r="E589" s="103"/>
      <c r="F589" s="103"/>
      <c r="G589" s="104"/>
      <c r="H589" s="104"/>
      <c r="I589" s="99"/>
      <c r="J589" s="99"/>
      <c r="K589" s="98"/>
      <c r="L589" s="99"/>
      <c r="M589" s="98"/>
      <c r="N589" s="100"/>
      <c r="O589" s="100"/>
      <c r="P589" s="97"/>
      <c r="Q589" s="98"/>
      <c r="R589" s="98"/>
      <c r="S589" s="98"/>
      <c r="T589" s="98"/>
      <c r="U589" s="99"/>
      <c r="V589" s="98"/>
      <c r="W589" s="98"/>
      <c r="X589" s="99"/>
      <c r="Y589" s="98"/>
    </row>
    <row r="590" spans="2:25" s="90" customFormat="1" ht="21" customHeight="1">
      <c r="B590" s="101"/>
      <c r="C590" s="98"/>
      <c r="D590" s="102"/>
      <c r="E590" s="103"/>
      <c r="F590" s="103"/>
      <c r="G590" s="104"/>
      <c r="H590" s="104"/>
      <c r="I590" s="99"/>
      <c r="J590" s="99"/>
      <c r="K590" s="98"/>
      <c r="L590" s="99"/>
      <c r="M590" s="98"/>
      <c r="N590" s="100"/>
      <c r="O590" s="100"/>
      <c r="P590" s="97"/>
      <c r="Q590" s="98"/>
      <c r="R590" s="98"/>
      <c r="S590" s="98"/>
      <c r="T590" s="98"/>
      <c r="U590" s="99"/>
      <c r="V590" s="98"/>
      <c r="W590" s="98"/>
      <c r="X590" s="99"/>
      <c r="Y590" s="98"/>
    </row>
    <row r="591" spans="2:25" s="90" customFormat="1" ht="21" customHeight="1">
      <c r="B591" s="101"/>
      <c r="C591" s="98"/>
      <c r="D591" s="102"/>
      <c r="E591" s="103"/>
      <c r="F591" s="103"/>
      <c r="G591" s="104"/>
      <c r="H591" s="104"/>
      <c r="I591" s="99"/>
      <c r="J591" s="99"/>
      <c r="K591" s="98"/>
      <c r="L591" s="99"/>
      <c r="M591" s="98"/>
      <c r="N591" s="100"/>
      <c r="O591" s="100"/>
      <c r="P591" s="97"/>
      <c r="Q591" s="98"/>
      <c r="R591" s="98"/>
      <c r="S591" s="98"/>
      <c r="T591" s="98"/>
      <c r="U591" s="99"/>
      <c r="V591" s="98"/>
      <c r="W591" s="98"/>
      <c r="X591" s="99"/>
      <c r="Y591" s="98"/>
    </row>
    <row r="592" spans="2:25" s="90" customFormat="1" ht="21" customHeight="1">
      <c r="B592" s="101"/>
      <c r="C592" s="98"/>
      <c r="D592" s="102"/>
      <c r="E592" s="103"/>
      <c r="F592" s="103"/>
      <c r="G592" s="104"/>
      <c r="H592" s="104"/>
      <c r="I592" s="99"/>
      <c r="J592" s="99"/>
      <c r="K592" s="98"/>
      <c r="L592" s="99"/>
      <c r="M592" s="98"/>
      <c r="N592" s="100"/>
      <c r="O592" s="100"/>
      <c r="P592" s="97"/>
      <c r="Q592" s="98"/>
      <c r="R592" s="98"/>
      <c r="S592" s="98"/>
      <c r="T592" s="98"/>
      <c r="U592" s="99"/>
      <c r="V592" s="98"/>
      <c r="W592" s="98"/>
      <c r="X592" s="99"/>
      <c r="Y592" s="98"/>
    </row>
    <row r="593" spans="2:25" s="90" customFormat="1" ht="21" customHeight="1">
      <c r="B593" s="101"/>
      <c r="C593" s="98"/>
      <c r="D593" s="102"/>
      <c r="E593" s="103"/>
      <c r="F593" s="103"/>
      <c r="G593" s="104"/>
      <c r="H593" s="104"/>
      <c r="I593" s="99"/>
      <c r="J593" s="99"/>
      <c r="K593" s="98"/>
      <c r="L593" s="99"/>
      <c r="M593" s="98"/>
      <c r="N593" s="100"/>
      <c r="O593" s="100"/>
      <c r="P593" s="97"/>
      <c r="Q593" s="98"/>
      <c r="R593" s="98"/>
      <c r="S593" s="98"/>
      <c r="T593" s="98"/>
      <c r="U593" s="99"/>
      <c r="V593" s="98"/>
      <c r="W593" s="98"/>
      <c r="X593" s="99"/>
      <c r="Y593" s="98"/>
    </row>
    <row r="594" spans="2:25" s="90" customFormat="1" ht="21" customHeight="1">
      <c r="B594" s="101"/>
      <c r="C594" s="98"/>
      <c r="D594" s="102"/>
      <c r="E594" s="103"/>
      <c r="F594" s="103"/>
      <c r="G594" s="104"/>
      <c r="H594" s="104"/>
      <c r="I594" s="99"/>
      <c r="J594" s="99"/>
      <c r="K594" s="98"/>
      <c r="L594" s="99"/>
      <c r="M594" s="98"/>
      <c r="N594" s="100"/>
      <c r="O594" s="100"/>
      <c r="P594" s="97"/>
      <c r="Q594" s="98"/>
      <c r="R594" s="98"/>
      <c r="S594" s="98"/>
      <c r="T594" s="98"/>
      <c r="U594" s="99"/>
      <c r="V594" s="98"/>
      <c r="W594" s="98"/>
      <c r="X594" s="99"/>
      <c r="Y594" s="98"/>
    </row>
    <row r="595" spans="2:25" s="90" customFormat="1" ht="21" customHeight="1">
      <c r="B595" s="101"/>
      <c r="C595" s="98"/>
      <c r="D595" s="102"/>
      <c r="E595" s="103"/>
      <c r="F595" s="103"/>
      <c r="G595" s="104"/>
      <c r="H595" s="104"/>
      <c r="I595" s="99"/>
      <c r="J595" s="99"/>
      <c r="K595" s="98"/>
      <c r="L595" s="99"/>
      <c r="M595" s="98"/>
      <c r="N595" s="100"/>
      <c r="O595" s="100"/>
      <c r="P595" s="97"/>
      <c r="Q595" s="98"/>
      <c r="R595" s="98"/>
      <c r="S595" s="98"/>
      <c r="T595" s="98"/>
      <c r="U595" s="99"/>
      <c r="V595" s="98"/>
      <c r="W595" s="98"/>
      <c r="X595" s="99"/>
      <c r="Y595" s="98"/>
    </row>
    <row r="596" spans="2:25" s="90" customFormat="1" ht="21" customHeight="1">
      <c r="B596" s="101"/>
      <c r="C596" s="98"/>
      <c r="D596" s="102"/>
      <c r="E596" s="103"/>
      <c r="F596" s="103"/>
      <c r="G596" s="104"/>
      <c r="H596" s="104"/>
      <c r="I596" s="99"/>
      <c r="J596" s="99"/>
      <c r="K596" s="98"/>
      <c r="L596" s="99"/>
      <c r="M596" s="98"/>
      <c r="N596" s="100"/>
      <c r="O596" s="100"/>
      <c r="P596" s="97"/>
      <c r="Q596" s="98"/>
      <c r="R596" s="98"/>
      <c r="S596" s="98"/>
      <c r="T596" s="98"/>
      <c r="U596" s="99"/>
      <c r="V596" s="98"/>
      <c r="W596" s="98"/>
      <c r="X596" s="99"/>
      <c r="Y596" s="98"/>
    </row>
    <row r="597" spans="2:25" s="90" customFormat="1" ht="21" customHeight="1">
      <c r="B597" s="101"/>
      <c r="C597" s="98"/>
      <c r="D597" s="102"/>
      <c r="E597" s="103"/>
      <c r="F597" s="103"/>
      <c r="G597" s="104"/>
      <c r="H597" s="104"/>
      <c r="I597" s="99"/>
      <c r="J597" s="99"/>
      <c r="K597" s="98"/>
      <c r="L597" s="99"/>
      <c r="M597" s="98"/>
      <c r="N597" s="100"/>
      <c r="O597" s="100"/>
      <c r="P597" s="97"/>
      <c r="Q597" s="98"/>
      <c r="R597" s="98"/>
      <c r="S597" s="98"/>
      <c r="T597" s="98"/>
      <c r="U597" s="99"/>
      <c r="V597" s="98"/>
      <c r="W597" s="98"/>
      <c r="X597" s="99"/>
      <c r="Y597" s="98"/>
    </row>
    <row r="598" spans="2:25" s="90" customFormat="1" ht="21" customHeight="1">
      <c r="B598" s="101"/>
      <c r="C598" s="98"/>
      <c r="D598" s="102"/>
      <c r="E598" s="103"/>
      <c r="F598" s="103"/>
      <c r="G598" s="104"/>
      <c r="H598" s="104"/>
      <c r="I598" s="99"/>
      <c r="J598" s="99"/>
      <c r="K598" s="98"/>
      <c r="L598" s="99"/>
      <c r="M598" s="98"/>
      <c r="N598" s="100"/>
      <c r="O598" s="100"/>
      <c r="P598" s="97"/>
      <c r="Q598" s="98"/>
      <c r="R598" s="98"/>
      <c r="S598" s="98"/>
      <c r="T598" s="98"/>
      <c r="U598" s="99"/>
      <c r="V598" s="98"/>
      <c r="W598" s="98"/>
      <c r="X598" s="99"/>
      <c r="Y598" s="98"/>
    </row>
    <row r="599" spans="2:25" s="90" customFormat="1" ht="21" customHeight="1">
      <c r="B599" s="101"/>
      <c r="C599" s="98"/>
      <c r="D599" s="102"/>
      <c r="E599" s="103"/>
      <c r="F599" s="103"/>
      <c r="G599" s="104"/>
      <c r="H599" s="104"/>
      <c r="I599" s="99"/>
      <c r="J599" s="99"/>
      <c r="K599" s="98"/>
      <c r="L599" s="99"/>
      <c r="M599" s="98"/>
      <c r="N599" s="100"/>
      <c r="O599" s="100"/>
      <c r="P599" s="97"/>
      <c r="Q599" s="98"/>
      <c r="R599" s="98"/>
      <c r="S599" s="98"/>
      <c r="T599" s="98"/>
      <c r="U599" s="99"/>
      <c r="V599" s="98"/>
      <c r="W599" s="98"/>
      <c r="X599" s="99"/>
      <c r="Y599" s="98"/>
    </row>
    <row r="600" spans="2:25" s="90" customFormat="1" ht="21" customHeight="1">
      <c r="B600" s="101"/>
      <c r="C600" s="98"/>
      <c r="D600" s="102"/>
      <c r="E600" s="103"/>
      <c r="F600" s="103"/>
      <c r="G600" s="104"/>
      <c r="H600" s="104"/>
      <c r="I600" s="99"/>
      <c r="J600" s="99"/>
      <c r="K600" s="98"/>
      <c r="L600" s="99"/>
      <c r="M600" s="98"/>
      <c r="N600" s="100"/>
      <c r="O600" s="100"/>
      <c r="P600" s="97"/>
      <c r="Q600" s="98"/>
      <c r="R600" s="98"/>
      <c r="S600" s="98"/>
      <c r="T600" s="98"/>
      <c r="U600" s="99"/>
      <c r="V600" s="98"/>
      <c r="W600" s="98"/>
      <c r="X600" s="99"/>
      <c r="Y600" s="98"/>
    </row>
    <row r="601" spans="2:25" s="90" customFormat="1" ht="21" customHeight="1">
      <c r="B601" s="101"/>
      <c r="C601" s="98"/>
      <c r="D601" s="102"/>
      <c r="E601" s="103"/>
      <c r="F601" s="103"/>
      <c r="G601" s="104"/>
      <c r="H601" s="104"/>
      <c r="I601" s="99"/>
      <c r="J601" s="99"/>
      <c r="K601" s="98"/>
      <c r="L601" s="99"/>
      <c r="M601" s="98"/>
      <c r="N601" s="100"/>
      <c r="O601" s="100"/>
      <c r="P601" s="97"/>
      <c r="Q601" s="98"/>
      <c r="R601" s="98"/>
      <c r="S601" s="98"/>
      <c r="T601" s="98"/>
      <c r="U601" s="99"/>
      <c r="V601" s="98"/>
      <c r="W601" s="98"/>
      <c r="X601" s="99"/>
      <c r="Y601" s="98"/>
    </row>
    <row r="602" spans="2:25" s="90" customFormat="1" ht="21" customHeight="1">
      <c r="B602" s="101"/>
      <c r="C602" s="98"/>
      <c r="D602" s="102"/>
      <c r="E602" s="103"/>
      <c r="F602" s="103"/>
      <c r="G602" s="104"/>
      <c r="H602" s="104"/>
      <c r="I602" s="99"/>
      <c r="J602" s="99"/>
      <c r="K602" s="98"/>
      <c r="L602" s="99"/>
      <c r="M602" s="98"/>
      <c r="N602" s="100"/>
      <c r="O602" s="100"/>
      <c r="P602" s="97"/>
      <c r="Q602" s="98"/>
      <c r="R602" s="98"/>
      <c r="S602" s="98"/>
      <c r="T602" s="98"/>
      <c r="U602" s="99"/>
      <c r="V602" s="98"/>
      <c r="W602" s="98"/>
      <c r="X602" s="99"/>
      <c r="Y602" s="98"/>
    </row>
    <row r="603" spans="2:25" s="90" customFormat="1" ht="21" customHeight="1">
      <c r="B603" s="101"/>
      <c r="C603" s="98"/>
      <c r="D603" s="102"/>
      <c r="E603" s="103"/>
      <c r="F603" s="103"/>
      <c r="G603" s="104"/>
      <c r="H603" s="104"/>
      <c r="I603" s="99"/>
      <c r="J603" s="99"/>
      <c r="K603" s="98"/>
      <c r="L603" s="99"/>
      <c r="M603" s="98"/>
      <c r="N603" s="100"/>
      <c r="O603" s="100"/>
      <c r="P603" s="97"/>
      <c r="Q603" s="98"/>
      <c r="R603" s="98"/>
      <c r="S603" s="98"/>
      <c r="T603" s="98"/>
      <c r="U603" s="99"/>
      <c r="V603" s="98"/>
      <c r="W603" s="98"/>
      <c r="X603" s="99"/>
      <c r="Y603" s="98"/>
    </row>
    <row r="604" spans="2:25" s="90" customFormat="1" ht="21" customHeight="1">
      <c r="B604" s="101"/>
      <c r="C604" s="98"/>
      <c r="D604" s="102"/>
      <c r="E604" s="103"/>
      <c r="F604" s="103"/>
      <c r="G604" s="104"/>
      <c r="H604" s="104"/>
      <c r="I604" s="99"/>
      <c r="J604" s="99"/>
      <c r="K604" s="98"/>
      <c r="L604" s="99"/>
      <c r="M604" s="98"/>
      <c r="N604" s="100"/>
      <c r="O604" s="100"/>
      <c r="P604" s="97"/>
      <c r="Q604" s="98"/>
      <c r="R604" s="98"/>
      <c r="S604" s="98"/>
      <c r="T604" s="98"/>
      <c r="U604" s="99"/>
      <c r="V604" s="98"/>
      <c r="W604" s="98"/>
      <c r="X604" s="99"/>
      <c r="Y604" s="98"/>
    </row>
    <row r="605" spans="2:25" s="90" customFormat="1" ht="21" customHeight="1">
      <c r="B605" s="101"/>
      <c r="C605" s="98"/>
      <c r="D605" s="102"/>
      <c r="E605" s="103"/>
      <c r="F605" s="103"/>
      <c r="G605" s="104"/>
      <c r="H605" s="104"/>
      <c r="I605" s="99"/>
      <c r="J605" s="99"/>
      <c r="K605" s="98"/>
      <c r="L605" s="99"/>
      <c r="M605" s="98"/>
      <c r="N605" s="100"/>
      <c r="O605" s="100"/>
      <c r="P605" s="97"/>
      <c r="Q605" s="98"/>
      <c r="R605" s="98"/>
      <c r="S605" s="98"/>
      <c r="T605" s="98"/>
      <c r="U605" s="99"/>
      <c r="V605" s="98"/>
      <c r="W605" s="98"/>
      <c r="X605" s="99"/>
      <c r="Y605" s="98"/>
    </row>
    <row r="606" spans="2:25" s="90" customFormat="1" ht="21" customHeight="1">
      <c r="B606" s="101"/>
      <c r="C606" s="98"/>
      <c r="D606" s="102"/>
      <c r="E606" s="103"/>
      <c r="F606" s="103"/>
      <c r="G606" s="104"/>
      <c r="H606" s="104"/>
      <c r="I606" s="99"/>
      <c r="J606" s="99"/>
      <c r="K606" s="98"/>
      <c r="L606" s="99"/>
      <c r="M606" s="98"/>
      <c r="N606" s="100"/>
      <c r="O606" s="100"/>
      <c r="P606" s="97"/>
      <c r="Q606" s="98"/>
      <c r="R606" s="98"/>
      <c r="S606" s="98"/>
      <c r="T606" s="98"/>
      <c r="U606" s="99"/>
      <c r="V606" s="98"/>
      <c r="W606" s="98"/>
      <c r="X606" s="99"/>
      <c r="Y606" s="98"/>
    </row>
    <row r="607" spans="2:25" s="90" customFormat="1" ht="21" customHeight="1">
      <c r="B607" s="101"/>
      <c r="C607" s="98"/>
      <c r="D607" s="102"/>
      <c r="E607" s="103"/>
      <c r="F607" s="103"/>
      <c r="G607" s="104"/>
      <c r="H607" s="104"/>
      <c r="I607" s="99"/>
      <c r="J607" s="99"/>
      <c r="K607" s="98"/>
      <c r="L607" s="99"/>
      <c r="M607" s="98"/>
      <c r="N607" s="100"/>
      <c r="O607" s="100"/>
      <c r="P607" s="97"/>
      <c r="Q607" s="98"/>
      <c r="R607" s="98"/>
      <c r="S607" s="98"/>
      <c r="T607" s="98"/>
      <c r="U607" s="99"/>
      <c r="V607" s="98"/>
      <c r="W607" s="98"/>
      <c r="X607" s="99"/>
      <c r="Y607" s="98"/>
    </row>
    <row r="608" spans="2:25" s="90" customFormat="1" ht="21" customHeight="1">
      <c r="B608" s="101"/>
      <c r="C608" s="98"/>
      <c r="D608" s="102"/>
      <c r="E608" s="103"/>
      <c r="F608" s="103"/>
      <c r="G608" s="104"/>
      <c r="H608" s="104"/>
      <c r="I608" s="99"/>
      <c r="J608" s="99"/>
      <c r="K608" s="98"/>
      <c r="L608" s="99"/>
      <c r="M608" s="98"/>
      <c r="N608" s="100"/>
      <c r="O608" s="100"/>
      <c r="P608" s="97"/>
      <c r="Q608" s="98"/>
      <c r="R608" s="98"/>
      <c r="S608" s="98"/>
      <c r="T608" s="98"/>
      <c r="U608" s="99"/>
      <c r="V608" s="98"/>
      <c r="W608" s="98"/>
      <c r="X608" s="99"/>
      <c r="Y608" s="98"/>
    </row>
    <row r="609" spans="2:25" s="90" customFormat="1" ht="21" customHeight="1">
      <c r="B609" s="101"/>
      <c r="C609" s="98"/>
      <c r="D609" s="102"/>
      <c r="E609" s="103"/>
      <c r="F609" s="103"/>
      <c r="G609" s="104"/>
      <c r="H609" s="104"/>
      <c r="I609" s="99"/>
      <c r="J609" s="99"/>
      <c r="K609" s="98"/>
      <c r="L609" s="99"/>
      <c r="M609" s="98"/>
      <c r="N609" s="100"/>
      <c r="O609" s="100"/>
      <c r="P609" s="97"/>
      <c r="Q609" s="98"/>
      <c r="R609" s="98"/>
      <c r="S609" s="98"/>
      <c r="T609" s="98"/>
      <c r="U609" s="99"/>
      <c r="V609" s="98"/>
      <c r="W609" s="98"/>
      <c r="X609" s="99"/>
      <c r="Y609" s="98"/>
    </row>
    <row r="610" spans="2:25" s="90" customFormat="1" ht="21" customHeight="1">
      <c r="B610" s="101"/>
      <c r="C610" s="98"/>
      <c r="D610" s="102"/>
      <c r="E610" s="103"/>
      <c r="F610" s="103"/>
      <c r="G610" s="104"/>
      <c r="H610" s="104"/>
      <c r="I610" s="99"/>
      <c r="J610" s="99"/>
      <c r="K610" s="98"/>
      <c r="L610" s="99"/>
      <c r="M610" s="98"/>
      <c r="N610" s="100"/>
      <c r="O610" s="100"/>
      <c r="P610" s="97"/>
      <c r="Q610" s="98"/>
      <c r="R610" s="98"/>
      <c r="S610" s="98"/>
      <c r="T610" s="98"/>
      <c r="U610" s="99"/>
      <c r="V610" s="98"/>
      <c r="W610" s="98"/>
      <c r="X610" s="99"/>
      <c r="Y610" s="98"/>
    </row>
    <row r="611" spans="2:25" s="90" customFormat="1" ht="21" customHeight="1">
      <c r="B611" s="101"/>
      <c r="C611" s="98"/>
      <c r="D611" s="102"/>
      <c r="E611" s="103"/>
      <c r="F611" s="103"/>
      <c r="G611" s="104"/>
      <c r="H611" s="104"/>
      <c r="I611" s="99"/>
      <c r="J611" s="99"/>
      <c r="K611" s="98"/>
      <c r="L611" s="99"/>
      <c r="M611" s="98"/>
      <c r="N611" s="100"/>
      <c r="O611" s="100"/>
      <c r="P611" s="97"/>
      <c r="Q611" s="98"/>
      <c r="R611" s="98"/>
      <c r="S611" s="98"/>
      <c r="T611" s="98"/>
      <c r="U611" s="99"/>
      <c r="V611" s="98"/>
      <c r="W611" s="98"/>
      <c r="X611" s="99"/>
      <c r="Y611" s="98"/>
    </row>
    <row r="612" spans="2:25" s="90" customFormat="1" ht="21" customHeight="1">
      <c r="B612" s="101"/>
      <c r="C612" s="98"/>
      <c r="D612" s="102"/>
      <c r="E612" s="103"/>
      <c r="F612" s="103"/>
      <c r="G612" s="104"/>
      <c r="H612" s="104"/>
      <c r="I612" s="99"/>
      <c r="J612" s="99"/>
      <c r="K612" s="98"/>
      <c r="L612" s="99"/>
      <c r="M612" s="98"/>
      <c r="N612" s="100"/>
      <c r="O612" s="100"/>
      <c r="P612" s="97"/>
      <c r="Q612" s="98"/>
      <c r="R612" s="98"/>
      <c r="S612" s="98"/>
      <c r="T612" s="98"/>
      <c r="U612" s="99"/>
      <c r="V612" s="98"/>
      <c r="W612" s="98"/>
      <c r="X612" s="99"/>
      <c r="Y612" s="98"/>
    </row>
    <row r="613" spans="2:25" s="90" customFormat="1" ht="21" customHeight="1">
      <c r="B613" s="101"/>
      <c r="C613" s="98"/>
      <c r="D613" s="102"/>
      <c r="E613" s="103"/>
      <c r="F613" s="103"/>
      <c r="G613" s="104"/>
      <c r="H613" s="104"/>
      <c r="I613" s="99"/>
      <c r="J613" s="99"/>
      <c r="K613" s="98"/>
      <c r="L613" s="99"/>
      <c r="M613" s="98"/>
      <c r="N613" s="100"/>
      <c r="O613" s="100"/>
      <c r="P613" s="97"/>
      <c r="Q613" s="98"/>
      <c r="R613" s="98"/>
      <c r="S613" s="98"/>
      <c r="T613" s="98"/>
      <c r="U613" s="99"/>
      <c r="V613" s="98"/>
      <c r="W613" s="98"/>
      <c r="X613" s="99"/>
      <c r="Y613" s="98"/>
    </row>
    <row r="614" spans="2:25" s="90" customFormat="1" ht="21" customHeight="1">
      <c r="B614" s="101"/>
      <c r="C614" s="98"/>
      <c r="D614" s="102"/>
      <c r="E614" s="103"/>
      <c r="F614" s="103"/>
      <c r="G614" s="104"/>
      <c r="H614" s="104"/>
      <c r="I614" s="99"/>
      <c r="J614" s="99"/>
      <c r="K614" s="98"/>
      <c r="L614" s="99"/>
      <c r="M614" s="98"/>
      <c r="N614" s="100"/>
      <c r="O614" s="100"/>
      <c r="P614" s="97"/>
      <c r="Q614" s="98"/>
      <c r="R614" s="98"/>
      <c r="S614" s="98"/>
      <c r="T614" s="98"/>
      <c r="U614" s="99"/>
      <c r="V614" s="98"/>
      <c r="W614" s="98"/>
      <c r="X614" s="99"/>
      <c r="Y614" s="98"/>
    </row>
    <row r="615" spans="2:25" s="90" customFormat="1" ht="21" customHeight="1">
      <c r="B615" s="101"/>
      <c r="C615" s="98"/>
      <c r="D615" s="102"/>
      <c r="E615" s="103"/>
      <c r="F615" s="103"/>
      <c r="G615" s="104"/>
      <c r="H615" s="104"/>
      <c r="I615" s="99"/>
      <c r="J615" s="99"/>
      <c r="K615" s="98"/>
      <c r="L615" s="99"/>
      <c r="M615" s="98"/>
      <c r="N615" s="100"/>
      <c r="O615" s="100"/>
      <c r="P615" s="97"/>
      <c r="Q615" s="98"/>
      <c r="R615" s="98"/>
      <c r="S615" s="98"/>
      <c r="T615" s="98"/>
      <c r="U615" s="99"/>
      <c r="V615" s="98"/>
      <c r="W615" s="98"/>
      <c r="X615" s="99"/>
      <c r="Y615" s="98"/>
    </row>
    <row r="616" spans="2:25" s="90" customFormat="1" ht="21" customHeight="1">
      <c r="B616" s="101"/>
      <c r="C616" s="98"/>
      <c r="D616" s="102"/>
      <c r="E616" s="103"/>
      <c r="F616" s="103"/>
      <c r="G616" s="104"/>
      <c r="H616" s="104"/>
      <c r="I616" s="99"/>
      <c r="J616" s="99"/>
      <c r="K616" s="98"/>
      <c r="L616" s="99"/>
      <c r="M616" s="98"/>
      <c r="N616" s="100"/>
      <c r="O616" s="100"/>
      <c r="P616" s="97"/>
      <c r="Q616" s="98"/>
      <c r="R616" s="98"/>
      <c r="S616" s="98"/>
      <c r="T616" s="98"/>
      <c r="U616" s="99"/>
      <c r="V616" s="98"/>
      <c r="W616" s="98"/>
      <c r="X616" s="99"/>
      <c r="Y616" s="98"/>
    </row>
    <row r="617" spans="2:25" s="90" customFormat="1" ht="21" customHeight="1">
      <c r="B617" s="101"/>
      <c r="C617" s="98"/>
      <c r="D617" s="102"/>
      <c r="E617" s="103"/>
      <c r="F617" s="103"/>
      <c r="G617" s="104"/>
      <c r="H617" s="104"/>
      <c r="I617" s="99"/>
      <c r="J617" s="99"/>
      <c r="K617" s="98"/>
      <c r="L617" s="99"/>
      <c r="M617" s="98"/>
      <c r="N617" s="100"/>
      <c r="O617" s="100"/>
      <c r="P617" s="97"/>
      <c r="Q617" s="98"/>
      <c r="R617" s="98"/>
      <c r="S617" s="98"/>
      <c r="T617" s="98"/>
      <c r="U617" s="99"/>
      <c r="V617" s="98"/>
      <c r="W617" s="98"/>
      <c r="X617" s="99"/>
      <c r="Y617" s="98"/>
    </row>
    <row r="618" spans="2:25" s="90" customFormat="1" ht="21" customHeight="1">
      <c r="B618" s="101"/>
      <c r="C618" s="98"/>
      <c r="D618" s="102"/>
      <c r="E618" s="103"/>
      <c r="F618" s="103"/>
      <c r="G618" s="104"/>
      <c r="H618" s="104"/>
      <c r="I618" s="99"/>
      <c r="J618" s="99"/>
      <c r="K618" s="98"/>
      <c r="L618" s="99"/>
      <c r="M618" s="98"/>
      <c r="N618" s="100"/>
      <c r="O618" s="100"/>
      <c r="P618" s="97"/>
      <c r="Q618" s="98"/>
      <c r="R618" s="98"/>
      <c r="S618" s="98"/>
      <c r="T618" s="98"/>
      <c r="U618" s="99"/>
      <c r="V618" s="98"/>
      <c r="W618" s="98"/>
      <c r="X618" s="99"/>
      <c r="Y618" s="98"/>
    </row>
    <row r="619" spans="2:25" s="90" customFormat="1" ht="21" customHeight="1">
      <c r="B619" s="101"/>
      <c r="C619" s="98"/>
      <c r="D619" s="102"/>
      <c r="E619" s="103"/>
      <c r="F619" s="103"/>
      <c r="G619" s="104"/>
      <c r="H619" s="104"/>
      <c r="I619" s="99"/>
      <c r="J619" s="99"/>
      <c r="K619" s="98"/>
      <c r="L619" s="99"/>
      <c r="M619" s="98"/>
      <c r="N619" s="100"/>
      <c r="O619" s="100"/>
      <c r="P619" s="97"/>
      <c r="Q619" s="98"/>
      <c r="R619" s="98"/>
      <c r="S619" s="98"/>
      <c r="T619" s="98"/>
      <c r="U619" s="99"/>
      <c r="V619" s="98"/>
      <c r="W619" s="98"/>
      <c r="X619" s="99"/>
      <c r="Y619" s="98"/>
    </row>
    <row r="620" spans="2:25" s="90" customFormat="1" ht="21" customHeight="1">
      <c r="B620" s="101"/>
      <c r="C620" s="98"/>
      <c r="D620" s="102"/>
      <c r="E620" s="103"/>
      <c r="F620" s="103"/>
      <c r="G620" s="104"/>
      <c r="H620" s="104"/>
      <c r="I620" s="99"/>
      <c r="J620" s="99"/>
      <c r="K620" s="98"/>
      <c r="L620" s="99"/>
      <c r="M620" s="98"/>
      <c r="N620" s="100"/>
      <c r="O620" s="100"/>
      <c r="P620" s="97"/>
      <c r="Q620" s="98"/>
      <c r="R620" s="98"/>
      <c r="S620" s="98"/>
      <c r="T620" s="98"/>
      <c r="U620" s="99"/>
      <c r="V620" s="98"/>
      <c r="W620" s="98"/>
      <c r="X620" s="99"/>
      <c r="Y620" s="98"/>
    </row>
    <row r="621" spans="2:25" s="90" customFormat="1" ht="21" customHeight="1">
      <c r="B621" s="101"/>
      <c r="C621" s="98"/>
      <c r="D621" s="102"/>
      <c r="E621" s="103"/>
      <c r="F621" s="103"/>
      <c r="G621" s="104"/>
      <c r="H621" s="104"/>
      <c r="I621" s="99"/>
      <c r="J621" s="99"/>
      <c r="K621" s="98"/>
      <c r="L621" s="99"/>
      <c r="M621" s="98"/>
      <c r="N621" s="100"/>
      <c r="O621" s="100"/>
      <c r="P621" s="97"/>
      <c r="Q621" s="98"/>
      <c r="R621" s="98"/>
      <c r="S621" s="98"/>
      <c r="T621" s="98"/>
      <c r="U621" s="99"/>
      <c r="V621" s="98"/>
      <c r="W621" s="98"/>
      <c r="X621" s="99"/>
      <c r="Y621" s="98"/>
    </row>
    <row r="622" spans="2:25" s="90" customFormat="1" ht="21" customHeight="1">
      <c r="B622" s="101"/>
      <c r="C622" s="98"/>
      <c r="D622" s="102"/>
      <c r="E622" s="103"/>
      <c r="F622" s="103"/>
      <c r="G622" s="104"/>
      <c r="H622" s="104"/>
      <c r="I622" s="99"/>
      <c r="J622" s="99"/>
      <c r="K622" s="98"/>
      <c r="L622" s="99"/>
      <c r="M622" s="98"/>
      <c r="N622" s="100"/>
      <c r="O622" s="100"/>
      <c r="P622" s="97"/>
      <c r="Q622" s="98"/>
      <c r="R622" s="98"/>
      <c r="S622" s="98"/>
      <c r="T622" s="98"/>
      <c r="U622" s="99"/>
      <c r="V622" s="98"/>
      <c r="W622" s="98"/>
      <c r="X622" s="99"/>
      <c r="Y622" s="98"/>
    </row>
    <row r="623" spans="2:25" s="90" customFormat="1" ht="21" customHeight="1">
      <c r="B623" s="101"/>
      <c r="C623" s="98"/>
      <c r="D623" s="102"/>
      <c r="E623" s="103"/>
      <c r="F623" s="103"/>
      <c r="G623" s="104"/>
      <c r="H623" s="104"/>
      <c r="I623" s="99"/>
      <c r="J623" s="99"/>
      <c r="K623" s="98"/>
      <c r="L623" s="99"/>
      <c r="M623" s="98"/>
      <c r="N623" s="100"/>
      <c r="O623" s="100"/>
      <c r="P623" s="97"/>
      <c r="Q623" s="98"/>
      <c r="R623" s="98"/>
      <c r="S623" s="98"/>
      <c r="T623" s="98"/>
      <c r="U623" s="99"/>
      <c r="V623" s="98"/>
      <c r="W623" s="98"/>
      <c r="X623" s="99"/>
      <c r="Y623" s="98"/>
    </row>
    <row r="624" spans="2:25" s="90" customFormat="1" ht="21" customHeight="1">
      <c r="B624" s="101"/>
      <c r="C624" s="98"/>
      <c r="D624" s="102"/>
      <c r="E624" s="103"/>
      <c r="F624" s="103"/>
      <c r="G624" s="104"/>
      <c r="H624" s="104"/>
      <c r="I624" s="99"/>
      <c r="J624" s="99"/>
      <c r="K624" s="98"/>
      <c r="L624" s="99"/>
      <c r="M624" s="98"/>
      <c r="N624" s="100"/>
      <c r="O624" s="100"/>
      <c r="P624" s="97"/>
      <c r="Q624" s="98"/>
      <c r="R624" s="98"/>
      <c r="S624" s="98"/>
      <c r="T624" s="98"/>
      <c r="U624" s="99"/>
      <c r="V624" s="98"/>
      <c r="W624" s="98"/>
      <c r="X624" s="99"/>
      <c r="Y624" s="98"/>
    </row>
    <row r="625" spans="2:25" s="90" customFormat="1" ht="21" customHeight="1">
      <c r="B625" s="101"/>
      <c r="C625" s="98"/>
      <c r="D625" s="102"/>
      <c r="E625" s="103"/>
      <c r="F625" s="103"/>
      <c r="G625" s="104"/>
      <c r="H625" s="104"/>
      <c r="I625" s="99"/>
      <c r="J625" s="99"/>
      <c r="K625" s="98"/>
      <c r="L625" s="99"/>
      <c r="M625" s="98"/>
      <c r="N625" s="100"/>
      <c r="O625" s="100"/>
      <c r="P625" s="97"/>
      <c r="Q625" s="98"/>
      <c r="R625" s="98"/>
      <c r="S625" s="98"/>
      <c r="T625" s="98"/>
      <c r="U625" s="99"/>
      <c r="V625" s="98"/>
      <c r="W625" s="98"/>
      <c r="X625" s="99"/>
      <c r="Y625" s="98"/>
    </row>
    <row r="626" spans="2:25" s="90" customFormat="1" ht="21" customHeight="1">
      <c r="B626" s="101"/>
      <c r="C626" s="98"/>
      <c r="D626" s="102"/>
      <c r="E626" s="103"/>
      <c r="F626" s="103"/>
      <c r="G626" s="104"/>
      <c r="H626" s="104"/>
      <c r="I626" s="99"/>
      <c r="J626" s="99"/>
      <c r="K626" s="98"/>
      <c r="L626" s="99"/>
      <c r="M626" s="98"/>
      <c r="N626" s="100"/>
      <c r="O626" s="100"/>
      <c r="P626" s="97"/>
      <c r="Q626" s="98"/>
      <c r="R626" s="98"/>
      <c r="S626" s="98"/>
      <c r="T626" s="98"/>
      <c r="U626" s="99"/>
      <c r="V626" s="98"/>
      <c r="W626" s="98"/>
      <c r="X626" s="99"/>
      <c r="Y626" s="98"/>
    </row>
    <row r="627" spans="2:25" s="90" customFormat="1" ht="21" customHeight="1">
      <c r="B627" s="101"/>
      <c r="C627" s="98"/>
      <c r="D627" s="102"/>
      <c r="E627" s="103"/>
      <c r="F627" s="103"/>
      <c r="G627" s="104"/>
      <c r="H627" s="104"/>
      <c r="I627" s="99"/>
      <c r="J627" s="99"/>
      <c r="K627" s="98"/>
      <c r="L627" s="99"/>
      <c r="M627" s="98"/>
      <c r="N627" s="100"/>
      <c r="O627" s="100"/>
      <c r="P627" s="97"/>
      <c r="Q627" s="98"/>
      <c r="R627" s="98"/>
      <c r="S627" s="98"/>
      <c r="T627" s="98"/>
      <c r="U627" s="99"/>
      <c r="V627" s="98"/>
      <c r="W627" s="98"/>
      <c r="X627" s="99"/>
      <c r="Y627" s="98"/>
    </row>
    <row r="628" spans="2:25" s="90" customFormat="1" ht="21" customHeight="1">
      <c r="B628" s="101"/>
      <c r="C628" s="98"/>
      <c r="D628" s="102"/>
      <c r="E628" s="103"/>
      <c r="F628" s="103"/>
      <c r="G628" s="104"/>
      <c r="H628" s="104"/>
      <c r="I628" s="99"/>
      <c r="J628" s="99"/>
      <c r="K628" s="98"/>
      <c r="L628" s="99"/>
      <c r="M628" s="98"/>
      <c r="N628" s="100"/>
      <c r="O628" s="100"/>
      <c r="P628" s="97"/>
      <c r="Q628" s="98"/>
      <c r="R628" s="98"/>
      <c r="S628" s="98"/>
      <c r="T628" s="98"/>
      <c r="U628" s="99"/>
      <c r="V628" s="98"/>
      <c r="W628" s="98"/>
      <c r="X628" s="99"/>
      <c r="Y628" s="98"/>
    </row>
    <row r="629" spans="2:25" s="90" customFormat="1" ht="21" customHeight="1">
      <c r="B629" s="101"/>
      <c r="C629" s="98"/>
      <c r="D629" s="102"/>
      <c r="E629" s="103"/>
      <c r="F629" s="103"/>
      <c r="G629" s="104"/>
      <c r="H629" s="104"/>
      <c r="I629" s="99"/>
      <c r="J629" s="99"/>
      <c r="K629" s="98"/>
      <c r="L629" s="99"/>
      <c r="M629" s="98"/>
      <c r="N629" s="100"/>
      <c r="O629" s="100"/>
      <c r="P629" s="97"/>
      <c r="Q629" s="98"/>
      <c r="R629" s="98"/>
      <c r="S629" s="98"/>
      <c r="T629" s="98"/>
      <c r="U629" s="99"/>
      <c r="V629" s="98"/>
      <c r="W629" s="98"/>
      <c r="X629" s="99"/>
      <c r="Y629" s="98"/>
    </row>
    <row r="630" spans="2:25" s="90" customFormat="1" ht="21" customHeight="1">
      <c r="B630" s="101"/>
      <c r="C630" s="98"/>
      <c r="D630" s="102"/>
      <c r="E630" s="103"/>
      <c r="F630" s="103"/>
      <c r="G630" s="104"/>
      <c r="H630" s="104"/>
      <c r="I630" s="99"/>
      <c r="J630" s="99"/>
      <c r="K630" s="98"/>
      <c r="L630" s="99"/>
      <c r="M630" s="98"/>
      <c r="N630" s="100"/>
      <c r="O630" s="100"/>
      <c r="P630" s="97"/>
      <c r="Q630" s="98"/>
      <c r="R630" s="98"/>
      <c r="S630" s="98"/>
      <c r="T630" s="98"/>
      <c r="U630" s="99"/>
      <c r="V630" s="98"/>
      <c r="W630" s="98"/>
      <c r="X630" s="99"/>
      <c r="Y630" s="98"/>
    </row>
    <row r="631" spans="2:25" s="90" customFormat="1" ht="21" customHeight="1">
      <c r="B631" s="101"/>
      <c r="C631" s="98"/>
      <c r="D631" s="102"/>
      <c r="E631" s="103"/>
      <c r="F631" s="103"/>
      <c r="G631" s="104"/>
      <c r="H631" s="104"/>
      <c r="I631" s="99"/>
      <c r="J631" s="99"/>
      <c r="K631" s="98"/>
      <c r="L631" s="99"/>
      <c r="M631" s="98"/>
      <c r="N631" s="100"/>
      <c r="O631" s="100"/>
      <c r="P631" s="97"/>
      <c r="Q631" s="98"/>
      <c r="R631" s="98"/>
      <c r="S631" s="98"/>
      <c r="T631" s="98"/>
      <c r="U631" s="99"/>
      <c r="V631" s="98"/>
      <c r="W631" s="98"/>
      <c r="X631" s="99"/>
      <c r="Y631" s="98"/>
    </row>
    <row r="632" spans="2:25" s="90" customFormat="1" ht="21" customHeight="1">
      <c r="B632" s="101"/>
      <c r="C632" s="98"/>
      <c r="D632" s="102"/>
      <c r="E632" s="103"/>
      <c r="F632" s="103"/>
      <c r="G632" s="104"/>
      <c r="H632" s="104"/>
      <c r="I632" s="99"/>
      <c r="J632" s="99"/>
      <c r="K632" s="98"/>
      <c r="L632" s="99"/>
      <c r="M632" s="98"/>
      <c r="N632" s="100"/>
      <c r="O632" s="100"/>
      <c r="P632" s="97"/>
      <c r="Q632" s="98"/>
      <c r="R632" s="98"/>
      <c r="S632" s="98"/>
      <c r="T632" s="98"/>
      <c r="U632" s="99"/>
      <c r="V632" s="98"/>
      <c r="W632" s="98"/>
      <c r="X632" s="99"/>
      <c r="Y632" s="98"/>
    </row>
    <row r="633" spans="2:25" s="90" customFormat="1" ht="21" customHeight="1">
      <c r="B633" s="101"/>
      <c r="C633" s="98"/>
      <c r="D633" s="102"/>
      <c r="E633" s="103"/>
      <c r="F633" s="103"/>
      <c r="G633" s="104"/>
      <c r="H633" s="104"/>
      <c r="I633" s="99"/>
      <c r="J633" s="99"/>
      <c r="K633" s="98"/>
      <c r="L633" s="99"/>
      <c r="M633" s="98"/>
      <c r="N633" s="100"/>
      <c r="O633" s="100"/>
      <c r="P633" s="97"/>
      <c r="Q633" s="98"/>
      <c r="R633" s="98"/>
      <c r="S633" s="98"/>
      <c r="T633" s="98"/>
      <c r="U633" s="99"/>
      <c r="V633" s="98"/>
      <c r="W633" s="98"/>
      <c r="X633" s="99"/>
      <c r="Y633" s="98"/>
    </row>
    <row r="634" spans="2:25" s="90" customFormat="1" ht="21" customHeight="1">
      <c r="B634" s="101"/>
      <c r="C634" s="98"/>
      <c r="D634" s="102"/>
      <c r="E634" s="103"/>
      <c r="F634" s="103"/>
      <c r="G634" s="104"/>
      <c r="H634" s="104"/>
      <c r="I634" s="99"/>
      <c r="J634" s="99"/>
      <c r="K634" s="98"/>
      <c r="L634" s="99"/>
      <c r="M634" s="98"/>
      <c r="N634" s="100"/>
      <c r="O634" s="100"/>
      <c r="P634" s="97"/>
      <c r="Q634" s="98"/>
      <c r="R634" s="98"/>
      <c r="S634" s="98"/>
      <c r="T634" s="98"/>
      <c r="U634" s="99"/>
      <c r="V634" s="98"/>
      <c r="W634" s="98"/>
      <c r="X634" s="99"/>
      <c r="Y634" s="98"/>
    </row>
    <row r="635" spans="2:25" s="90" customFormat="1" ht="21" customHeight="1">
      <c r="B635" s="101"/>
      <c r="C635" s="98"/>
      <c r="D635" s="102"/>
      <c r="E635" s="103"/>
      <c r="F635" s="103"/>
      <c r="G635" s="104"/>
      <c r="H635" s="104"/>
      <c r="I635" s="99"/>
      <c r="J635" s="99"/>
      <c r="K635" s="98"/>
      <c r="L635" s="99"/>
      <c r="M635" s="98"/>
      <c r="N635" s="100"/>
      <c r="O635" s="100"/>
      <c r="P635" s="97"/>
      <c r="Q635" s="98"/>
      <c r="R635" s="98"/>
      <c r="S635" s="98"/>
      <c r="T635" s="98"/>
      <c r="U635" s="99"/>
      <c r="V635" s="98"/>
      <c r="W635" s="98"/>
      <c r="X635" s="99"/>
      <c r="Y635" s="98"/>
    </row>
    <row r="636" spans="2:25" s="90" customFormat="1" ht="21" customHeight="1">
      <c r="B636" s="101"/>
      <c r="C636" s="98"/>
      <c r="D636" s="102"/>
      <c r="E636" s="103"/>
      <c r="F636" s="103"/>
      <c r="G636" s="104"/>
      <c r="H636" s="104"/>
      <c r="I636" s="99"/>
      <c r="J636" s="99"/>
      <c r="K636" s="98"/>
      <c r="L636" s="99"/>
      <c r="M636" s="98"/>
      <c r="N636" s="100"/>
      <c r="O636" s="100"/>
      <c r="P636" s="97"/>
      <c r="Q636" s="98"/>
      <c r="R636" s="98"/>
      <c r="S636" s="98"/>
      <c r="T636" s="98"/>
      <c r="U636" s="99"/>
      <c r="V636" s="98"/>
      <c r="W636" s="98"/>
      <c r="X636" s="99"/>
      <c r="Y636" s="98"/>
    </row>
    <row r="637" spans="2:25" s="90" customFormat="1" ht="21" customHeight="1">
      <c r="B637" s="101"/>
      <c r="C637" s="98"/>
      <c r="D637" s="102"/>
      <c r="E637" s="103"/>
      <c r="F637" s="103"/>
      <c r="G637" s="104"/>
      <c r="H637" s="104"/>
      <c r="I637" s="99"/>
      <c r="J637" s="99"/>
      <c r="K637" s="98"/>
      <c r="L637" s="99"/>
      <c r="M637" s="98"/>
      <c r="N637" s="100"/>
      <c r="O637" s="100"/>
      <c r="P637" s="97"/>
      <c r="Q637" s="98"/>
      <c r="R637" s="98"/>
      <c r="S637" s="98"/>
      <c r="T637" s="98"/>
      <c r="U637" s="99"/>
      <c r="V637" s="98"/>
      <c r="W637" s="98"/>
      <c r="X637" s="99"/>
      <c r="Y637" s="98"/>
    </row>
    <row r="638" spans="2:25" s="90" customFormat="1" ht="21" customHeight="1">
      <c r="B638" s="101"/>
      <c r="C638" s="98"/>
      <c r="D638" s="102"/>
      <c r="E638" s="103"/>
      <c r="F638" s="103"/>
      <c r="G638" s="104"/>
      <c r="H638" s="104"/>
      <c r="I638" s="99"/>
      <c r="J638" s="99"/>
      <c r="K638" s="98"/>
      <c r="L638" s="99"/>
      <c r="M638" s="98"/>
      <c r="N638" s="100"/>
      <c r="O638" s="100"/>
      <c r="P638" s="97"/>
      <c r="Q638" s="98"/>
      <c r="R638" s="98"/>
      <c r="S638" s="98"/>
      <c r="T638" s="98"/>
      <c r="U638" s="99"/>
      <c r="V638" s="98"/>
      <c r="W638" s="98"/>
      <c r="X638" s="99"/>
      <c r="Y638" s="98"/>
    </row>
    <row r="639" spans="2:25" s="90" customFormat="1" ht="21" customHeight="1">
      <c r="B639" s="101"/>
      <c r="C639" s="98"/>
      <c r="D639" s="102"/>
      <c r="E639" s="103"/>
      <c r="F639" s="103"/>
      <c r="G639" s="104"/>
      <c r="H639" s="104"/>
      <c r="I639" s="99"/>
      <c r="J639" s="99"/>
      <c r="K639" s="98"/>
      <c r="L639" s="99"/>
      <c r="M639" s="98"/>
      <c r="N639" s="100"/>
      <c r="O639" s="100"/>
      <c r="P639" s="97"/>
      <c r="Q639" s="98"/>
      <c r="R639" s="98"/>
      <c r="S639" s="98"/>
      <c r="T639" s="98"/>
      <c r="U639" s="99"/>
      <c r="V639" s="98"/>
      <c r="W639" s="98"/>
      <c r="X639" s="99"/>
      <c r="Y639" s="98"/>
    </row>
    <row r="640" spans="2:25" s="90" customFormat="1" ht="21" customHeight="1">
      <c r="B640" s="101"/>
      <c r="C640" s="98"/>
      <c r="D640" s="102"/>
      <c r="E640" s="103"/>
      <c r="F640" s="103"/>
      <c r="G640" s="104"/>
      <c r="H640" s="104"/>
      <c r="I640" s="99"/>
      <c r="J640" s="99"/>
      <c r="K640" s="98"/>
      <c r="L640" s="99"/>
      <c r="M640" s="98"/>
      <c r="N640" s="100"/>
      <c r="O640" s="100"/>
      <c r="P640" s="97"/>
      <c r="Q640" s="98"/>
      <c r="R640" s="98"/>
      <c r="S640" s="98"/>
      <c r="T640" s="98"/>
      <c r="U640" s="99"/>
      <c r="V640" s="98"/>
      <c r="W640" s="98"/>
      <c r="X640" s="99"/>
      <c r="Y640" s="98"/>
    </row>
    <row r="641" spans="2:25" s="90" customFormat="1" ht="21" customHeight="1">
      <c r="B641" s="101"/>
      <c r="C641" s="98"/>
      <c r="D641" s="102"/>
      <c r="E641" s="103"/>
      <c r="F641" s="103"/>
      <c r="G641" s="104"/>
      <c r="H641" s="104"/>
      <c r="I641" s="99"/>
      <c r="J641" s="99"/>
      <c r="K641" s="98"/>
      <c r="L641" s="99"/>
      <c r="M641" s="98"/>
      <c r="N641" s="100"/>
      <c r="O641" s="100"/>
      <c r="P641" s="97"/>
      <c r="Q641" s="98"/>
      <c r="R641" s="98"/>
      <c r="S641" s="98"/>
      <c r="T641" s="98"/>
      <c r="U641" s="99"/>
      <c r="V641" s="98"/>
      <c r="W641" s="98"/>
      <c r="X641" s="99"/>
      <c r="Y641" s="98"/>
    </row>
    <row r="642" spans="2:25" s="90" customFormat="1" ht="21" customHeight="1">
      <c r="B642" s="101"/>
      <c r="C642" s="98"/>
      <c r="D642" s="102"/>
      <c r="E642" s="103"/>
      <c r="F642" s="103"/>
      <c r="G642" s="104"/>
      <c r="H642" s="104"/>
      <c r="I642" s="99"/>
      <c r="J642" s="99"/>
      <c r="K642" s="98"/>
      <c r="L642" s="99"/>
      <c r="M642" s="98"/>
      <c r="N642" s="100"/>
      <c r="O642" s="100"/>
      <c r="P642" s="97"/>
      <c r="Q642" s="98"/>
      <c r="R642" s="98"/>
      <c r="S642" s="98"/>
      <c r="T642" s="98"/>
      <c r="U642" s="99"/>
      <c r="V642" s="98"/>
      <c r="W642" s="98"/>
      <c r="X642" s="99"/>
      <c r="Y642" s="98"/>
    </row>
    <row r="643" spans="2:25" s="90" customFormat="1" ht="21" customHeight="1">
      <c r="B643" s="101"/>
      <c r="C643" s="98"/>
      <c r="D643" s="102"/>
      <c r="E643" s="103"/>
      <c r="F643" s="103"/>
      <c r="G643" s="104"/>
      <c r="H643" s="104"/>
      <c r="I643" s="99"/>
      <c r="J643" s="99"/>
      <c r="K643" s="98"/>
      <c r="L643" s="99"/>
      <c r="M643" s="98"/>
      <c r="N643" s="100"/>
      <c r="O643" s="100"/>
      <c r="P643" s="97"/>
      <c r="Q643" s="98"/>
      <c r="R643" s="98"/>
      <c r="S643" s="98"/>
      <c r="T643" s="98"/>
      <c r="U643" s="99"/>
      <c r="V643" s="98"/>
      <c r="W643" s="98"/>
      <c r="X643" s="99"/>
      <c r="Y643" s="98"/>
    </row>
    <row r="644" spans="2:25" s="90" customFormat="1" ht="21" customHeight="1">
      <c r="B644" s="101"/>
      <c r="C644" s="98"/>
      <c r="D644" s="102"/>
      <c r="E644" s="103"/>
      <c r="F644" s="103"/>
      <c r="G644" s="104"/>
      <c r="H644" s="104"/>
      <c r="I644" s="99"/>
      <c r="J644" s="99"/>
      <c r="K644" s="98"/>
      <c r="L644" s="99"/>
      <c r="M644" s="98"/>
      <c r="N644" s="100"/>
      <c r="O644" s="100"/>
      <c r="P644" s="97"/>
      <c r="Q644" s="98"/>
      <c r="R644" s="98"/>
      <c r="S644" s="98"/>
      <c r="T644" s="98"/>
      <c r="U644" s="99"/>
      <c r="V644" s="98"/>
      <c r="W644" s="98"/>
      <c r="X644" s="99"/>
      <c r="Y644" s="98"/>
    </row>
    <row r="645" spans="2:25" s="90" customFormat="1" ht="21" customHeight="1">
      <c r="B645" s="101"/>
      <c r="C645" s="98"/>
      <c r="D645" s="102"/>
      <c r="E645" s="103"/>
      <c r="F645" s="103"/>
      <c r="G645" s="104"/>
      <c r="H645" s="104"/>
      <c r="I645" s="99"/>
      <c r="J645" s="99"/>
      <c r="K645" s="98"/>
      <c r="L645" s="99"/>
      <c r="M645" s="98"/>
      <c r="N645" s="100"/>
      <c r="O645" s="100"/>
      <c r="P645" s="97"/>
      <c r="Q645" s="98"/>
      <c r="R645" s="98"/>
      <c r="S645" s="98"/>
      <c r="T645" s="98"/>
      <c r="U645" s="99"/>
      <c r="V645" s="98"/>
      <c r="W645" s="98"/>
      <c r="X645" s="99"/>
      <c r="Y645" s="98"/>
    </row>
    <row r="646" spans="2:25" s="90" customFormat="1" ht="21" customHeight="1">
      <c r="B646" s="101"/>
      <c r="C646" s="98"/>
      <c r="D646" s="102"/>
      <c r="E646" s="103"/>
      <c r="F646" s="103"/>
      <c r="G646" s="104"/>
      <c r="H646" s="104"/>
      <c r="I646" s="99"/>
      <c r="J646" s="99"/>
      <c r="K646" s="98"/>
      <c r="L646" s="99"/>
      <c r="M646" s="98"/>
      <c r="N646" s="100"/>
      <c r="O646" s="100"/>
      <c r="P646" s="97"/>
      <c r="Q646" s="98"/>
      <c r="R646" s="98"/>
      <c r="S646" s="98"/>
      <c r="T646" s="98"/>
      <c r="U646" s="99"/>
      <c r="V646" s="98"/>
      <c r="W646" s="98"/>
      <c r="X646" s="99"/>
      <c r="Y646" s="98"/>
    </row>
    <row r="647" spans="2:25" s="90" customFormat="1" ht="21" customHeight="1">
      <c r="B647" s="101"/>
      <c r="C647" s="98"/>
      <c r="D647" s="102"/>
      <c r="E647" s="103"/>
      <c r="F647" s="103"/>
      <c r="G647" s="104"/>
      <c r="H647" s="104"/>
      <c r="I647" s="99"/>
      <c r="J647" s="99"/>
      <c r="K647" s="98"/>
      <c r="L647" s="99"/>
      <c r="M647" s="98"/>
      <c r="N647" s="100"/>
      <c r="O647" s="100"/>
      <c r="P647" s="97"/>
      <c r="Q647" s="98"/>
      <c r="R647" s="98"/>
      <c r="S647" s="98"/>
      <c r="T647" s="98"/>
      <c r="U647" s="99"/>
      <c r="V647" s="98"/>
      <c r="W647" s="98"/>
      <c r="X647" s="99"/>
      <c r="Y647" s="98"/>
    </row>
    <row r="648" spans="2:25" s="90" customFormat="1" ht="21" customHeight="1">
      <c r="B648" s="101"/>
      <c r="C648" s="98"/>
      <c r="D648" s="102"/>
      <c r="E648" s="103"/>
      <c r="F648" s="103"/>
      <c r="G648" s="104"/>
      <c r="H648" s="104"/>
      <c r="I648" s="99"/>
      <c r="J648" s="99"/>
      <c r="K648" s="98"/>
      <c r="L648" s="99"/>
      <c r="M648" s="98"/>
      <c r="N648" s="100"/>
      <c r="O648" s="100"/>
      <c r="P648" s="97"/>
      <c r="Q648" s="98"/>
      <c r="R648" s="98"/>
      <c r="S648" s="98"/>
      <c r="T648" s="98"/>
      <c r="U648" s="99"/>
      <c r="V648" s="98"/>
      <c r="W648" s="98"/>
      <c r="X648" s="99"/>
      <c r="Y648" s="98"/>
    </row>
    <row r="649" spans="2:25" s="90" customFormat="1" ht="21" customHeight="1">
      <c r="B649" s="101"/>
      <c r="C649" s="98"/>
      <c r="D649" s="102"/>
      <c r="E649" s="103"/>
      <c r="F649" s="103"/>
      <c r="G649" s="104"/>
      <c r="H649" s="104"/>
      <c r="I649" s="99"/>
      <c r="J649" s="99"/>
      <c r="K649" s="98"/>
      <c r="L649" s="99"/>
      <c r="M649" s="98"/>
      <c r="N649" s="100"/>
      <c r="O649" s="100"/>
      <c r="P649" s="97"/>
      <c r="Q649" s="98"/>
      <c r="R649" s="98"/>
      <c r="S649" s="98"/>
      <c r="T649" s="98"/>
      <c r="U649" s="99"/>
      <c r="V649" s="98"/>
      <c r="W649" s="98"/>
      <c r="X649" s="99"/>
      <c r="Y649" s="98"/>
    </row>
    <row r="650" spans="2:25" s="90" customFormat="1" ht="21" customHeight="1">
      <c r="B650" s="101"/>
      <c r="C650" s="98"/>
      <c r="D650" s="102"/>
      <c r="E650" s="103"/>
      <c r="F650" s="103"/>
      <c r="G650" s="104"/>
      <c r="H650" s="104"/>
      <c r="I650" s="99"/>
      <c r="J650" s="99"/>
      <c r="K650" s="98"/>
      <c r="L650" s="99"/>
      <c r="M650" s="98"/>
      <c r="N650" s="100"/>
      <c r="O650" s="100"/>
      <c r="P650" s="97"/>
      <c r="Q650" s="98"/>
      <c r="R650" s="98"/>
      <c r="S650" s="98"/>
      <c r="T650" s="98"/>
      <c r="U650" s="99"/>
      <c r="V650" s="98"/>
      <c r="W650" s="98"/>
      <c r="X650" s="99"/>
      <c r="Y650" s="98"/>
    </row>
    <row r="651" spans="2:25" s="90" customFormat="1" ht="21" customHeight="1">
      <c r="B651" s="101"/>
      <c r="C651" s="98"/>
      <c r="D651" s="102"/>
      <c r="E651" s="103"/>
      <c r="F651" s="103"/>
      <c r="G651" s="104"/>
      <c r="H651" s="104"/>
      <c r="I651" s="99"/>
      <c r="J651" s="99"/>
      <c r="K651" s="98"/>
      <c r="L651" s="99"/>
      <c r="M651" s="98"/>
      <c r="N651" s="100"/>
      <c r="O651" s="100"/>
      <c r="P651" s="97"/>
      <c r="Q651" s="98"/>
      <c r="R651" s="98"/>
      <c r="S651" s="98"/>
      <c r="T651" s="98"/>
      <c r="U651" s="99"/>
      <c r="V651" s="98"/>
      <c r="W651" s="98"/>
      <c r="X651" s="99"/>
      <c r="Y651" s="98"/>
    </row>
    <row r="652" spans="2:25" s="90" customFormat="1" ht="21" customHeight="1">
      <c r="B652" s="101"/>
      <c r="C652" s="98"/>
      <c r="D652" s="102"/>
      <c r="E652" s="103"/>
      <c r="F652" s="103"/>
      <c r="G652" s="104"/>
      <c r="H652" s="104"/>
      <c r="I652" s="99"/>
      <c r="J652" s="99"/>
      <c r="K652" s="98"/>
      <c r="L652" s="99"/>
      <c r="M652" s="98"/>
      <c r="N652" s="100"/>
      <c r="O652" s="100"/>
      <c r="P652" s="97"/>
      <c r="Q652" s="98"/>
      <c r="R652" s="98"/>
      <c r="S652" s="98"/>
      <c r="T652" s="98"/>
      <c r="U652" s="99"/>
      <c r="V652" s="98"/>
      <c r="W652" s="98"/>
      <c r="X652" s="99"/>
      <c r="Y652" s="98"/>
    </row>
    <row r="653" spans="2:25" s="90" customFormat="1" ht="21" customHeight="1">
      <c r="B653" s="101"/>
      <c r="C653" s="98"/>
      <c r="D653" s="102"/>
      <c r="E653" s="103"/>
      <c r="F653" s="103"/>
      <c r="G653" s="104"/>
      <c r="H653" s="104"/>
      <c r="I653" s="99"/>
      <c r="J653" s="99"/>
      <c r="K653" s="98"/>
      <c r="L653" s="99"/>
      <c r="M653" s="98"/>
      <c r="N653" s="100"/>
      <c r="O653" s="100"/>
      <c r="P653" s="97"/>
      <c r="Q653" s="98"/>
      <c r="R653" s="98"/>
      <c r="S653" s="98"/>
      <c r="T653" s="98"/>
      <c r="U653" s="99"/>
      <c r="V653" s="98"/>
      <c r="W653" s="98"/>
      <c r="X653" s="99"/>
      <c r="Y653" s="98"/>
    </row>
    <row r="654" spans="2:25" s="90" customFormat="1" ht="21" customHeight="1">
      <c r="B654" s="101"/>
      <c r="C654" s="98"/>
      <c r="D654" s="102"/>
      <c r="E654" s="103"/>
      <c r="F654" s="103"/>
      <c r="G654" s="104"/>
      <c r="H654" s="104"/>
      <c r="I654" s="99"/>
      <c r="J654" s="99"/>
      <c r="K654" s="98"/>
      <c r="L654" s="99"/>
      <c r="M654" s="98"/>
      <c r="N654" s="100"/>
      <c r="O654" s="100"/>
      <c r="P654" s="97"/>
      <c r="Q654" s="98"/>
      <c r="R654" s="98"/>
      <c r="S654" s="98"/>
      <c r="T654" s="98"/>
      <c r="U654" s="99"/>
      <c r="V654" s="98"/>
      <c r="W654" s="98"/>
      <c r="X654" s="99"/>
      <c r="Y654" s="98"/>
    </row>
    <row r="655" spans="2:25" s="90" customFormat="1" ht="21" customHeight="1">
      <c r="B655" s="101"/>
      <c r="C655" s="98"/>
      <c r="D655" s="102"/>
      <c r="E655" s="103"/>
      <c r="F655" s="103"/>
      <c r="G655" s="104"/>
      <c r="H655" s="104"/>
      <c r="I655" s="99"/>
      <c r="J655" s="99"/>
      <c r="K655" s="98"/>
      <c r="L655" s="99"/>
      <c r="M655" s="98"/>
      <c r="N655" s="100"/>
      <c r="O655" s="100"/>
      <c r="P655" s="97"/>
      <c r="Q655" s="98"/>
      <c r="R655" s="98"/>
      <c r="S655" s="98"/>
      <c r="T655" s="98"/>
      <c r="U655" s="99"/>
      <c r="V655" s="98"/>
      <c r="W655" s="98"/>
      <c r="X655" s="99"/>
      <c r="Y655" s="98"/>
    </row>
    <row r="656" spans="2:25" s="90" customFormat="1" ht="21" customHeight="1">
      <c r="B656" s="101"/>
      <c r="C656" s="98"/>
      <c r="D656" s="102"/>
      <c r="E656" s="103"/>
      <c r="F656" s="103"/>
      <c r="G656" s="104"/>
      <c r="H656" s="104"/>
      <c r="I656" s="99"/>
      <c r="J656" s="99"/>
      <c r="K656" s="98"/>
      <c r="L656" s="99"/>
      <c r="M656" s="98"/>
      <c r="N656" s="100"/>
      <c r="O656" s="100"/>
      <c r="P656" s="97"/>
      <c r="Q656" s="98"/>
      <c r="R656" s="98"/>
      <c r="S656" s="98"/>
      <c r="T656" s="98"/>
      <c r="U656" s="99"/>
      <c r="V656" s="98"/>
      <c r="W656" s="98"/>
      <c r="X656" s="99"/>
      <c r="Y656" s="98"/>
    </row>
    <row r="657" spans="2:25" s="90" customFormat="1" ht="21" customHeight="1">
      <c r="B657" s="101"/>
      <c r="C657" s="98"/>
      <c r="D657" s="102"/>
      <c r="E657" s="103"/>
      <c r="F657" s="103"/>
      <c r="G657" s="104"/>
      <c r="H657" s="104"/>
      <c r="I657" s="99"/>
      <c r="J657" s="99"/>
      <c r="K657" s="98"/>
      <c r="L657" s="99"/>
      <c r="M657" s="98"/>
      <c r="N657" s="100"/>
      <c r="O657" s="100"/>
      <c r="P657" s="97"/>
      <c r="Q657" s="98"/>
      <c r="R657" s="98"/>
      <c r="S657" s="98"/>
      <c r="T657" s="98"/>
      <c r="U657" s="99"/>
      <c r="V657" s="98"/>
      <c r="W657" s="98"/>
      <c r="X657" s="99"/>
      <c r="Y657" s="98"/>
    </row>
    <row r="658" spans="2:25" s="90" customFormat="1" ht="21" customHeight="1">
      <c r="B658" s="101"/>
      <c r="C658" s="98"/>
      <c r="D658" s="102"/>
      <c r="E658" s="103"/>
      <c r="F658" s="103"/>
      <c r="G658" s="104"/>
      <c r="H658" s="104"/>
      <c r="I658" s="99"/>
      <c r="J658" s="99"/>
      <c r="K658" s="98"/>
      <c r="L658" s="99"/>
      <c r="M658" s="98"/>
      <c r="N658" s="100"/>
      <c r="O658" s="100"/>
      <c r="P658" s="97"/>
      <c r="Q658" s="98"/>
      <c r="R658" s="98"/>
      <c r="S658" s="98"/>
      <c r="T658" s="98"/>
      <c r="U658" s="99"/>
      <c r="V658" s="98"/>
      <c r="W658" s="98"/>
      <c r="X658" s="99"/>
      <c r="Y658" s="98"/>
    </row>
    <row r="659" spans="2:25" s="90" customFormat="1" ht="21" customHeight="1">
      <c r="B659" s="101"/>
      <c r="C659" s="98"/>
      <c r="D659" s="102"/>
      <c r="E659" s="103"/>
      <c r="F659" s="103"/>
      <c r="G659" s="104"/>
      <c r="H659" s="104"/>
      <c r="I659" s="99"/>
      <c r="J659" s="99"/>
      <c r="K659" s="98"/>
      <c r="L659" s="99"/>
      <c r="M659" s="98"/>
      <c r="N659" s="100"/>
      <c r="O659" s="100"/>
      <c r="P659" s="97"/>
      <c r="Q659" s="98"/>
      <c r="R659" s="98"/>
      <c r="S659" s="98"/>
      <c r="T659" s="98"/>
      <c r="U659" s="99"/>
      <c r="V659" s="98"/>
      <c r="W659" s="98"/>
      <c r="X659" s="99"/>
      <c r="Y659" s="98"/>
    </row>
    <row r="660" spans="2:25" s="90" customFormat="1" ht="21" customHeight="1">
      <c r="B660" s="101"/>
      <c r="C660" s="98"/>
      <c r="D660" s="102"/>
      <c r="E660" s="103"/>
      <c r="F660" s="103"/>
      <c r="G660" s="104"/>
      <c r="H660" s="104"/>
      <c r="I660" s="99"/>
      <c r="J660" s="99"/>
      <c r="K660" s="98"/>
      <c r="L660" s="99"/>
      <c r="M660" s="98"/>
      <c r="N660" s="100"/>
      <c r="O660" s="100"/>
      <c r="P660" s="97"/>
      <c r="Q660" s="98"/>
      <c r="R660" s="98"/>
      <c r="S660" s="98"/>
      <c r="T660" s="98"/>
      <c r="U660" s="99"/>
      <c r="V660" s="98"/>
      <c r="W660" s="98"/>
      <c r="X660" s="99"/>
      <c r="Y660" s="98"/>
    </row>
    <row r="661" spans="2:25" s="90" customFormat="1" ht="21" customHeight="1">
      <c r="B661" s="101"/>
      <c r="C661" s="98"/>
      <c r="D661" s="102"/>
      <c r="E661" s="103"/>
      <c r="F661" s="103"/>
      <c r="G661" s="104"/>
      <c r="H661" s="104"/>
      <c r="I661" s="99"/>
      <c r="J661" s="99"/>
      <c r="K661" s="98"/>
      <c r="L661" s="99"/>
      <c r="M661" s="98"/>
      <c r="N661" s="100"/>
      <c r="O661" s="100"/>
      <c r="P661" s="97"/>
      <c r="Q661" s="98"/>
      <c r="R661" s="98"/>
      <c r="S661" s="98"/>
      <c r="T661" s="98"/>
      <c r="U661" s="99"/>
      <c r="V661" s="98"/>
      <c r="W661" s="98"/>
      <c r="X661" s="99"/>
      <c r="Y661" s="98"/>
    </row>
    <row r="662" spans="2:25" s="90" customFormat="1" ht="21" customHeight="1">
      <c r="B662" s="101"/>
      <c r="C662" s="98"/>
      <c r="D662" s="102"/>
      <c r="E662" s="103"/>
      <c r="F662" s="103"/>
      <c r="G662" s="104"/>
      <c r="H662" s="104"/>
      <c r="I662" s="99"/>
      <c r="J662" s="99"/>
      <c r="K662" s="98"/>
      <c r="L662" s="99"/>
      <c r="M662" s="98"/>
      <c r="N662" s="100"/>
      <c r="O662" s="100"/>
      <c r="P662" s="97"/>
      <c r="Q662" s="98"/>
      <c r="R662" s="98"/>
      <c r="S662" s="98"/>
      <c r="T662" s="98"/>
      <c r="U662" s="99"/>
      <c r="V662" s="98"/>
      <c r="W662" s="98"/>
      <c r="X662" s="99"/>
      <c r="Y662" s="98"/>
    </row>
    <row r="663" spans="2:25" s="90" customFormat="1" ht="21" customHeight="1">
      <c r="B663" s="101"/>
      <c r="C663" s="98"/>
      <c r="D663" s="102"/>
      <c r="E663" s="103"/>
      <c r="F663" s="103"/>
      <c r="G663" s="104"/>
      <c r="H663" s="104"/>
      <c r="I663" s="99"/>
      <c r="J663" s="99"/>
      <c r="K663" s="98"/>
      <c r="L663" s="99"/>
      <c r="M663" s="98"/>
      <c r="N663" s="100"/>
      <c r="O663" s="100"/>
      <c r="P663" s="97"/>
      <c r="Q663" s="98"/>
      <c r="R663" s="98"/>
      <c r="S663" s="98"/>
      <c r="T663" s="98"/>
      <c r="U663" s="99"/>
      <c r="V663" s="98"/>
      <c r="W663" s="98"/>
      <c r="X663" s="99"/>
      <c r="Y663" s="98"/>
    </row>
    <row r="664" spans="2:25" s="90" customFormat="1" ht="21" customHeight="1">
      <c r="B664" s="101"/>
      <c r="C664" s="98"/>
      <c r="D664" s="102"/>
      <c r="E664" s="103"/>
      <c r="F664" s="103"/>
      <c r="G664" s="104"/>
      <c r="H664" s="104"/>
      <c r="I664" s="99"/>
      <c r="J664" s="99"/>
      <c r="K664" s="98"/>
      <c r="L664" s="99"/>
      <c r="M664" s="98"/>
      <c r="N664" s="100"/>
      <c r="O664" s="100"/>
      <c r="P664" s="97"/>
      <c r="Q664" s="98"/>
      <c r="R664" s="98"/>
      <c r="S664" s="98"/>
      <c r="T664" s="98"/>
      <c r="U664" s="99"/>
      <c r="V664" s="98"/>
      <c r="W664" s="98"/>
      <c r="X664" s="99"/>
      <c r="Y664" s="98"/>
    </row>
    <row r="665" spans="2:25" s="90" customFormat="1" ht="21" customHeight="1">
      <c r="B665" s="101"/>
      <c r="C665" s="98"/>
      <c r="D665" s="102"/>
      <c r="E665" s="103"/>
      <c r="F665" s="103"/>
      <c r="G665" s="104"/>
      <c r="H665" s="104"/>
      <c r="I665" s="99"/>
      <c r="J665" s="99"/>
      <c r="K665" s="98"/>
      <c r="L665" s="99"/>
      <c r="M665" s="98"/>
      <c r="N665" s="100"/>
      <c r="O665" s="100"/>
      <c r="P665" s="97"/>
      <c r="Q665" s="98"/>
      <c r="R665" s="98"/>
      <c r="S665" s="98"/>
      <c r="T665" s="98"/>
      <c r="U665" s="99"/>
      <c r="V665" s="98"/>
      <c r="W665" s="98"/>
      <c r="X665" s="99"/>
      <c r="Y665" s="98"/>
    </row>
    <row r="666" spans="2:25" s="90" customFormat="1" ht="21" customHeight="1">
      <c r="B666" s="101"/>
      <c r="C666" s="98"/>
      <c r="D666" s="102"/>
      <c r="E666" s="103"/>
      <c r="F666" s="103"/>
      <c r="G666" s="104"/>
      <c r="H666" s="104"/>
      <c r="I666" s="99"/>
      <c r="J666" s="99"/>
      <c r="K666" s="98"/>
      <c r="L666" s="99"/>
      <c r="M666" s="98"/>
      <c r="N666" s="100"/>
      <c r="O666" s="100"/>
      <c r="P666" s="97"/>
      <c r="Q666" s="98"/>
      <c r="R666" s="98"/>
      <c r="S666" s="98"/>
      <c r="T666" s="98"/>
      <c r="U666" s="99"/>
      <c r="V666" s="98"/>
      <c r="W666" s="98"/>
      <c r="X666" s="99"/>
      <c r="Y666" s="98"/>
    </row>
    <row r="667" spans="2:25" s="90" customFormat="1" ht="21" customHeight="1">
      <c r="B667" s="101"/>
      <c r="C667" s="98"/>
      <c r="D667" s="102"/>
      <c r="E667" s="103"/>
      <c r="F667" s="103"/>
      <c r="G667" s="104"/>
      <c r="H667" s="104"/>
      <c r="I667" s="99"/>
      <c r="J667" s="99"/>
      <c r="K667" s="98"/>
      <c r="L667" s="99"/>
      <c r="M667" s="98"/>
      <c r="N667" s="100"/>
      <c r="O667" s="100"/>
      <c r="P667" s="97"/>
      <c r="Q667" s="98"/>
      <c r="R667" s="98"/>
      <c r="S667" s="98"/>
      <c r="T667" s="98"/>
      <c r="U667" s="99"/>
      <c r="V667" s="98"/>
      <c r="W667" s="98"/>
      <c r="X667" s="99"/>
      <c r="Y667" s="98"/>
    </row>
    <row r="668" spans="2:25" s="90" customFormat="1" ht="21" customHeight="1">
      <c r="B668" s="101"/>
      <c r="C668" s="98"/>
      <c r="D668" s="102"/>
      <c r="E668" s="103"/>
      <c r="F668" s="103"/>
      <c r="G668" s="104"/>
      <c r="H668" s="104"/>
      <c r="I668" s="99"/>
      <c r="J668" s="99"/>
      <c r="K668" s="98"/>
      <c r="L668" s="99"/>
      <c r="M668" s="98"/>
      <c r="N668" s="100"/>
      <c r="O668" s="100"/>
      <c r="P668" s="97"/>
      <c r="Q668" s="98"/>
      <c r="R668" s="98"/>
      <c r="S668" s="98"/>
      <c r="T668" s="98"/>
      <c r="U668" s="99"/>
      <c r="V668" s="98"/>
      <c r="W668" s="98"/>
      <c r="X668" s="99"/>
      <c r="Y668" s="98"/>
    </row>
    <row r="669" spans="2:25" s="90" customFormat="1" ht="21" customHeight="1">
      <c r="B669" s="101"/>
      <c r="C669" s="98"/>
      <c r="D669" s="102"/>
      <c r="E669" s="103"/>
      <c r="F669" s="103"/>
      <c r="G669" s="104"/>
      <c r="H669" s="104"/>
      <c r="I669" s="99"/>
      <c r="J669" s="99"/>
      <c r="K669" s="98"/>
      <c r="L669" s="99"/>
      <c r="M669" s="98"/>
      <c r="N669" s="100"/>
      <c r="O669" s="100"/>
      <c r="P669" s="97"/>
      <c r="Q669" s="98"/>
      <c r="R669" s="98"/>
      <c r="S669" s="98"/>
      <c r="T669" s="98"/>
      <c r="U669" s="99"/>
      <c r="V669" s="98"/>
      <c r="W669" s="98"/>
      <c r="X669" s="99"/>
      <c r="Y669" s="98"/>
    </row>
    <row r="670" spans="2:25" s="90" customFormat="1" ht="21" customHeight="1">
      <c r="B670" s="101"/>
      <c r="C670" s="98"/>
      <c r="D670" s="102"/>
      <c r="E670" s="103"/>
      <c r="F670" s="103"/>
      <c r="G670" s="104"/>
      <c r="H670" s="104"/>
      <c r="I670" s="99"/>
      <c r="J670" s="99"/>
      <c r="K670" s="98"/>
      <c r="L670" s="99"/>
      <c r="M670" s="98"/>
      <c r="N670" s="100"/>
      <c r="O670" s="100"/>
      <c r="P670" s="97"/>
      <c r="Q670" s="98"/>
      <c r="R670" s="98"/>
      <c r="S670" s="98"/>
      <c r="T670" s="98"/>
      <c r="U670" s="99"/>
      <c r="V670" s="98"/>
      <c r="W670" s="98"/>
      <c r="X670" s="99"/>
      <c r="Y670" s="98"/>
    </row>
    <row r="671" spans="2:25" s="90" customFormat="1" ht="21" customHeight="1">
      <c r="B671" s="101"/>
      <c r="C671" s="98"/>
      <c r="D671" s="102"/>
      <c r="E671" s="103"/>
      <c r="F671" s="103"/>
      <c r="G671" s="104"/>
      <c r="H671" s="104"/>
      <c r="I671" s="99"/>
      <c r="J671" s="99"/>
      <c r="K671" s="98"/>
      <c r="L671" s="99"/>
      <c r="M671" s="98"/>
      <c r="N671" s="100"/>
      <c r="O671" s="100"/>
      <c r="P671" s="97"/>
      <c r="Q671" s="98"/>
      <c r="R671" s="98"/>
      <c r="S671" s="98"/>
      <c r="T671" s="98"/>
      <c r="U671" s="99"/>
      <c r="V671" s="98"/>
      <c r="W671" s="98"/>
      <c r="X671" s="99"/>
      <c r="Y671" s="98"/>
    </row>
    <row r="672" spans="2:25" s="90" customFormat="1" ht="21" customHeight="1">
      <c r="B672" s="101"/>
      <c r="C672" s="98"/>
      <c r="D672" s="102"/>
      <c r="E672" s="103"/>
      <c r="F672" s="103"/>
      <c r="G672" s="104"/>
      <c r="H672" s="104"/>
      <c r="I672" s="99"/>
      <c r="J672" s="99"/>
      <c r="K672" s="98"/>
      <c r="L672" s="99"/>
      <c r="M672" s="98"/>
      <c r="N672" s="100"/>
      <c r="O672" s="100"/>
      <c r="P672" s="97"/>
      <c r="Q672" s="98"/>
      <c r="R672" s="98"/>
      <c r="S672" s="98"/>
      <c r="T672" s="98"/>
      <c r="U672" s="99"/>
      <c r="V672" s="98"/>
      <c r="W672" s="98"/>
      <c r="X672" s="99"/>
      <c r="Y672" s="98"/>
    </row>
    <row r="673" spans="2:25" s="90" customFormat="1" ht="21" customHeight="1">
      <c r="B673" s="101"/>
      <c r="C673" s="98"/>
      <c r="D673" s="102"/>
      <c r="E673" s="103"/>
      <c r="F673" s="103"/>
      <c r="G673" s="104"/>
      <c r="H673" s="104"/>
      <c r="I673" s="99"/>
      <c r="J673" s="99"/>
      <c r="K673" s="98"/>
      <c r="L673" s="99"/>
      <c r="M673" s="98"/>
      <c r="N673" s="100"/>
      <c r="O673" s="100"/>
      <c r="P673" s="97"/>
      <c r="Q673" s="98"/>
      <c r="R673" s="98"/>
      <c r="S673" s="98"/>
      <c r="T673" s="98"/>
      <c r="U673" s="99"/>
      <c r="V673" s="98"/>
      <c r="W673" s="98"/>
      <c r="X673" s="99"/>
      <c r="Y673" s="98"/>
    </row>
    <row r="674" spans="2:25" s="90" customFormat="1" ht="21" customHeight="1">
      <c r="B674" s="101"/>
      <c r="C674" s="98"/>
      <c r="D674" s="102"/>
      <c r="E674" s="103"/>
      <c r="F674" s="103"/>
      <c r="G674" s="104"/>
      <c r="H674" s="104"/>
      <c r="I674" s="99"/>
      <c r="J674" s="99"/>
      <c r="K674" s="98"/>
      <c r="L674" s="99"/>
      <c r="M674" s="98"/>
      <c r="N674" s="100"/>
      <c r="O674" s="100"/>
      <c r="P674" s="97"/>
      <c r="Q674" s="98"/>
      <c r="R674" s="98"/>
      <c r="S674" s="98"/>
      <c r="T674" s="98"/>
      <c r="U674" s="99"/>
      <c r="V674" s="98"/>
      <c r="W674" s="98"/>
      <c r="X674" s="99"/>
      <c r="Y674" s="98"/>
    </row>
    <row r="675" spans="2:25" s="90" customFormat="1" ht="21" customHeight="1">
      <c r="B675" s="101"/>
      <c r="C675" s="98"/>
      <c r="D675" s="102"/>
      <c r="E675" s="103"/>
      <c r="F675" s="103"/>
      <c r="G675" s="104"/>
      <c r="H675" s="104"/>
      <c r="I675" s="99"/>
      <c r="J675" s="99"/>
      <c r="K675" s="98"/>
      <c r="L675" s="99"/>
      <c r="M675" s="98"/>
      <c r="N675" s="100"/>
      <c r="O675" s="100"/>
      <c r="P675" s="97"/>
      <c r="Q675" s="98"/>
      <c r="R675" s="98"/>
      <c r="S675" s="98"/>
      <c r="T675" s="98"/>
      <c r="U675" s="99"/>
      <c r="V675" s="98"/>
      <c r="W675" s="98"/>
      <c r="X675" s="99"/>
      <c r="Y675" s="98"/>
    </row>
    <row r="676" spans="2:25" s="90" customFormat="1" ht="21" customHeight="1">
      <c r="B676" s="101"/>
      <c r="C676" s="98"/>
      <c r="D676" s="102"/>
      <c r="E676" s="103"/>
      <c r="F676" s="103"/>
      <c r="G676" s="104"/>
      <c r="H676" s="104"/>
      <c r="I676" s="99"/>
      <c r="J676" s="99"/>
      <c r="K676" s="98"/>
      <c r="L676" s="99"/>
      <c r="M676" s="98"/>
      <c r="N676" s="100"/>
      <c r="O676" s="100"/>
      <c r="P676" s="97"/>
      <c r="Q676" s="98"/>
      <c r="R676" s="98"/>
      <c r="S676" s="98"/>
      <c r="T676" s="98"/>
      <c r="U676" s="99"/>
      <c r="V676" s="98"/>
      <c r="W676" s="98"/>
      <c r="X676" s="99"/>
      <c r="Y676" s="98"/>
    </row>
    <row r="677" spans="2:25" s="90" customFormat="1" ht="21" customHeight="1">
      <c r="B677" s="101"/>
      <c r="C677" s="98"/>
      <c r="D677" s="102"/>
      <c r="E677" s="103"/>
      <c r="F677" s="103"/>
      <c r="G677" s="104"/>
      <c r="H677" s="104"/>
      <c r="I677" s="99"/>
      <c r="J677" s="99"/>
      <c r="K677" s="98"/>
      <c r="L677" s="99"/>
      <c r="M677" s="98"/>
      <c r="N677" s="100"/>
      <c r="O677" s="100"/>
      <c r="P677" s="97"/>
      <c r="Q677" s="98"/>
      <c r="R677" s="98"/>
      <c r="S677" s="98"/>
      <c r="T677" s="98"/>
      <c r="U677" s="99"/>
      <c r="V677" s="98"/>
      <c r="W677" s="98"/>
      <c r="X677" s="99"/>
      <c r="Y677" s="98"/>
    </row>
    <row r="678" spans="2:25" s="90" customFormat="1" ht="21" customHeight="1">
      <c r="B678" s="101"/>
      <c r="C678" s="98"/>
      <c r="D678" s="102"/>
      <c r="E678" s="103"/>
      <c r="F678" s="103"/>
      <c r="G678" s="104"/>
      <c r="H678" s="104"/>
      <c r="I678" s="99"/>
      <c r="J678" s="99"/>
      <c r="K678" s="98"/>
      <c r="L678" s="99"/>
      <c r="M678" s="98"/>
      <c r="N678" s="100"/>
      <c r="O678" s="100"/>
      <c r="P678" s="97"/>
      <c r="Q678" s="98"/>
      <c r="R678" s="98"/>
      <c r="S678" s="98"/>
      <c r="T678" s="98"/>
      <c r="U678" s="99"/>
      <c r="V678" s="98"/>
      <c r="W678" s="98"/>
      <c r="X678" s="99"/>
      <c r="Y678" s="98"/>
    </row>
    <row r="679" spans="2:25" s="90" customFormat="1" ht="21" customHeight="1">
      <c r="B679" s="101"/>
      <c r="C679" s="98"/>
      <c r="D679" s="102"/>
      <c r="E679" s="103"/>
      <c r="F679" s="103"/>
      <c r="G679" s="104"/>
      <c r="H679" s="104"/>
      <c r="I679" s="99"/>
      <c r="J679" s="99"/>
      <c r="K679" s="98"/>
      <c r="L679" s="99"/>
      <c r="M679" s="98"/>
      <c r="N679" s="100"/>
      <c r="O679" s="100"/>
      <c r="P679" s="97"/>
      <c r="Q679" s="98"/>
      <c r="R679" s="98"/>
      <c r="S679" s="98"/>
      <c r="T679" s="98"/>
      <c r="U679" s="99"/>
      <c r="V679" s="98"/>
      <c r="W679" s="98"/>
      <c r="X679" s="99"/>
      <c r="Y679" s="98"/>
    </row>
    <row r="680" spans="2:25" s="90" customFormat="1" ht="21" customHeight="1">
      <c r="B680" s="101"/>
      <c r="C680" s="98"/>
      <c r="D680" s="102"/>
      <c r="E680" s="103"/>
      <c r="F680" s="103"/>
      <c r="G680" s="104"/>
      <c r="H680" s="104"/>
      <c r="I680" s="99"/>
      <c r="J680" s="99"/>
      <c r="K680" s="98"/>
      <c r="L680" s="99"/>
      <c r="M680" s="98"/>
      <c r="N680" s="100"/>
      <c r="O680" s="100"/>
      <c r="P680" s="97"/>
      <c r="Q680" s="98"/>
      <c r="R680" s="98"/>
      <c r="S680" s="98"/>
      <c r="T680" s="98"/>
      <c r="U680" s="99"/>
      <c r="V680" s="98"/>
      <c r="W680" s="98"/>
      <c r="X680" s="99"/>
      <c r="Y680" s="98"/>
    </row>
    <row r="681" spans="2:25" s="90" customFormat="1" ht="21" customHeight="1">
      <c r="B681" s="101"/>
      <c r="C681" s="98"/>
      <c r="D681" s="102"/>
      <c r="E681" s="103"/>
      <c r="F681" s="103"/>
      <c r="G681" s="104"/>
      <c r="H681" s="104"/>
      <c r="I681" s="99"/>
      <c r="J681" s="99"/>
      <c r="K681" s="98"/>
      <c r="L681" s="99"/>
      <c r="M681" s="98"/>
      <c r="N681" s="100"/>
      <c r="O681" s="100"/>
      <c r="P681" s="97"/>
      <c r="Q681" s="98"/>
      <c r="R681" s="98"/>
      <c r="S681" s="98"/>
      <c r="T681" s="98"/>
      <c r="U681" s="99"/>
      <c r="V681" s="98"/>
      <c r="W681" s="98"/>
      <c r="X681" s="99"/>
      <c r="Y681" s="98"/>
    </row>
    <row r="682" spans="2:25" s="90" customFormat="1" ht="21" customHeight="1">
      <c r="B682" s="101"/>
      <c r="C682" s="98"/>
      <c r="D682" s="102"/>
      <c r="E682" s="103"/>
      <c r="F682" s="103"/>
      <c r="G682" s="104"/>
      <c r="H682" s="104"/>
      <c r="I682" s="99"/>
      <c r="J682" s="99"/>
      <c r="K682" s="98"/>
      <c r="L682" s="99"/>
      <c r="M682" s="98"/>
      <c r="N682" s="100"/>
      <c r="O682" s="100"/>
      <c r="P682" s="97"/>
      <c r="Q682" s="98"/>
      <c r="R682" s="98"/>
      <c r="S682" s="98"/>
      <c r="T682" s="98"/>
      <c r="U682" s="99"/>
      <c r="V682" s="98"/>
      <c r="W682" s="98"/>
      <c r="X682" s="99"/>
      <c r="Y682" s="98"/>
    </row>
    <row r="683" spans="2:25" s="90" customFormat="1" ht="21" customHeight="1">
      <c r="B683" s="101"/>
      <c r="C683" s="98"/>
      <c r="D683" s="102"/>
      <c r="E683" s="103"/>
      <c r="F683" s="103"/>
      <c r="G683" s="104"/>
      <c r="H683" s="104"/>
      <c r="I683" s="99"/>
      <c r="J683" s="99"/>
      <c r="K683" s="98"/>
      <c r="L683" s="99"/>
      <c r="M683" s="98"/>
      <c r="N683" s="100"/>
      <c r="O683" s="100"/>
      <c r="P683" s="97"/>
      <c r="Q683" s="98"/>
      <c r="R683" s="98"/>
      <c r="S683" s="98"/>
      <c r="T683" s="98"/>
      <c r="U683" s="99"/>
      <c r="V683" s="98"/>
      <c r="W683" s="98"/>
      <c r="X683" s="99"/>
      <c r="Y683" s="98"/>
    </row>
    <row r="684" spans="2:25" s="90" customFormat="1" ht="21" customHeight="1">
      <c r="B684" s="101"/>
      <c r="C684" s="98"/>
      <c r="D684" s="102"/>
      <c r="E684" s="103"/>
      <c r="F684" s="103"/>
      <c r="G684" s="104"/>
      <c r="H684" s="104"/>
      <c r="I684" s="99"/>
      <c r="J684" s="99"/>
      <c r="K684" s="98"/>
      <c r="L684" s="99"/>
      <c r="M684" s="98"/>
      <c r="N684" s="100"/>
      <c r="O684" s="100"/>
      <c r="P684" s="97"/>
      <c r="Q684" s="98"/>
      <c r="R684" s="98"/>
      <c r="S684" s="98"/>
      <c r="T684" s="98"/>
      <c r="U684" s="99"/>
      <c r="V684" s="98"/>
      <c r="W684" s="98"/>
      <c r="X684" s="99"/>
      <c r="Y684" s="98"/>
    </row>
    <row r="685" spans="2:25" s="90" customFormat="1" ht="21" customHeight="1">
      <c r="B685" s="101"/>
      <c r="C685" s="98"/>
      <c r="D685" s="102"/>
      <c r="E685" s="103"/>
      <c r="F685" s="103"/>
      <c r="G685" s="104"/>
      <c r="H685" s="104"/>
      <c r="I685" s="99"/>
      <c r="J685" s="99"/>
      <c r="K685" s="98"/>
      <c r="L685" s="99"/>
      <c r="M685" s="98"/>
      <c r="N685" s="100"/>
      <c r="O685" s="100"/>
      <c r="P685" s="97"/>
      <c r="Q685" s="98"/>
      <c r="R685" s="98"/>
      <c r="S685" s="98"/>
      <c r="T685" s="98"/>
      <c r="U685" s="99"/>
      <c r="V685" s="98"/>
      <c r="W685" s="98"/>
      <c r="X685" s="99"/>
      <c r="Y685" s="98"/>
    </row>
    <row r="686" spans="2:25" s="90" customFormat="1" ht="21" customHeight="1">
      <c r="B686" s="101"/>
      <c r="C686" s="98"/>
      <c r="D686" s="102"/>
      <c r="E686" s="103"/>
      <c r="F686" s="103"/>
      <c r="G686" s="104"/>
      <c r="H686" s="104"/>
      <c r="I686" s="99"/>
      <c r="J686" s="99"/>
      <c r="K686" s="98"/>
      <c r="L686" s="99"/>
      <c r="M686" s="98"/>
      <c r="N686" s="100"/>
      <c r="O686" s="100"/>
      <c r="P686" s="97"/>
      <c r="Q686" s="98"/>
      <c r="R686" s="98"/>
      <c r="S686" s="98"/>
      <c r="T686" s="98"/>
      <c r="U686" s="99"/>
      <c r="V686" s="98"/>
      <c r="W686" s="98"/>
      <c r="X686" s="99"/>
      <c r="Y686" s="98"/>
    </row>
    <row r="687" spans="2:25" s="90" customFormat="1" ht="21" customHeight="1">
      <c r="B687" s="101"/>
      <c r="C687" s="98"/>
      <c r="D687" s="102"/>
      <c r="E687" s="103"/>
      <c r="F687" s="103"/>
      <c r="G687" s="104"/>
      <c r="H687" s="104"/>
      <c r="I687" s="99"/>
      <c r="J687" s="99"/>
      <c r="K687" s="98"/>
      <c r="L687" s="99"/>
      <c r="M687" s="98"/>
      <c r="N687" s="100"/>
      <c r="O687" s="100"/>
      <c r="P687" s="97"/>
      <c r="Q687" s="98"/>
      <c r="R687" s="98"/>
      <c r="S687" s="98"/>
      <c r="T687" s="98"/>
      <c r="U687" s="99"/>
      <c r="V687" s="98"/>
      <c r="W687" s="98"/>
      <c r="X687" s="99"/>
      <c r="Y687" s="98"/>
    </row>
    <row r="688" spans="2:25" s="90" customFormat="1" ht="21" customHeight="1">
      <c r="B688" s="101"/>
      <c r="C688" s="98"/>
      <c r="D688" s="102"/>
      <c r="E688" s="103"/>
      <c r="F688" s="103"/>
      <c r="G688" s="104"/>
      <c r="H688" s="104"/>
      <c r="I688" s="99"/>
      <c r="J688" s="99"/>
      <c r="K688" s="98"/>
      <c r="L688" s="99"/>
      <c r="M688" s="98"/>
      <c r="N688" s="100"/>
      <c r="O688" s="100"/>
      <c r="P688" s="97"/>
      <c r="Q688" s="98"/>
      <c r="R688" s="98"/>
      <c r="S688" s="98"/>
      <c r="T688" s="98"/>
      <c r="U688" s="99"/>
      <c r="V688" s="98"/>
      <c r="W688" s="98"/>
      <c r="X688" s="99"/>
      <c r="Y688" s="98"/>
    </row>
    <row r="689" spans="2:25" s="90" customFormat="1" ht="21" customHeight="1">
      <c r="B689" s="101"/>
      <c r="C689" s="98"/>
      <c r="D689" s="102"/>
      <c r="E689" s="103"/>
      <c r="F689" s="103"/>
      <c r="G689" s="104"/>
      <c r="H689" s="104"/>
      <c r="I689" s="99"/>
      <c r="J689" s="99"/>
      <c r="K689" s="98"/>
      <c r="L689" s="99"/>
      <c r="M689" s="98"/>
      <c r="N689" s="100"/>
      <c r="O689" s="100"/>
      <c r="P689" s="97"/>
      <c r="Q689" s="98"/>
      <c r="R689" s="98"/>
      <c r="S689" s="98"/>
      <c r="T689" s="98"/>
      <c r="U689" s="99"/>
      <c r="V689" s="98"/>
      <c r="W689" s="98"/>
      <c r="X689" s="99"/>
      <c r="Y689" s="98"/>
    </row>
    <row r="690" spans="2:25" s="90" customFormat="1" ht="21" customHeight="1">
      <c r="B690" s="101"/>
      <c r="C690" s="98"/>
      <c r="D690" s="102"/>
      <c r="E690" s="103"/>
      <c r="F690" s="103"/>
      <c r="G690" s="104"/>
      <c r="H690" s="104"/>
      <c r="I690" s="99"/>
      <c r="J690" s="99"/>
      <c r="K690" s="98"/>
      <c r="L690" s="99"/>
      <c r="M690" s="98"/>
      <c r="N690" s="100"/>
      <c r="O690" s="100"/>
      <c r="P690" s="97"/>
      <c r="Q690" s="98"/>
      <c r="R690" s="98"/>
      <c r="S690" s="98"/>
      <c r="T690" s="98"/>
      <c r="U690" s="99"/>
      <c r="V690" s="98"/>
      <c r="W690" s="98"/>
      <c r="X690" s="99"/>
      <c r="Y690" s="98"/>
    </row>
    <row r="691" spans="2:25" s="90" customFormat="1" ht="21" customHeight="1">
      <c r="B691" s="101"/>
      <c r="C691" s="98"/>
      <c r="D691" s="102"/>
      <c r="E691" s="103"/>
      <c r="F691" s="103"/>
      <c r="G691" s="104"/>
      <c r="H691" s="104"/>
      <c r="I691" s="99"/>
      <c r="J691" s="99"/>
      <c r="K691" s="98"/>
      <c r="L691" s="99"/>
      <c r="M691" s="98"/>
      <c r="N691" s="100"/>
      <c r="O691" s="100"/>
      <c r="P691" s="97"/>
      <c r="Q691" s="98"/>
      <c r="R691" s="98"/>
      <c r="S691" s="98"/>
      <c r="T691" s="98"/>
      <c r="U691" s="99"/>
      <c r="V691" s="98"/>
      <c r="W691" s="98"/>
      <c r="X691" s="99"/>
      <c r="Y691" s="98"/>
    </row>
    <row r="692" spans="2:25" s="90" customFormat="1" ht="21" customHeight="1">
      <c r="B692" s="101"/>
      <c r="C692" s="98"/>
      <c r="D692" s="102"/>
      <c r="E692" s="103"/>
      <c r="F692" s="103"/>
      <c r="G692" s="104"/>
      <c r="H692" s="104"/>
      <c r="I692" s="99"/>
      <c r="J692" s="99"/>
      <c r="K692" s="98"/>
      <c r="L692" s="99"/>
      <c r="M692" s="98"/>
      <c r="N692" s="100"/>
      <c r="O692" s="100"/>
      <c r="P692" s="97"/>
      <c r="Q692" s="98"/>
      <c r="R692" s="98"/>
      <c r="S692" s="98"/>
      <c r="T692" s="98"/>
      <c r="U692" s="99"/>
      <c r="V692" s="98"/>
      <c r="W692" s="98"/>
      <c r="X692" s="99"/>
      <c r="Y692" s="98"/>
    </row>
    <row r="693" spans="2:25" s="90" customFormat="1" ht="21" customHeight="1">
      <c r="B693" s="101"/>
      <c r="C693" s="98"/>
      <c r="D693" s="102"/>
      <c r="E693" s="103"/>
      <c r="F693" s="103"/>
      <c r="G693" s="104"/>
      <c r="H693" s="104"/>
      <c r="I693" s="99"/>
      <c r="J693" s="99"/>
      <c r="K693" s="98"/>
      <c r="L693" s="99"/>
      <c r="M693" s="98"/>
      <c r="N693" s="100"/>
      <c r="O693" s="100"/>
      <c r="P693" s="97"/>
      <c r="Q693" s="98"/>
      <c r="R693" s="98"/>
      <c r="S693" s="98"/>
      <c r="T693" s="98"/>
      <c r="U693" s="99"/>
      <c r="V693" s="98"/>
      <c r="W693" s="98"/>
      <c r="X693" s="99"/>
      <c r="Y693" s="98"/>
    </row>
    <row r="694" spans="2:25" s="90" customFormat="1" ht="21" customHeight="1">
      <c r="B694" s="101"/>
      <c r="C694" s="98"/>
      <c r="D694" s="102"/>
      <c r="E694" s="103"/>
      <c r="F694" s="103"/>
      <c r="G694" s="104"/>
      <c r="H694" s="104"/>
      <c r="I694" s="99"/>
      <c r="J694" s="99"/>
      <c r="K694" s="98"/>
      <c r="L694" s="99"/>
      <c r="M694" s="98"/>
      <c r="N694" s="100"/>
      <c r="O694" s="100"/>
      <c r="P694" s="97"/>
      <c r="Q694" s="98"/>
      <c r="R694" s="98"/>
      <c r="S694" s="98"/>
      <c r="T694" s="98"/>
      <c r="U694" s="99"/>
      <c r="V694" s="98"/>
      <c r="W694" s="98"/>
      <c r="X694" s="99"/>
      <c r="Y694" s="98"/>
    </row>
    <row r="695" spans="2:25" s="90" customFormat="1" ht="21" customHeight="1">
      <c r="B695" s="101"/>
      <c r="C695" s="98"/>
      <c r="D695" s="102"/>
      <c r="E695" s="103"/>
      <c r="F695" s="103"/>
      <c r="G695" s="104"/>
      <c r="H695" s="104"/>
      <c r="I695" s="99"/>
      <c r="J695" s="99"/>
      <c r="K695" s="98"/>
      <c r="L695" s="99"/>
      <c r="M695" s="98"/>
      <c r="N695" s="100"/>
      <c r="O695" s="100"/>
      <c r="P695" s="97"/>
      <c r="Q695" s="98"/>
      <c r="R695" s="98"/>
      <c r="S695" s="98"/>
      <c r="T695" s="98"/>
      <c r="U695" s="99"/>
      <c r="V695" s="98"/>
      <c r="W695" s="98"/>
      <c r="X695" s="99"/>
      <c r="Y695" s="98"/>
    </row>
    <row r="696" spans="2:25" s="90" customFormat="1" ht="21" customHeight="1">
      <c r="B696" s="101"/>
      <c r="C696" s="98"/>
      <c r="D696" s="102"/>
      <c r="E696" s="103"/>
      <c r="F696" s="103"/>
      <c r="G696" s="104"/>
      <c r="H696" s="104"/>
      <c r="I696" s="99"/>
      <c r="J696" s="99"/>
      <c r="K696" s="98"/>
      <c r="L696" s="99"/>
      <c r="M696" s="98"/>
      <c r="N696" s="100"/>
      <c r="O696" s="100"/>
      <c r="P696" s="97"/>
      <c r="Q696" s="98"/>
      <c r="R696" s="98"/>
      <c r="S696" s="98"/>
      <c r="T696" s="98"/>
      <c r="U696" s="99"/>
      <c r="V696" s="98"/>
      <c r="W696" s="98"/>
      <c r="X696" s="99"/>
      <c r="Y696" s="98"/>
    </row>
    <row r="697" spans="2:25" s="90" customFormat="1" ht="21" customHeight="1">
      <c r="B697" s="101"/>
      <c r="C697" s="98"/>
      <c r="D697" s="102"/>
      <c r="E697" s="103"/>
      <c r="F697" s="103"/>
      <c r="G697" s="104"/>
      <c r="H697" s="104"/>
      <c r="I697" s="99"/>
      <c r="J697" s="99"/>
      <c r="K697" s="98"/>
      <c r="L697" s="99"/>
      <c r="M697" s="98"/>
      <c r="N697" s="100"/>
      <c r="O697" s="100"/>
      <c r="P697" s="97"/>
      <c r="Q697" s="98"/>
      <c r="R697" s="98"/>
      <c r="S697" s="98"/>
      <c r="T697" s="98"/>
      <c r="U697" s="99"/>
      <c r="V697" s="98"/>
      <c r="W697" s="98"/>
      <c r="X697" s="99"/>
      <c r="Y697" s="98"/>
    </row>
    <row r="698" spans="2:25" s="90" customFormat="1" ht="21" customHeight="1">
      <c r="B698" s="101"/>
      <c r="C698" s="98"/>
      <c r="D698" s="102"/>
      <c r="E698" s="103"/>
      <c r="F698" s="103"/>
      <c r="G698" s="104"/>
      <c r="H698" s="104"/>
      <c r="I698" s="99"/>
      <c r="J698" s="99"/>
      <c r="K698" s="98"/>
      <c r="L698" s="99"/>
      <c r="M698" s="98"/>
      <c r="N698" s="100"/>
      <c r="O698" s="100"/>
      <c r="P698" s="97"/>
      <c r="Q698" s="98"/>
      <c r="R698" s="98"/>
      <c r="S698" s="98"/>
      <c r="T698" s="98"/>
      <c r="U698" s="99"/>
      <c r="V698" s="98"/>
      <c r="W698" s="98"/>
      <c r="X698" s="99"/>
      <c r="Y698" s="98"/>
    </row>
    <row r="699" spans="2:25" s="90" customFormat="1" ht="21" customHeight="1">
      <c r="B699" s="101"/>
      <c r="C699" s="98"/>
      <c r="D699" s="102"/>
      <c r="E699" s="103"/>
      <c r="F699" s="103"/>
      <c r="G699" s="104"/>
      <c r="H699" s="104"/>
      <c r="I699" s="99"/>
      <c r="J699" s="99"/>
      <c r="K699" s="98"/>
      <c r="L699" s="99"/>
      <c r="M699" s="98"/>
      <c r="N699" s="100"/>
      <c r="O699" s="100"/>
      <c r="P699" s="97"/>
      <c r="Q699" s="98"/>
      <c r="R699" s="98"/>
      <c r="S699" s="98"/>
      <c r="T699" s="98"/>
      <c r="U699" s="99"/>
      <c r="V699" s="98"/>
      <c r="W699" s="98"/>
      <c r="X699" s="99"/>
      <c r="Y699" s="98"/>
    </row>
    <row r="700" spans="2:25" s="90" customFormat="1" ht="21" customHeight="1">
      <c r="B700" s="101"/>
      <c r="C700" s="98"/>
      <c r="D700" s="102"/>
      <c r="E700" s="103"/>
      <c r="F700" s="103"/>
      <c r="G700" s="104"/>
      <c r="H700" s="104"/>
      <c r="I700" s="99"/>
      <c r="J700" s="99"/>
      <c r="K700" s="98"/>
      <c r="L700" s="99"/>
      <c r="M700" s="98"/>
      <c r="N700" s="100"/>
      <c r="O700" s="100"/>
      <c r="P700" s="97"/>
      <c r="Q700" s="98"/>
      <c r="R700" s="98"/>
      <c r="S700" s="98"/>
      <c r="T700" s="98"/>
      <c r="U700" s="99"/>
      <c r="V700" s="98"/>
      <c r="W700" s="98"/>
      <c r="X700" s="99"/>
      <c r="Y700" s="98"/>
    </row>
    <row r="701" spans="2:25" s="90" customFormat="1" ht="21" customHeight="1">
      <c r="B701" s="101"/>
      <c r="C701" s="98"/>
      <c r="D701" s="102"/>
      <c r="E701" s="103"/>
      <c r="F701" s="103"/>
      <c r="G701" s="104"/>
      <c r="H701" s="104"/>
      <c r="I701" s="99"/>
      <c r="J701" s="99"/>
      <c r="K701" s="98"/>
      <c r="L701" s="99"/>
      <c r="M701" s="98"/>
      <c r="N701" s="100"/>
      <c r="O701" s="100"/>
      <c r="P701" s="97"/>
      <c r="Q701" s="98"/>
      <c r="R701" s="98"/>
      <c r="S701" s="98"/>
      <c r="T701" s="98"/>
      <c r="U701" s="99"/>
      <c r="V701" s="98"/>
      <c r="W701" s="98"/>
      <c r="X701" s="99"/>
      <c r="Y701" s="98"/>
    </row>
    <row r="702" spans="2:25" s="90" customFormat="1" ht="21" customHeight="1">
      <c r="B702" s="101"/>
      <c r="C702" s="98"/>
      <c r="D702" s="102"/>
      <c r="E702" s="103"/>
      <c r="F702" s="103"/>
      <c r="G702" s="104"/>
      <c r="H702" s="104"/>
      <c r="I702" s="99"/>
      <c r="J702" s="99"/>
      <c r="K702" s="98"/>
      <c r="L702" s="99"/>
      <c r="M702" s="98"/>
      <c r="N702" s="100"/>
      <c r="O702" s="100"/>
      <c r="P702" s="97"/>
      <c r="Q702" s="98"/>
      <c r="R702" s="98"/>
      <c r="S702" s="98"/>
      <c r="T702" s="98"/>
      <c r="U702" s="99"/>
      <c r="V702" s="98"/>
      <c r="W702" s="98"/>
      <c r="X702" s="99"/>
      <c r="Y702" s="98"/>
    </row>
    <row r="703" spans="2:25" s="90" customFormat="1" ht="21" customHeight="1">
      <c r="B703" s="101"/>
      <c r="C703" s="98"/>
      <c r="D703" s="102"/>
      <c r="E703" s="103"/>
      <c r="F703" s="103"/>
      <c r="G703" s="104"/>
      <c r="H703" s="104"/>
      <c r="I703" s="99"/>
      <c r="J703" s="99"/>
      <c r="K703" s="98"/>
      <c r="L703" s="99"/>
      <c r="M703" s="98"/>
      <c r="N703" s="100"/>
      <c r="O703" s="100"/>
      <c r="P703" s="97"/>
      <c r="Q703" s="98"/>
      <c r="R703" s="98"/>
      <c r="S703" s="98"/>
      <c r="T703" s="98"/>
      <c r="U703" s="99"/>
      <c r="V703" s="98"/>
      <c r="W703" s="98"/>
      <c r="X703" s="99"/>
      <c r="Y703" s="98"/>
    </row>
    <row r="704" spans="2:25" s="90" customFormat="1" ht="21" customHeight="1">
      <c r="B704" s="101"/>
      <c r="C704" s="98"/>
      <c r="D704" s="102"/>
      <c r="E704" s="103"/>
      <c r="F704" s="103"/>
      <c r="G704" s="104"/>
      <c r="H704" s="104"/>
      <c r="I704" s="99"/>
      <c r="J704" s="99"/>
      <c r="K704" s="98"/>
      <c r="L704" s="99"/>
      <c r="M704" s="98"/>
      <c r="N704" s="100"/>
      <c r="O704" s="100"/>
      <c r="P704" s="97"/>
      <c r="Q704" s="98"/>
      <c r="R704" s="98"/>
      <c r="S704" s="98"/>
      <c r="T704" s="98"/>
      <c r="U704" s="99"/>
      <c r="V704" s="98"/>
      <c r="W704" s="98"/>
      <c r="X704" s="99"/>
      <c r="Y704" s="98"/>
    </row>
    <row r="705" spans="2:25" s="90" customFormat="1" ht="21" customHeight="1">
      <c r="B705" s="101"/>
      <c r="C705" s="98"/>
      <c r="D705" s="102"/>
      <c r="E705" s="103"/>
      <c r="F705" s="103"/>
      <c r="G705" s="104"/>
      <c r="H705" s="104"/>
      <c r="I705" s="99"/>
      <c r="J705" s="99"/>
      <c r="K705" s="98"/>
      <c r="L705" s="99"/>
      <c r="M705" s="98"/>
      <c r="N705" s="100"/>
      <c r="O705" s="100"/>
      <c r="P705" s="97"/>
      <c r="Q705" s="98"/>
      <c r="R705" s="98"/>
      <c r="S705" s="98"/>
      <c r="T705" s="98"/>
      <c r="U705" s="99"/>
      <c r="V705" s="98"/>
      <c r="W705" s="98"/>
      <c r="X705" s="99"/>
      <c r="Y705" s="98"/>
    </row>
    <row r="706" spans="2:25" s="90" customFormat="1" ht="21" customHeight="1">
      <c r="B706" s="101"/>
      <c r="C706" s="98"/>
      <c r="D706" s="102"/>
      <c r="E706" s="103"/>
      <c r="F706" s="103"/>
      <c r="G706" s="104"/>
      <c r="H706" s="104"/>
      <c r="I706" s="99"/>
      <c r="J706" s="99"/>
      <c r="K706" s="98"/>
      <c r="L706" s="99"/>
      <c r="M706" s="98"/>
      <c r="N706" s="100"/>
      <c r="O706" s="100"/>
      <c r="P706" s="97"/>
      <c r="Q706" s="98"/>
      <c r="R706" s="98"/>
      <c r="S706" s="98"/>
      <c r="T706" s="98"/>
      <c r="U706" s="99"/>
      <c r="V706" s="98"/>
      <c r="W706" s="98"/>
      <c r="X706" s="99"/>
      <c r="Y706" s="98"/>
    </row>
    <row r="707" spans="2:25" s="90" customFormat="1" ht="21" customHeight="1">
      <c r="B707" s="101"/>
      <c r="C707" s="98"/>
      <c r="D707" s="102"/>
      <c r="E707" s="103"/>
      <c r="F707" s="103"/>
      <c r="G707" s="104"/>
      <c r="H707" s="104"/>
      <c r="I707" s="99"/>
      <c r="J707" s="99"/>
      <c r="K707" s="98"/>
      <c r="L707" s="99"/>
      <c r="M707" s="98"/>
      <c r="N707" s="100"/>
      <c r="O707" s="100"/>
      <c r="P707" s="97"/>
      <c r="Q707" s="98"/>
      <c r="R707" s="98"/>
      <c r="S707" s="98"/>
      <c r="T707" s="98"/>
      <c r="U707" s="99"/>
      <c r="V707" s="98"/>
      <c r="W707" s="98"/>
      <c r="X707" s="99"/>
      <c r="Y707" s="98"/>
    </row>
    <row r="708" spans="2:25" s="90" customFormat="1" ht="21" customHeight="1">
      <c r="B708" s="101"/>
      <c r="C708" s="98"/>
      <c r="D708" s="102"/>
      <c r="E708" s="103"/>
      <c r="F708" s="103"/>
      <c r="G708" s="104"/>
      <c r="H708" s="104"/>
      <c r="I708" s="99"/>
      <c r="J708" s="99"/>
      <c r="K708" s="98"/>
      <c r="L708" s="99"/>
      <c r="M708" s="98"/>
      <c r="N708" s="100"/>
      <c r="O708" s="100"/>
      <c r="P708" s="97"/>
      <c r="Q708" s="98"/>
      <c r="R708" s="98"/>
      <c r="S708" s="98"/>
      <c r="T708" s="98"/>
      <c r="U708" s="99"/>
      <c r="V708" s="98"/>
      <c r="W708" s="98"/>
      <c r="X708" s="99"/>
      <c r="Y708" s="98"/>
    </row>
    <row r="709" spans="2:25" s="90" customFormat="1" ht="21" customHeight="1">
      <c r="B709" s="101"/>
      <c r="C709" s="98"/>
      <c r="D709" s="102"/>
      <c r="E709" s="103"/>
      <c r="F709" s="103"/>
      <c r="G709" s="104"/>
      <c r="H709" s="104"/>
      <c r="I709" s="99"/>
      <c r="J709" s="99"/>
      <c r="K709" s="98"/>
      <c r="L709" s="99"/>
      <c r="M709" s="98"/>
      <c r="N709" s="100"/>
      <c r="O709" s="100"/>
      <c r="P709" s="97"/>
      <c r="Q709" s="98"/>
      <c r="R709" s="98"/>
      <c r="S709" s="98"/>
      <c r="T709" s="98"/>
      <c r="U709" s="99"/>
      <c r="V709" s="98"/>
      <c r="W709" s="98"/>
      <c r="X709" s="99"/>
      <c r="Y709" s="98"/>
    </row>
    <row r="710" spans="2:25" s="90" customFormat="1" ht="21" customHeight="1">
      <c r="B710" s="101"/>
      <c r="C710" s="98"/>
      <c r="D710" s="102"/>
      <c r="E710" s="103"/>
      <c r="F710" s="103"/>
      <c r="G710" s="104"/>
      <c r="H710" s="104"/>
      <c r="I710" s="99"/>
      <c r="J710" s="99"/>
      <c r="K710" s="98"/>
      <c r="L710" s="99"/>
      <c r="M710" s="98"/>
      <c r="N710" s="100"/>
      <c r="O710" s="100"/>
      <c r="P710" s="97"/>
      <c r="Q710" s="98"/>
      <c r="R710" s="98"/>
      <c r="S710" s="98"/>
      <c r="T710" s="98"/>
      <c r="U710" s="99"/>
      <c r="V710" s="98"/>
      <c r="W710" s="98"/>
      <c r="X710" s="99"/>
      <c r="Y710" s="98"/>
    </row>
    <row r="711" spans="2:25" s="90" customFormat="1" ht="21" customHeight="1">
      <c r="B711" s="101"/>
      <c r="C711" s="98"/>
      <c r="D711" s="102"/>
      <c r="E711" s="103"/>
      <c r="F711" s="103"/>
      <c r="G711" s="104"/>
      <c r="H711" s="104"/>
      <c r="I711" s="99"/>
      <c r="J711" s="99"/>
      <c r="K711" s="98"/>
      <c r="L711" s="99"/>
      <c r="M711" s="98"/>
      <c r="N711" s="100"/>
      <c r="O711" s="100"/>
      <c r="P711" s="97"/>
      <c r="Q711" s="98"/>
      <c r="R711" s="98"/>
      <c r="S711" s="98"/>
      <c r="T711" s="98"/>
      <c r="U711" s="99"/>
      <c r="V711" s="98"/>
      <c r="W711" s="98"/>
      <c r="X711" s="99"/>
      <c r="Y711" s="98"/>
    </row>
    <row r="712" spans="2:25" s="90" customFormat="1" ht="21" customHeight="1">
      <c r="B712" s="101"/>
      <c r="C712" s="98"/>
      <c r="D712" s="102"/>
      <c r="E712" s="103"/>
      <c r="F712" s="103"/>
      <c r="G712" s="104"/>
      <c r="H712" s="104"/>
      <c r="I712" s="99"/>
      <c r="J712" s="99"/>
      <c r="K712" s="98"/>
      <c r="L712" s="99"/>
      <c r="M712" s="98"/>
      <c r="N712" s="100"/>
      <c r="O712" s="100"/>
      <c r="P712" s="97"/>
      <c r="Q712" s="98"/>
      <c r="R712" s="98"/>
      <c r="S712" s="98"/>
      <c r="T712" s="98"/>
      <c r="U712" s="99"/>
      <c r="V712" s="98"/>
      <c r="W712" s="98"/>
      <c r="X712" s="99"/>
      <c r="Y712" s="98"/>
    </row>
    <row r="713" spans="2:25" s="90" customFormat="1" ht="21" customHeight="1">
      <c r="B713" s="101"/>
      <c r="C713" s="98"/>
      <c r="D713" s="102"/>
      <c r="E713" s="103"/>
      <c r="F713" s="103"/>
      <c r="G713" s="104"/>
      <c r="H713" s="104"/>
      <c r="I713" s="99"/>
      <c r="J713" s="99"/>
      <c r="K713" s="98"/>
      <c r="L713" s="99"/>
      <c r="M713" s="98"/>
      <c r="N713" s="100"/>
      <c r="O713" s="100"/>
      <c r="P713" s="97"/>
      <c r="Q713" s="98"/>
      <c r="R713" s="98"/>
      <c r="S713" s="98"/>
      <c r="T713" s="98"/>
      <c r="U713" s="99"/>
      <c r="V713" s="98"/>
      <c r="W713" s="98"/>
      <c r="X713" s="99"/>
      <c r="Y713" s="98"/>
    </row>
    <row r="714" spans="2:25" s="90" customFormat="1" ht="21" customHeight="1">
      <c r="B714" s="101"/>
      <c r="C714" s="98"/>
      <c r="D714" s="102"/>
      <c r="E714" s="103"/>
      <c r="F714" s="103"/>
      <c r="G714" s="104"/>
      <c r="H714" s="104"/>
      <c r="I714" s="99"/>
      <c r="J714" s="99"/>
      <c r="K714" s="98"/>
      <c r="L714" s="99"/>
      <c r="M714" s="98"/>
      <c r="N714" s="100"/>
      <c r="O714" s="100"/>
      <c r="P714" s="97"/>
      <c r="Q714" s="98"/>
      <c r="R714" s="98"/>
      <c r="S714" s="98"/>
      <c r="T714" s="98"/>
      <c r="U714" s="99"/>
      <c r="V714" s="98"/>
      <c r="W714" s="98"/>
      <c r="X714" s="99"/>
      <c r="Y714" s="98"/>
    </row>
    <row r="715" spans="2:25" s="90" customFormat="1" ht="21" customHeight="1">
      <c r="B715" s="101"/>
      <c r="C715" s="98"/>
      <c r="D715" s="102"/>
      <c r="E715" s="103"/>
      <c r="F715" s="103"/>
      <c r="G715" s="104"/>
      <c r="H715" s="104"/>
      <c r="I715" s="99"/>
      <c r="J715" s="99"/>
      <c r="K715" s="98"/>
      <c r="L715" s="99"/>
      <c r="M715" s="98"/>
      <c r="N715" s="100"/>
      <c r="O715" s="100"/>
      <c r="P715" s="97"/>
      <c r="Q715" s="98"/>
      <c r="R715" s="98"/>
      <c r="S715" s="98"/>
      <c r="T715" s="98"/>
      <c r="U715" s="99"/>
      <c r="V715" s="98"/>
      <c r="W715" s="98"/>
      <c r="X715" s="99"/>
      <c r="Y715" s="98"/>
    </row>
    <row r="716" spans="2:25" s="90" customFormat="1" ht="21" customHeight="1">
      <c r="B716" s="101"/>
      <c r="C716" s="98"/>
      <c r="D716" s="102"/>
      <c r="E716" s="103"/>
      <c r="F716" s="103"/>
      <c r="G716" s="104"/>
      <c r="H716" s="104"/>
      <c r="I716" s="99"/>
      <c r="J716" s="99"/>
      <c r="K716" s="98"/>
      <c r="L716" s="99"/>
      <c r="M716" s="98"/>
      <c r="N716" s="100"/>
      <c r="O716" s="100"/>
      <c r="P716" s="97"/>
      <c r="Q716" s="98"/>
      <c r="R716" s="98"/>
      <c r="S716" s="98"/>
      <c r="T716" s="98"/>
      <c r="U716" s="99"/>
      <c r="V716" s="98"/>
      <c r="W716" s="98"/>
      <c r="X716" s="99"/>
      <c r="Y716" s="98"/>
    </row>
    <row r="717" spans="2:25" s="90" customFormat="1" ht="21" customHeight="1">
      <c r="B717" s="101"/>
      <c r="C717" s="98"/>
      <c r="D717" s="102"/>
      <c r="E717" s="103"/>
      <c r="F717" s="103"/>
      <c r="G717" s="104"/>
      <c r="H717" s="104"/>
      <c r="I717" s="99"/>
      <c r="J717" s="99"/>
      <c r="K717" s="98"/>
      <c r="L717" s="99"/>
      <c r="M717" s="98"/>
      <c r="N717" s="100"/>
      <c r="O717" s="100"/>
      <c r="P717" s="97"/>
      <c r="Q717" s="98"/>
      <c r="R717" s="98"/>
      <c r="S717" s="98"/>
      <c r="T717" s="98"/>
      <c r="U717" s="99"/>
      <c r="V717" s="98"/>
      <c r="W717" s="98"/>
      <c r="X717" s="99"/>
      <c r="Y717" s="98"/>
    </row>
    <row r="718" spans="2:25" s="90" customFormat="1" ht="21" customHeight="1">
      <c r="B718" s="101"/>
      <c r="C718" s="98"/>
      <c r="D718" s="102"/>
      <c r="E718" s="103"/>
      <c r="F718" s="103"/>
      <c r="G718" s="104"/>
      <c r="H718" s="104"/>
      <c r="I718" s="99"/>
      <c r="J718" s="99"/>
      <c r="K718" s="98"/>
      <c r="L718" s="99"/>
      <c r="M718" s="98"/>
      <c r="N718" s="100"/>
      <c r="O718" s="100"/>
      <c r="P718" s="97"/>
      <c r="Q718" s="98"/>
      <c r="R718" s="98"/>
      <c r="S718" s="98"/>
      <c r="T718" s="98"/>
      <c r="U718" s="99"/>
      <c r="V718" s="98"/>
      <c r="W718" s="98"/>
      <c r="X718" s="99"/>
      <c r="Y718" s="98"/>
    </row>
    <row r="719" spans="2:25" s="90" customFormat="1" ht="21" customHeight="1">
      <c r="B719" s="101"/>
      <c r="C719" s="98"/>
      <c r="D719" s="102"/>
      <c r="E719" s="103"/>
      <c r="F719" s="103"/>
      <c r="G719" s="104"/>
      <c r="H719" s="104"/>
      <c r="I719" s="99"/>
      <c r="J719" s="99"/>
      <c r="K719" s="98"/>
      <c r="L719" s="99"/>
      <c r="M719" s="98"/>
      <c r="N719" s="100"/>
      <c r="O719" s="100"/>
      <c r="P719" s="97"/>
      <c r="Q719" s="98"/>
      <c r="R719" s="98"/>
      <c r="S719" s="98"/>
      <c r="T719" s="98"/>
      <c r="U719" s="99"/>
      <c r="V719" s="98"/>
      <c r="W719" s="98"/>
      <c r="X719" s="99"/>
      <c r="Y719" s="98"/>
    </row>
    <row r="720" spans="2:25" s="90" customFormat="1" ht="21" customHeight="1">
      <c r="B720" s="101"/>
      <c r="C720" s="98"/>
      <c r="D720" s="102"/>
      <c r="E720" s="103"/>
      <c r="F720" s="103"/>
      <c r="G720" s="104"/>
      <c r="H720" s="104"/>
      <c r="I720" s="99"/>
      <c r="J720" s="99"/>
      <c r="K720" s="98"/>
      <c r="L720" s="99"/>
      <c r="M720" s="98"/>
      <c r="N720" s="100"/>
      <c r="O720" s="100"/>
      <c r="P720" s="97"/>
      <c r="Q720" s="98"/>
      <c r="R720" s="98"/>
      <c r="S720" s="98"/>
      <c r="T720" s="98"/>
      <c r="U720" s="99"/>
      <c r="V720" s="98"/>
      <c r="W720" s="98"/>
      <c r="X720" s="99"/>
      <c r="Y720" s="98"/>
    </row>
    <row r="721" spans="2:25" s="90" customFormat="1" ht="21" customHeight="1">
      <c r="B721" s="101"/>
      <c r="C721" s="98"/>
      <c r="D721" s="102"/>
      <c r="E721" s="103"/>
      <c r="F721" s="103"/>
      <c r="G721" s="104"/>
      <c r="H721" s="104"/>
      <c r="I721" s="99"/>
      <c r="J721" s="99"/>
      <c r="K721" s="98"/>
      <c r="L721" s="99"/>
      <c r="M721" s="98"/>
      <c r="N721" s="100"/>
      <c r="O721" s="100"/>
      <c r="P721" s="97"/>
      <c r="Q721" s="98"/>
      <c r="R721" s="98"/>
      <c r="S721" s="98"/>
      <c r="T721" s="98"/>
      <c r="U721" s="99"/>
      <c r="V721" s="98"/>
      <c r="W721" s="98"/>
      <c r="X721" s="99"/>
      <c r="Y721" s="98"/>
    </row>
    <row r="722" spans="2:25" s="90" customFormat="1" ht="21" customHeight="1">
      <c r="B722" s="101"/>
      <c r="C722" s="98"/>
      <c r="D722" s="102"/>
      <c r="E722" s="103"/>
      <c r="F722" s="103"/>
      <c r="G722" s="104"/>
      <c r="H722" s="104"/>
      <c r="I722" s="99"/>
      <c r="J722" s="99"/>
      <c r="K722" s="98"/>
      <c r="L722" s="99"/>
      <c r="M722" s="98"/>
      <c r="N722" s="100"/>
      <c r="O722" s="100"/>
      <c r="P722" s="97"/>
      <c r="Q722" s="98"/>
      <c r="R722" s="98"/>
      <c r="S722" s="98"/>
      <c r="T722" s="98"/>
      <c r="U722" s="99"/>
      <c r="V722" s="98"/>
      <c r="W722" s="98"/>
      <c r="X722" s="99"/>
      <c r="Y722" s="98"/>
    </row>
    <row r="723" spans="2:25" s="90" customFormat="1" ht="21" customHeight="1">
      <c r="B723" s="101"/>
      <c r="C723" s="98"/>
      <c r="D723" s="102"/>
      <c r="E723" s="103"/>
      <c r="F723" s="103"/>
      <c r="G723" s="104"/>
      <c r="H723" s="104"/>
      <c r="I723" s="99"/>
      <c r="J723" s="99"/>
      <c r="K723" s="98"/>
      <c r="L723" s="99"/>
      <c r="M723" s="98"/>
      <c r="N723" s="100"/>
      <c r="O723" s="100"/>
      <c r="P723" s="97"/>
      <c r="Q723" s="98"/>
      <c r="R723" s="98"/>
      <c r="S723" s="98"/>
      <c r="T723" s="98"/>
      <c r="U723" s="99"/>
      <c r="V723" s="98"/>
      <c r="W723" s="98"/>
      <c r="X723" s="99"/>
      <c r="Y723" s="98"/>
    </row>
    <row r="724" spans="2:25" s="90" customFormat="1" ht="21" customHeight="1">
      <c r="B724" s="101"/>
      <c r="C724" s="98"/>
      <c r="D724" s="102"/>
      <c r="E724" s="103"/>
      <c r="F724" s="103"/>
      <c r="G724" s="104"/>
      <c r="H724" s="104"/>
      <c r="I724" s="99"/>
      <c r="J724" s="99"/>
      <c r="K724" s="98"/>
      <c r="L724" s="99"/>
      <c r="M724" s="98"/>
      <c r="N724" s="100"/>
      <c r="O724" s="100"/>
      <c r="P724" s="97"/>
      <c r="Q724" s="98"/>
      <c r="R724" s="98"/>
      <c r="S724" s="98"/>
      <c r="T724" s="98"/>
      <c r="U724" s="99"/>
      <c r="V724" s="98"/>
      <c r="W724" s="98"/>
      <c r="X724" s="99"/>
      <c r="Y724" s="98"/>
    </row>
    <row r="725" spans="2:25" s="90" customFormat="1" ht="21" customHeight="1">
      <c r="B725" s="101"/>
      <c r="C725" s="98"/>
      <c r="D725" s="102"/>
      <c r="E725" s="103"/>
      <c r="F725" s="103"/>
      <c r="G725" s="104"/>
      <c r="H725" s="104"/>
      <c r="I725" s="99"/>
      <c r="J725" s="99"/>
      <c r="K725" s="98"/>
      <c r="L725" s="99"/>
      <c r="M725" s="98"/>
      <c r="N725" s="100"/>
      <c r="O725" s="100"/>
      <c r="P725" s="97"/>
      <c r="Q725" s="98"/>
      <c r="R725" s="98"/>
      <c r="S725" s="98"/>
      <c r="T725" s="98"/>
      <c r="U725" s="99"/>
      <c r="V725" s="98"/>
      <c r="W725" s="98"/>
      <c r="X725" s="99"/>
      <c r="Y725" s="98"/>
    </row>
    <row r="726" spans="2:25" s="90" customFormat="1" ht="21" customHeight="1">
      <c r="B726" s="101"/>
      <c r="C726" s="98"/>
      <c r="D726" s="102"/>
      <c r="E726" s="103"/>
      <c r="F726" s="103"/>
      <c r="G726" s="104"/>
      <c r="H726" s="104"/>
      <c r="I726" s="99"/>
      <c r="J726" s="99"/>
      <c r="K726" s="98"/>
      <c r="L726" s="99"/>
      <c r="M726" s="98"/>
      <c r="N726" s="100"/>
      <c r="O726" s="100"/>
      <c r="P726" s="97"/>
      <c r="Q726" s="98"/>
      <c r="R726" s="98"/>
      <c r="S726" s="98"/>
      <c r="T726" s="98"/>
      <c r="U726" s="99"/>
      <c r="V726" s="98"/>
      <c r="W726" s="98"/>
      <c r="X726" s="99"/>
      <c r="Y726" s="98"/>
    </row>
    <row r="727" spans="2:25" s="90" customFormat="1" ht="21" customHeight="1">
      <c r="B727" s="101"/>
      <c r="C727" s="98"/>
      <c r="D727" s="102"/>
      <c r="E727" s="103"/>
      <c r="F727" s="103"/>
      <c r="G727" s="104"/>
      <c r="H727" s="104"/>
      <c r="I727" s="99"/>
      <c r="J727" s="99"/>
      <c r="K727" s="98"/>
      <c r="L727" s="99"/>
      <c r="M727" s="98"/>
      <c r="N727" s="100"/>
      <c r="O727" s="100"/>
      <c r="P727" s="97"/>
      <c r="Q727" s="98"/>
      <c r="R727" s="98"/>
      <c r="S727" s="98"/>
      <c r="T727" s="98"/>
      <c r="U727" s="99"/>
      <c r="V727" s="98"/>
      <c r="W727" s="98"/>
      <c r="X727" s="99"/>
      <c r="Y727" s="98"/>
    </row>
    <row r="728" spans="2:25" s="90" customFormat="1" ht="21" customHeight="1">
      <c r="B728" s="101"/>
      <c r="C728" s="98"/>
      <c r="D728" s="102"/>
      <c r="E728" s="103"/>
      <c r="F728" s="103"/>
      <c r="G728" s="104"/>
      <c r="H728" s="104"/>
      <c r="I728" s="99"/>
      <c r="J728" s="99"/>
      <c r="K728" s="98"/>
      <c r="L728" s="99"/>
      <c r="M728" s="98"/>
      <c r="N728" s="100"/>
      <c r="O728" s="100"/>
      <c r="P728" s="97"/>
      <c r="Q728" s="98"/>
      <c r="R728" s="98"/>
      <c r="S728" s="98"/>
      <c r="T728" s="98"/>
      <c r="U728" s="99"/>
      <c r="V728" s="98"/>
      <c r="W728" s="98"/>
      <c r="X728" s="99"/>
      <c r="Y728" s="98"/>
    </row>
    <row r="729" spans="2:25" s="90" customFormat="1" ht="21" customHeight="1">
      <c r="B729" s="101"/>
      <c r="C729" s="98"/>
      <c r="D729" s="102"/>
      <c r="E729" s="103"/>
      <c r="F729" s="103"/>
      <c r="G729" s="104"/>
      <c r="H729" s="104"/>
      <c r="I729" s="99"/>
      <c r="J729" s="99"/>
      <c r="K729" s="98"/>
      <c r="L729" s="99"/>
      <c r="M729" s="98"/>
      <c r="N729" s="100"/>
      <c r="O729" s="100"/>
      <c r="P729" s="97"/>
      <c r="Q729" s="98"/>
      <c r="R729" s="98"/>
      <c r="S729" s="98"/>
      <c r="T729" s="98"/>
      <c r="U729" s="99"/>
      <c r="V729" s="98"/>
      <c r="W729" s="98"/>
      <c r="X729" s="99"/>
      <c r="Y729" s="98"/>
    </row>
    <row r="730" spans="2:25" s="90" customFormat="1" ht="21" customHeight="1">
      <c r="B730" s="101"/>
      <c r="C730" s="98"/>
      <c r="D730" s="102"/>
      <c r="E730" s="103"/>
      <c r="F730" s="103"/>
      <c r="G730" s="104"/>
      <c r="H730" s="104"/>
      <c r="I730" s="99"/>
      <c r="J730" s="99"/>
      <c r="K730" s="98"/>
      <c r="L730" s="99"/>
      <c r="M730" s="98"/>
      <c r="N730" s="100"/>
      <c r="O730" s="100"/>
      <c r="P730" s="97"/>
      <c r="Q730" s="98"/>
      <c r="R730" s="98"/>
      <c r="S730" s="98"/>
      <c r="T730" s="98"/>
      <c r="U730" s="99"/>
      <c r="V730" s="98"/>
      <c r="W730" s="98"/>
      <c r="X730" s="99"/>
      <c r="Y730" s="98"/>
    </row>
    <row r="731" spans="2:25" s="90" customFormat="1" ht="21" customHeight="1">
      <c r="B731" s="101"/>
      <c r="C731" s="98"/>
      <c r="D731" s="102"/>
      <c r="E731" s="103"/>
      <c r="F731" s="103"/>
      <c r="G731" s="104"/>
      <c r="H731" s="104"/>
      <c r="I731" s="99"/>
      <c r="J731" s="99"/>
      <c r="K731" s="98"/>
      <c r="L731" s="99"/>
      <c r="M731" s="98"/>
      <c r="N731" s="100"/>
      <c r="O731" s="100"/>
      <c r="P731" s="97"/>
      <c r="Q731" s="98"/>
      <c r="R731" s="98"/>
      <c r="S731" s="98"/>
      <c r="T731" s="98"/>
      <c r="U731" s="99"/>
      <c r="V731" s="98"/>
      <c r="W731" s="98"/>
      <c r="X731" s="99"/>
      <c r="Y731" s="98"/>
    </row>
    <row r="732" spans="2:25" s="90" customFormat="1" ht="21" customHeight="1">
      <c r="B732" s="101"/>
      <c r="C732" s="98"/>
      <c r="D732" s="102"/>
      <c r="E732" s="103"/>
      <c r="F732" s="103"/>
      <c r="G732" s="104"/>
      <c r="H732" s="104"/>
      <c r="I732" s="99"/>
      <c r="J732" s="99"/>
      <c r="K732" s="98"/>
      <c r="L732" s="99"/>
      <c r="M732" s="98"/>
      <c r="N732" s="100"/>
      <c r="O732" s="100"/>
      <c r="P732" s="97"/>
      <c r="Q732" s="98"/>
      <c r="R732" s="98"/>
      <c r="S732" s="98"/>
      <c r="T732" s="98"/>
      <c r="U732" s="99"/>
      <c r="V732" s="98"/>
      <c r="W732" s="98"/>
      <c r="X732" s="99"/>
      <c r="Y732" s="98"/>
    </row>
    <row r="733" spans="2:25" s="90" customFormat="1" ht="21" customHeight="1">
      <c r="B733" s="101"/>
      <c r="C733" s="98"/>
      <c r="D733" s="102"/>
      <c r="E733" s="103"/>
      <c r="F733" s="103"/>
      <c r="G733" s="104"/>
      <c r="H733" s="104"/>
      <c r="I733" s="99"/>
      <c r="J733" s="99"/>
      <c r="K733" s="98"/>
      <c r="L733" s="99"/>
      <c r="M733" s="98"/>
      <c r="N733" s="100"/>
      <c r="O733" s="100"/>
      <c r="P733" s="97"/>
      <c r="Q733" s="98"/>
      <c r="R733" s="98"/>
      <c r="S733" s="98"/>
      <c r="T733" s="98"/>
      <c r="U733" s="99"/>
      <c r="V733" s="98"/>
      <c r="W733" s="98"/>
      <c r="X733" s="99"/>
      <c r="Y733" s="98"/>
    </row>
    <row r="734" spans="2:25" s="90" customFormat="1" ht="21" customHeight="1">
      <c r="B734" s="101"/>
      <c r="C734" s="98"/>
      <c r="D734" s="102"/>
      <c r="E734" s="103"/>
      <c r="F734" s="103"/>
      <c r="G734" s="104"/>
      <c r="H734" s="104"/>
      <c r="I734" s="99"/>
      <c r="J734" s="99"/>
      <c r="K734" s="98"/>
      <c r="L734" s="99"/>
      <c r="M734" s="98"/>
      <c r="N734" s="100"/>
      <c r="O734" s="100"/>
      <c r="P734" s="97"/>
      <c r="Q734" s="98"/>
      <c r="R734" s="98"/>
      <c r="S734" s="98"/>
      <c r="T734" s="98"/>
      <c r="U734" s="99"/>
      <c r="V734" s="98"/>
      <c r="W734" s="98"/>
      <c r="X734" s="99"/>
      <c r="Y734" s="98"/>
    </row>
    <row r="735" spans="2:25" s="90" customFormat="1" ht="21" customHeight="1">
      <c r="B735" s="101"/>
      <c r="C735" s="98"/>
      <c r="D735" s="102"/>
      <c r="E735" s="103"/>
      <c r="F735" s="103"/>
      <c r="G735" s="104"/>
      <c r="H735" s="104"/>
      <c r="I735" s="99"/>
      <c r="J735" s="99"/>
      <c r="K735" s="98"/>
      <c r="L735" s="99"/>
      <c r="M735" s="98"/>
      <c r="N735" s="100"/>
      <c r="O735" s="100"/>
      <c r="P735" s="97"/>
      <c r="Q735" s="98"/>
      <c r="R735" s="98"/>
      <c r="S735" s="98"/>
      <c r="T735" s="98"/>
      <c r="U735" s="99"/>
      <c r="V735" s="98"/>
      <c r="W735" s="98"/>
      <c r="X735" s="99"/>
      <c r="Y735" s="98"/>
    </row>
    <row r="736" spans="2:25" s="90" customFormat="1" ht="21" customHeight="1">
      <c r="B736" s="101"/>
      <c r="C736" s="98"/>
      <c r="D736" s="102"/>
      <c r="E736" s="103"/>
      <c r="F736" s="103"/>
      <c r="G736" s="104"/>
      <c r="H736" s="104"/>
      <c r="I736" s="99"/>
      <c r="J736" s="99"/>
      <c r="K736" s="98"/>
      <c r="L736" s="99"/>
      <c r="M736" s="98"/>
      <c r="N736" s="100"/>
      <c r="O736" s="100"/>
      <c r="P736" s="97"/>
      <c r="Q736" s="98"/>
      <c r="R736" s="98"/>
      <c r="S736" s="98"/>
      <c r="T736" s="98"/>
      <c r="U736" s="99"/>
      <c r="V736" s="98"/>
      <c r="W736" s="98"/>
      <c r="X736" s="99"/>
      <c r="Y736" s="98"/>
    </row>
    <row r="737" spans="2:25" s="90" customFormat="1" ht="21" customHeight="1">
      <c r="B737" s="101"/>
      <c r="C737" s="98"/>
      <c r="D737" s="102"/>
      <c r="E737" s="103"/>
      <c r="F737" s="103"/>
      <c r="G737" s="104"/>
      <c r="H737" s="104"/>
      <c r="I737" s="99"/>
      <c r="J737" s="99"/>
      <c r="K737" s="98"/>
      <c r="L737" s="99"/>
      <c r="M737" s="98"/>
      <c r="N737" s="100"/>
      <c r="O737" s="100"/>
      <c r="P737" s="97"/>
      <c r="Q737" s="98"/>
      <c r="R737" s="98"/>
      <c r="S737" s="98"/>
      <c r="T737" s="98"/>
      <c r="U737" s="99"/>
      <c r="V737" s="98"/>
      <c r="W737" s="98"/>
      <c r="X737" s="99"/>
      <c r="Y737" s="98"/>
    </row>
    <row r="738" spans="2:25" s="90" customFormat="1" ht="21" customHeight="1">
      <c r="B738" s="101"/>
      <c r="C738" s="98"/>
      <c r="D738" s="102"/>
      <c r="E738" s="103"/>
      <c r="F738" s="103"/>
      <c r="G738" s="104"/>
      <c r="H738" s="104"/>
      <c r="I738" s="99"/>
      <c r="J738" s="99"/>
      <c r="K738" s="98"/>
      <c r="L738" s="99"/>
      <c r="M738" s="98"/>
      <c r="N738" s="100"/>
      <c r="O738" s="100"/>
      <c r="P738" s="97"/>
      <c r="Q738" s="98"/>
      <c r="R738" s="98"/>
      <c r="S738" s="98"/>
      <c r="T738" s="98"/>
      <c r="U738" s="99"/>
      <c r="V738" s="98"/>
      <c r="W738" s="98"/>
      <c r="X738" s="99"/>
      <c r="Y738" s="98"/>
    </row>
    <row r="739" spans="2:25" s="90" customFormat="1" ht="21" customHeight="1">
      <c r="B739" s="101"/>
      <c r="C739" s="98"/>
      <c r="D739" s="102"/>
      <c r="E739" s="103"/>
      <c r="F739" s="103"/>
      <c r="G739" s="104"/>
      <c r="H739" s="104"/>
      <c r="I739" s="99"/>
      <c r="J739" s="99"/>
      <c r="K739" s="98"/>
      <c r="L739" s="99"/>
      <c r="M739" s="98"/>
      <c r="N739" s="100"/>
      <c r="O739" s="100"/>
      <c r="P739" s="97"/>
      <c r="Q739" s="98"/>
      <c r="R739" s="98"/>
      <c r="S739" s="98"/>
      <c r="T739" s="98"/>
      <c r="U739" s="99"/>
      <c r="V739" s="98"/>
      <c r="W739" s="98"/>
      <c r="X739" s="99"/>
      <c r="Y739" s="98"/>
    </row>
    <row r="740" spans="2:25" s="90" customFormat="1" ht="21" customHeight="1">
      <c r="B740" s="101"/>
      <c r="C740" s="98"/>
      <c r="D740" s="102"/>
      <c r="E740" s="103"/>
      <c r="F740" s="103"/>
      <c r="G740" s="104"/>
      <c r="H740" s="104"/>
      <c r="I740" s="99"/>
      <c r="J740" s="99"/>
      <c r="K740" s="98"/>
      <c r="L740" s="99"/>
      <c r="M740" s="98"/>
      <c r="N740" s="100"/>
      <c r="O740" s="100"/>
      <c r="P740" s="97"/>
      <c r="Q740" s="98"/>
      <c r="R740" s="98"/>
      <c r="S740" s="98"/>
      <c r="T740" s="98"/>
      <c r="U740" s="99"/>
      <c r="V740" s="98"/>
      <c r="W740" s="98"/>
      <c r="X740" s="99"/>
      <c r="Y740" s="98"/>
    </row>
    <row r="741" spans="2:25" s="90" customFormat="1" ht="21" customHeight="1">
      <c r="B741" s="101"/>
      <c r="C741" s="98"/>
      <c r="D741" s="102"/>
      <c r="E741" s="103"/>
      <c r="F741" s="103"/>
      <c r="G741" s="104"/>
      <c r="H741" s="104"/>
      <c r="I741" s="99"/>
      <c r="J741" s="99"/>
      <c r="K741" s="98"/>
      <c r="L741" s="99"/>
      <c r="M741" s="98"/>
      <c r="N741" s="100"/>
      <c r="O741" s="100"/>
      <c r="P741" s="97"/>
      <c r="Q741" s="98"/>
      <c r="R741" s="98"/>
      <c r="S741" s="98"/>
      <c r="T741" s="98"/>
      <c r="U741" s="99"/>
      <c r="V741" s="98"/>
      <c r="W741" s="98"/>
      <c r="X741" s="99"/>
      <c r="Y741" s="98"/>
    </row>
    <row r="742" spans="2:25" s="90" customFormat="1" ht="21" customHeight="1">
      <c r="B742" s="101"/>
      <c r="C742" s="98"/>
      <c r="D742" s="102"/>
      <c r="E742" s="103"/>
      <c r="F742" s="103"/>
      <c r="G742" s="104"/>
      <c r="H742" s="104"/>
      <c r="I742" s="99"/>
      <c r="J742" s="99"/>
      <c r="K742" s="98"/>
      <c r="L742" s="99"/>
      <c r="M742" s="98"/>
      <c r="N742" s="100"/>
      <c r="O742" s="100"/>
      <c r="P742" s="97"/>
      <c r="Q742" s="98"/>
      <c r="R742" s="98"/>
      <c r="S742" s="98"/>
      <c r="T742" s="98"/>
      <c r="U742" s="99"/>
      <c r="V742" s="98"/>
      <c r="W742" s="98"/>
      <c r="X742" s="99"/>
      <c r="Y742" s="98"/>
    </row>
    <row r="743" spans="2:25" s="90" customFormat="1" ht="21" customHeight="1">
      <c r="B743" s="101"/>
      <c r="C743" s="98"/>
      <c r="D743" s="102"/>
      <c r="E743" s="103"/>
      <c r="F743" s="103"/>
      <c r="G743" s="104"/>
      <c r="H743" s="104"/>
      <c r="I743" s="99"/>
      <c r="J743" s="99"/>
      <c r="K743" s="98"/>
      <c r="L743" s="99"/>
      <c r="M743" s="98"/>
      <c r="N743" s="100"/>
      <c r="O743" s="100"/>
      <c r="P743" s="97"/>
      <c r="Q743" s="98"/>
      <c r="R743" s="98"/>
      <c r="S743" s="98"/>
      <c r="T743" s="98"/>
      <c r="U743" s="99"/>
      <c r="V743" s="98"/>
      <c r="W743" s="98"/>
      <c r="X743" s="99"/>
      <c r="Y743" s="98"/>
    </row>
    <row r="744" spans="2:25" s="90" customFormat="1" ht="21" customHeight="1">
      <c r="B744" s="101"/>
      <c r="C744" s="98"/>
      <c r="D744" s="102"/>
      <c r="E744" s="103"/>
      <c r="F744" s="103"/>
      <c r="G744" s="104"/>
      <c r="H744" s="104"/>
      <c r="I744" s="99"/>
      <c r="J744" s="99"/>
      <c r="K744" s="98"/>
      <c r="L744" s="99"/>
      <c r="M744" s="98"/>
      <c r="N744" s="100"/>
      <c r="O744" s="100"/>
      <c r="P744" s="97"/>
      <c r="Q744" s="98"/>
      <c r="R744" s="98"/>
      <c r="S744" s="98"/>
      <c r="T744" s="98"/>
      <c r="U744" s="99"/>
      <c r="V744" s="98"/>
      <c r="W744" s="98"/>
      <c r="X744" s="99"/>
      <c r="Y744" s="98"/>
    </row>
    <row r="745" spans="2:25" s="90" customFormat="1" ht="21" customHeight="1">
      <c r="B745" s="101"/>
      <c r="C745" s="98"/>
      <c r="D745" s="102"/>
      <c r="E745" s="103"/>
      <c r="F745" s="103"/>
      <c r="G745" s="104"/>
      <c r="H745" s="104"/>
      <c r="I745" s="99"/>
      <c r="J745" s="99"/>
      <c r="K745" s="98"/>
      <c r="L745" s="99"/>
      <c r="M745" s="98"/>
      <c r="N745" s="100"/>
      <c r="O745" s="100"/>
      <c r="P745" s="97"/>
      <c r="Q745" s="98"/>
      <c r="R745" s="98"/>
      <c r="S745" s="98"/>
      <c r="T745" s="98"/>
      <c r="U745" s="99"/>
      <c r="V745" s="98"/>
      <c r="W745" s="98"/>
      <c r="X745" s="99"/>
      <c r="Y745" s="98"/>
    </row>
    <row r="746" spans="2:25" s="90" customFormat="1" ht="21" customHeight="1">
      <c r="B746" s="101"/>
      <c r="C746" s="98"/>
      <c r="D746" s="102"/>
      <c r="E746" s="103"/>
      <c r="F746" s="103"/>
      <c r="G746" s="104"/>
      <c r="H746" s="104"/>
      <c r="I746" s="99"/>
      <c r="J746" s="99"/>
      <c r="K746" s="98"/>
      <c r="L746" s="99"/>
      <c r="M746" s="98"/>
      <c r="N746" s="100"/>
      <c r="O746" s="100"/>
      <c r="P746" s="97"/>
      <c r="Q746" s="98"/>
      <c r="R746" s="98"/>
      <c r="S746" s="98"/>
      <c r="T746" s="98"/>
      <c r="U746" s="99"/>
      <c r="V746" s="98"/>
      <c r="W746" s="98"/>
      <c r="X746" s="99"/>
      <c r="Y746" s="98"/>
    </row>
    <row r="747" spans="2:25" s="90" customFormat="1" ht="21" customHeight="1">
      <c r="B747" s="101"/>
      <c r="C747" s="98"/>
      <c r="D747" s="102"/>
      <c r="E747" s="103"/>
      <c r="F747" s="103"/>
      <c r="G747" s="104"/>
      <c r="H747" s="104"/>
      <c r="I747" s="99"/>
      <c r="J747" s="99"/>
      <c r="K747" s="98"/>
      <c r="L747" s="99"/>
      <c r="M747" s="98"/>
      <c r="N747" s="100"/>
      <c r="O747" s="100"/>
      <c r="P747" s="97"/>
      <c r="Q747" s="98"/>
      <c r="R747" s="98"/>
      <c r="S747" s="98"/>
      <c r="T747" s="98"/>
      <c r="U747" s="99"/>
      <c r="V747" s="98"/>
      <c r="W747" s="98"/>
      <c r="X747" s="99"/>
      <c r="Y747" s="98"/>
    </row>
    <row r="748" spans="2:25" s="90" customFormat="1" ht="21" customHeight="1">
      <c r="B748" s="101"/>
      <c r="C748" s="98"/>
      <c r="D748" s="102"/>
      <c r="E748" s="103"/>
      <c r="F748" s="103"/>
      <c r="G748" s="104"/>
      <c r="H748" s="104"/>
      <c r="I748" s="99"/>
      <c r="J748" s="99"/>
      <c r="K748" s="98"/>
      <c r="L748" s="99"/>
      <c r="M748" s="98"/>
      <c r="N748" s="100"/>
      <c r="O748" s="100"/>
      <c r="P748" s="97"/>
      <c r="Q748" s="98"/>
      <c r="R748" s="98"/>
      <c r="S748" s="98"/>
      <c r="T748" s="98"/>
      <c r="U748" s="99"/>
      <c r="V748" s="98"/>
      <c r="W748" s="98"/>
      <c r="X748" s="99"/>
      <c r="Y748" s="98"/>
    </row>
    <row r="749" spans="2:25" s="90" customFormat="1" ht="21" customHeight="1">
      <c r="B749" s="101"/>
      <c r="C749" s="98"/>
      <c r="D749" s="102"/>
      <c r="E749" s="103"/>
      <c r="F749" s="103"/>
      <c r="G749" s="104"/>
      <c r="H749" s="104"/>
      <c r="I749" s="99"/>
      <c r="J749" s="99"/>
      <c r="K749" s="98"/>
      <c r="L749" s="99"/>
      <c r="M749" s="98"/>
      <c r="N749" s="100"/>
      <c r="O749" s="100"/>
      <c r="P749" s="97"/>
      <c r="Q749" s="98"/>
      <c r="R749" s="98"/>
      <c r="S749" s="98"/>
      <c r="T749" s="98"/>
      <c r="U749" s="99"/>
      <c r="V749" s="98"/>
      <c r="W749" s="98"/>
      <c r="X749" s="99"/>
      <c r="Y749" s="98"/>
    </row>
    <row r="750" spans="2:25" s="90" customFormat="1" ht="21" customHeight="1">
      <c r="B750" s="101"/>
      <c r="C750" s="98"/>
      <c r="D750" s="102"/>
      <c r="E750" s="103"/>
      <c r="F750" s="103"/>
      <c r="G750" s="104"/>
      <c r="H750" s="104"/>
      <c r="I750" s="99"/>
      <c r="J750" s="99"/>
      <c r="K750" s="98"/>
      <c r="L750" s="99"/>
      <c r="M750" s="98"/>
      <c r="N750" s="100"/>
      <c r="O750" s="100"/>
      <c r="P750" s="97"/>
      <c r="Q750" s="98"/>
      <c r="R750" s="98"/>
      <c r="S750" s="98"/>
      <c r="T750" s="98"/>
      <c r="U750" s="99"/>
      <c r="V750" s="98"/>
      <c r="W750" s="98"/>
      <c r="X750" s="99"/>
      <c r="Y750" s="98"/>
    </row>
    <row r="751" spans="2:25" s="90" customFormat="1" ht="21" customHeight="1">
      <c r="B751" s="101"/>
      <c r="C751" s="98"/>
      <c r="D751" s="102"/>
      <c r="E751" s="103"/>
      <c r="F751" s="103"/>
      <c r="G751" s="104"/>
      <c r="H751" s="104"/>
      <c r="I751" s="99"/>
      <c r="J751" s="99"/>
      <c r="K751" s="98"/>
      <c r="L751" s="99"/>
      <c r="M751" s="98"/>
      <c r="N751" s="100"/>
      <c r="O751" s="100"/>
      <c r="P751" s="97"/>
      <c r="Q751" s="98"/>
      <c r="R751" s="98"/>
      <c r="S751" s="98"/>
      <c r="T751" s="98"/>
      <c r="U751" s="99"/>
      <c r="V751" s="98"/>
      <c r="W751" s="98"/>
      <c r="X751" s="99"/>
      <c r="Y751" s="98"/>
    </row>
    <row r="752" spans="2:25" s="90" customFormat="1" ht="21" customHeight="1">
      <c r="B752" s="101"/>
      <c r="C752" s="98"/>
      <c r="D752" s="102"/>
      <c r="E752" s="103"/>
      <c r="F752" s="103"/>
      <c r="G752" s="104"/>
      <c r="H752" s="104"/>
      <c r="I752" s="99"/>
      <c r="J752" s="99"/>
      <c r="K752" s="98"/>
      <c r="L752" s="99"/>
      <c r="M752" s="98"/>
      <c r="N752" s="100"/>
      <c r="O752" s="100"/>
      <c r="P752" s="97"/>
      <c r="Q752" s="98"/>
      <c r="R752" s="98"/>
      <c r="S752" s="98"/>
      <c r="T752" s="98"/>
      <c r="U752" s="99"/>
      <c r="V752" s="98"/>
      <c r="W752" s="98"/>
      <c r="X752" s="99"/>
      <c r="Y752" s="98"/>
    </row>
    <row r="753" spans="2:25" s="90" customFormat="1" ht="21" customHeight="1">
      <c r="B753" s="101"/>
      <c r="C753" s="98"/>
      <c r="D753" s="102"/>
      <c r="E753" s="103"/>
      <c r="F753" s="103"/>
      <c r="G753" s="104"/>
      <c r="H753" s="104"/>
      <c r="I753" s="99"/>
      <c r="J753" s="99"/>
      <c r="K753" s="98"/>
      <c r="L753" s="99"/>
      <c r="M753" s="98"/>
      <c r="N753" s="100"/>
      <c r="O753" s="100"/>
      <c r="P753" s="97"/>
      <c r="Q753" s="98"/>
      <c r="R753" s="98"/>
      <c r="S753" s="98"/>
      <c r="T753" s="98"/>
      <c r="U753" s="99"/>
      <c r="V753" s="98"/>
      <c r="W753" s="98"/>
      <c r="X753" s="99"/>
      <c r="Y753" s="98"/>
    </row>
    <row r="754" spans="2:25" s="90" customFormat="1" ht="21" customHeight="1">
      <c r="B754" s="101"/>
      <c r="C754" s="98"/>
      <c r="D754" s="102"/>
      <c r="E754" s="103"/>
      <c r="F754" s="103"/>
      <c r="G754" s="104"/>
      <c r="H754" s="104"/>
      <c r="I754" s="99"/>
      <c r="J754" s="99"/>
      <c r="K754" s="98"/>
      <c r="L754" s="99"/>
      <c r="M754" s="98"/>
      <c r="N754" s="100"/>
      <c r="O754" s="100"/>
      <c r="P754" s="97"/>
      <c r="Q754" s="98"/>
      <c r="R754" s="98"/>
      <c r="S754" s="98"/>
      <c r="T754" s="98"/>
      <c r="U754" s="99"/>
      <c r="V754" s="98"/>
      <c r="W754" s="98"/>
      <c r="X754" s="99"/>
      <c r="Y754" s="98"/>
    </row>
    <row r="755" spans="2:25" s="90" customFormat="1" ht="21" customHeight="1">
      <c r="B755" s="101"/>
      <c r="C755" s="98"/>
      <c r="D755" s="102"/>
      <c r="E755" s="103"/>
      <c r="F755" s="103"/>
      <c r="G755" s="104"/>
      <c r="H755" s="104"/>
      <c r="I755" s="99"/>
      <c r="J755" s="99"/>
      <c r="K755" s="98"/>
      <c r="L755" s="99"/>
      <c r="M755" s="98"/>
      <c r="N755" s="100"/>
      <c r="O755" s="100"/>
      <c r="P755" s="97"/>
      <c r="Q755" s="98"/>
      <c r="R755" s="98"/>
      <c r="S755" s="98"/>
      <c r="T755" s="98"/>
      <c r="U755" s="99"/>
      <c r="V755" s="98"/>
      <c r="W755" s="98"/>
      <c r="X755" s="99"/>
      <c r="Y755" s="98"/>
    </row>
    <row r="756" spans="2:25" s="90" customFormat="1" ht="21" customHeight="1">
      <c r="B756" s="101"/>
      <c r="C756" s="98"/>
      <c r="D756" s="102"/>
      <c r="E756" s="103"/>
      <c r="F756" s="103"/>
      <c r="G756" s="104"/>
      <c r="H756" s="104"/>
      <c r="I756" s="99"/>
      <c r="J756" s="99"/>
      <c r="K756" s="98"/>
      <c r="L756" s="99"/>
      <c r="M756" s="98"/>
      <c r="N756" s="100"/>
      <c r="O756" s="100"/>
      <c r="P756" s="97"/>
      <c r="Q756" s="98"/>
      <c r="R756" s="98"/>
      <c r="S756" s="98"/>
      <c r="T756" s="98"/>
      <c r="U756" s="99"/>
      <c r="V756" s="98"/>
      <c r="W756" s="98"/>
      <c r="X756" s="99"/>
      <c r="Y756" s="98"/>
    </row>
    <row r="757" spans="2:25" s="90" customFormat="1" ht="21" customHeight="1">
      <c r="B757" s="101"/>
      <c r="C757" s="98"/>
      <c r="D757" s="102"/>
      <c r="E757" s="103"/>
      <c r="F757" s="103"/>
      <c r="G757" s="104"/>
      <c r="H757" s="104"/>
      <c r="I757" s="99"/>
      <c r="J757" s="99"/>
      <c r="K757" s="98"/>
      <c r="L757" s="99"/>
      <c r="M757" s="98"/>
      <c r="N757" s="100"/>
      <c r="O757" s="100"/>
      <c r="P757" s="97"/>
      <c r="Q757" s="98"/>
      <c r="R757" s="98"/>
      <c r="S757" s="98"/>
      <c r="T757" s="98"/>
      <c r="U757" s="99"/>
      <c r="V757" s="98"/>
      <c r="W757" s="98"/>
      <c r="X757" s="99"/>
      <c r="Y757" s="98"/>
    </row>
    <row r="758" spans="2:25" s="90" customFormat="1" ht="21" customHeight="1">
      <c r="B758" s="101"/>
      <c r="C758" s="98"/>
      <c r="D758" s="102"/>
      <c r="E758" s="103"/>
      <c r="F758" s="103"/>
      <c r="G758" s="104"/>
      <c r="H758" s="104"/>
      <c r="I758" s="99"/>
      <c r="J758" s="99"/>
      <c r="K758" s="98"/>
      <c r="L758" s="99"/>
      <c r="M758" s="98"/>
      <c r="N758" s="100"/>
      <c r="O758" s="100"/>
      <c r="P758" s="97"/>
      <c r="Q758" s="98"/>
      <c r="R758" s="98"/>
      <c r="S758" s="98"/>
      <c r="T758" s="98"/>
      <c r="U758" s="99"/>
      <c r="V758" s="98"/>
      <c r="W758" s="98"/>
      <c r="X758" s="99"/>
      <c r="Y758" s="98"/>
    </row>
    <row r="759" spans="2:25" s="90" customFormat="1" ht="21" customHeight="1">
      <c r="B759" s="101"/>
      <c r="C759" s="98"/>
      <c r="D759" s="102"/>
      <c r="E759" s="103"/>
      <c r="F759" s="103"/>
      <c r="G759" s="104"/>
      <c r="H759" s="104"/>
      <c r="I759" s="99"/>
      <c r="J759" s="99"/>
      <c r="K759" s="98"/>
      <c r="L759" s="99"/>
      <c r="M759" s="98"/>
      <c r="N759" s="100"/>
      <c r="O759" s="100"/>
      <c r="P759" s="97"/>
      <c r="Q759" s="98"/>
      <c r="R759" s="98"/>
      <c r="S759" s="98"/>
      <c r="T759" s="98"/>
      <c r="U759" s="99"/>
      <c r="V759" s="98"/>
      <c r="W759" s="98"/>
      <c r="X759" s="99"/>
      <c r="Y759" s="98"/>
    </row>
    <row r="760" spans="2:25" s="90" customFormat="1" ht="21" customHeight="1">
      <c r="B760" s="101"/>
      <c r="C760" s="98"/>
      <c r="D760" s="102"/>
      <c r="E760" s="103"/>
      <c r="F760" s="103"/>
      <c r="G760" s="104"/>
      <c r="H760" s="104"/>
      <c r="I760" s="99"/>
      <c r="J760" s="99"/>
      <c r="K760" s="98"/>
      <c r="L760" s="99"/>
      <c r="M760" s="98"/>
      <c r="N760" s="100"/>
      <c r="O760" s="100"/>
      <c r="P760" s="97"/>
      <c r="Q760" s="98"/>
      <c r="R760" s="98"/>
      <c r="S760" s="98"/>
      <c r="T760" s="98"/>
      <c r="U760" s="99"/>
      <c r="V760" s="98"/>
      <c r="W760" s="98"/>
      <c r="X760" s="99"/>
      <c r="Y760" s="98"/>
    </row>
    <row r="761" spans="2:25" s="90" customFormat="1" ht="21" customHeight="1">
      <c r="B761" s="101"/>
      <c r="C761" s="98"/>
      <c r="D761" s="102"/>
      <c r="E761" s="103"/>
      <c r="F761" s="103"/>
      <c r="G761" s="104"/>
      <c r="H761" s="104"/>
      <c r="I761" s="99"/>
      <c r="J761" s="99"/>
      <c r="K761" s="98"/>
      <c r="L761" s="99"/>
      <c r="M761" s="98"/>
      <c r="N761" s="100"/>
      <c r="O761" s="100"/>
      <c r="P761" s="97"/>
      <c r="Q761" s="98"/>
      <c r="R761" s="98"/>
      <c r="S761" s="98"/>
      <c r="T761" s="98"/>
      <c r="U761" s="99"/>
      <c r="V761" s="98"/>
      <c r="W761" s="98"/>
      <c r="X761" s="99"/>
      <c r="Y761" s="98"/>
    </row>
    <row r="762" spans="2:25" s="90" customFormat="1" ht="21" customHeight="1">
      <c r="B762" s="101"/>
      <c r="C762" s="98"/>
      <c r="D762" s="102"/>
      <c r="E762" s="103"/>
      <c r="F762" s="103"/>
      <c r="G762" s="104"/>
      <c r="H762" s="104"/>
      <c r="I762" s="99"/>
      <c r="J762" s="99"/>
      <c r="K762" s="98"/>
      <c r="L762" s="99"/>
      <c r="M762" s="98"/>
      <c r="N762" s="100"/>
      <c r="O762" s="100"/>
      <c r="P762" s="97"/>
      <c r="Q762" s="98"/>
      <c r="R762" s="98"/>
      <c r="S762" s="98"/>
      <c r="T762" s="98"/>
      <c r="U762" s="99"/>
      <c r="V762" s="98"/>
      <c r="W762" s="98"/>
      <c r="X762" s="99"/>
      <c r="Y762" s="98"/>
    </row>
    <row r="763" spans="2:25" s="90" customFormat="1" ht="21" customHeight="1">
      <c r="B763" s="101"/>
      <c r="C763" s="98"/>
      <c r="D763" s="102"/>
      <c r="E763" s="103"/>
      <c r="F763" s="103"/>
      <c r="G763" s="104"/>
      <c r="H763" s="104"/>
      <c r="I763" s="99"/>
      <c r="J763" s="99"/>
      <c r="K763" s="98"/>
      <c r="L763" s="99"/>
      <c r="M763" s="98"/>
      <c r="N763" s="100"/>
      <c r="O763" s="100"/>
      <c r="P763" s="97"/>
      <c r="Q763" s="98"/>
      <c r="R763" s="98"/>
      <c r="S763" s="98"/>
      <c r="T763" s="98"/>
      <c r="U763" s="99"/>
      <c r="V763" s="98"/>
      <c r="W763" s="98"/>
      <c r="X763" s="99"/>
      <c r="Y763" s="98"/>
    </row>
    <row r="764" spans="2:25" s="90" customFormat="1" ht="21" customHeight="1">
      <c r="B764" s="101"/>
      <c r="C764" s="98"/>
      <c r="D764" s="102"/>
      <c r="E764" s="103"/>
      <c r="F764" s="103"/>
      <c r="G764" s="104"/>
      <c r="H764" s="104"/>
      <c r="I764" s="99"/>
      <c r="J764" s="99"/>
      <c r="K764" s="98"/>
      <c r="L764" s="99"/>
      <c r="M764" s="98"/>
      <c r="N764" s="100"/>
      <c r="O764" s="100"/>
      <c r="P764" s="97"/>
      <c r="Q764" s="98"/>
      <c r="R764" s="98"/>
      <c r="S764" s="98"/>
      <c r="T764" s="98"/>
      <c r="U764" s="99"/>
      <c r="V764" s="98"/>
      <c r="W764" s="98"/>
      <c r="X764" s="99"/>
      <c r="Y764" s="98"/>
    </row>
    <row r="765" spans="2:25" s="90" customFormat="1" ht="21" customHeight="1">
      <c r="B765" s="101"/>
      <c r="C765" s="98"/>
      <c r="D765" s="102"/>
      <c r="E765" s="103"/>
      <c r="F765" s="103"/>
      <c r="G765" s="104"/>
      <c r="H765" s="104"/>
      <c r="I765" s="99"/>
      <c r="J765" s="99"/>
      <c r="K765" s="98"/>
      <c r="L765" s="99"/>
      <c r="M765" s="98"/>
      <c r="N765" s="100"/>
      <c r="O765" s="100"/>
      <c r="P765" s="97"/>
      <c r="Q765" s="98"/>
      <c r="R765" s="98"/>
      <c r="S765" s="98"/>
      <c r="T765" s="98"/>
      <c r="U765" s="99"/>
      <c r="V765" s="98"/>
      <c r="W765" s="98"/>
      <c r="X765" s="99"/>
      <c r="Y765" s="98"/>
    </row>
    <row r="766" spans="2:25" s="90" customFormat="1" ht="21" customHeight="1">
      <c r="B766" s="101"/>
      <c r="C766" s="98"/>
      <c r="D766" s="102"/>
      <c r="E766" s="103"/>
      <c r="F766" s="103"/>
      <c r="G766" s="104"/>
      <c r="H766" s="104"/>
      <c r="I766" s="99"/>
      <c r="J766" s="99"/>
      <c r="K766" s="98"/>
      <c r="L766" s="99"/>
      <c r="M766" s="98"/>
      <c r="N766" s="100"/>
      <c r="O766" s="100"/>
      <c r="P766" s="97"/>
      <c r="Q766" s="98"/>
      <c r="R766" s="98"/>
      <c r="S766" s="98"/>
      <c r="T766" s="98"/>
      <c r="U766" s="99"/>
      <c r="V766" s="98"/>
      <c r="W766" s="98"/>
      <c r="X766" s="99"/>
      <c r="Y766" s="98"/>
    </row>
    <row r="767" spans="2:25" s="90" customFormat="1" ht="21" customHeight="1">
      <c r="B767" s="101"/>
      <c r="C767" s="98"/>
      <c r="D767" s="102"/>
      <c r="E767" s="103"/>
      <c r="F767" s="103"/>
      <c r="G767" s="104"/>
      <c r="H767" s="104"/>
      <c r="I767" s="99"/>
      <c r="J767" s="99"/>
      <c r="K767" s="98"/>
      <c r="L767" s="99"/>
      <c r="M767" s="98"/>
      <c r="N767" s="100"/>
      <c r="O767" s="100"/>
      <c r="P767" s="97"/>
      <c r="Q767" s="98"/>
      <c r="R767" s="98"/>
      <c r="S767" s="98"/>
      <c r="T767" s="98"/>
      <c r="U767" s="99"/>
      <c r="V767" s="98"/>
      <c r="W767" s="98"/>
      <c r="X767" s="99"/>
      <c r="Y767" s="98"/>
    </row>
    <row r="768" spans="2:25" s="90" customFormat="1" ht="21" customHeight="1">
      <c r="B768" s="101"/>
      <c r="C768" s="98"/>
      <c r="D768" s="102"/>
      <c r="E768" s="103"/>
      <c r="F768" s="103"/>
      <c r="G768" s="104"/>
      <c r="H768" s="104"/>
      <c r="I768" s="99"/>
      <c r="J768" s="99"/>
      <c r="K768" s="98"/>
      <c r="L768" s="99"/>
      <c r="M768" s="98"/>
      <c r="N768" s="100"/>
      <c r="O768" s="100"/>
      <c r="P768" s="97"/>
      <c r="Q768" s="98"/>
      <c r="R768" s="98"/>
      <c r="S768" s="98"/>
      <c r="T768" s="98"/>
      <c r="U768" s="99"/>
      <c r="V768" s="98"/>
      <c r="W768" s="98"/>
      <c r="X768" s="99"/>
      <c r="Y768" s="98"/>
    </row>
    <row r="769" spans="2:25" s="90" customFormat="1" ht="21" customHeight="1">
      <c r="B769" s="101"/>
      <c r="C769" s="98"/>
      <c r="D769" s="102"/>
      <c r="E769" s="103"/>
      <c r="F769" s="103"/>
      <c r="G769" s="104"/>
      <c r="H769" s="104"/>
      <c r="I769" s="99"/>
      <c r="J769" s="99"/>
      <c r="K769" s="98"/>
      <c r="L769" s="99"/>
      <c r="M769" s="98"/>
      <c r="N769" s="100"/>
      <c r="O769" s="100"/>
      <c r="P769" s="97"/>
      <c r="Q769" s="98"/>
      <c r="R769" s="98"/>
      <c r="S769" s="98"/>
      <c r="T769" s="98"/>
      <c r="U769" s="99"/>
      <c r="V769" s="98"/>
      <c r="W769" s="98"/>
      <c r="X769" s="99"/>
      <c r="Y769" s="98"/>
    </row>
    <row r="770" spans="2:25" s="90" customFormat="1" ht="21" customHeight="1">
      <c r="B770" s="101"/>
      <c r="C770" s="98"/>
      <c r="D770" s="102"/>
      <c r="E770" s="103"/>
      <c r="F770" s="103"/>
      <c r="G770" s="104"/>
      <c r="H770" s="104"/>
      <c r="I770" s="99"/>
      <c r="J770" s="99"/>
      <c r="K770" s="98"/>
      <c r="L770" s="99"/>
      <c r="M770" s="98"/>
      <c r="N770" s="100"/>
      <c r="O770" s="100"/>
      <c r="P770" s="97"/>
      <c r="Q770" s="98"/>
      <c r="R770" s="98"/>
      <c r="S770" s="98"/>
      <c r="T770" s="98"/>
      <c r="U770" s="99"/>
      <c r="V770" s="98"/>
      <c r="W770" s="98"/>
      <c r="X770" s="99"/>
      <c r="Y770" s="98"/>
    </row>
    <row r="771" spans="2:25" s="90" customFormat="1" ht="21" customHeight="1">
      <c r="B771" s="101"/>
      <c r="C771" s="98"/>
      <c r="D771" s="102"/>
      <c r="E771" s="103"/>
      <c r="F771" s="103"/>
      <c r="G771" s="104"/>
      <c r="H771" s="104"/>
      <c r="I771" s="99"/>
      <c r="J771" s="99"/>
      <c r="K771" s="98"/>
      <c r="L771" s="99"/>
      <c r="M771" s="98"/>
      <c r="N771" s="100"/>
      <c r="O771" s="100"/>
      <c r="P771" s="97"/>
      <c r="Q771" s="98"/>
      <c r="R771" s="98"/>
      <c r="S771" s="98"/>
      <c r="T771" s="98"/>
      <c r="U771" s="99"/>
      <c r="V771" s="98"/>
      <c r="W771" s="98"/>
      <c r="X771" s="99"/>
      <c r="Y771" s="98"/>
    </row>
    <row r="772" spans="2:25" s="90" customFormat="1" ht="21" customHeight="1">
      <c r="B772" s="101"/>
      <c r="C772" s="98"/>
      <c r="D772" s="102"/>
      <c r="E772" s="103"/>
      <c r="F772" s="103"/>
      <c r="G772" s="104"/>
      <c r="H772" s="104"/>
      <c r="I772" s="99"/>
      <c r="J772" s="99"/>
      <c r="K772" s="98"/>
      <c r="L772" s="99"/>
      <c r="M772" s="98"/>
      <c r="N772" s="100"/>
      <c r="O772" s="100"/>
      <c r="P772" s="97"/>
      <c r="Q772" s="98"/>
      <c r="R772" s="98"/>
      <c r="S772" s="98"/>
      <c r="T772" s="98"/>
      <c r="U772" s="99"/>
      <c r="V772" s="98"/>
      <c r="W772" s="98"/>
      <c r="X772" s="99"/>
      <c r="Y772" s="98"/>
    </row>
    <row r="773" spans="2:25" s="90" customFormat="1" ht="21" customHeight="1">
      <c r="B773" s="101"/>
      <c r="C773" s="98"/>
      <c r="D773" s="102"/>
      <c r="E773" s="103"/>
      <c r="F773" s="103"/>
      <c r="G773" s="104"/>
      <c r="H773" s="104"/>
      <c r="I773" s="99"/>
      <c r="J773" s="99"/>
      <c r="K773" s="98"/>
      <c r="L773" s="99"/>
      <c r="M773" s="98"/>
      <c r="N773" s="100"/>
      <c r="O773" s="100"/>
      <c r="P773" s="97"/>
      <c r="Q773" s="98"/>
      <c r="R773" s="98"/>
      <c r="S773" s="98"/>
      <c r="T773" s="98"/>
      <c r="U773" s="99"/>
      <c r="V773" s="98"/>
      <c r="W773" s="98"/>
      <c r="X773" s="99"/>
      <c r="Y773" s="98"/>
    </row>
    <row r="774" spans="2:25" s="90" customFormat="1" ht="21" customHeight="1">
      <c r="B774" s="101"/>
      <c r="C774" s="98"/>
      <c r="D774" s="102"/>
      <c r="E774" s="103"/>
      <c r="F774" s="103"/>
      <c r="G774" s="104"/>
      <c r="H774" s="104"/>
      <c r="I774" s="99"/>
      <c r="J774" s="99"/>
      <c r="K774" s="98"/>
      <c r="L774" s="99"/>
      <c r="M774" s="98"/>
      <c r="N774" s="100"/>
      <c r="O774" s="100"/>
      <c r="P774" s="97"/>
      <c r="Q774" s="98"/>
      <c r="R774" s="98"/>
      <c r="S774" s="98"/>
      <c r="T774" s="98"/>
      <c r="U774" s="99"/>
      <c r="V774" s="98"/>
      <c r="W774" s="98"/>
      <c r="X774" s="99"/>
      <c r="Y774" s="98"/>
    </row>
    <row r="775" spans="2:25" s="90" customFormat="1" ht="21" customHeight="1">
      <c r="B775" s="101"/>
      <c r="C775" s="98"/>
      <c r="D775" s="102"/>
      <c r="E775" s="103"/>
      <c r="F775" s="103"/>
      <c r="G775" s="104"/>
      <c r="H775" s="104"/>
      <c r="I775" s="99"/>
      <c r="J775" s="99"/>
      <c r="K775" s="98"/>
      <c r="L775" s="99"/>
      <c r="M775" s="98"/>
      <c r="N775" s="100"/>
      <c r="O775" s="100"/>
      <c r="P775" s="97"/>
      <c r="Q775" s="98"/>
      <c r="R775" s="98"/>
      <c r="S775" s="98"/>
      <c r="T775" s="98"/>
      <c r="U775" s="99"/>
      <c r="V775" s="98"/>
      <c r="W775" s="98"/>
      <c r="X775" s="99"/>
      <c r="Y775" s="98"/>
    </row>
    <row r="776" spans="2:25" s="90" customFormat="1" ht="21" customHeight="1">
      <c r="B776" s="101"/>
      <c r="C776" s="98"/>
      <c r="D776" s="102"/>
      <c r="E776" s="103"/>
      <c r="F776" s="103"/>
      <c r="G776" s="104"/>
      <c r="H776" s="104"/>
      <c r="I776" s="99"/>
      <c r="J776" s="99"/>
      <c r="K776" s="98"/>
      <c r="L776" s="99"/>
      <c r="M776" s="98"/>
      <c r="N776" s="100"/>
      <c r="O776" s="100"/>
      <c r="P776" s="97"/>
      <c r="Q776" s="98"/>
      <c r="R776" s="98"/>
      <c r="S776" s="98"/>
      <c r="T776" s="98"/>
      <c r="U776" s="99"/>
      <c r="V776" s="98"/>
      <c r="W776" s="98"/>
      <c r="X776" s="99"/>
      <c r="Y776" s="98"/>
    </row>
    <row r="777" spans="2:25" s="90" customFormat="1" ht="21" customHeight="1">
      <c r="B777" s="101"/>
      <c r="C777" s="98"/>
      <c r="D777" s="102"/>
      <c r="E777" s="103"/>
      <c r="F777" s="103"/>
      <c r="G777" s="104"/>
      <c r="H777" s="104"/>
      <c r="I777" s="99"/>
      <c r="J777" s="99"/>
      <c r="K777" s="98"/>
      <c r="L777" s="99"/>
      <c r="M777" s="98"/>
      <c r="N777" s="100"/>
      <c r="O777" s="100"/>
      <c r="P777" s="97"/>
      <c r="Q777" s="98"/>
      <c r="R777" s="98"/>
      <c r="S777" s="98"/>
      <c r="T777" s="98"/>
      <c r="U777" s="99"/>
      <c r="V777" s="98"/>
      <c r="W777" s="98"/>
      <c r="X777" s="99"/>
      <c r="Y777" s="98"/>
    </row>
    <row r="778" spans="2:25" s="90" customFormat="1" ht="21" customHeight="1">
      <c r="B778" s="101"/>
      <c r="C778" s="98"/>
      <c r="D778" s="102"/>
      <c r="E778" s="103"/>
      <c r="F778" s="103"/>
      <c r="G778" s="104"/>
      <c r="H778" s="104"/>
      <c r="I778" s="99"/>
      <c r="J778" s="99"/>
      <c r="K778" s="98"/>
      <c r="L778" s="99"/>
      <c r="M778" s="98"/>
      <c r="N778" s="100"/>
      <c r="O778" s="100"/>
      <c r="P778" s="97"/>
      <c r="Q778" s="98"/>
      <c r="R778" s="98"/>
      <c r="S778" s="98"/>
      <c r="T778" s="98"/>
      <c r="U778" s="99"/>
      <c r="V778" s="98"/>
      <c r="W778" s="98"/>
      <c r="X778" s="99"/>
      <c r="Y778" s="98"/>
    </row>
    <row r="779" spans="2:25" s="90" customFormat="1" ht="21" customHeight="1">
      <c r="B779" s="101"/>
      <c r="C779" s="98"/>
      <c r="D779" s="102"/>
      <c r="E779" s="103"/>
      <c r="F779" s="103"/>
      <c r="G779" s="104"/>
      <c r="H779" s="104"/>
      <c r="I779" s="99"/>
      <c r="J779" s="99"/>
      <c r="K779" s="98"/>
      <c r="L779" s="99"/>
      <c r="M779" s="98"/>
      <c r="N779" s="100"/>
      <c r="O779" s="100"/>
      <c r="P779" s="97"/>
      <c r="Q779" s="98"/>
      <c r="R779" s="98"/>
      <c r="S779" s="98"/>
      <c r="T779" s="98"/>
      <c r="U779" s="99"/>
      <c r="V779" s="98"/>
      <c r="W779" s="98"/>
      <c r="X779" s="99"/>
      <c r="Y779" s="98"/>
    </row>
    <row r="780" spans="2:25" s="90" customFormat="1" ht="21" customHeight="1">
      <c r="B780" s="101"/>
      <c r="C780" s="98"/>
      <c r="D780" s="102"/>
      <c r="E780" s="103"/>
      <c r="F780" s="103"/>
      <c r="G780" s="104"/>
      <c r="H780" s="104"/>
      <c r="I780" s="99"/>
      <c r="J780" s="99"/>
      <c r="K780" s="98"/>
      <c r="L780" s="99"/>
      <c r="M780" s="98"/>
      <c r="N780" s="100"/>
      <c r="O780" s="100"/>
      <c r="P780" s="97"/>
      <c r="Q780" s="98"/>
      <c r="R780" s="98"/>
      <c r="S780" s="98"/>
      <c r="T780" s="98"/>
      <c r="U780" s="99"/>
      <c r="V780" s="98"/>
      <c r="W780" s="98"/>
      <c r="X780" s="99"/>
      <c r="Y780" s="98"/>
    </row>
    <row r="781" spans="2:25" s="90" customFormat="1" ht="21" customHeight="1">
      <c r="B781" s="101"/>
      <c r="C781" s="98"/>
      <c r="D781" s="102"/>
      <c r="E781" s="103"/>
      <c r="F781" s="103"/>
      <c r="G781" s="104"/>
      <c r="H781" s="104"/>
      <c r="I781" s="99"/>
      <c r="J781" s="99"/>
      <c r="K781" s="98"/>
      <c r="L781" s="99"/>
      <c r="M781" s="98"/>
      <c r="N781" s="100"/>
      <c r="O781" s="100"/>
      <c r="P781" s="97"/>
      <c r="Q781" s="98"/>
      <c r="R781" s="98"/>
      <c r="S781" s="98"/>
      <c r="T781" s="98"/>
      <c r="U781" s="99"/>
      <c r="V781" s="98"/>
      <c r="W781" s="98"/>
      <c r="X781" s="99"/>
      <c r="Y781" s="98"/>
    </row>
    <row r="782" spans="2:25" s="90" customFormat="1" ht="21" customHeight="1">
      <c r="B782" s="101"/>
      <c r="C782" s="98"/>
      <c r="D782" s="102"/>
      <c r="E782" s="103"/>
      <c r="F782" s="103"/>
      <c r="G782" s="104"/>
      <c r="H782" s="104"/>
      <c r="I782" s="99"/>
      <c r="J782" s="99"/>
      <c r="K782" s="98"/>
      <c r="L782" s="99"/>
      <c r="M782" s="98"/>
      <c r="N782" s="100"/>
      <c r="O782" s="100"/>
      <c r="P782" s="97"/>
      <c r="Q782" s="98"/>
      <c r="R782" s="98"/>
      <c r="S782" s="98"/>
      <c r="T782" s="98"/>
      <c r="U782" s="99"/>
      <c r="V782" s="98"/>
      <c r="W782" s="98"/>
      <c r="X782" s="99"/>
      <c r="Y782" s="98"/>
    </row>
    <row r="783" spans="2:25" s="90" customFormat="1" ht="21" customHeight="1">
      <c r="B783" s="101"/>
      <c r="C783" s="98"/>
      <c r="D783" s="102"/>
      <c r="E783" s="103"/>
      <c r="F783" s="103"/>
      <c r="G783" s="104"/>
      <c r="H783" s="104"/>
      <c r="I783" s="99"/>
      <c r="J783" s="99"/>
      <c r="K783" s="98"/>
      <c r="L783" s="99"/>
      <c r="M783" s="98"/>
      <c r="N783" s="100"/>
      <c r="O783" s="100"/>
      <c r="P783" s="97"/>
      <c r="Q783" s="98"/>
      <c r="R783" s="98"/>
      <c r="S783" s="98"/>
      <c r="T783" s="98"/>
      <c r="U783" s="99"/>
      <c r="V783" s="98"/>
      <c r="W783" s="98"/>
      <c r="X783" s="99"/>
      <c r="Y783" s="98"/>
    </row>
    <row r="784" spans="2:25" s="90" customFormat="1" ht="21" customHeight="1">
      <c r="B784" s="101"/>
      <c r="C784" s="98"/>
      <c r="D784" s="102"/>
      <c r="E784" s="103"/>
      <c r="F784" s="103"/>
      <c r="G784" s="104"/>
      <c r="H784" s="104"/>
      <c r="I784" s="99"/>
      <c r="J784" s="99"/>
      <c r="K784" s="98"/>
      <c r="L784" s="99"/>
      <c r="M784" s="98"/>
      <c r="N784" s="100"/>
      <c r="O784" s="100"/>
      <c r="P784" s="97"/>
      <c r="Q784" s="98"/>
      <c r="R784" s="98"/>
      <c r="S784" s="98"/>
      <c r="T784" s="98"/>
      <c r="U784" s="99"/>
      <c r="V784" s="98"/>
      <c r="W784" s="98"/>
      <c r="X784" s="99"/>
      <c r="Y784" s="98"/>
    </row>
    <row r="785" spans="2:25" s="90" customFormat="1" ht="21" customHeight="1">
      <c r="B785" s="101"/>
      <c r="C785" s="98"/>
      <c r="D785" s="102"/>
      <c r="E785" s="103"/>
      <c r="F785" s="103"/>
      <c r="G785" s="104"/>
      <c r="H785" s="104"/>
      <c r="I785" s="99"/>
      <c r="J785" s="99"/>
      <c r="K785" s="98"/>
      <c r="L785" s="99"/>
      <c r="M785" s="98"/>
      <c r="N785" s="100"/>
      <c r="O785" s="100"/>
      <c r="P785" s="97"/>
      <c r="Q785" s="98"/>
      <c r="R785" s="98"/>
      <c r="S785" s="98"/>
      <c r="T785" s="98"/>
      <c r="U785" s="99"/>
      <c r="V785" s="98"/>
      <c r="W785" s="98"/>
      <c r="X785" s="99"/>
      <c r="Y785" s="98"/>
    </row>
    <row r="786" spans="2:25" s="90" customFormat="1" ht="21" customHeight="1">
      <c r="B786" s="101"/>
      <c r="C786" s="98"/>
      <c r="D786" s="102"/>
      <c r="E786" s="103"/>
      <c r="F786" s="103"/>
      <c r="G786" s="104"/>
      <c r="H786" s="104"/>
      <c r="I786" s="99"/>
      <c r="J786" s="99"/>
      <c r="K786" s="98"/>
      <c r="L786" s="99"/>
      <c r="M786" s="98"/>
      <c r="N786" s="100"/>
      <c r="O786" s="100"/>
      <c r="P786" s="97"/>
      <c r="Q786" s="98"/>
      <c r="R786" s="98"/>
      <c r="S786" s="98"/>
      <c r="T786" s="98"/>
      <c r="U786" s="99"/>
      <c r="V786" s="98"/>
      <c r="W786" s="98"/>
      <c r="X786" s="99"/>
      <c r="Y786" s="98"/>
    </row>
    <row r="787" spans="2:25" s="90" customFormat="1" ht="21" customHeight="1">
      <c r="B787" s="101"/>
      <c r="C787" s="98"/>
      <c r="D787" s="102"/>
      <c r="E787" s="103"/>
      <c r="F787" s="103"/>
      <c r="G787" s="104"/>
      <c r="H787" s="104"/>
      <c r="I787" s="99"/>
      <c r="J787" s="99"/>
      <c r="K787" s="98"/>
      <c r="L787" s="99"/>
      <c r="M787" s="98"/>
      <c r="N787" s="100"/>
      <c r="O787" s="100"/>
      <c r="P787" s="97"/>
      <c r="Q787" s="98"/>
      <c r="R787" s="98"/>
      <c r="S787" s="98"/>
      <c r="T787" s="98"/>
      <c r="U787" s="99"/>
      <c r="V787" s="98"/>
      <c r="W787" s="98"/>
      <c r="X787" s="99"/>
      <c r="Y787" s="98"/>
    </row>
    <row r="788" spans="2:25" s="90" customFormat="1" ht="21" customHeight="1">
      <c r="B788" s="101"/>
      <c r="C788" s="98"/>
      <c r="D788" s="102"/>
      <c r="E788" s="103"/>
      <c r="F788" s="103"/>
      <c r="G788" s="104"/>
      <c r="H788" s="104"/>
      <c r="I788" s="99"/>
      <c r="J788" s="99"/>
      <c r="K788" s="98"/>
      <c r="L788" s="99"/>
      <c r="M788" s="98"/>
      <c r="N788" s="100"/>
      <c r="O788" s="100"/>
      <c r="P788" s="97"/>
      <c r="Q788" s="98"/>
      <c r="R788" s="98"/>
      <c r="S788" s="98"/>
      <c r="T788" s="98"/>
      <c r="U788" s="99"/>
      <c r="V788" s="98"/>
      <c r="W788" s="98"/>
      <c r="X788" s="99"/>
      <c r="Y788" s="98"/>
    </row>
    <row r="789" spans="2:25" s="90" customFormat="1" ht="21" customHeight="1">
      <c r="B789" s="101"/>
      <c r="C789" s="98"/>
      <c r="D789" s="102"/>
      <c r="E789" s="103"/>
      <c r="F789" s="103"/>
      <c r="G789" s="104"/>
      <c r="H789" s="104"/>
      <c r="I789" s="99"/>
      <c r="J789" s="99"/>
      <c r="K789" s="98"/>
      <c r="L789" s="99"/>
      <c r="M789" s="98"/>
      <c r="N789" s="100"/>
      <c r="O789" s="100"/>
      <c r="P789" s="97"/>
      <c r="Q789" s="98"/>
      <c r="R789" s="98"/>
      <c r="S789" s="98"/>
      <c r="T789" s="98"/>
      <c r="U789" s="99"/>
      <c r="V789" s="98"/>
      <c r="W789" s="98"/>
      <c r="X789" s="99"/>
      <c r="Y789" s="98"/>
    </row>
    <row r="790" spans="2:25" s="90" customFormat="1" ht="21" customHeight="1">
      <c r="B790" s="101"/>
      <c r="C790" s="98"/>
      <c r="D790" s="102"/>
      <c r="E790" s="103"/>
      <c r="F790" s="103"/>
      <c r="G790" s="104"/>
      <c r="H790" s="104"/>
      <c r="I790" s="99"/>
      <c r="J790" s="99"/>
      <c r="K790" s="98"/>
      <c r="L790" s="99"/>
      <c r="M790" s="98"/>
      <c r="N790" s="100"/>
      <c r="O790" s="100"/>
      <c r="P790" s="97"/>
      <c r="Q790" s="98"/>
      <c r="R790" s="98"/>
      <c r="S790" s="98"/>
      <c r="T790" s="98"/>
      <c r="U790" s="99"/>
      <c r="V790" s="98"/>
      <c r="W790" s="98"/>
      <c r="X790" s="99"/>
      <c r="Y790" s="98"/>
    </row>
    <row r="791" spans="2:25" s="90" customFormat="1" ht="21" customHeight="1">
      <c r="B791" s="101"/>
      <c r="C791" s="98"/>
      <c r="D791" s="102"/>
      <c r="E791" s="103"/>
      <c r="F791" s="103"/>
      <c r="G791" s="104"/>
      <c r="H791" s="104"/>
      <c r="I791" s="99"/>
      <c r="J791" s="99"/>
      <c r="K791" s="98"/>
      <c r="L791" s="99"/>
      <c r="M791" s="98"/>
      <c r="N791" s="100"/>
      <c r="O791" s="100"/>
      <c r="P791" s="97"/>
      <c r="Q791" s="98"/>
      <c r="R791" s="98"/>
      <c r="S791" s="98"/>
      <c r="T791" s="98"/>
      <c r="U791" s="99"/>
      <c r="V791" s="98"/>
      <c r="W791" s="98"/>
      <c r="X791" s="99"/>
      <c r="Y791" s="98"/>
    </row>
    <row r="792" spans="2:25" s="90" customFormat="1" ht="21" customHeight="1">
      <c r="B792" s="101"/>
      <c r="C792" s="98"/>
      <c r="D792" s="102"/>
      <c r="E792" s="103"/>
      <c r="F792" s="103"/>
      <c r="G792" s="104"/>
      <c r="H792" s="104"/>
      <c r="I792" s="99"/>
      <c r="J792" s="99"/>
      <c r="K792" s="98"/>
      <c r="L792" s="99"/>
      <c r="M792" s="98"/>
      <c r="N792" s="100"/>
      <c r="O792" s="100"/>
      <c r="P792" s="97"/>
      <c r="Q792" s="98"/>
      <c r="R792" s="98"/>
      <c r="S792" s="98"/>
      <c r="T792" s="98"/>
      <c r="U792" s="99"/>
      <c r="V792" s="98"/>
      <c r="W792" s="98"/>
      <c r="X792" s="99"/>
      <c r="Y792" s="98"/>
    </row>
    <row r="793" spans="2:25" s="90" customFormat="1" ht="21" customHeight="1">
      <c r="B793" s="101"/>
      <c r="C793" s="98"/>
      <c r="D793" s="102"/>
      <c r="E793" s="103"/>
      <c r="F793" s="103"/>
      <c r="G793" s="104"/>
      <c r="H793" s="104"/>
      <c r="I793" s="99"/>
      <c r="J793" s="99"/>
      <c r="K793" s="98"/>
      <c r="L793" s="99"/>
      <c r="M793" s="98"/>
      <c r="N793" s="100"/>
      <c r="O793" s="100"/>
      <c r="P793" s="97"/>
      <c r="Q793" s="98"/>
      <c r="R793" s="98"/>
      <c r="S793" s="98"/>
      <c r="T793" s="98"/>
      <c r="U793" s="99"/>
      <c r="V793" s="98"/>
      <c r="W793" s="98"/>
      <c r="X793" s="99"/>
      <c r="Y793" s="98"/>
    </row>
    <row r="794" spans="2:25" s="90" customFormat="1" ht="21" customHeight="1">
      <c r="B794" s="101"/>
      <c r="C794" s="98"/>
      <c r="D794" s="102"/>
      <c r="E794" s="103"/>
      <c r="F794" s="103"/>
      <c r="G794" s="104"/>
      <c r="H794" s="104"/>
      <c r="I794" s="99"/>
      <c r="J794" s="99"/>
      <c r="K794" s="98"/>
      <c r="L794" s="99"/>
      <c r="M794" s="98"/>
      <c r="N794" s="100"/>
      <c r="O794" s="100"/>
      <c r="P794" s="97"/>
      <c r="Q794" s="98"/>
      <c r="R794" s="98"/>
      <c r="S794" s="98"/>
      <c r="T794" s="98"/>
      <c r="U794" s="99"/>
      <c r="V794" s="98"/>
      <c r="W794" s="98"/>
      <c r="X794" s="99"/>
      <c r="Y794" s="98"/>
    </row>
    <row r="795" spans="2:25" s="90" customFormat="1" ht="21" customHeight="1">
      <c r="B795" s="101"/>
      <c r="C795" s="98"/>
      <c r="D795" s="102"/>
      <c r="E795" s="103"/>
      <c r="F795" s="103"/>
      <c r="G795" s="104"/>
      <c r="H795" s="104"/>
      <c r="I795" s="99"/>
      <c r="J795" s="99"/>
      <c r="K795" s="98"/>
      <c r="L795" s="99"/>
      <c r="M795" s="98"/>
      <c r="N795" s="100"/>
      <c r="O795" s="100"/>
      <c r="P795" s="97"/>
      <c r="Q795" s="98"/>
      <c r="R795" s="98"/>
      <c r="S795" s="98"/>
      <c r="T795" s="98"/>
      <c r="U795" s="99"/>
      <c r="V795" s="98"/>
      <c r="W795" s="98"/>
      <c r="X795" s="99"/>
      <c r="Y795" s="98"/>
    </row>
    <row r="796" spans="2:25" s="90" customFormat="1" ht="21" customHeight="1">
      <c r="B796" s="101"/>
      <c r="C796" s="98"/>
      <c r="D796" s="102"/>
      <c r="E796" s="103"/>
      <c r="F796" s="103"/>
      <c r="G796" s="104"/>
      <c r="H796" s="104"/>
      <c r="I796" s="99"/>
      <c r="J796" s="99"/>
      <c r="K796" s="98"/>
      <c r="L796" s="99"/>
      <c r="M796" s="98"/>
      <c r="N796" s="100"/>
      <c r="O796" s="100"/>
      <c r="P796" s="97"/>
      <c r="Q796" s="98"/>
      <c r="R796" s="98"/>
      <c r="S796" s="98"/>
      <c r="T796" s="98"/>
      <c r="U796" s="99"/>
      <c r="V796" s="98"/>
      <c r="W796" s="98"/>
      <c r="X796" s="99"/>
      <c r="Y796" s="98"/>
    </row>
    <row r="797" spans="2:25" s="90" customFormat="1" ht="21" customHeight="1">
      <c r="B797" s="101"/>
      <c r="C797" s="98"/>
      <c r="D797" s="102"/>
      <c r="E797" s="103"/>
      <c r="F797" s="103"/>
      <c r="G797" s="104"/>
      <c r="H797" s="104"/>
      <c r="I797" s="99"/>
      <c r="J797" s="99"/>
      <c r="K797" s="98"/>
      <c r="L797" s="99"/>
      <c r="M797" s="98"/>
      <c r="N797" s="100"/>
      <c r="O797" s="100"/>
      <c r="P797" s="97"/>
      <c r="Q797" s="98"/>
      <c r="R797" s="98"/>
      <c r="S797" s="98"/>
      <c r="T797" s="98"/>
      <c r="U797" s="99"/>
      <c r="V797" s="98"/>
      <c r="W797" s="98"/>
      <c r="X797" s="99"/>
      <c r="Y797" s="98"/>
    </row>
    <row r="798" spans="2:25" s="90" customFormat="1" ht="21" customHeight="1">
      <c r="B798" s="101"/>
      <c r="C798" s="98"/>
      <c r="D798" s="102"/>
      <c r="E798" s="103"/>
      <c r="F798" s="103"/>
      <c r="G798" s="104"/>
      <c r="H798" s="104"/>
      <c r="I798" s="99"/>
      <c r="J798" s="99"/>
      <c r="K798" s="98"/>
      <c r="L798" s="99"/>
      <c r="M798" s="98"/>
      <c r="N798" s="100"/>
      <c r="O798" s="100"/>
      <c r="P798" s="97"/>
      <c r="Q798" s="98"/>
      <c r="R798" s="98"/>
      <c r="S798" s="98"/>
      <c r="T798" s="98"/>
      <c r="U798" s="99"/>
      <c r="V798" s="98"/>
      <c r="W798" s="98"/>
      <c r="X798" s="99"/>
      <c r="Y798" s="98"/>
    </row>
    <row r="799" spans="2:25" s="90" customFormat="1" ht="21" customHeight="1">
      <c r="B799" s="101"/>
      <c r="C799" s="98"/>
      <c r="D799" s="102"/>
      <c r="E799" s="103"/>
      <c r="F799" s="103"/>
      <c r="G799" s="104"/>
      <c r="H799" s="104"/>
      <c r="I799" s="99"/>
      <c r="J799" s="99"/>
      <c r="K799" s="98"/>
      <c r="L799" s="99"/>
      <c r="M799" s="98"/>
      <c r="N799" s="100"/>
      <c r="O799" s="100"/>
      <c r="P799" s="97"/>
      <c r="Q799" s="98"/>
      <c r="R799" s="98"/>
      <c r="S799" s="98"/>
      <c r="T799" s="98"/>
      <c r="U799" s="99"/>
      <c r="V799" s="98"/>
      <c r="W799" s="98"/>
      <c r="X799" s="99"/>
      <c r="Y799" s="98"/>
    </row>
    <row r="800" spans="2:25" s="90" customFormat="1" ht="21" customHeight="1">
      <c r="B800" s="101"/>
      <c r="C800" s="98"/>
      <c r="D800" s="102"/>
      <c r="E800" s="103"/>
      <c r="F800" s="103"/>
      <c r="G800" s="104"/>
      <c r="H800" s="104"/>
      <c r="I800" s="99"/>
      <c r="J800" s="99"/>
      <c r="K800" s="98"/>
      <c r="L800" s="99"/>
      <c r="M800" s="98"/>
      <c r="N800" s="100"/>
      <c r="O800" s="100"/>
      <c r="P800" s="97"/>
      <c r="Q800" s="98"/>
      <c r="R800" s="98"/>
      <c r="S800" s="98"/>
      <c r="T800" s="98"/>
      <c r="U800" s="99"/>
      <c r="V800" s="98"/>
      <c r="W800" s="98"/>
      <c r="X800" s="99"/>
      <c r="Y800" s="98"/>
    </row>
    <row r="801" spans="2:25" s="90" customFormat="1" ht="21" customHeight="1">
      <c r="B801" s="101"/>
      <c r="C801" s="98"/>
      <c r="D801" s="102"/>
      <c r="E801" s="103"/>
      <c r="F801" s="103"/>
      <c r="G801" s="104"/>
      <c r="H801" s="104"/>
      <c r="I801" s="99"/>
      <c r="J801" s="99"/>
      <c r="K801" s="98"/>
      <c r="L801" s="99"/>
      <c r="M801" s="98"/>
      <c r="N801" s="100"/>
      <c r="O801" s="100"/>
      <c r="P801" s="97"/>
      <c r="Q801" s="98"/>
      <c r="R801" s="98"/>
      <c r="S801" s="98"/>
      <c r="T801" s="98"/>
      <c r="U801" s="99"/>
      <c r="V801" s="98"/>
      <c r="W801" s="98"/>
      <c r="X801" s="99"/>
      <c r="Y801" s="98"/>
    </row>
    <row r="802" spans="2:25" s="90" customFormat="1" ht="21" customHeight="1">
      <c r="B802" s="101"/>
      <c r="C802" s="98"/>
      <c r="D802" s="102"/>
      <c r="E802" s="103"/>
      <c r="F802" s="103"/>
      <c r="G802" s="104"/>
      <c r="H802" s="104"/>
      <c r="I802" s="99"/>
      <c r="J802" s="99"/>
      <c r="K802" s="98"/>
      <c r="L802" s="99"/>
      <c r="M802" s="98"/>
      <c r="N802" s="100"/>
      <c r="O802" s="100"/>
      <c r="P802" s="97"/>
      <c r="Q802" s="98"/>
      <c r="R802" s="98"/>
      <c r="S802" s="98"/>
      <c r="T802" s="98"/>
      <c r="U802" s="99"/>
      <c r="V802" s="98"/>
      <c r="W802" s="98"/>
      <c r="X802" s="99"/>
      <c r="Y802" s="98"/>
    </row>
    <row r="803" spans="2:25" s="90" customFormat="1" ht="21" customHeight="1">
      <c r="B803" s="101"/>
      <c r="C803" s="98"/>
      <c r="D803" s="102"/>
      <c r="E803" s="103"/>
      <c r="F803" s="103"/>
      <c r="G803" s="104"/>
      <c r="H803" s="104"/>
      <c r="I803" s="99"/>
      <c r="J803" s="99"/>
      <c r="K803" s="98"/>
      <c r="L803" s="99"/>
      <c r="M803" s="98"/>
      <c r="N803" s="100"/>
      <c r="O803" s="100"/>
      <c r="P803" s="97"/>
      <c r="Q803" s="98"/>
      <c r="R803" s="98"/>
      <c r="S803" s="98"/>
      <c r="T803" s="98"/>
      <c r="U803" s="99"/>
      <c r="V803" s="98"/>
      <c r="W803" s="98"/>
      <c r="X803" s="99"/>
      <c r="Y803" s="98"/>
    </row>
    <row r="804" spans="2:25" s="90" customFormat="1" ht="21" customHeight="1">
      <c r="B804" s="101"/>
      <c r="C804" s="98"/>
      <c r="D804" s="102"/>
      <c r="E804" s="103"/>
      <c r="F804" s="103"/>
      <c r="G804" s="104"/>
      <c r="H804" s="104"/>
      <c r="I804" s="99"/>
      <c r="J804" s="99"/>
      <c r="K804" s="98"/>
      <c r="L804" s="99"/>
      <c r="M804" s="98"/>
      <c r="N804" s="100"/>
      <c r="O804" s="100"/>
      <c r="P804" s="97"/>
      <c r="Q804" s="98"/>
      <c r="R804" s="98"/>
      <c r="S804" s="98"/>
      <c r="T804" s="98"/>
      <c r="U804" s="99"/>
      <c r="V804" s="98"/>
      <c r="W804" s="98"/>
      <c r="X804" s="99"/>
      <c r="Y804" s="98"/>
    </row>
    <row r="805" spans="2:25" s="90" customFormat="1" ht="21" customHeight="1">
      <c r="B805" s="101"/>
      <c r="C805" s="98"/>
      <c r="D805" s="102"/>
      <c r="E805" s="103"/>
      <c r="F805" s="103"/>
      <c r="G805" s="104"/>
      <c r="H805" s="104"/>
      <c r="I805" s="99"/>
      <c r="J805" s="99"/>
      <c r="K805" s="98"/>
      <c r="L805" s="99"/>
      <c r="M805" s="98"/>
      <c r="N805" s="100"/>
      <c r="O805" s="100"/>
      <c r="P805" s="97"/>
      <c r="Q805" s="98"/>
      <c r="R805" s="98"/>
      <c r="S805" s="98"/>
      <c r="T805" s="98"/>
      <c r="U805" s="99"/>
      <c r="V805" s="98"/>
      <c r="W805" s="98"/>
      <c r="X805" s="99"/>
      <c r="Y805" s="98"/>
    </row>
    <row r="806" spans="2:25" s="90" customFormat="1" ht="21" customHeight="1">
      <c r="B806" s="101"/>
      <c r="C806" s="98"/>
      <c r="D806" s="102"/>
      <c r="E806" s="103"/>
      <c r="F806" s="103"/>
      <c r="G806" s="104"/>
      <c r="H806" s="104"/>
      <c r="I806" s="99"/>
      <c r="J806" s="99"/>
      <c r="K806" s="98"/>
      <c r="L806" s="99"/>
      <c r="M806" s="98"/>
      <c r="N806" s="100"/>
      <c r="O806" s="100"/>
      <c r="P806" s="97"/>
      <c r="Q806" s="98"/>
      <c r="R806" s="98"/>
      <c r="S806" s="98"/>
      <c r="T806" s="98"/>
      <c r="U806" s="99"/>
      <c r="V806" s="98"/>
      <c r="W806" s="98"/>
      <c r="X806" s="99"/>
      <c r="Y806" s="98"/>
    </row>
    <row r="807" spans="2:25" s="90" customFormat="1" ht="21" customHeight="1">
      <c r="B807" s="101"/>
      <c r="C807" s="98"/>
      <c r="D807" s="102"/>
      <c r="E807" s="103"/>
      <c r="F807" s="103"/>
      <c r="G807" s="104"/>
      <c r="H807" s="104"/>
      <c r="I807" s="99"/>
      <c r="J807" s="99"/>
      <c r="K807" s="98"/>
      <c r="L807" s="99"/>
      <c r="M807" s="98"/>
      <c r="N807" s="100"/>
      <c r="O807" s="100"/>
      <c r="P807" s="97"/>
      <c r="Q807" s="98"/>
      <c r="R807" s="98"/>
      <c r="S807" s="98"/>
      <c r="T807" s="98"/>
      <c r="U807" s="99"/>
      <c r="V807" s="98"/>
      <c r="W807" s="98"/>
      <c r="X807" s="99"/>
      <c r="Y807" s="98"/>
    </row>
    <row r="808" spans="2:25" s="90" customFormat="1" ht="21" customHeight="1">
      <c r="B808" s="101"/>
      <c r="C808" s="98"/>
      <c r="D808" s="102"/>
      <c r="E808" s="103"/>
      <c r="F808" s="103"/>
      <c r="G808" s="104"/>
      <c r="H808" s="104"/>
      <c r="I808" s="99"/>
      <c r="J808" s="99"/>
      <c r="K808" s="98"/>
      <c r="L808" s="99"/>
      <c r="M808" s="98"/>
      <c r="N808" s="100"/>
      <c r="O808" s="100"/>
      <c r="P808" s="97"/>
      <c r="Q808" s="98"/>
      <c r="R808" s="98"/>
      <c r="S808" s="98"/>
      <c r="T808" s="98"/>
      <c r="U808" s="99"/>
      <c r="V808" s="98"/>
      <c r="W808" s="98"/>
      <c r="X808" s="99"/>
      <c r="Y808" s="98"/>
    </row>
    <row r="809" spans="2:25" s="90" customFormat="1" ht="21" customHeight="1">
      <c r="B809" s="101"/>
      <c r="C809" s="98"/>
      <c r="D809" s="102"/>
      <c r="E809" s="103"/>
      <c r="F809" s="103"/>
      <c r="G809" s="104"/>
      <c r="H809" s="104"/>
      <c r="I809" s="99"/>
      <c r="J809" s="99"/>
      <c r="K809" s="98"/>
      <c r="L809" s="99"/>
      <c r="M809" s="98"/>
      <c r="N809" s="100"/>
      <c r="O809" s="100"/>
      <c r="P809" s="97"/>
      <c r="Q809" s="98"/>
      <c r="R809" s="98"/>
      <c r="S809" s="98"/>
      <c r="T809" s="98"/>
      <c r="U809" s="99"/>
      <c r="V809" s="98"/>
      <c r="W809" s="98"/>
      <c r="X809" s="99"/>
      <c r="Y809" s="98"/>
    </row>
    <row r="810" spans="2:25" s="90" customFormat="1" ht="21" customHeight="1">
      <c r="B810" s="101"/>
      <c r="C810" s="98"/>
      <c r="D810" s="102"/>
      <c r="E810" s="103"/>
      <c r="F810" s="103"/>
      <c r="G810" s="104"/>
      <c r="H810" s="104"/>
      <c r="I810" s="99"/>
      <c r="J810" s="99"/>
      <c r="K810" s="98"/>
      <c r="L810" s="99"/>
      <c r="M810" s="98"/>
      <c r="N810" s="100"/>
      <c r="O810" s="100"/>
      <c r="P810" s="97"/>
      <c r="Q810" s="98"/>
      <c r="R810" s="98"/>
      <c r="S810" s="98"/>
      <c r="T810" s="98"/>
      <c r="U810" s="99"/>
      <c r="V810" s="98"/>
      <c r="W810" s="98"/>
      <c r="X810" s="99"/>
      <c r="Y810" s="98"/>
    </row>
    <row r="811" spans="2:25" s="90" customFormat="1" ht="21" customHeight="1">
      <c r="B811" s="101"/>
      <c r="C811" s="98"/>
      <c r="D811" s="102"/>
      <c r="E811" s="103"/>
      <c r="F811" s="103"/>
      <c r="G811" s="104"/>
      <c r="H811" s="104"/>
      <c r="I811" s="99"/>
      <c r="J811" s="99"/>
      <c r="K811" s="98"/>
      <c r="L811" s="99"/>
      <c r="M811" s="98"/>
      <c r="N811" s="100"/>
      <c r="O811" s="100"/>
      <c r="P811" s="97"/>
      <c r="Q811" s="98"/>
      <c r="R811" s="98"/>
      <c r="S811" s="98"/>
      <c r="T811" s="98"/>
      <c r="U811" s="99"/>
      <c r="V811" s="98"/>
      <c r="W811" s="98"/>
      <c r="X811" s="99"/>
      <c r="Y811" s="98"/>
    </row>
    <row r="812" spans="2:25" s="90" customFormat="1" ht="21" customHeight="1">
      <c r="B812" s="101"/>
      <c r="C812" s="98"/>
      <c r="D812" s="102"/>
      <c r="E812" s="103"/>
      <c r="F812" s="103"/>
      <c r="G812" s="104"/>
      <c r="H812" s="104"/>
      <c r="I812" s="99"/>
      <c r="J812" s="99"/>
      <c r="K812" s="98"/>
      <c r="L812" s="99"/>
      <c r="M812" s="98"/>
      <c r="N812" s="100"/>
      <c r="O812" s="100"/>
      <c r="P812" s="97"/>
      <c r="Q812" s="98"/>
      <c r="R812" s="98"/>
      <c r="S812" s="98"/>
      <c r="T812" s="98"/>
      <c r="U812" s="99"/>
      <c r="V812" s="98"/>
      <c r="W812" s="98"/>
      <c r="X812" s="99"/>
      <c r="Y812" s="98"/>
    </row>
    <row r="813" spans="2:25" s="90" customFormat="1" ht="21" customHeight="1">
      <c r="B813" s="101"/>
      <c r="C813" s="98"/>
      <c r="D813" s="102"/>
      <c r="E813" s="103"/>
      <c r="F813" s="103"/>
      <c r="G813" s="104"/>
      <c r="H813" s="104"/>
      <c r="I813" s="99"/>
      <c r="J813" s="99"/>
      <c r="K813" s="98"/>
      <c r="L813" s="99"/>
      <c r="M813" s="98"/>
      <c r="N813" s="100"/>
      <c r="O813" s="100"/>
      <c r="P813" s="97"/>
      <c r="Q813" s="98"/>
      <c r="R813" s="98"/>
      <c r="S813" s="98"/>
      <c r="T813" s="98"/>
      <c r="U813" s="99"/>
      <c r="V813" s="98"/>
      <c r="W813" s="98"/>
      <c r="X813" s="99"/>
      <c r="Y813" s="98"/>
    </row>
    <row r="814" spans="2:25" s="90" customFormat="1" ht="21" customHeight="1">
      <c r="B814" s="101"/>
      <c r="C814" s="98"/>
      <c r="D814" s="102"/>
      <c r="E814" s="103"/>
      <c r="F814" s="103"/>
      <c r="G814" s="104"/>
      <c r="H814" s="104"/>
      <c r="I814" s="99"/>
      <c r="J814" s="99"/>
      <c r="K814" s="98"/>
      <c r="L814" s="99"/>
      <c r="M814" s="98"/>
      <c r="N814" s="100"/>
      <c r="O814" s="100"/>
      <c r="P814" s="97"/>
      <c r="Q814" s="98"/>
      <c r="R814" s="98"/>
      <c r="S814" s="98"/>
      <c r="T814" s="98"/>
      <c r="U814" s="99"/>
      <c r="V814" s="98"/>
      <c r="W814" s="98"/>
      <c r="X814" s="99"/>
      <c r="Y814" s="98"/>
    </row>
    <row r="815" spans="2:25" s="90" customFormat="1" ht="21" customHeight="1">
      <c r="B815" s="101"/>
      <c r="C815" s="98"/>
      <c r="D815" s="102"/>
      <c r="E815" s="103"/>
      <c r="F815" s="103"/>
      <c r="G815" s="104"/>
      <c r="H815" s="104"/>
      <c r="I815" s="99"/>
      <c r="J815" s="99"/>
      <c r="K815" s="98"/>
      <c r="L815" s="99"/>
      <c r="M815" s="98"/>
      <c r="N815" s="100"/>
      <c r="O815" s="100"/>
      <c r="P815" s="97"/>
      <c r="Q815" s="98"/>
      <c r="R815" s="98"/>
      <c r="S815" s="98"/>
      <c r="T815" s="98"/>
      <c r="U815" s="99"/>
      <c r="V815" s="98"/>
      <c r="W815" s="98"/>
      <c r="X815" s="99"/>
      <c r="Y815" s="98"/>
    </row>
    <row r="816" spans="2:25" s="90" customFormat="1" ht="21" customHeight="1">
      <c r="B816" s="101"/>
      <c r="C816" s="98"/>
      <c r="D816" s="102"/>
      <c r="E816" s="103"/>
      <c r="F816" s="103"/>
      <c r="G816" s="104"/>
      <c r="H816" s="104"/>
      <c r="I816" s="99"/>
      <c r="J816" s="99"/>
      <c r="K816" s="98"/>
      <c r="L816" s="99"/>
      <c r="M816" s="98"/>
      <c r="N816" s="100"/>
      <c r="O816" s="100"/>
      <c r="P816" s="97"/>
      <c r="Q816" s="98"/>
      <c r="R816" s="98"/>
      <c r="S816" s="98"/>
      <c r="T816" s="98"/>
      <c r="U816" s="99"/>
      <c r="V816" s="98"/>
      <c r="W816" s="98"/>
      <c r="X816" s="99"/>
      <c r="Y816" s="98"/>
    </row>
    <row r="817" spans="2:25" s="90" customFormat="1" ht="21" customHeight="1">
      <c r="B817" s="101"/>
      <c r="C817" s="98"/>
      <c r="D817" s="102"/>
      <c r="E817" s="103"/>
      <c r="F817" s="103"/>
      <c r="G817" s="104"/>
      <c r="H817" s="104"/>
      <c r="I817" s="99"/>
      <c r="J817" s="99"/>
      <c r="K817" s="98"/>
      <c r="L817" s="99"/>
      <c r="M817" s="98"/>
      <c r="N817" s="100"/>
      <c r="O817" s="100"/>
      <c r="P817" s="97"/>
      <c r="Q817" s="98"/>
      <c r="R817" s="98"/>
      <c r="S817" s="98"/>
      <c r="T817" s="98"/>
      <c r="U817" s="99"/>
      <c r="V817" s="98"/>
      <c r="W817" s="98"/>
      <c r="X817" s="99"/>
      <c r="Y817" s="98"/>
    </row>
    <row r="818" spans="2:25" s="90" customFormat="1" ht="21" customHeight="1">
      <c r="B818" s="101"/>
      <c r="C818" s="98"/>
      <c r="D818" s="102"/>
      <c r="E818" s="103"/>
      <c r="F818" s="103"/>
      <c r="G818" s="104"/>
      <c r="H818" s="104"/>
      <c r="I818" s="99"/>
      <c r="J818" s="99"/>
      <c r="K818" s="98"/>
      <c r="L818" s="99"/>
      <c r="M818" s="98"/>
      <c r="N818" s="100"/>
      <c r="O818" s="100"/>
      <c r="P818" s="97"/>
      <c r="Q818" s="98"/>
      <c r="R818" s="98"/>
      <c r="S818" s="98"/>
      <c r="T818" s="98"/>
      <c r="U818" s="99"/>
      <c r="V818" s="98"/>
      <c r="W818" s="98"/>
      <c r="X818" s="99"/>
      <c r="Y818" s="98"/>
    </row>
    <row r="819" spans="2:25" s="90" customFormat="1" ht="21" customHeight="1">
      <c r="B819" s="101"/>
      <c r="C819" s="98"/>
      <c r="D819" s="102"/>
      <c r="E819" s="103"/>
      <c r="F819" s="103"/>
      <c r="G819" s="104"/>
      <c r="H819" s="104"/>
      <c r="I819" s="99"/>
      <c r="J819" s="99"/>
      <c r="K819" s="98"/>
      <c r="L819" s="99"/>
      <c r="M819" s="98"/>
      <c r="N819" s="100"/>
      <c r="O819" s="100"/>
      <c r="P819" s="97"/>
      <c r="Q819" s="98"/>
      <c r="R819" s="98"/>
      <c r="S819" s="98"/>
      <c r="T819" s="98"/>
      <c r="U819" s="99"/>
      <c r="V819" s="98"/>
      <c r="W819" s="98"/>
      <c r="X819" s="99"/>
      <c r="Y819" s="98"/>
    </row>
    <row r="820" spans="2:25" s="90" customFormat="1" ht="21" customHeight="1">
      <c r="B820" s="101"/>
      <c r="C820" s="98"/>
      <c r="D820" s="102"/>
      <c r="E820" s="103"/>
      <c r="F820" s="103"/>
      <c r="G820" s="104"/>
      <c r="H820" s="104"/>
      <c r="I820" s="99"/>
      <c r="J820" s="99"/>
      <c r="K820" s="98"/>
      <c r="L820" s="99"/>
      <c r="M820" s="98"/>
      <c r="N820" s="100"/>
      <c r="O820" s="100"/>
      <c r="P820" s="97"/>
      <c r="Q820" s="98"/>
      <c r="R820" s="98"/>
      <c r="S820" s="98"/>
      <c r="T820" s="98"/>
      <c r="U820" s="99"/>
      <c r="V820" s="98"/>
      <c r="W820" s="98"/>
      <c r="X820" s="99"/>
      <c r="Y820" s="98"/>
    </row>
    <row r="821" spans="2:25" s="90" customFormat="1" ht="21" customHeight="1">
      <c r="B821" s="101"/>
      <c r="C821" s="98"/>
      <c r="D821" s="102"/>
      <c r="E821" s="103"/>
      <c r="F821" s="103"/>
      <c r="G821" s="104"/>
      <c r="H821" s="104"/>
      <c r="I821" s="99"/>
      <c r="J821" s="99"/>
      <c r="K821" s="98"/>
      <c r="L821" s="99"/>
      <c r="M821" s="98"/>
      <c r="N821" s="100"/>
      <c r="O821" s="100"/>
      <c r="P821" s="97"/>
      <c r="Q821" s="98"/>
      <c r="R821" s="98"/>
      <c r="S821" s="98"/>
      <c r="T821" s="98"/>
      <c r="U821" s="99"/>
      <c r="V821" s="98"/>
      <c r="W821" s="98"/>
      <c r="X821" s="99"/>
      <c r="Y821" s="98"/>
    </row>
    <row r="822" spans="2:25" s="90" customFormat="1" ht="21" customHeight="1">
      <c r="B822" s="101"/>
      <c r="C822" s="98"/>
      <c r="D822" s="102"/>
      <c r="E822" s="103"/>
      <c r="F822" s="103"/>
      <c r="G822" s="104"/>
      <c r="H822" s="104"/>
      <c r="I822" s="99"/>
      <c r="J822" s="99"/>
      <c r="K822" s="98"/>
      <c r="L822" s="99"/>
      <c r="M822" s="98"/>
      <c r="N822" s="100"/>
      <c r="O822" s="100"/>
      <c r="P822" s="97"/>
      <c r="Q822" s="98"/>
      <c r="R822" s="98"/>
      <c r="S822" s="98"/>
      <c r="T822" s="98"/>
      <c r="U822" s="99"/>
      <c r="V822" s="98"/>
      <c r="W822" s="98"/>
      <c r="X822" s="99"/>
      <c r="Y822" s="98"/>
    </row>
    <row r="823" spans="2:25" s="90" customFormat="1" ht="21" customHeight="1">
      <c r="B823" s="101"/>
      <c r="C823" s="98"/>
      <c r="D823" s="102"/>
      <c r="E823" s="103"/>
      <c r="F823" s="103"/>
      <c r="G823" s="104"/>
      <c r="H823" s="104"/>
      <c r="I823" s="99"/>
      <c r="J823" s="99"/>
      <c r="K823" s="98"/>
      <c r="L823" s="99"/>
      <c r="M823" s="98"/>
      <c r="N823" s="100"/>
      <c r="O823" s="100"/>
      <c r="P823" s="97"/>
      <c r="Q823" s="98"/>
      <c r="R823" s="98"/>
      <c r="S823" s="98"/>
      <c r="T823" s="98"/>
      <c r="U823" s="99"/>
      <c r="V823" s="98"/>
      <c r="W823" s="98"/>
      <c r="X823" s="99"/>
      <c r="Y823" s="98"/>
    </row>
    <row r="824" spans="2:25" s="90" customFormat="1" ht="21" customHeight="1">
      <c r="B824" s="101"/>
      <c r="C824" s="98"/>
      <c r="D824" s="102"/>
      <c r="E824" s="103"/>
      <c r="F824" s="103"/>
      <c r="G824" s="104"/>
      <c r="H824" s="104"/>
      <c r="I824" s="99"/>
      <c r="J824" s="99"/>
      <c r="K824" s="98"/>
      <c r="L824" s="99"/>
      <c r="M824" s="98"/>
      <c r="N824" s="100"/>
      <c r="O824" s="100"/>
      <c r="P824" s="97"/>
      <c r="Q824" s="98"/>
      <c r="R824" s="98"/>
      <c r="S824" s="98"/>
      <c r="T824" s="98"/>
      <c r="U824" s="99"/>
      <c r="V824" s="98"/>
      <c r="W824" s="98"/>
      <c r="X824" s="99"/>
      <c r="Y824" s="98"/>
    </row>
    <row r="825" spans="2:25" s="90" customFormat="1" ht="21" customHeight="1">
      <c r="B825" s="101"/>
      <c r="C825" s="98"/>
      <c r="D825" s="102"/>
      <c r="E825" s="103"/>
      <c r="F825" s="103"/>
      <c r="G825" s="104"/>
      <c r="H825" s="104"/>
      <c r="I825" s="99"/>
      <c r="J825" s="99"/>
      <c r="K825" s="98"/>
      <c r="L825" s="99"/>
      <c r="M825" s="98"/>
      <c r="N825" s="100"/>
      <c r="O825" s="100"/>
      <c r="P825" s="97"/>
      <c r="Q825" s="98"/>
      <c r="R825" s="98"/>
      <c r="S825" s="98"/>
      <c r="T825" s="98"/>
      <c r="U825" s="99"/>
      <c r="V825" s="98"/>
      <c r="W825" s="98"/>
      <c r="X825" s="99"/>
      <c r="Y825" s="98"/>
    </row>
    <row r="826" spans="2:25" s="90" customFormat="1" ht="21" customHeight="1">
      <c r="B826" s="101"/>
      <c r="C826" s="98"/>
      <c r="D826" s="102"/>
      <c r="E826" s="103"/>
      <c r="F826" s="103"/>
      <c r="G826" s="104"/>
      <c r="H826" s="104"/>
      <c r="I826" s="99"/>
      <c r="J826" s="99"/>
      <c r="K826" s="98"/>
      <c r="L826" s="99"/>
      <c r="M826" s="98"/>
      <c r="N826" s="100"/>
      <c r="O826" s="100"/>
      <c r="P826" s="97"/>
      <c r="Q826" s="98"/>
      <c r="R826" s="98"/>
      <c r="S826" s="98"/>
      <c r="T826" s="98"/>
      <c r="U826" s="99"/>
      <c r="V826" s="98"/>
      <c r="W826" s="98"/>
      <c r="X826" s="99"/>
      <c r="Y826" s="98"/>
    </row>
    <row r="827" spans="2:25" s="90" customFormat="1" ht="21" customHeight="1">
      <c r="B827" s="101"/>
      <c r="C827" s="98"/>
      <c r="D827" s="102"/>
      <c r="E827" s="103"/>
      <c r="F827" s="103"/>
      <c r="G827" s="104"/>
      <c r="H827" s="104"/>
      <c r="I827" s="99"/>
      <c r="J827" s="99"/>
      <c r="K827" s="98"/>
      <c r="L827" s="99"/>
      <c r="M827" s="98"/>
      <c r="N827" s="100"/>
      <c r="O827" s="100"/>
      <c r="P827" s="97"/>
      <c r="Q827" s="98"/>
      <c r="R827" s="98"/>
      <c r="S827" s="98"/>
      <c r="T827" s="98"/>
      <c r="U827" s="99"/>
      <c r="V827" s="98"/>
      <c r="W827" s="98"/>
      <c r="X827" s="99"/>
      <c r="Y827" s="98"/>
    </row>
    <row r="828" spans="2:25" s="90" customFormat="1" ht="21" customHeight="1">
      <c r="B828" s="101"/>
      <c r="C828" s="98"/>
      <c r="D828" s="102"/>
      <c r="E828" s="103"/>
      <c r="F828" s="103"/>
      <c r="G828" s="104"/>
      <c r="H828" s="104"/>
      <c r="I828" s="99"/>
      <c r="J828" s="99"/>
      <c r="K828" s="98"/>
      <c r="L828" s="99"/>
      <c r="M828" s="98"/>
      <c r="N828" s="100"/>
      <c r="O828" s="100"/>
      <c r="P828" s="97"/>
      <c r="Q828" s="98"/>
      <c r="R828" s="98"/>
      <c r="S828" s="98"/>
      <c r="T828" s="98"/>
      <c r="U828" s="99"/>
      <c r="V828" s="98"/>
      <c r="W828" s="98"/>
      <c r="X828" s="99"/>
      <c r="Y828" s="98"/>
    </row>
    <row r="829" spans="2:25" s="90" customFormat="1" ht="21" customHeight="1">
      <c r="B829" s="101"/>
      <c r="C829" s="98"/>
      <c r="D829" s="102"/>
      <c r="E829" s="103"/>
      <c r="F829" s="103"/>
      <c r="G829" s="104"/>
      <c r="H829" s="104"/>
      <c r="I829" s="99"/>
      <c r="J829" s="99"/>
      <c r="K829" s="98"/>
      <c r="L829" s="99"/>
      <c r="M829" s="98"/>
      <c r="N829" s="100"/>
      <c r="O829" s="100"/>
      <c r="P829" s="97"/>
      <c r="Q829" s="98"/>
      <c r="R829" s="98"/>
      <c r="S829" s="98"/>
      <c r="T829" s="98"/>
      <c r="U829" s="99"/>
      <c r="V829" s="98"/>
      <c r="W829" s="98"/>
      <c r="X829" s="99"/>
      <c r="Y829" s="98"/>
    </row>
    <row r="830" spans="2:25" s="90" customFormat="1" ht="21" customHeight="1">
      <c r="B830" s="101"/>
      <c r="C830" s="98"/>
      <c r="D830" s="102"/>
      <c r="E830" s="103"/>
      <c r="F830" s="103"/>
      <c r="G830" s="104"/>
      <c r="H830" s="104"/>
      <c r="I830" s="99"/>
      <c r="J830" s="99"/>
      <c r="K830" s="98"/>
      <c r="L830" s="99"/>
      <c r="M830" s="98"/>
      <c r="N830" s="100"/>
      <c r="O830" s="100"/>
      <c r="P830" s="97"/>
      <c r="Q830" s="98"/>
      <c r="R830" s="98"/>
      <c r="S830" s="98"/>
      <c r="T830" s="98"/>
      <c r="U830" s="99"/>
      <c r="V830" s="98"/>
      <c r="W830" s="98"/>
      <c r="X830" s="99"/>
      <c r="Y830" s="98"/>
    </row>
    <row r="831" spans="2:25" s="90" customFormat="1" ht="21" customHeight="1">
      <c r="B831" s="101"/>
      <c r="C831" s="98"/>
      <c r="D831" s="102"/>
      <c r="E831" s="103"/>
      <c r="F831" s="103"/>
      <c r="G831" s="104"/>
      <c r="H831" s="104"/>
      <c r="I831" s="99"/>
      <c r="J831" s="99"/>
      <c r="K831" s="98"/>
      <c r="L831" s="99"/>
      <c r="M831" s="98"/>
      <c r="N831" s="100"/>
      <c r="O831" s="100"/>
      <c r="P831" s="97"/>
      <c r="Q831" s="98"/>
      <c r="R831" s="98"/>
      <c r="S831" s="98"/>
      <c r="T831" s="98"/>
      <c r="U831" s="99"/>
      <c r="V831" s="98"/>
      <c r="W831" s="98"/>
      <c r="X831" s="99"/>
      <c r="Y831" s="98"/>
    </row>
    <row r="832" spans="2:25" s="90" customFormat="1" ht="21" customHeight="1">
      <c r="B832" s="101"/>
      <c r="C832" s="98"/>
      <c r="D832" s="102"/>
      <c r="E832" s="103"/>
      <c r="F832" s="103"/>
      <c r="G832" s="104"/>
      <c r="H832" s="104"/>
      <c r="I832" s="99"/>
      <c r="J832" s="99"/>
      <c r="K832" s="98"/>
      <c r="L832" s="99"/>
      <c r="M832" s="98"/>
      <c r="N832" s="100"/>
      <c r="O832" s="100"/>
      <c r="P832" s="97"/>
      <c r="Q832" s="98"/>
      <c r="R832" s="98"/>
      <c r="S832" s="98"/>
      <c r="T832" s="98"/>
      <c r="U832" s="99"/>
      <c r="V832" s="98"/>
      <c r="W832" s="98"/>
      <c r="X832" s="99"/>
      <c r="Y832" s="98"/>
    </row>
    <row r="833" spans="2:25" s="90" customFormat="1" ht="21" customHeight="1">
      <c r="B833" s="101"/>
      <c r="C833" s="98"/>
      <c r="D833" s="102"/>
      <c r="E833" s="103"/>
      <c r="F833" s="103"/>
      <c r="G833" s="104"/>
      <c r="H833" s="104"/>
      <c r="I833" s="99"/>
      <c r="J833" s="99"/>
      <c r="K833" s="98"/>
      <c r="L833" s="99"/>
      <c r="M833" s="98"/>
      <c r="N833" s="100"/>
      <c r="O833" s="100"/>
      <c r="P833" s="97"/>
      <c r="Q833" s="98"/>
      <c r="R833" s="98"/>
      <c r="S833" s="98"/>
      <c r="T833" s="98"/>
      <c r="U833" s="99"/>
      <c r="V833" s="98"/>
      <c r="W833" s="98"/>
      <c r="X833" s="99"/>
      <c r="Y833" s="98"/>
    </row>
    <row r="834" spans="2:25" s="90" customFormat="1" ht="21" customHeight="1">
      <c r="B834" s="101"/>
      <c r="C834" s="98"/>
      <c r="D834" s="102"/>
      <c r="E834" s="103"/>
      <c r="F834" s="103"/>
      <c r="G834" s="104"/>
      <c r="H834" s="104"/>
      <c r="I834" s="99"/>
      <c r="J834" s="99"/>
      <c r="K834" s="98"/>
      <c r="L834" s="99"/>
      <c r="M834" s="98"/>
      <c r="N834" s="100"/>
      <c r="O834" s="100"/>
      <c r="P834" s="97"/>
      <c r="Q834" s="98"/>
      <c r="R834" s="98"/>
      <c r="S834" s="98"/>
      <c r="T834" s="98"/>
      <c r="U834" s="99"/>
      <c r="V834" s="98"/>
      <c r="W834" s="98"/>
      <c r="X834" s="99"/>
      <c r="Y834" s="98"/>
    </row>
    <row r="835" spans="2:25" s="90" customFormat="1" ht="21" customHeight="1">
      <c r="B835" s="101"/>
      <c r="C835" s="98"/>
      <c r="D835" s="102"/>
      <c r="E835" s="103"/>
      <c r="F835" s="103"/>
      <c r="G835" s="104"/>
      <c r="H835" s="104"/>
      <c r="I835" s="99"/>
      <c r="J835" s="99"/>
      <c r="K835" s="98"/>
      <c r="L835" s="99"/>
      <c r="M835" s="98"/>
      <c r="N835" s="100"/>
      <c r="O835" s="100"/>
      <c r="P835" s="97"/>
      <c r="Q835" s="98"/>
      <c r="R835" s="98"/>
      <c r="S835" s="98"/>
      <c r="T835" s="98"/>
      <c r="U835" s="99"/>
      <c r="V835" s="98"/>
      <c r="W835" s="98"/>
      <c r="X835" s="99"/>
      <c r="Y835" s="98"/>
    </row>
    <row r="836" spans="2:25" s="90" customFormat="1" ht="21" customHeight="1">
      <c r="B836" s="101"/>
      <c r="C836" s="98"/>
      <c r="D836" s="102"/>
      <c r="E836" s="103"/>
      <c r="F836" s="103"/>
      <c r="G836" s="104"/>
      <c r="H836" s="104"/>
      <c r="I836" s="99"/>
      <c r="J836" s="99"/>
      <c r="K836" s="98"/>
      <c r="L836" s="99"/>
      <c r="M836" s="98"/>
      <c r="N836" s="100"/>
      <c r="O836" s="100"/>
      <c r="P836" s="97"/>
      <c r="Q836" s="98"/>
      <c r="R836" s="98"/>
      <c r="S836" s="98"/>
      <c r="T836" s="98"/>
      <c r="U836" s="99"/>
      <c r="V836" s="98"/>
      <c r="W836" s="98"/>
      <c r="X836" s="99"/>
      <c r="Y836" s="98"/>
    </row>
    <row r="837" spans="2:25" s="90" customFormat="1" ht="21" customHeight="1">
      <c r="B837" s="101"/>
      <c r="C837" s="98"/>
      <c r="D837" s="102"/>
      <c r="E837" s="103"/>
      <c r="F837" s="103"/>
      <c r="G837" s="104"/>
      <c r="H837" s="104"/>
      <c r="I837" s="99"/>
      <c r="J837" s="99"/>
      <c r="K837" s="98"/>
      <c r="L837" s="99"/>
      <c r="M837" s="98"/>
      <c r="N837" s="100"/>
      <c r="O837" s="100"/>
      <c r="P837" s="97"/>
      <c r="Q837" s="98"/>
      <c r="R837" s="98"/>
      <c r="S837" s="98"/>
      <c r="T837" s="98"/>
      <c r="U837" s="99"/>
      <c r="V837" s="98"/>
      <c r="W837" s="98"/>
      <c r="X837" s="99"/>
      <c r="Y837" s="98"/>
    </row>
    <row r="838" spans="2:25" s="90" customFormat="1" ht="21" customHeight="1">
      <c r="B838" s="101"/>
      <c r="C838" s="98"/>
      <c r="D838" s="102"/>
      <c r="E838" s="103"/>
      <c r="F838" s="103"/>
      <c r="G838" s="104"/>
      <c r="H838" s="104"/>
      <c r="I838" s="99"/>
      <c r="J838" s="99"/>
      <c r="K838" s="98"/>
      <c r="L838" s="99"/>
      <c r="M838" s="98"/>
      <c r="N838" s="100"/>
      <c r="O838" s="100"/>
      <c r="P838" s="97"/>
      <c r="Q838" s="98"/>
      <c r="R838" s="98"/>
      <c r="S838" s="98"/>
      <c r="T838" s="98"/>
      <c r="U838" s="99"/>
      <c r="V838" s="98"/>
      <c r="W838" s="98"/>
      <c r="X838" s="99"/>
      <c r="Y838" s="98"/>
    </row>
    <row r="839" spans="2:25" s="90" customFormat="1" ht="21" customHeight="1">
      <c r="B839" s="101"/>
      <c r="C839" s="98"/>
      <c r="D839" s="102"/>
      <c r="E839" s="103"/>
      <c r="F839" s="103"/>
      <c r="G839" s="104"/>
      <c r="H839" s="104"/>
      <c r="I839" s="99"/>
      <c r="J839" s="99"/>
      <c r="K839" s="98"/>
      <c r="L839" s="99"/>
      <c r="M839" s="98"/>
      <c r="N839" s="100"/>
      <c r="O839" s="100"/>
      <c r="P839" s="97"/>
      <c r="Q839" s="98"/>
      <c r="R839" s="98"/>
      <c r="S839" s="98"/>
      <c r="T839" s="98"/>
      <c r="U839" s="99"/>
      <c r="V839" s="98"/>
      <c r="W839" s="98"/>
      <c r="X839" s="99"/>
      <c r="Y839" s="98"/>
    </row>
    <row r="840" spans="2:25" s="90" customFormat="1" ht="21" customHeight="1">
      <c r="B840" s="101"/>
      <c r="C840" s="98"/>
      <c r="D840" s="102"/>
      <c r="E840" s="103"/>
      <c r="F840" s="103"/>
      <c r="G840" s="104"/>
      <c r="H840" s="104"/>
      <c r="I840" s="99"/>
      <c r="J840" s="99"/>
      <c r="K840" s="98"/>
      <c r="L840" s="99"/>
      <c r="M840" s="98"/>
      <c r="N840" s="100"/>
      <c r="O840" s="100"/>
      <c r="P840" s="97"/>
      <c r="Q840" s="98"/>
      <c r="R840" s="98"/>
      <c r="S840" s="98"/>
      <c r="T840" s="98"/>
      <c r="U840" s="99"/>
      <c r="V840" s="98"/>
      <c r="W840" s="98"/>
      <c r="X840" s="99"/>
      <c r="Y840" s="98"/>
    </row>
    <row r="841" spans="2:25" s="90" customFormat="1" ht="21" customHeight="1">
      <c r="B841" s="101"/>
      <c r="C841" s="98"/>
      <c r="D841" s="102"/>
      <c r="E841" s="103"/>
      <c r="F841" s="103"/>
      <c r="G841" s="104"/>
      <c r="H841" s="104"/>
      <c r="I841" s="99"/>
      <c r="J841" s="99"/>
      <c r="K841" s="98"/>
      <c r="L841" s="99"/>
      <c r="M841" s="98"/>
      <c r="N841" s="100"/>
      <c r="O841" s="100"/>
      <c r="P841" s="97"/>
      <c r="Q841" s="98"/>
      <c r="R841" s="98"/>
      <c r="S841" s="98"/>
      <c r="T841" s="98"/>
      <c r="U841" s="99"/>
      <c r="V841" s="98"/>
      <c r="W841" s="98"/>
      <c r="X841" s="99"/>
      <c r="Y841" s="98"/>
    </row>
    <row r="842" spans="2:25" s="90" customFormat="1" ht="21" customHeight="1">
      <c r="B842" s="101"/>
      <c r="C842" s="98"/>
      <c r="D842" s="102"/>
      <c r="E842" s="103"/>
      <c r="F842" s="103"/>
      <c r="G842" s="104"/>
      <c r="H842" s="104"/>
      <c r="I842" s="99"/>
      <c r="J842" s="99"/>
      <c r="K842" s="98"/>
      <c r="L842" s="99"/>
      <c r="M842" s="98"/>
      <c r="N842" s="100"/>
      <c r="O842" s="100"/>
      <c r="P842" s="97"/>
      <c r="Q842" s="98"/>
      <c r="R842" s="98"/>
      <c r="S842" s="98"/>
      <c r="T842" s="98"/>
      <c r="U842" s="99"/>
      <c r="V842" s="98"/>
      <c r="W842" s="98"/>
      <c r="X842" s="99"/>
      <c r="Y842" s="98"/>
    </row>
    <row r="843" spans="2:25" s="90" customFormat="1" ht="21" customHeight="1">
      <c r="B843" s="101"/>
      <c r="C843" s="98"/>
      <c r="D843" s="102"/>
      <c r="E843" s="103"/>
      <c r="F843" s="103"/>
      <c r="G843" s="104"/>
      <c r="H843" s="104"/>
      <c r="I843" s="99"/>
      <c r="J843" s="99"/>
      <c r="K843" s="98"/>
      <c r="L843" s="99"/>
      <c r="M843" s="98"/>
      <c r="N843" s="100"/>
      <c r="O843" s="100"/>
      <c r="P843" s="97"/>
      <c r="Q843" s="98"/>
      <c r="R843" s="98"/>
      <c r="S843" s="98"/>
      <c r="T843" s="98"/>
      <c r="U843" s="99"/>
      <c r="V843" s="98"/>
      <c r="W843" s="98"/>
      <c r="X843" s="99"/>
      <c r="Y843" s="98"/>
    </row>
    <row r="844" spans="2:25" s="90" customFormat="1" ht="21" customHeight="1">
      <c r="B844" s="101"/>
      <c r="C844" s="98"/>
      <c r="D844" s="102"/>
      <c r="E844" s="103"/>
      <c r="F844" s="103"/>
      <c r="G844" s="104"/>
      <c r="H844" s="104"/>
      <c r="I844" s="99"/>
      <c r="J844" s="99"/>
      <c r="K844" s="98"/>
      <c r="L844" s="99"/>
      <c r="M844" s="98"/>
      <c r="N844" s="100"/>
      <c r="O844" s="100"/>
      <c r="P844" s="97"/>
      <c r="Q844" s="98"/>
      <c r="R844" s="98"/>
      <c r="S844" s="98"/>
      <c r="T844" s="98"/>
      <c r="U844" s="99"/>
      <c r="V844" s="98"/>
      <c r="W844" s="98"/>
      <c r="X844" s="99"/>
      <c r="Y844" s="98"/>
    </row>
    <row r="845" spans="2:25" s="90" customFormat="1" ht="21" customHeight="1">
      <c r="B845" s="101"/>
      <c r="C845" s="98"/>
      <c r="D845" s="102"/>
      <c r="E845" s="103"/>
      <c r="F845" s="103"/>
      <c r="G845" s="104"/>
      <c r="H845" s="104"/>
      <c r="I845" s="99"/>
      <c r="J845" s="99"/>
      <c r="K845" s="98"/>
      <c r="L845" s="99"/>
      <c r="M845" s="98"/>
      <c r="N845" s="100"/>
      <c r="O845" s="100"/>
      <c r="P845" s="97"/>
      <c r="Q845" s="98"/>
      <c r="R845" s="98"/>
      <c r="S845" s="98"/>
      <c r="T845" s="98"/>
      <c r="U845" s="99"/>
      <c r="V845" s="98"/>
      <c r="W845" s="98"/>
      <c r="X845" s="99"/>
      <c r="Y845" s="98"/>
    </row>
    <row r="846" spans="2:25" s="90" customFormat="1" ht="21" customHeight="1">
      <c r="B846" s="101"/>
      <c r="C846" s="98"/>
      <c r="D846" s="102"/>
      <c r="E846" s="103"/>
      <c r="F846" s="103"/>
      <c r="G846" s="104"/>
      <c r="H846" s="104"/>
      <c r="I846" s="99"/>
      <c r="J846" s="99"/>
      <c r="K846" s="98"/>
      <c r="L846" s="99"/>
      <c r="M846" s="98"/>
      <c r="N846" s="100"/>
      <c r="O846" s="100"/>
      <c r="P846" s="97"/>
      <c r="Q846" s="98"/>
      <c r="R846" s="98"/>
      <c r="S846" s="98"/>
      <c r="T846" s="98"/>
      <c r="U846" s="99"/>
      <c r="V846" s="98"/>
      <c r="W846" s="98"/>
      <c r="X846" s="99"/>
      <c r="Y846" s="98"/>
    </row>
    <row r="847" spans="2:25" s="90" customFormat="1" ht="21" customHeight="1">
      <c r="B847" s="101"/>
      <c r="C847" s="98"/>
      <c r="D847" s="102"/>
      <c r="E847" s="103"/>
      <c r="F847" s="103"/>
      <c r="G847" s="104"/>
      <c r="H847" s="104"/>
      <c r="I847" s="99"/>
      <c r="J847" s="99"/>
      <c r="K847" s="98"/>
      <c r="L847" s="99"/>
      <c r="M847" s="98"/>
      <c r="N847" s="100"/>
      <c r="O847" s="100"/>
      <c r="P847" s="97"/>
      <c r="Q847" s="98"/>
      <c r="R847" s="98"/>
      <c r="S847" s="98"/>
      <c r="T847" s="98"/>
      <c r="U847" s="99"/>
      <c r="V847" s="98"/>
      <c r="W847" s="98"/>
      <c r="X847" s="99"/>
      <c r="Y847" s="98"/>
    </row>
    <row r="848" spans="2:25" s="90" customFormat="1" ht="21" customHeight="1">
      <c r="B848" s="101"/>
      <c r="C848" s="98"/>
      <c r="D848" s="102"/>
      <c r="E848" s="103"/>
      <c r="F848" s="103"/>
      <c r="G848" s="104"/>
      <c r="H848" s="104"/>
      <c r="I848" s="99"/>
      <c r="J848" s="99"/>
      <c r="K848" s="98"/>
      <c r="L848" s="99"/>
      <c r="M848" s="98"/>
      <c r="N848" s="100"/>
      <c r="O848" s="100"/>
      <c r="P848" s="97"/>
      <c r="Q848" s="98"/>
      <c r="R848" s="98"/>
      <c r="S848" s="98"/>
      <c r="T848" s="98"/>
      <c r="U848" s="99"/>
      <c r="V848" s="98"/>
      <c r="W848" s="98"/>
      <c r="X848" s="99"/>
      <c r="Y848" s="98"/>
    </row>
    <row r="849" spans="2:25" s="90" customFormat="1" ht="21" customHeight="1">
      <c r="B849" s="101"/>
      <c r="C849" s="98"/>
      <c r="D849" s="102"/>
      <c r="E849" s="103"/>
      <c r="F849" s="103"/>
      <c r="G849" s="104"/>
      <c r="H849" s="104"/>
      <c r="I849" s="99"/>
      <c r="J849" s="99"/>
      <c r="K849" s="98"/>
      <c r="L849" s="99"/>
      <c r="M849" s="98"/>
      <c r="N849" s="100"/>
      <c r="O849" s="100"/>
      <c r="P849" s="97"/>
      <c r="Q849" s="98"/>
      <c r="R849" s="98"/>
      <c r="S849" s="98"/>
      <c r="T849" s="98"/>
      <c r="U849" s="99"/>
      <c r="V849" s="98"/>
      <c r="W849" s="98"/>
      <c r="X849" s="99"/>
      <c r="Y849" s="98"/>
    </row>
    <row r="850" spans="2:25" s="90" customFormat="1" ht="21" customHeight="1">
      <c r="B850" s="101"/>
      <c r="C850" s="98"/>
      <c r="D850" s="102"/>
      <c r="E850" s="103"/>
      <c r="F850" s="103"/>
      <c r="G850" s="104"/>
      <c r="H850" s="104"/>
      <c r="I850" s="99"/>
      <c r="J850" s="99"/>
      <c r="K850" s="98"/>
      <c r="L850" s="99"/>
      <c r="M850" s="98"/>
      <c r="N850" s="100"/>
      <c r="O850" s="100"/>
      <c r="P850" s="97"/>
      <c r="Q850" s="98"/>
      <c r="R850" s="98"/>
      <c r="S850" s="98"/>
      <c r="T850" s="98"/>
      <c r="U850" s="99"/>
      <c r="V850" s="98"/>
      <c r="W850" s="98"/>
      <c r="X850" s="99"/>
      <c r="Y850" s="98"/>
    </row>
    <row r="851" spans="2:25" s="90" customFormat="1" ht="21" customHeight="1">
      <c r="B851" s="101"/>
      <c r="C851" s="98"/>
      <c r="D851" s="102"/>
      <c r="E851" s="103"/>
      <c r="F851" s="103"/>
      <c r="G851" s="104"/>
      <c r="H851" s="104"/>
      <c r="I851" s="99"/>
      <c r="J851" s="99"/>
      <c r="K851" s="98"/>
      <c r="L851" s="99"/>
      <c r="M851" s="98"/>
      <c r="N851" s="100"/>
      <c r="O851" s="100"/>
      <c r="P851" s="97"/>
      <c r="Q851" s="98"/>
      <c r="R851" s="98"/>
      <c r="S851" s="98"/>
      <c r="T851" s="98"/>
      <c r="U851" s="99"/>
      <c r="V851" s="98"/>
      <c r="W851" s="98"/>
      <c r="X851" s="99"/>
      <c r="Y851" s="98"/>
    </row>
    <row r="852" spans="2:25" s="90" customFormat="1" ht="21" customHeight="1">
      <c r="B852" s="101"/>
      <c r="C852" s="98"/>
      <c r="D852" s="102"/>
      <c r="E852" s="103"/>
      <c r="F852" s="103"/>
      <c r="G852" s="104"/>
      <c r="H852" s="104"/>
      <c r="I852" s="99"/>
      <c r="J852" s="99"/>
      <c r="K852" s="98"/>
      <c r="L852" s="99"/>
      <c r="M852" s="98"/>
      <c r="N852" s="100"/>
      <c r="O852" s="100"/>
      <c r="P852" s="97"/>
      <c r="Q852" s="98"/>
      <c r="R852" s="98"/>
      <c r="S852" s="98"/>
      <c r="T852" s="98"/>
      <c r="U852" s="99"/>
      <c r="V852" s="98"/>
      <c r="W852" s="98"/>
      <c r="X852" s="99"/>
      <c r="Y852" s="98"/>
    </row>
    <row r="853" spans="2:25" s="90" customFormat="1" ht="21" customHeight="1">
      <c r="B853" s="101"/>
      <c r="C853" s="98"/>
      <c r="D853" s="102"/>
      <c r="E853" s="103"/>
      <c r="F853" s="103"/>
      <c r="G853" s="104"/>
      <c r="H853" s="104"/>
      <c r="I853" s="99"/>
      <c r="J853" s="99"/>
      <c r="K853" s="98"/>
      <c r="L853" s="99"/>
      <c r="M853" s="98"/>
      <c r="N853" s="100"/>
      <c r="O853" s="100"/>
      <c r="P853" s="97"/>
      <c r="Q853" s="98"/>
      <c r="R853" s="98"/>
      <c r="S853" s="98"/>
      <c r="T853" s="98"/>
      <c r="U853" s="99"/>
      <c r="V853" s="98"/>
      <c r="W853" s="98"/>
      <c r="X853" s="99"/>
      <c r="Y853" s="98"/>
    </row>
    <row r="854" spans="2:25" s="90" customFormat="1" ht="21" customHeight="1">
      <c r="B854" s="101"/>
      <c r="C854" s="98"/>
      <c r="D854" s="102"/>
      <c r="E854" s="103"/>
      <c r="F854" s="103"/>
      <c r="G854" s="104"/>
      <c r="H854" s="104"/>
      <c r="I854" s="99"/>
      <c r="J854" s="99"/>
      <c r="K854" s="98"/>
      <c r="L854" s="99"/>
      <c r="M854" s="98"/>
      <c r="N854" s="100"/>
      <c r="O854" s="100"/>
      <c r="P854" s="97"/>
      <c r="Q854" s="98"/>
      <c r="R854" s="98"/>
      <c r="S854" s="98"/>
      <c r="T854" s="98"/>
      <c r="U854" s="99"/>
      <c r="V854" s="98"/>
      <c r="W854" s="98"/>
      <c r="X854" s="99"/>
      <c r="Y854" s="98"/>
    </row>
    <row r="855" spans="2:25" s="90" customFormat="1" ht="21" customHeight="1">
      <c r="B855" s="101"/>
      <c r="C855" s="98"/>
      <c r="D855" s="102"/>
      <c r="E855" s="103"/>
      <c r="F855" s="103"/>
      <c r="G855" s="104"/>
      <c r="H855" s="104"/>
      <c r="I855" s="99"/>
      <c r="J855" s="99"/>
      <c r="K855" s="98"/>
      <c r="L855" s="99"/>
      <c r="M855" s="98"/>
      <c r="N855" s="100"/>
      <c r="O855" s="100"/>
      <c r="P855" s="97"/>
      <c r="Q855" s="98"/>
      <c r="R855" s="98"/>
      <c r="S855" s="98"/>
      <c r="T855" s="98"/>
      <c r="U855" s="99"/>
      <c r="V855" s="98"/>
      <c r="W855" s="98"/>
      <c r="X855" s="99"/>
      <c r="Y855" s="98"/>
    </row>
    <row r="856" spans="2:25" s="90" customFormat="1" ht="21" customHeight="1">
      <c r="B856" s="101"/>
      <c r="C856" s="98"/>
      <c r="D856" s="102"/>
      <c r="E856" s="103"/>
      <c r="F856" s="103"/>
      <c r="G856" s="104"/>
      <c r="H856" s="104"/>
      <c r="I856" s="99"/>
      <c r="J856" s="99"/>
      <c r="K856" s="98"/>
      <c r="L856" s="99"/>
      <c r="M856" s="98"/>
      <c r="N856" s="100"/>
      <c r="O856" s="100"/>
      <c r="P856" s="97"/>
      <c r="Q856" s="98"/>
      <c r="R856" s="98"/>
      <c r="S856" s="98"/>
      <c r="T856" s="98"/>
      <c r="U856" s="99"/>
      <c r="V856" s="98"/>
      <c r="W856" s="98"/>
      <c r="X856" s="99"/>
      <c r="Y856" s="98"/>
    </row>
    <row r="857" spans="2:25" s="90" customFormat="1" ht="21" customHeight="1">
      <c r="B857" s="101"/>
      <c r="C857" s="98"/>
      <c r="D857" s="102"/>
      <c r="E857" s="103"/>
      <c r="F857" s="103"/>
      <c r="G857" s="104"/>
      <c r="H857" s="104"/>
      <c r="I857" s="99"/>
      <c r="J857" s="99"/>
      <c r="K857" s="98"/>
      <c r="L857" s="99"/>
      <c r="M857" s="98"/>
      <c r="N857" s="100"/>
      <c r="O857" s="100"/>
      <c r="P857" s="97"/>
      <c r="Q857" s="98"/>
      <c r="R857" s="98"/>
      <c r="S857" s="98"/>
      <c r="T857" s="98"/>
      <c r="U857" s="99"/>
      <c r="V857" s="98"/>
      <c r="W857" s="98"/>
      <c r="X857" s="99"/>
      <c r="Y857" s="98"/>
    </row>
    <row r="858" spans="2:25" s="90" customFormat="1" ht="21" customHeight="1">
      <c r="B858" s="101"/>
      <c r="C858" s="98"/>
      <c r="D858" s="102"/>
      <c r="E858" s="103"/>
      <c r="F858" s="103"/>
      <c r="G858" s="104"/>
      <c r="H858" s="104"/>
      <c r="I858" s="99"/>
      <c r="J858" s="99"/>
      <c r="K858" s="98"/>
      <c r="L858" s="99"/>
      <c r="M858" s="98"/>
      <c r="N858" s="100"/>
      <c r="O858" s="100"/>
      <c r="P858" s="97"/>
      <c r="Q858" s="98"/>
      <c r="R858" s="98"/>
      <c r="S858" s="98"/>
      <c r="T858" s="98"/>
      <c r="U858" s="99"/>
      <c r="V858" s="98"/>
      <c r="W858" s="98"/>
      <c r="X858" s="99"/>
      <c r="Y858" s="98"/>
    </row>
    <row r="859" spans="2:25" s="90" customFormat="1" ht="21" customHeight="1">
      <c r="B859" s="101"/>
      <c r="C859" s="98"/>
      <c r="D859" s="102"/>
      <c r="E859" s="103"/>
      <c r="F859" s="103"/>
      <c r="G859" s="104"/>
      <c r="H859" s="104"/>
      <c r="I859" s="99"/>
      <c r="J859" s="99"/>
      <c r="K859" s="98"/>
      <c r="L859" s="99"/>
      <c r="M859" s="98"/>
      <c r="N859" s="100"/>
      <c r="O859" s="100"/>
      <c r="P859" s="97"/>
      <c r="Q859" s="98"/>
      <c r="R859" s="98"/>
      <c r="S859" s="98"/>
      <c r="T859" s="98"/>
      <c r="U859" s="99"/>
      <c r="V859" s="98"/>
      <c r="W859" s="98"/>
      <c r="X859" s="99"/>
      <c r="Y859" s="98"/>
    </row>
    <row r="860" spans="2:25" s="90" customFormat="1" ht="21" customHeight="1">
      <c r="B860" s="101"/>
      <c r="C860" s="98"/>
      <c r="D860" s="102"/>
      <c r="E860" s="103"/>
      <c r="F860" s="103"/>
      <c r="G860" s="104"/>
      <c r="H860" s="104"/>
      <c r="I860" s="99"/>
      <c r="J860" s="99"/>
      <c r="K860" s="98"/>
      <c r="L860" s="99"/>
      <c r="M860" s="98"/>
      <c r="N860" s="100"/>
      <c r="O860" s="100"/>
      <c r="P860" s="97"/>
      <c r="Q860" s="98"/>
      <c r="R860" s="98"/>
      <c r="S860" s="98"/>
      <c r="T860" s="98"/>
      <c r="U860" s="99"/>
      <c r="V860" s="98"/>
      <c r="W860" s="98"/>
      <c r="X860" s="99"/>
      <c r="Y860" s="98"/>
    </row>
    <row r="861" spans="2:25" s="90" customFormat="1" ht="21" customHeight="1">
      <c r="B861" s="101"/>
      <c r="C861" s="98"/>
      <c r="D861" s="102"/>
      <c r="E861" s="103"/>
      <c r="F861" s="103"/>
      <c r="G861" s="104"/>
      <c r="H861" s="104"/>
      <c r="I861" s="99"/>
      <c r="J861" s="99"/>
      <c r="K861" s="98"/>
      <c r="L861" s="99"/>
      <c r="M861" s="98"/>
      <c r="N861" s="100"/>
      <c r="O861" s="100"/>
      <c r="P861" s="97"/>
      <c r="Q861" s="98"/>
      <c r="R861" s="98"/>
      <c r="S861" s="98"/>
      <c r="T861" s="98"/>
      <c r="U861" s="99"/>
      <c r="V861" s="98"/>
      <c r="W861" s="98"/>
      <c r="X861" s="99"/>
      <c r="Y861" s="98"/>
    </row>
    <row r="862" spans="2:25" s="90" customFormat="1" ht="21" customHeight="1">
      <c r="B862" s="101"/>
      <c r="C862" s="98"/>
      <c r="D862" s="102"/>
      <c r="E862" s="103"/>
      <c r="F862" s="103"/>
      <c r="G862" s="104"/>
      <c r="H862" s="104"/>
      <c r="I862" s="99"/>
      <c r="J862" s="99"/>
      <c r="K862" s="98"/>
      <c r="L862" s="99"/>
      <c r="M862" s="98"/>
      <c r="N862" s="100"/>
      <c r="O862" s="100"/>
      <c r="P862" s="97"/>
      <c r="Q862" s="98"/>
      <c r="R862" s="98"/>
      <c r="S862" s="98"/>
      <c r="T862" s="98"/>
      <c r="U862" s="99"/>
      <c r="V862" s="98"/>
      <c r="W862" s="98"/>
      <c r="X862" s="99"/>
      <c r="Y862" s="98"/>
    </row>
    <row r="863" spans="2:25" s="90" customFormat="1" ht="21" customHeight="1">
      <c r="B863" s="101"/>
      <c r="C863" s="98"/>
      <c r="D863" s="102"/>
      <c r="E863" s="103"/>
      <c r="F863" s="103"/>
      <c r="G863" s="104"/>
      <c r="H863" s="104"/>
      <c r="I863" s="99"/>
      <c r="J863" s="99"/>
      <c r="K863" s="98"/>
      <c r="L863" s="99"/>
      <c r="M863" s="98"/>
      <c r="N863" s="100"/>
      <c r="O863" s="100"/>
      <c r="P863" s="97"/>
      <c r="Q863" s="98"/>
      <c r="R863" s="98"/>
      <c r="S863" s="98"/>
      <c r="T863" s="98"/>
      <c r="U863" s="99"/>
      <c r="V863" s="98"/>
      <c r="W863" s="98"/>
      <c r="X863" s="99"/>
      <c r="Y863" s="98"/>
    </row>
    <row r="864" spans="2:25" s="90" customFormat="1" ht="21" customHeight="1">
      <c r="B864" s="101"/>
      <c r="C864" s="98"/>
      <c r="D864" s="102"/>
      <c r="E864" s="103"/>
      <c r="F864" s="103"/>
      <c r="G864" s="104"/>
      <c r="H864" s="104"/>
      <c r="I864" s="99"/>
      <c r="J864" s="99"/>
      <c r="K864" s="98"/>
      <c r="L864" s="99"/>
      <c r="M864" s="98"/>
      <c r="N864" s="100"/>
      <c r="O864" s="100"/>
      <c r="P864" s="97"/>
      <c r="Q864" s="98"/>
      <c r="R864" s="98"/>
      <c r="S864" s="98"/>
      <c r="T864" s="98"/>
      <c r="U864" s="99"/>
      <c r="V864" s="98"/>
      <c r="W864" s="98"/>
      <c r="X864" s="99"/>
      <c r="Y864" s="98"/>
    </row>
    <row r="865" spans="2:25" s="90" customFormat="1" ht="21" customHeight="1">
      <c r="B865" s="101"/>
      <c r="C865" s="98"/>
      <c r="D865" s="102"/>
      <c r="E865" s="103"/>
      <c r="F865" s="103"/>
      <c r="G865" s="104"/>
      <c r="H865" s="104"/>
      <c r="I865" s="99"/>
      <c r="J865" s="99"/>
      <c r="K865" s="98"/>
      <c r="L865" s="99"/>
      <c r="M865" s="98"/>
      <c r="N865" s="100"/>
      <c r="O865" s="100"/>
      <c r="P865" s="97"/>
      <c r="Q865" s="98"/>
      <c r="R865" s="98"/>
      <c r="S865" s="98"/>
      <c r="T865" s="98"/>
      <c r="U865" s="99"/>
      <c r="V865" s="98"/>
      <c r="W865" s="98"/>
      <c r="X865" s="99"/>
      <c r="Y865" s="98"/>
    </row>
    <row r="866" spans="2:25" s="90" customFormat="1" ht="21" customHeight="1">
      <c r="B866" s="101"/>
      <c r="C866" s="98"/>
      <c r="D866" s="102"/>
      <c r="E866" s="103"/>
      <c r="F866" s="103"/>
      <c r="G866" s="104"/>
      <c r="H866" s="104"/>
      <c r="I866" s="99"/>
      <c r="J866" s="99"/>
      <c r="K866" s="98"/>
      <c r="L866" s="99"/>
      <c r="M866" s="98"/>
      <c r="N866" s="100"/>
      <c r="O866" s="100"/>
      <c r="P866" s="97"/>
      <c r="Q866" s="98"/>
      <c r="R866" s="98"/>
      <c r="S866" s="98"/>
      <c r="T866" s="98"/>
      <c r="U866" s="99"/>
      <c r="V866" s="98"/>
      <c r="W866" s="98"/>
      <c r="X866" s="99"/>
      <c r="Y866" s="98"/>
    </row>
    <row r="867" spans="2:25" s="90" customFormat="1" ht="21" customHeight="1">
      <c r="B867" s="101"/>
      <c r="C867" s="98"/>
      <c r="D867" s="102"/>
      <c r="E867" s="103"/>
      <c r="F867" s="103"/>
      <c r="G867" s="104"/>
      <c r="H867" s="104"/>
      <c r="I867" s="99"/>
      <c r="J867" s="99"/>
      <c r="K867" s="98"/>
      <c r="L867" s="99"/>
      <c r="M867" s="98"/>
      <c r="N867" s="100"/>
      <c r="O867" s="100"/>
      <c r="P867" s="97"/>
      <c r="Q867" s="98"/>
      <c r="R867" s="98"/>
      <c r="S867" s="98"/>
      <c r="T867" s="98"/>
      <c r="U867" s="99"/>
      <c r="V867" s="98"/>
      <c r="W867" s="98"/>
      <c r="X867" s="99"/>
      <c r="Y867" s="98"/>
    </row>
    <row r="868" spans="2:25" s="90" customFormat="1" ht="21" customHeight="1">
      <c r="B868" s="101"/>
      <c r="C868" s="98"/>
      <c r="D868" s="102"/>
      <c r="E868" s="103"/>
      <c r="F868" s="103"/>
      <c r="G868" s="104"/>
      <c r="H868" s="104"/>
      <c r="I868" s="99"/>
      <c r="J868" s="99"/>
      <c r="K868" s="98"/>
      <c r="L868" s="99"/>
      <c r="M868" s="98"/>
      <c r="N868" s="100"/>
      <c r="O868" s="100"/>
      <c r="P868" s="97"/>
      <c r="Q868" s="98"/>
      <c r="R868" s="98"/>
      <c r="S868" s="98"/>
      <c r="T868" s="98"/>
      <c r="U868" s="99"/>
      <c r="V868" s="98"/>
      <c r="W868" s="98"/>
      <c r="X868" s="99"/>
      <c r="Y868" s="98"/>
    </row>
    <row r="869" spans="2:25" s="90" customFormat="1" ht="21" customHeight="1">
      <c r="B869" s="101"/>
      <c r="C869" s="98"/>
      <c r="D869" s="102"/>
      <c r="E869" s="103"/>
      <c r="F869" s="103"/>
      <c r="G869" s="104"/>
      <c r="H869" s="104"/>
      <c r="I869" s="99"/>
      <c r="J869" s="99"/>
      <c r="K869" s="98"/>
      <c r="L869" s="99"/>
      <c r="M869" s="98"/>
      <c r="N869" s="100"/>
      <c r="O869" s="100"/>
      <c r="P869" s="97"/>
      <c r="Q869" s="98"/>
      <c r="R869" s="98"/>
      <c r="S869" s="98"/>
      <c r="T869" s="98"/>
      <c r="U869" s="99"/>
      <c r="V869" s="98"/>
      <c r="W869" s="98"/>
      <c r="X869" s="99"/>
      <c r="Y869" s="98"/>
    </row>
    <row r="870" spans="2:25" s="90" customFormat="1" ht="21" customHeight="1">
      <c r="B870" s="101"/>
      <c r="C870" s="98"/>
      <c r="D870" s="102"/>
      <c r="E870" s="103"/>
      <c r="F870" s="103"/>
      <c r="G870" s="104"/>
      <c r="H870" s="104"/>
      <c r="I870" s="99"/>
      <c r="J870" s="99"/>
      <c r="K870" s="98"/>
      <c r="L870" s="99"/>
      <c r="M870" s="98"/>
      <c r="N870" s="100"/>
      <c r="O870" s="100"/>
      <c r="P870" s="97"/>
      <c r="Q870" s="98"/>
      <c r="R870" s="98"/>
      <c r="S870" s="98"/>
      <c r="T870" s="98"/>
      <c r="U870" s="99"/>
      <c r="V870" s="98"/>
      <c r="W870" s="98"/>
      <c r="X870" s="99"/>
      <c r="Y870" s="98"/>
    </row>
    <row r="871" spans="2:25" s="90" customFormat="1" ht="21" customHeight="1">
      <c r="B871" s="101"/>
      <c r="C871" s="98"/>
      <c r="D871" s="102"/>
      <c r="E871" s="103"/>
      <c r="F871" s="103"/>
      <c r="G871" s="104"/>
      <c r="H871" s="104"/>
      <c r="I871" s="99"/>
      <c r="J871" s="99"/>
      <c r="K871" s="98"/>
      <c r="L871" s="99"/>
      <c r="M871" s="98"/>
      <c r="N871" s="100"/>
      <c r="O871" s="100"/>
      <c r="P871" s="97"/>
      <c r="Q871" s="98"/>
      <c r="R871" s="98"/>
      <c r="S871" s="98"/>
      <c r="T871" s="98"/>
      <c r="U871" s="99"/>
      <c r="V871" s="98"/>
      <c r="W871" s="98"/>
      <c r="X871" s="99"/>
      <c r="Y871" s="98"/>
    </row>
    <row r="872" spans="2:25" s="90" customFormat="1" ht="21" customHeight="1">
      <c r="B872" s="101"/>
      <c r="C872" s="98"/>
      <c r="D872" s="102"/>
      <c r="E872" s="103"/>
      <c r="F872" s="103"/>
      <c r="G872" s="104"/>
      <c r="H872" s="104"/>
      <c r="I872" s="99"/>
      <c r="J872" s="99"/>
      <c r="K872" s="98"/>
      <c r="L872" s="99"/>
      <c r="M872" s="98"/>
      <c r="N872" s="100"/>
      <c r="O872" s="100"/>
      <c r="P872" s="97"/>
      <c r="Q872" s="98"/>
      <c r="R872" s="98"/>
      <c r="S872" s="98"/>
      <c r="T872" s="98"/>
      <c r="U872" s="99"/>
      <c r="V872" s="98"/>
      <c r="W872" s="98"/>
      <c r="X872" s="99"/>
      <c r="Y872" s="98"/>
    </row>
    <row r="873" spans="2:25" s="90" customFormat="1" ht="21" customHeight="1">
      <c r="B873" s="101"/>
      <c r="C873" s="98"/>
      <c r="D873" s="102"/>
      <c r="E873" s="103"/>
      <c r="F873" s="103"/>
      <c r="G873" s="104"/>
      <c r="H873" s="104"/>
      <c r="I873" s="99"/>
      <c r="J873" s="99"/>
      <c r="K873" s="98"/>
      <c r="L873" s="99"/>
      <c r="M873" s="98"/>
      <c r="N873" s="100"/>
      <c r="O873" s="100"/>
      <c r="P873" s="97"/>
      <c r="Q873" s="98"/>
      <c r="R873" s="98"/>
      <c r="S873" s="98"/>
      <c r="T873" s="98"/>
      <c r="U873" s="99"/>
      <c r="V873" s="98"/>
      <c r="W873" s="98"/>
      <c r="X873" s="99"/>
      <c r="Y873" s="98"/>
    </row>
    <row r="874" spans="2:25" s="90" customFormat="1" ht="21" customHeight="1">
      <c r="B874" s="101"/>
      <c r="C874" s="98"/>
      <c r="D874" s="102"/>
      <c r="E874" s="103"/>
      <c r="F874" s="103"/>
      <c r="G874" s="104"/>
      <c r="H874" s="104"/>
      <c r="I874" s="99"/>
      <c r="J874" s="99"/>
      <c r="K874" s="98"/>
      <c r="L874" s="99"/>
      <c r="M874" s="98"/>
      <c r="N874" s="100"/>
      <c r="O874" s="100"/>
      <c r="P874" s="97"/>
      <c r="Q874" s="98"/>
      <c r="R874" s="98"/>
      <c r="S874" s="98"/>
      <c r="T874" s="98"/>
      <c r="U874" s="99"/>
      <c r="V874" s="98"/>
      <c r="W874" s="98"/>
      <c r="X874" s="99"/>
      <c r="Y874" s="98"/>
    </row>
    <row r="875" spans="2:25" s="90" customFormat="1" ht="21" customHeight="1">
      <c r="B875" s="101"/>
      <c r="C875" s="98"/>
      <c r="D875" s="102"/>
      <c r="E875" s="103"/>
      <c r="F875" s="103"/>
      <c r="G875" s="104"/>
      <c r="H875" s="104"/>
      <c r="I875" s="99"/>
      <c r="J875" s="99"/>
      <c r="K875" s="98"/>
      <c r="L875" s="99"/>
      <c r="M875" s="98"/>
      <c r="N875" s="100"/>
      <c r="O875" s="100"/>
      <c r="P875" s="97"/>
      <c r="Q875" s="98"/>
      <c r="R875" s="98"/>
      <c r="S875" s="98"/>
      <c r="T875" s="98"/>
      <c r="U875" s="99"/>
      <c r="V875" s="98"/>
      <c r="W875" s="98"/>
      <c r="X875" s="99"/>
      <c r="Y875" s="98"/>
    </row>
    <row r="876" spans="2:25" s="90" customFormat="1" ht="21" customHeight="1">
      <c r="B876" s="101"/>
      <c r="C876" s="98"/>
      <c r="D876" s="102"/>
      <c r="E876" s="103"/>
      <c r="F876" s="103"/>
      <c r="G876" s="104"/>
      <c r="H876" s="104"/>
      <c r="I876" s="99"/>
      <c r="J876" s="99"/>
      <c r="K876" s="98"/>
      <c r="L876" s="99"/>
      <c r="M876" s="98"/>
      <c r="N876" s="100"/>
      <c r="O876" s="100"/>
      <c r="P876" s="97"/>
      <c r="Q876" s="98"/>
      <c r="R876" s="98"/>
      <c r="S876" s="98"/>
      <c r="T876" s="98"/>
      <c r="U876" s="99"/>
      <c r="V876" s="98"/>
      <c r="W876" s="98"/>
      <c r="X876" s="99"/>
      <c r="Y876" s="98"/>
    </row>
    <row r="877" spans="2:25" s="90" customFormat="1" ht="21" customHeight="1">
      <c r="B877" s="101"/>
      <c r="C877" s="98"/>
      <c r="D877" s="102"/>
      <c r="E877" s="103"/>
      <c r="F877" s="103"/>
      <c r="G877" s="104"/>
      <c r="H877" s="104"/>
      <c r="I877" s="99"/>
      <c r="J877" s="99"/>
      <c r="K877" s="98"/>
      <c r="L877" s="99"/>
      <c r="M877" s="98"/>
      <c r="N877" s="100"/>
      <c r="O877" s="100"/>
      <c r="P877" s="97"/>
      <c r="Q877" s="98"/>
      <c r="R877" s="98"/>
      <c r="S877" s="98"/>
      <c r="T877" s="98"/>
      <c r="U877" s="99"/>
      <c r="V877" s="98"/>
      <c r="W877" s="98"/>
      <c r="X877" s="99"/>
      <c r="Y877" s="98"/>
    </row>
    <row r="878" spans="2:25" s="90" customFormat="1" ht="21" customHeight="1">
      <c r="B878" s="101"/>
      <c r="C878" s="98"/>
      <c r="D878" s="102"/>
      <c r="E878" s="103"/>
      <c r="F878" s="103"/>
      <c r="G878" s="104"/>
      <c r="H878" s="104"/>
      <c r="I878" s="99"/>
      <c r="J878" s="99"/>
      <c r="K878" s="98"/>
      <c r="L878" s="99"/>
      <c r="M878" s="98"/>
      <c r="N878" s="100"/>
      <c r="O878" s="100"/>
      <c r="P878" s="97"/>
      <c r="Q878" s="98"/>
      <c r="R878" s="98"/>
      <c r="S878" s="98"/>
      <c r="T878" s="98"/>
      <c r="U878" s="99"/>
      <c r="V878" s="98"/>
      <c r="W878" s="98"/>
      <c r="X878" s="99"/>
      <c r="Y878" s="98"/>
    </row>
    <row r="879" spans="2:25" s="90" customFormat="1" ht="21" customHeight="1">
      <c r="B879" s="101"/>
      <c r="C879" s="98"/>
      <c r="D879" s="102"/>
      <c r="E879" s="103"/>
      <c r="F879" s="103"/>
      <c r="G879" s="104"/>
      <c r="H879" s="104"/>
      <c r="I879" s="99"/>
      <c r="J879" s="99"/>
      <c r="K879" s="98"/>
      <c r="L879" s="99"/>
      <c r="M879" s="98"/>
      <c r="N879" s="100"/>
      <c r="O879" s="100"/>
      <c r="P879" s="97"/>
      <c r="Q879" s="98"/>
      <c r="R879" s="98"/>
      <c r="S879" s="98"/>
      <c r="T879" s="98"/>
      <c r="U879" s="99"/>
      <c r="V879" s="98"/>
      <c r="W879" s="98"/>
      <c r="X879" s="99"/>
      <c r="Y879" s="98"/>
    </row>
    <row r="880" spans="2:25" s="90" customFormat="1" ht="21" customHeight="1">
      <c r="B880" s="101"/>
      <c r="C880" s="98"/>
      <c r="D880" s="102"/>
      <c r="E880" s="103"/>
      <c r="F880" s="103"/>
      <c r="G880" s="104"/>
      <c r="H880" s="104"/>
      <c r="I880" s="99"/>
      <c r="J880" s="99"/>
      <c r="K880" s="98"/>
      <c r="L880" s="99"/>
      <c r="M880" s="98"/>
      <c r="N880" s="100"/>
      <c r="O880" s="100"/>
      <c r="P880" s="97"/>
      <c r="Q880" s="98"/>
      <c r="R880" s="98"/>
      <c r="S880" s="98"/>
      <c r="T880" s="98"/>
      <c r="U880" s="99"/>
      <c r="V880" s="98"/>
      <c r="W880" s="98"/>
      <c r="X880" s="99"/>
      <c r="Y880" s="98"/>
    </row>
    <row r="881" spans="2:25" s="90" customFormat="1" ht="21" customHeight="1">
      <c r="B881" s="101"/>
      <c r="C881" s="98"/>
      <c r="D881" s="102"/>
      <c r="E881" s="103"/>
      <c r="F881" s="103"/>
      <c r="G881" s="104"/>
      <c r="H881" s="104"/>
      <c r="I881" s="99"/>
      <c r="J881" s="99"/>
      <c r="K881" s="98"/>
      <c r="L881" s="99"/>
      <c r="M881" s="98"/>
      <c r="N881" s="100"/>
      <c r="O881" s="100"/>
      <c r="P881" s="97"/>
      <c r="Q881" s="98"/>
      <c r="R881" s="98"/>
      <c r="S881" s="98"/>
      <c r="T881" s="98"/>
      <c r="U881" s="99"/>
      <c r="V881" s="98"/>
      <c r="W881" s="98"/>
      <c r="X881" s="99"/>
      <c r="Y881" s="98"/>
    </row>
    <row r="882" spans="2:25" s="90" customFormat="1" ht="21" customHeight="1">
      <c r="B882" s="101"/>
      <c r="C882" s="98"/>
      <c r="D882" s="102"/>
      <c r="E882" s="103"/>
      <c r="F882" s="103"/>
      <c r="G882" s="104"/>
      <c r="H882" s="104"/>
      <c r="I882" s="99"/>
      <c r="J882" s="99"/>
      <c r="K882" s="98"/>
      <c r="L882" s="99"/>
      <c r="M882" s="98"/>
      <c r="N882" s="100"/>
      <c r="O882" s="100"/>
      <c r="P882" s="97"/>
      <c r="Q882" s="98"/>
      <c r="R882" s="98"/>
      <c r="S882" s="98"/>
      <c r="T882" s="98"/>
      <c r="U882" s="99"/>
      <c r="V882" s="98"/>
      <c r="W882" s="98"/>
      <c r="X882" s="99"/>
      <c r="Y882" s="98"/>
    </row>
    <row r="883" spans="2:25" s="90" customFormat="1" ht="21" customHeight="1">
      <c r="B883" s="101"/>
      <c r="C883" s="98"/>
      <c r="D883" s="102"/>
      <c r="E883" s="103"/>
      <c r="F883" s="103"/>
      <c r="G883" s="104"/>
      <c r="H883" s="104"/>
      <c r="I883" s="99"/>
      <c r="J883" s="99"/>
      <c r="K883" s="98"/>
      <c r="L883" s="99"/>
      <c r="M883" s="98"/>
      <c r="N883" s="100"/>
      <c r="O883" s="100"/>
      <c r="P883" s="97"/>
      <c r="Q883" s="98"/>
      <c r="R883" s="98"/>
      <c r="S883" s="98"/>
      <c r="T883" s="98"/>
      <c r="U883" s="99"/>
      <c r="V883" s="98"/>
      <c r="W883" s="98"/>
      <c r="X883" s="99"/>
      <c r="Y883" s="98"/>
    </row>
    <row r="884" spans="2:25" s="90" customFormat="1" ht="21" customHeight="1">
      <c r="B884" s="101"/>
      <c r="C884" s="98"/>
      <c r="D884" s="102"/>
      <c r="E884" s="103"/>
      <c r="F884" s="103"/>
      <c r="G884" s="104"/>
      <c r="H884" s="104"/>
      <c r="I884" s="99"/>
      <c r="J884" s="99"/>
      <c r="K884" s="98"/>
      <c r="L884" s="99"/>
      <c r="M884" s="98"/>
      <c r="N884" s="100"/>
      <c r="O884" s="100"/>
      <c r="P884" s="97"/>
      <c r="Q884" s="98"/>
      <c r="R884" s="98"/>
      <c r="S884" s="98"/>
      <c r="T884" s="98"/>
      <c r="U884" s="99"/>
      <c r="V884" s="98"/>
      <c r="W884" s="98"/>
      <c r="X884" s="99"/>
      <c r="Y884" s="98"/>
    </row>
    <row r="885" spans="2:25" s="90" customFormat="1" ht="21" customHeight="1">
      <c r="B885" s="101"/>
      <c r="C885" s="98"/>
      <c r="D885" s="102"/>
      <c r="E885" s="103"/>
      <c r="F885" s="103"/>
      <c r="G885" s="104"/>
      <c r="H885" s="104"/>
      <c r="I885" s="99"/>
      <c r="J885" s="99"/>
      <c r="K885" s="98"/>
      <c r="L885" s="99"/>
      <c r="M885" s="98"/>
      <c r="N885" s="100"/>
      <c r="O885" s="100"/>
      <c r="P885" s="97"/>
      <c r="Q885" s="98"/>
      <c r="R885" s="98"/>
      <c r="S885" s="98"/>
      <c r="T885" s="98"/>
      <c r="U885" s="99"/>
      <c r="V885" s="98"/>
      <c r="W885" s="98"/>
      <c r="X885" s="99"/>
      <c r="Y885" s="98"/>
    </row>
    <row r="886" spans="2:25" s="90" customFormat="1" ht="21" customHeight="1">
      <c r="B886" s="101"/>
      <c r="C886" s="98"/>
      <c r="D886" s="102"/>
      <c r="E886" s="103"/>
      <c r="F886" s="103"/>
      <c r="G886" s="104"/>
      <c r="H886" s="104"/>
      <c r="I886" s="99"/>
      <c r="J886" s="99"/>
      <c r="K886" s="98"/>
      <c r="L886" s="99"/>
      <c r="M886" s="98"/>
      <c r="N886" s="100"/>
      <c r="O886" s="100"/>
      <c r="P886" s="97"/>
      <c r="Q886" s="98"/>
      <c r="R886" s="98"/>
      <c r="S886" s="98"/>
      <c r="T886" s="98"/>
      <c r="U886" s="99"/>
      <c r="V886" s="98"/>
      <c r="W886" s="98"/>
      <c r="X886" s="99"/>
      <c r="Y886" s="98"/>
    </row>
    <row r="887" spans="2:25" s="90" customFormat="1" ht="21" customHeight="1">
      <c r="B887" s="101"/>
      <c r="C887" s="98"/>
      <c r="D887" s="102"/>
      <c r="E887" s="103"/>
      <c r="F887" s="103"/>
      <c r="G887" s="104"/>
      <c r="H887" s="104"/>
      <c r="I887" s="99"/>
      <c r="J887" s="99"/>
      <c r="K887" s="98"/>
      <c r="L887" s="99"/>
      <c r="M887" s="98"/>
      <c r="N887" s="100"/>
      <c r="O887" s="100"/>
      <c r="P887" s="97"/>
      <c r="Q887" s="98"/>
      <c r="R887" s="98"/>
      <c r="S887" s="98"/>
      <c r="T887" s="98"/>
      <c r="U887" s="99"/>
      <c r="V887" s="98"/>
      <c r="W887" s="98"/>
      <c r="X887" s="99"/>
      <c r="Y887" s="98"/>
    </row>
    <row r="888" spans="2:25" s="90" customFormat="1" ht="21" customHeight="1">
      <c r="B888" s="101"/>
      <c r="C888" s="98"/>
      <c r="D888" s="102"/>
      <c r="E888" s="103"/>
      <c r="F888" s="103"/>
      <c r="G888" s="104"/>
      <c r="H888" s="104"/>
      <c r="I888" s="99"/>
      <c r="J888" s="99"/>
      <c r="K888" s="98"/>
      <c r="L888" s="99"/>
      <c r="M888" s="98"/>
      <c r="N888" s="100"/>
      <c r="O888" s="100"/>
      <c r="P888" s="97"/>
      <c r="Q888" s="98"/>
      <c r="R888" s="98"/>
      <c r="S888" s="98"/>
      <c r="T888" s="98"/>
      <c r="U888" s="99"/>
      <c r="V888" s="98"/>
      <c r="W888" s="98"/>
      <c r="X888" s="99"/>
      <c r="Y888" s="98"/>
    </row>
    <row r="889" spans="2:25" s="90" customFormat="1" ht="21" customHeight="1">
      <c r="B889" s="101"/>
      <c r="C889" s="98"/>
      <c r="D889" s="102"/>
      <c r="E889" s="103"/>
      <c r="F889" s="103"/>
      <c r="G889" s="104"/>
      <c r="H889" s="104"/>
      <c r="I889" s="99"/>
      <c r="J889" s="99"/>
      <c r="K889" s="98"/>
      <c r="L889" s="99"/>
      <c r="M889" s="98"/>
      <c r="N889" s="100"/>
      <c r="O889" s="100"/>
      <c r="P889" s="97"/>
      <c r="Q889" s="98"/>
      <c r="R889" s="98"/>
      <c r="S889" s="98"/>
      <c r="T889" s="98"/>
      <c r="U889" s="99"/>
      <c r="V889" s="98"/>
      <c r="W889" s="98"/>
      <c r="X889" s="99"/>
      <c r="Y889" s="98"/>
    </row>
    <row r="890" spans="2:25" s="90" customFormat="1" ht="21" customHeight="1">
      <c r="B890" s="101"/>
      <c r="C890" s="98"/>
      <c r="D890" s="102"/>
      <c r="E890" s="103"/>
      <c r="F890" s="103"/>
      <c r="G890" s="104"/>
      <c r="H890" s="104"/>
      <c r="I890" s="99"/>
      <c r="J890" s="99"/>
      <c r="K890" s="98"/>
      <c r="L890" s="99"/>
      <c r="M890" s="98"/>
      <c r="N890" s="100"/>
      <c r="O890" s="100"/>
      <c r="P890" s="97"/>
      <c r="Q890" s="98"/>
      <c r="R890" s="98"/>
      <c r="S890" s="98"/>
      <c r="T890" s="98"/>
      <c r="U890" s="99"/>
      <c r="V890" s="98"/>
      <c r="W890" s="98"/>
      <c r="X890" s="99"/>
      <c r="Y890" s="98"/>
    </row>
    <row r="891" spans="2:25" s="90" customFormat="1" ht="21" customHeight="1">
      <c r="B891" s="101"/>
      <c r="C891" s="98"/>
      <c r="D891" s="102"/>
      <c r="E891" s="103"/>
      <c r="F891" s="103"/>
      <c r="G891" s="104"/>
      <c r="H891" s="104"/>
      <c r="I891" s="99"/>
      <c r="J891" s="99"/>
      <c r="K891" s="98"/>
      <c r="L891" s="99"/>
      <c r="M891" s="98"/>
      <c r="N891" s="100"/>
      <c r="O891" s="100"/>
      <c r="P891" s="97"/>
      <c r="Q891" s="98"/>
      <c r="R891" s="98"/>
      <c r="S891" s="98"/>
      <c r="T891" s="98"/>
      <c r="U891" s="99"/>
      <c r="V891" s="98"/>
      <c r="W891" s="98"/>
      <c r="X891" s="99"/>
      <c r="Y891" s="98"/>
    </row>
    <row r="892" spans="2:25" s="90" customFormat="1" ht="21" customHeight="1">
      <c r="B892" s="101"/>
      <c r="C892" s="98"/>
      <c r="D892" s="102"/>
      <c r="E892" s="103"/>
      <c r="F892" s="103"/>
      <c r="G892" s="104"/>
      <c r="H892" s="104"/>
      <c r="I892" s="99"/>
      <c r="J892" s="99"/>
      <c r="K892" s="98"/>
      <c r="L892" s="99"/>
      <c r="M892" s="98"/>
      <c r="N892" s="100"/>
      <c r="O892" s="100"/>
      <c r="P892" s="97"/>
      <c r="Q892" s="98"/>
      <c r="R892" s="98"/>
      <c r="S892" s="98"/>
      <c r="T892" s="98"/>
      <c r="U892" s="99"/>
      <c r="V892" s="98"/>
      <c r="W892" s="98"/>
      <c r="X892" s="99"/>
      <c r="Y892" s="98"/>
    </row>
    <row r="893" spans="2:25" s="90" customFormat="1" ht="21" customHeight="1">
      <c r="B893" s="101"/>
      <c r="C893" s="98"/>
      <c r="D893" s="102"/>
      <c r="E893" s="103"/>
      <c r="F893" s="103"/>
      <c r="G893" s="104"/>
      <c r="H893" s="104"/>
      <c r="I893" s="99"/>
      <c r="J893" s="99"/>
      <c r="K893" s="98"/>
      <c r="L893" s="99"/>
      <c r="M893" s="98"/>
      <c r="N893" s="100"/>
      <c r="O893" s="100"/>
      <c r="P893" s="97"/>
      <c r="Q893" s="98"/>
      <c r="R893" s="98"/>
      <c r="S893" s="98"/>
      <c r="T893" s="98"/>
      <c r="U893" s="99"/>
      <c r="V893" s="98"/>
      <c r="W893" s="98"/>
      <c r="X893" s="99"/>
      <c r="Y893" s="98"/>
    </row>
    <row r="894" spans="2:25" s="90" customFormat="1" ht="21" customHeight="1">
      <c r="B894" s="101"/>
      <c r="C894" s="98"/>
      <c r="D894" s="102"/>
      <c r="E894" s="103"/>
      <c r="F894" s="103"/>
      <c r="G894" s="104"/>
      <c r="H894" s="104"/>
      <c r="I894" s="99"/>
      <c r="J894" s="99"/>
      <c r="K894" s="98"/>
      <c r="L894" s="99"/>
      <c r="M894" s="98"/>
      <c r="N894" s="100"/>
      <c r="O894" s="100"/>
      <c r="P894" s="97"/>
      <c r="Q894" s="98"/>
      <c r="R894" s="98"/>
      <c r="S894" s="98"/>
      <c r="T894" s="98"/>
      <c r="U894" s="99"/>
      <c r="V894" s="98"/>
      <c r="W894" s="98"/>
      <c r="X894" s="99"/>
      <c r="Y894" s="98"/>
    </row>
    <row r="895" spans="2:25" s="90" customFormat="1" ht="21" customHeight="1">
      <c r="B895" s="101"/>
      <c r="C895" s="98"/>
      <c r="D895" s="102"/>
      <c r="E895" s="103"/>
      <c r="F895" s="103"/>
      <c r="G895" s="104"/>
      <c r="H895" s="104"/>
      <c r="I895" s="99"/>
      <c r="J895" s="99"/>
      <c r="K895" s="98"/>
      <c r="L895" s="99"/>
      <c r="M895" s="98"/>
      <c r="N895" s="100"/>
      <c r="O895" s="100"/>
      <c r="P895" s="97"/>
      <c r="Q895" s="98"/>
      <c r="R895" s="98"/>
      <c r="S895" s="98"/>
      <c r="T895" s="98"/>
      <c r="U895" s="99"/>
      <c r="V895" s="98"/>
      <c r="W895" s="98"/>
      <c r="X895" s="99"/>
      <c r="Y895" s="98"/>
    </row>
    <row r="896" spans="2:25" s="90" customFormat="1" ht="21" customHeight="1">
      <c r="B896" s="101"/>
      <c r="C896" s="98"/>
      <c r="D896" s="102"/>
      <c r="E896" s="103"/>
      <c r="F896" s="103"/>
      <c r="G896" s="104"/>
      <c r="H896" s="104"/>
      <c r="I896" s="99"/>
      <c r="J896" s="99"/>
      <c r="K896" s="98"/>
      <c r="L896" s="99"/>
      <c r="M896" s="98"/>
      <c r="N896" s="100"/>
      <c r="O896" s="100"/>
      <c r="P896" s="97"/>
      <c r="Q896" s="98"/>
      <c r="R896" s="98"/>
      <c r="S896" s="98"/>
      <c r="T896" s="98"/>
      <c r="U896" s="99"/>
      <c r="V896" s="98"/>
      <c r="W896" s="98"/>
      <c r="X896" s="99"/>
      <c r="Y896" s="98"/>
    </row>
    <row r="897" spans="2:25" s="90" customFormat="1" ht="21" customHeight="1">
      <c r="B897" s="101"/>
      <c r="C897" s="98"/>
      <c r="D897" s="102"/>
      <c r="E897" s="103"/>
      <c r="F897" s="103"/>
      <c r="G897" s="104"/>
      <c r="H897" s="104"/>
      <c r="I897" s="99"/>
      <c r="J897" s="99"/>
      <c r="K897" s="98"/>
      <c r="L897" s="99"/>
      <c r="M897" s="98"/>
      <c r="N897" s="100"/>
      <c r="O897" s="100"/>
      <c r="P897" s="97"/>
      <c r="Q897" s="98"/>
      <c r="R897" s="98"/>
      <c r="S897" s="98"/>
      <c r="T897" s="98"/>
      <c r="U897" s="99"/>
      <c r="V897" s="98"/>
      <c r="W897" s="98"/>
      <c r="X897" s="99"/>
      <c r="Y897" s="98"/>
    </row>
    <row r="898" spans="2:25" s="90" customFormat="1" ht="21" customHeight="1">
      <c r="B898" s="101"/>
      <c r="C898" s="98"/>
      <c r="D898" s="102"/>
      <c r="E898" s="103"/>
      <c r="F898" s="103"/>
      <c r="G898" s="104"/>
      <c r="H898" s="104"/>
      <c r="I898" s="99"/>
      <c r="J898" s="99"/>
      <c r="K898" s="98"/>
      <c r="L898" s="99"/>
      <c r="M898" s="98"/>
      <c r="N898" s="100"/>
      <c r="O898" s="100"/>
      <c r="P898" s="97"/>
      <c r="Q898" s="98"/>
      <c r="R898" s="98"/>
      <c r="S898" s="98"/>
      <c r="T898" s="98"/>
      <c r="U898" s="99"/>
      <c r="V898" s="98"/>
      <c r="W898" s="98"/>
      <c r="X898" s="99"/>
      <c r="Y898" s="98"/>
    </row>
    <row r="899" spans="2:25" s="90" customFormat="1" ht="21" customHeight="1">
      <c r="B899" s="101"/>
      <c r="C899" s="98"/>
      <c r="D899" s="102"/>
      <c r="E899" s="103"/>
      <c r="F899" s="103"/>
      <c r="G899" s="104"/>
      <c r="H899" s="104"/>
      <c r="I899" s="99"/>
      <c r="J899" s="99"/>
      <c r="K899" s="98"/>
      <c r="L899" s="99"/>
      <c r="M899" s="98"/>
      <c r="N899" s="100"/>
      <c r="O899" s="100"/>
      <c r="P899" s="97"/>
      <c r="Q899" s="98"/>
      <c r="R899" s="98"/>
      <c r="S899" s="98"/>
      <c r="T899" s="98"/>
      <c r="U899" s="99"/>
      <c r="V899" s="98"/>
      <c r="W899" s="98"/>
      <c r="X899" s="99"/>
      <c r="Y899" s="98"/>
    </row>
    <row r="900" spans="2:25" s="90" customFormat="1" ht="21" customHeight="1">
      <c r="B900" s="101"/>
      <c r="C900" s="98"/>
      <c r="D900" s="102"/>
      <c r="E900" s="103"/>
      <c r="F900" s="103"/>
      <c r="G900" s="104"/>
      <c r="H900" s="104"/>
      <c r="I900" s="99"/>
      <c r="J900" s="99"/>
      <c r="K900" s="98"/>
      <c r="L900" s="99"/>
      <c r="M900" s="98"/>
      <c r="N900" s="100"/>
      <c r="O900" s="100"/>
      <c r="P900" s="97"/>
      <c r="Q900" s="98"/>
      <c r="R900" s="98"/>
      <c r="S900" s="98"/>
      <c r="T900" s="98"/>
      <c r="U900" s="99"/>
      <c r="V900" s="98"/>
      <c r="W900" s="98"/>
      <c r="X900" s="99"/>
      <c r="Y900" s="98"/>
    </row>
    <row r="901" spans="2:25" s="90" customFormat="1" ht="21" customHeight="1">
      <c r="B901" s="101"/>
      <c r="C901" s="98"/>
      <c r="D901" s="102"/>
      <c r="E901" s="103"/>
      <c r="F901" s="103"/>
      <c r="G901" s="104"/>
      <c r="H901" s="104"/>
      <c r="I901" s="99"/>
      <c r="J901" s="99"/>
      <c r="K901" s="98"/>
      <c r="L901" s="99"/>
      <c r="M901" s="98"/>
      <c r="N901" s="100"/>
      <c r="O901" s="100"/>
      <c r="P901" s="97"/>
      <c r="Q901" s="98"/>
      <c r="R901" s="98"/>
      <c r="S901" s="98"/>
      <c r="T901" s="98"/>
      <c r="U901" s="99"/>
      <c r="V901" s="98"/>
      <c r="W901" s="98"/>
      <c r="X901" s="99"/>
      <c r="Y901" s="98"/>
    </row>
    <row r="902" spans="2:25" s="90" customFormat="1" ht="21" customHeight="1">
      <c r="B902" s="101"/>
      <c r="C902" s="98"/>
      <c r="D902" s="102"/>
      <c r="E902" s="103"/>
      <c r="F902" s="103"/>
      <c r="G902" s="104"/>
      <c r="H902" s="104"/>
      <c r="I902" s="99"/>
      <c r="J902" s="99"/>
      <c r="K902" s="98"/>
      <c r="L902" s="99"/>
      <c r="M902" s="98"/>
      <c r="N902" s="100"/>
      <c r="O902" s="100"/>
      <c r="P902" s="97"/>
      <c r="Q902" s="98"/>
      <c r="R902" s="98"/>
      <c r="S902" s="98"/>
      <c r="T902" s="98"/>
      <c r="U902" s="99"/>
      <c r="V902" s="98"/>
      <c r="W902" s="98"/>
      <c r="X902" s="99"/>
      <c r="Y902" s="98"/>
    </row>
    <row r="903" spans="2:25" s="90" customFormat="1" ht="21" customHeight="1">
      <c r="B903" s="101"/>
      <c r="C903" s="98"/>
      <c r="D903" s="102"/>
      <c r="E903" s="103"/>
      <c r="F903" s="103"/>
      <c r="G903" s="104"/>
      <c r="H903" s="104"/>
      <c r="I903" s="99"/>
      <c r="J903" s="99"/>
      <c r="K903" s="98"/>
      <c r="L903" s="99"/>
      <c r="M903" s="98"/>
      <c r="N903" s="100"/>
      <c r="O903" s="100"/>
      <c r="P903" s="97"/>
      <c r="Q903" s="98"/>
      <c r="R903" s="98"/>
      <c r="S903" s="98"/>
      <c r="T903" s="98"/>
      <c r="U903" s="99"/>
      <c r="V903" s="98"/>
      <c r="W903" s="98"/>
      <c r="X903" s="99"/>
      <c r="Y903" s="98"/>
    </row>
    <row r="904" spans="2:25" s="90" customFormat="1" ht="21" customHeight="1">
      <c r="B904" s="101"/>
      <c r="C904" s="98"/>
      <c r="D904" s="102"/>
      <c r="E904" s="103"/>
      <c r="F904" s="103"/>
      <c r="G904" s="104"/>
      <c r="H904" s="104"/>
      <c r="I904" s="99"/>
      <c r="J904" s="99"/>
      <c r="K904" s="98"/>
      <c r="L904" s="99"/>
      <c r="M904" s="98"/>
      <c r="N904" s="100"/>
      <c r="O904" s="100"/>
      <c r="P904" s="97"/>
      <c r="Q904" s="98"/>
      <c r="R904" s="98"/>
      <c r="S904" s="98"/>
      <c r="T904" s="98"/>
      <c r="U904" s="99"/>
      <c r="V904" s="98"/>
      <c r="W904" s="98"/>
      <c r="X904" s="99"/>
      <c r="Y904" s="98"/>
    </row>
    <row r="905" spans="2:25" s="90" customFormat="1" ht="21" customHeight="1">
      <c r="B905" s="101"/>
      <c r="C905" s="98"/>
      <c r="D905" s="102"/>
      <c r="E905" s="103"/>
      <c r="F905" s="103"/>
      <c r="G905" s="104"/>
      <c r="H905" s="104"/>
      <c r="I905" s="99"/>
      <c r="J905" s="99"/>
      <c r="K905" s="98"/>
      <c r="L905" s="99"/>
      <c r="M905" s="98"/>
      <c r="N905" s="100"/>
      <c r="O905" s="100"/>
      <c r="P905" s="97"/>
      <c r="Q905" s="98"/>
      <c r="R905" s="98"/>
      <c r="S905" s="98"/>
      <c r="T905" s="98"/>
      <c r="U905" s="99"/>
      <c r="V905" s="98"/>
      <c r="W905" s="98"/>
      <c r="X905" s="99"/>
      <c r="Y905" s="98"/>
    </row>
    <row r="906" spans="2:25" s="90" customFormat="1" ht="21" customHeight="1">
      <c r="B906" s="101"/>
      <c r="C906" s="98"/>
      <c r="D906" s="102"/>
      <c r="E906" s="103"/>
      <c r="F906" s="103"/>
      <c r="G906" s="104"/>
      <c r="H906" s="104"/>
      <c r="I906" s="99"/>
      <c r="J906" s="99"/>
      <c r="K906" s="98"/>
      <c r="L906" s="99"/>
      <c r="M906" s="98"/>
      <c r="N906" s="100"/>
      <c r="O906" s="100"/>
      <c r="P906" s="97"/>
      <c r="Q906" s="98"/>
      <c r="R906" s="98"/>
      <c r="S906" s="98"/>
      <c r="T906" s="98"/>
      <c r="U906" s="99"/>
      <c r="V906" s="98"/>
      <c r="W906" s="98"/>
      <c r="X906" s="99"/>
      <c r="Y906" s="98"/>
    </row>
    <row r="907" spans="2:25" s="90" customFormat="1" ht="21" customHeight="1">
      <c r="B907" s="101"/>
      <c r="C907" s="98"/>
      <c r="D907" s="102"/>
      <c r="E907" s="103"/>
      <c r="F907" s="103"/>
      <c r="G907" s="104"/>
      <c r="H907" s="104"/>
      <c r="I907" s="99"/>
      <c r="J907" s="99"/>
      <c r="K907" s="98"/>
      <c r="L907" s="99"/>
      <c r="M907" s="98"/>
      <c r="N907" s="100"/>
      <c r="O907" s="100"/>
      <c r="P907" s="97"/>
      <c r="Q907" s="98"/>
      <c r="R907" s="98"/>
      <c r="S907" s="98"/>
      <c r="T907" s="98"/>
      <c r="U907" s="99"/>
      <c r="V907" s="98"/>
      <c r="W907" s="98"/>
      <c r="X907" s="99"/>
      <c r="Y907" s="98"/>
    </row>
    <row r="908" spans="2:25" s="90" customFormat="1" ht="21" customHeight="1">
      <c r="B908" s="101"/>
      <c r="C908" s="98"/>
      <c r="D908" s="102"/>
      <c r="E908" s="103"/>
      <c r="F908" s="103"/>
      <c r="G908" s="104"/>
      <c r="H908" s="104"/>
      <c r="I908" s="99"/>
      <c r="J908" s="99"/>
      <c r="K908" s="98"/>
      <c r="L908" s="99"/>
      <c r="M908" s="98"/>
      <c r="N908" s="100"/>
      <c r="O908" s="100"/>
      <c r="P908" s="97"/>
      <c r="Q908" s="98"/>
      <c r="R908" s="98"/>
      <c r="S908" s="98"/>
      <c r="T908" s="98"/>
      <c r="U908" s="99"/>
      <c r="V908" s="98"/>
      <c r="W908" s="98"/>
      <c r="X908" s="99"/>
      <c r="Y908" s="98"/>
    </row>
    <row r="909" spans="2:25" s="90" customFormat="1" ht="21" customHeight="1">
      <c r="B909" s="101"/>
      <c r="C909" s="98"/>
      <c r="D909" s="102"/>
      <c r="E909" s="103"/>
      <c r="F909" s="103"/>
      <c r="G909" s="104"/>
      <c r="H909" s="104"/>
      <c r="I909" s="99"/>
      <c r="J909" s="99"/>
      <c r="K909" s="98"/>
      <c r="L909" s="99"/>
      <c r="M909" s="98"/>
      <c r="N909" s="100"/>
      <c r="O909" s="100"/>
      <c r="P909" s="97"/>
      <c r="Q909" s="98"/>
      <c r="R909" s="98"/>
      <c r="S909" s="98"/>
      <c r="T909" s="98"/>
      <c r="U909" s="99"/>
      <c r="V909" s="98"/>
      <c r="W909" s="98"/>
      <c r="X909" s="99"/>
      <c r="Y909" s="98"/>
    </row>
    <row r="910" spans="2:25" s="90" customFormat="1" ht="21" customHeight="1">
      <c r="B910" s="101"/>
      <c r="C910" s="98"/>
      <c r="D910" s="102"/>
      <c r="E910" s="103"/>
      <c r="F910" s="103"/>
      <c r="G910" s="104"/>
      <c r="H910" s="104"/>
      <c r="I910" s="99"/>
      <c r="J910" s="99"/>
      <c r="K910" s="98"/>
      <c r="L910" s="99"/>
      <c r="M910" s="98"/>
      <c r="N910" s="100"/>
      <c r="O910" s="100"/>
      <c r="P910" s="97"/>
      <c r="Q910" s="98"/>
      <c r="R910" s="98"/>
      <c r="S910" s="98"/>
      <c r="T910" s="98"/>
      <c r="U910" s="99"/>
      <c r="V910" s="98"/>
      <c r="W910" s="98"/>
      <c r="X910" s="99"/>
      <c r="Y910" s="98"/>
    </row>
    <row r="911" spans="2:25" s="90" customFormat="1" ht="21" customHeight="1">
      <c r="B911" s="101"/>
      <c r="C911" s="98"/>
      <c r="D911" s="102"/>
      <c r="E911" s="103"/>
      <c r="F911" s="103"/>
      <c r="G911" s="104"/>
      <c r="H911" s="104"/>
      <c r="I911" s="99"/>
      <c r="J911" s="99"/>
      <c r="K911" s="98"/>
      <c r="L911" s="99"/>
      <c r="M911" s="98"/>
      <c r="N911" s="100"/>
      <c r="O911" s="100"/>
      <c r="P911" s="97"/>
      <c r="Q911" s="98"/>
      <c r="R911" s="98"/>
      <c r="S911" s="98"/>
      <c r="T911" s="98"/>
      <c r="U911" s="99"/>
      <c r="V911" s="98"/>
      <c r="W911" s="98"/>
      <c r="X911" s="99"/>
      <c r="Y911" s="98"/>
    </row>
    <row r="912" spans="2:25" s="90" customFormat="1" ht="21" customHeight="1">
      <c r="B912" s="101"/>
      <c r="C912" s="98"/>
      <c r="D912" s="102"/>
      <c r="E912" s="103"/>
      <c r="F912" s="103"/>
      <c r="G912" s="104"/>
      <c r="H912" s="104"/>
      <c r="I912" s="99"/>
      <c r="J912" s="99"/>
      <c r="K912" s="98"/>
      <c r="L912" s="99"/>
      <c r="M912" s="98"/>
      <c r="N912" s="100"/>
      <c r="O912" s="100"/>
      <c r="P912" s="97"/>
      <c r="Q912" s="98"/>
      <c r="R912" s="98"/>
      <c r="S912" s="98"/>
      <c r="T912" s="98"/>
      <c r="U912" s="99"/>
      <c r="V912" s="98"/>
      <c r="W912" s="98"/>
      <c r="X912" s="99"/>
      <c r="Y912" s="98"/>
    </row>
    <row r="913" spans="2:25" s="90" customFormat="1" ht="21" customHeight="1">
      <c r="B913" s="101"/>
      <c r="C913" s="98"/>
      <c r="D913" s="102"/>
      <c r="E913" s="103"/>
      <c r="F913" s="103"/>
      <c r="G913" s="104"/>
      <c r="H913" s="104"/>
      <c r="I913" s="99"/>
      <c r="J913" s="99"/>
      <c r="K913" s="98"/>
      <c r="L913" s="99"/>
      <c r="M913" s="98"/>
      <c r="N913" s="100"/>
      <c r="O913" s="100"/>
      <c r="P913" s="97"/>
      <c r="Q913" s="98"/>
      <c r="R913" s="98"/>
      <c r="S913" s="98"/>
      <c r="T913" s="98"/>
      <c r="U913" s="99"/>
      <c r="V913" s="98"/>
      <c r="W913" s="98"/>
      <c r="X913" s="99"/>
      <c r="Y913" s="98"/>
    </row>
    <row r="914" spans="2:25" s="90" customFormat="1" ht="21" customHeight="1">
      <c r="B914" s="101"/>
      <c r="C914" s="98"/>
      <c r="D914" s="102"/>
      <c r="E914" s="103"/>
      <c r="F914" s="103"/>
      <c r="G914" s="104"/>
      <c r="H914" s="104"/>
      <c r="I914" s="99"/>
      <c r="J914" s="99"/>
      <c r="K914" s="98"/>
      <c r="L914" s="99"/>
      <c r="M914" s="98"/>
      <c r="N914" s="100"/>
      <c r="O914" s="100"/>
      <c r="P914" s="97"/>
      <c r="Q914" s="98"/>
      <c r="R914" s="98"/>
      <c r="S914" s="98"/>
      <c r="T914" s="98"/>
      <c r="U914" s="99"/>
      <c r="V914" s="98"/>
      <c r="W914" s="98"/>
      <c r="X914" s="99"/>
      <c r="Y914" s="98"/>
    </row>
    <row r="915" spans="2:25" s="90" customFormat="1" ht="21" customHeight="1">
      <c r="B915" s="101"/>
      <c r="C915" s="98"/>
      <c r="D915" s="102"/>
      <c r="E915" s="103"/>
      <c r="F915" s="103"/>
      <c r="G915" s="104"/>
      <c r="H915" s="104"/>
      <c r="I915" s="99"/>
      <c r="J915" s="99"/>
      <c r="K915" s="98"/>
      <c r="L915" s="99"/>
      <c r="M915" s="98"/>
      <c r="N915" s="100"/>
      <c r="O915" s="100"/>
      <c r="P915" s="97"/>
      <c r="Q915" s="98"/>
      <c r="R915" s="98"/>
      <c r="S915" s="98"/>
      <c r="T915" s="98"/>
      <c r="U915" s="99"/>
      <c r="V915" s="98"/>
      <c r="W915" s="98"/>
      <c r="X915" s="99"/>
      <c r="Y915" s="98"/>
    </row>
    <row r="916" spans="2:25" s="90" customFormat="1" ht="21" customHeight="1">
      <c r="B916" s="101"/>
      <c r="C916" s="98"/>
      <c r="D916" s="102"/>
      <c r="E916" s="103"/>
      <c r="F916" s="103"/>
      <c r="G916" s="104"/>
      <c r="H916" s="104"/>
      <c r="I916" s="99"/>
      <c r="J916" s="99"/>
      <c r="K916" s="98"/>
      <c r="L916" s="99"/>
      <c r="M916" s="98"/>
      <c r="N916" s="100"/>
      <c r="O916" s="100"/>
      <c r="P916" s="97"/>
      <c r="Q916" s="98"/>
      <c r="R916" s="98"/>
      <c r="S916" s="98"/>
      <c r="T916" s="98"/>
      <c r="U916" s="99"/>
      <c r="V916" s="98"/>
      <c r="W916" s="98"/>
      <c r="X916" s="99"/>
      <c r="Y916" s="98"/>
    </row>
    <row r="917" spans="2:25" s="90" customFormat="1" ht="21" customHeight="1">
      <c r="B917" s="101"/>
      <c r="C917" s="98"/>
      <c r="D917" s="102"/>
      <c r="E917" s="103"/>
      <c r="F917" s="103"/>
      <c r="G917" s="104"/>
      <c r="H917" s="104"/>
      <c r="I917" s="99"/>
      <c r="J917" s="99"/>
      <c r="K917" s="98"/>
      <c r="L917" s="99"/>
      <c r="M917" s="98"/>
      <c r="N917" s="100"/>
      <c r="O917" s="100"/>
      <c r="P917" s="97"/>
      <c r="Q917" s="98"/>
      <c r="R917" s="98"/>
      <c r="S917" s="98"/>
      <c r="T917" s="98"/>
      <c r="U917" s="99"/>
      <c r="V917" s="98"/>
      <c r="W917" s="98"/>
      <c r="X917" s="99"/>
      <c r="Y917" s="98"/>
    </row>
    <row r="918" spans="2:25" s="90" customFormat="1" ht="21" customHeight="1">
      <c r="B918" s="101"/>
      <c r="C918" s="98"/>
      <c r="D918" s="102"/>
      <c r="E918" s="103"/>
      <c r="F918" s="103"/>
      <c r="G918" s="104"/>
      <c r="H918" s="104"/>
      <c r="I918" s="99"/>
      <c r="J918" s="99"/>
      <c r="K918" s="98"/>
      <c r="L918" s="99"/>
      <c r="M918" s="98"/>
      <c r="N918" s="100"/>
      <c r="O918" s="100"/>
      <c r="P918" s="97"/>
      <c r="Q918" s="98"/>
      <c r="R918" s="98"/>
      <c r="S918" s="98"/>
      <c r="T918" s="98"/>
      <c r="U918" s="99"/>
      <c r="V918" s="98"/>
      <c r="W918" s="98"/>
      <c r="X918" s="99"/>
      <c r="Y918" s="98"/>
    </row>
    <row r="919" spans="2:25" s="90" customFormat="1" ht="21" customHeight="1">
      <c r="B919" s="101"/>
      <c r="C919" s="98"/>
      <c r="D919" s="102"/>
      <c r="E919" s="103"/>
      <c r="F919" s="103"/>
      <c r="G919" s="104"/>
      <c r="H919" s="104"/>
      <c r="I919" s="99"/>
      <c r="J919" s="99"/>
      <c r="K919" s="98"/>
      <c r="L919" s="99"/>
      <c r="M919" s="98"/>
      <c r="N919" s="100"/>
      <c r="O919" s="100"/>
      <c r="P919" s="97"/>
      <c r="Q919" s="98"/>
      <c r="R919" s="98"/>
      <c r="S919" s="98"/>
      <c r="T919" s="98"/>
      <c r="U919" s="99"/>
      <c r="V919" s="98"/>
      <c r="W919" s="98"/>
      <c r="X919" s="99"/>
      <c r="Y919" s="98"/>
    </row>
    <row r="920" spans="2:25" s="90" customFormat="1" ht="21" customHeight="1">
      <c r="B920" s="101"/>
      <c r="C920" s="98"/>
      <c r="D920" s="102"/>
      <c r="E920" s="103"/>
      <c r="F920" s="103"/>
      <c r="G920" s="104"/>
      <c r="H920" s="104"/>
      <c r="I920" s="99"/>
      <c r="J920" s="99"/>
      <c r="K920" s="98"/>
      <c r="L920" s="99"/>
      <c r="M920" s="98"/>
      <c r="N920" s="100"/>
      <c r="O920" s="100"/>
      <c r="P920" s="97"/>
      <c r="Q920" s="98"/>
      <c r="R920" s="98"/>
      <c r="S920" s="98"/>
      <c r="T920" s="98"/>
      <c r="U920" s="99"/>
      <c r="V920" s="98"/>
      <c r="W920" s="98"/>
      <c r="X920" s="99"/>
      <c r="Y920" s="98"/>
    </row>
    <row r="921" spans="2:25" s="90" customFormat="1" ht="21" customHeight="1">
      <c r="B921" s="101"/>
      <c r="C921" s="98"/>
      <c r="D921" s="102"/>
      <c r="E921" s="103"/>
      <c r="F921" s="103"/>
      <c r="G921" s="104"/>
      <c r="H921" s="104"/>
      <c r="I921" s="99"/>
      <c r="J921" s="99"/>
      <c r="K921" s="98"/>
      <c r="L921" s="99"/>
      <c r="M921" s="98"/>
      <c r="N921" s="100"/>
      <c r="O921" s="100"/>
      <c r="P921" s="97"/>
      <c r="Q921" s="98"/>
      <c r="R921" s="98"/>
      <c r="S921" s="98"/>
      <c r="T921" s="98"/>
      <c r="U921" s="99"/>
      <c r="V921" s="98"/>
      <c r="W921" s="98"/>
      <c r="X921" s="99"/>
      <c r="Y921" s="98"/>
    </row>
    <row r="922" spans="2:25" s="90" customFormat="1" ht="21" customHeight="1">
      <c r="B922" s="101"/>
      <c r="C922" s="98"/>
      <c r="D922" s="102"/>
      <c r="E922" s="103"/>
      <c r="F922" s="103"/>
      <c r="G922" s="104"/>
      <c r="H922" s="104"/>
      <c r="I922" s="99"/>
      <c r="J922" s="99"/>
      <c r="K922" s="98"/>
      <c r="L922" s="99"/>
      <c r="M922" s="98"/>
      <c r="N922" s="100"/>
      <c r="O922" s="100"/>
      <c r="P922" s="97"/>
      <c r="Q922" s="98"/>
      <c r="R922" s="98"/>
      <c r="S922" s="98"/>
      <c r="T922" s="98"/>
      <c r="U922" s="99"/>
      <c r="V922" s="98"/>
      <c r="W922" s="98"/>
      <c r="X922" s="99"/>
      <c r="Y922" s="98"/>
    </row>
    <row r="923" spans="2:25" s="90" customFormat="1" ht="21" customHeight="1">
      <c r="B923" s="101"/>
      <c r="C923" s="98"/>
      <c r="D923" s="102"/>
      <c r="E923" s="103"/>
      <c r="F923" s="103"/>
      <c r="G923" s="104"/>
      <c r="H923" s="104"/>
      <c r="I923" s="99"/>
      <c r="J923" s="99"/>
      <c r="K923" s="98"/>
      <c r="L923" s="99"/>
      <c r="M923" s="98"/>
      <c r="N923" s="100"/>
      <c r="O923" s="100"/>
      <c r="P923" s="97"/>
      <c r="Q923" s="98"/>
      <c r="R923" s="98"/>
      <c r="S923" s="98"/>
      <c r="T923" s="98"/>
      <c r="U923" s="99"/>
      <c r="V923" s="98"/>
      <c r="W923" s="98"/>
      <c r="X923" s="99"/>
      <c r="Y923" s="98"/>
    </row>
    <row r="924" spans="2:25" s="90" customFormat="1" ht="21" customHeight="1">
      <c r="B924" s="101"/>
      <c r="C924" s="98"/>
      <c r="D924" s="102"/>
      <c r="E924" s="103"/>
      <c r="F924" s="103"/>
      <c r="G924" s="104"/>
      <c r="H924" s="104"/>
      <c r="I924" s="99"/>
      <c r="J924" s="99"/>
      <c r="K924" s="98"/>
      <c r="L924" s="99"/>
      <c r="M924" s="98"/>
      <c r="N924" s="100"/>
      <c r="O924" s="100"/>
      <c r="P924" s="97"/>
      <c r="Q924" s="98"/>
      <c r="R924" s="98"/>
      <c r="S924" s="98"/>
      <c r="T924" s="98"/>
      <c r="U924" s="99"/>
      <c r="V924" s="98"/>
      <c r="W924" s="98"/>
      <c r="X924" s="99"/>
      <c r="Y924" s="98"/>
    </row>
    <row r="925" spans="2:25" s="90" customFormat="1" ht="21" customHeight="1">
      <c r="B925" s="101"/>
      <c r="C925" s="98"/>
      <c r="D925" s="102"/>
      <c r="E925" s="103"/>
      <c r="F925" s="103"/>
      <c r="G925" s="104"/>
      <c r="H925" s="104"/>
      <c r="I925" s="99"/>
      <c r="J925" s="99"/>
      <c r="K925" s="98"/>
      <c r="L925" s="99"/>
      <c r="M925" s="98"/>
      <c r="N925" s="100"/>
      <c r="O925" s="100"/>
      <c r="P925" s="97"/>
      <c r="Q925" s="98"/>
      <c r="R925" s="98"/>
      <c r="S925" s="98"/>
      <c r="T925" s="98"/>
      <c r="U925" s="99"/>
      <c r="V925" s="98"/>
      <c r="W925" s="98"/>
      <c r="X925" s="99"/>
      <c r="Y925" s="98"/>
    </row>
    <row r="926" spans="2:25" s="90" customFormat="1" ht="21" customHeight="1">
      <c r="B926" s="101"/>
      <c r="C926" s="98"/>
      <c r="D926" s="102"/>
      <c r="E926" s="103"/>
      <c r="F926" s="103"/>
      <c r="G926" s="104"/>
      <c r="H926" s="104"/>
      <c r="I926" s="99"/>
      <c r="J926" s="99"/>
      <c r="K926" s="98"/>
      <c r="L926" s="99"/>
      <c r="M926" s="98"/>
      <c r="N926" s="100"/>
      <c r="O926" s="100"/>
      <c r="P926" s="97"/>
      <c r="Q926" s="98"/>
      <c r="R926" s="98"/>
      <c r="S926" s="98"/>
      <c r="T926" s="98"/>
      <c r="U926" s="99"/>
      <c r="V926" s="98"/>
      <c r="W926" s="98"/>
      <c r="X926" s="99"/>
      <c r="Y926" s="98"/>
    </row>
    <row r="927" spans="2:25" s="90" customFormat="1" ht="21" customHeight="1">
      <c r="B927" s="101"/>
      <c r="C927" s="98"/>
      <c r="D927" s="102"/>
      <c r="E927" s="103"/>
      <c r="F927" s="103"/>
      <c r="G927" s="104"/>
      <c r="H927" s="104"/>
      <c r="I927" s="99"/>
      <c r="J927" s="99"/>
      <c r="K927" s="98"/>
      <c r="L927" s="99"/>
      <c r="M927" s="98"/>
      <c r="N927" s="100"/>
      <c r="O927" s="100"/>
      <c r="P927" s="97"/>
      <c r="Q927" s="98"/>
      <c r="R927" s="98"/>
      <c r="S927" s="98"/>
      <c r="T927" s="98"/>
      <c r="U927" s="99"/>
      <c r="V927" s="98"/>
      <c r="W927" s="98"/>
      <c r="X927" s="99"/>
      <c r="Y927" s="98"/>
    </row>
    <row r="928" spans="2:25" s="90" customFormat="1" ht="21" customHeight="1">
      <c r="B928" s="101"/>
      <c r="C928" s="98"/>
      <c r="D928" s="102"/>
      <c r="E928" s="103"/>
      <c r="F928" s="103"/>
      <c r="G928" s="104"/>
      <c r="H928" s="104"/>
      <c r="I928" s="99"/>
      <c r="J928" s="99"/>
      <c r="K928" s="98"/>
      <c r="L928" s="99"/>
      <c r="M928" s="98"/>
      <c r="N928" s="100"/>
      <c r="O928" s="100"/>
      <c r="P928" s="97"/>
      <c r="Q928" s="98"/>
      <c r="R928" s="98"/>
      <c r="S928" s="98"/>
      <c r="T928" s="98"/>
      <c r="U928" s="99"/>
      <c r="V928" s="98"/>
      <c r="W928" s="98"/>
      <c r="X928" s="99"/>
      <c r="Y928" s="98"/>
    </row>
    <row r="929" spans="2:25" s="90" customFormat="1" ht="21" customHeight="1">
      <c r="B929" s="101"/>
      <c r="C929" s="98"/>
      <c r="D929" s="102"/>
      <c r="E929" s="103"/>
      <c r="F929" s="103"/>
      <c r="G929" s="104"/>
      <c r="H929" s="104"/>
      <c r="I929" s="99"/>
      <c r="J929" s="99"/>
      <c r="K929" s="98"/>
      <c r="L929" s="99"/>
      <c r="M929" s="98"/>
      <c r="N929" s="100"/>
      <c r="O929" s="100"/>
      <c r="P929" s="97"/>
      <c r="Q929" s="98"/>
      <c r="R929" s="98"/>
      <c r="S929" s="98"/>
      <c r="T929" s="98"/>
      <c r="U929" s="99"/>
      <c r="V929" s="98"/>
      <c r="W929" s="98"/>
      <c r="X929" s="99"/>
      <c r="Y929" s="98"/>
    </row>
    <row r="930" spans="2:25" s="90" customFormat="1" ht="21" customHeight="1">
      <c r="B930" s="101"/>
      <c r="C930" s="98"/>
      <c r="D930" s="102"/>
      <c r="E930" s="103"/>
      <c r="F930" s="103"/>
      <c r="G930" s="104"/>
      <c r="H930" s="104"/>
      <c r="I930" s="99"/>
      <c r="J930" s="99"/>
      <c r="K930" s="98"/>
      <c r="L930" s="99"/>
      <c r="M930" s="98"/>
      <c r="N930" s="100"/>
      <c r="O930" s="100"/>
      <c r="P930" s="97"/>
      <c r="Q930" s="98"/>
      <c r="R930" s="98"/>
      <c r="S930" s="98"/>
      <c r="T930" s="98"/>
      <c r="U930" s="99"/>
      <c r="V930" s="98"/>
      <c r="W930" s="98"/>
      <c r="X930" s="99"/>
      <c r="Y930" s="98"/>
    </row>
    <row r="931" spans="2:25" s="90" customFormat="1" ht="21" customHeight="1">
      <c r="B931" s="101"/>
      <c r="C931" s="98"/>
      <c r="D931" s="102"/>
      <c r="E931" s="103"/>
      <c r="F931" s="103"/>
      <c r="G931" s="104"/>
      <c r="H931" s="104"/>
      <c r="I931" s="99"/>
      <c r="J931" s="99"/>
      <c r="K931" s="98"/>
      <c r="L931" s="99"/>
      <c r="M931" s="98"/>
      <c r="N931" s="100"/>
      <c r="O931" s="100"/>
      <c r="P931" s="97"/>
      <c r="Q931" s="98"/>
      <c r="R931" s="98"/>
      <c r="S931" s="98"/>
      <c r="T931" s="98"/>
      <c r="U931" s="99"/>
      <c r="V931" s="98"/>
      <c r="W931" s="98"/>
      <c r="X931" s="99"/>
      <c r="Y931" s="98"/>
    </row>
    <row r="932" spans="2:25" s="90" customFormat="1" ht="21" customHeight="1">
      <c r="B932" s="101"/>
      <c r="C932" s="98"/>
      <c r="D932" s="102"/>
      <c r="E932" s="103"/>
      <c r="F932" s="103"/>
      <c r="G932" s="104"/>
      <c r="H932" s="104"/>
      <c r="I932" s="99"/>
      <c r="J932" s="99"/>
      <c r="K932" s="98"/>
      <c r="L932" s="99"/>
      <c r="M932" s="98"/>
      <c r="N932" s="100"/>
      <c r="O932" s="100"/>
      <c r="P932" s="97"/>
      <c r="Q932" s="98"/>
      <c r="R932" s="98"/>
      <c r="S932" s="98"/>
      <c r="T932" s="98"/>
      <c r="U932" s="99"/>
      <c r="V932" s="98"/>
      <c r="W932" s="98"/>
      <c r="X932" s="99"/>
      <c r="Y932" s="98"/>
    </row>
    <row r="933" spans="2:25" s="90" customFormat="1" ht="21" customHeight="1">
      <c r="B933" s="101"/>
      <c r="C933" s="98"/>
      <c r="D933" s="102"/>
      <c r="E933" s="103"/>
      <c r="F933" s="103"/>
      <c r="G933" s="104"/>
      <c r="H933" s="104"/>
      <c r="I933" s="99"/>
      <c r="J933" s="99"/>
      <c r="K933" s="98"/>
      <c r="L933" s="99"/>
      <c r="M933" s="98"/>
      <c r="N933" s="100"/>
      <c r="O933" s="100"/>
      <c r="P933" s="97"/>
      <c r="Q933" s="98"/>
      <c r="R933" s="98"/>
      <c r="S933" s="98"/>
      <c r="T933" s="98"/>
      <c r="U933" s="99"/>
      <c r="V933" s="98"/>
      <c r="W933" s="98"/>
      <c r="X933" s="99"/>
      <c r="Y933" s="98"/>
    </row>
    <row r="934" spans="2:25" s="90" customFormat="1" ht="21" customHeight="1">
      <c r="B934" s="101"/>
      <c r="C934" s="98"/>
      <c r="D934" s="102"/>
      <c r="E934" s="103"/>
      <c r="F934" s="103"/>
      <c r="G934" s="104"/>
      <c r="H934" s="104"/>
      <c r="I934" s="99"/>
      <c r="J934" s="99"/>
      <c r="K934" s="98"/>
      <c r="L934" s="99"/>
      <c r="M934" s="98"/>
      <c r="N934" s="100"/>
      <c r="O934" s="100"/>
      <c r="P934" s="97"/>
      <c r="Q934" s="98"/>
      <c r="R934" s="98"/>
      <c r="S934" s="98"/>
      <c r="T934" s="98"/>
      <c r="U934" s="99"/>
      <c r="V934" s="98"/>
      <c r="W934" s="98"/>
      <c r="X934" s="99"/>
      <c r="Y934" s="98"/>
    </row>
    <row r="935" spans="2:25" s="90" customFormat="1" ht="21" customHeight="1">
      <c r="B935" s="101"/>
      <c r="C935" s="98"/>
      <c r="D935" s="102"/>
      <c r="E935" s="103"/>
      <c r="F935" s="103"/>
      <c r="G935" s="104"/>
      <c r="H935" s="104"/>
      <c r="I935" s="99"/>
      <c r="J935" s="99"/>
      <c r="K935" s="98"/>
      <c r="L935" s="99"/>
      <c r="M935" s="98"/>
      <c r="N935" s="100"/>
      <c r="O935" s="100"/>
      <c r="P935" s="97"/>
      <c r="Q935" s="98"/>
      <c r="R935" s="98"/>
      <c r="S935" s="98"/>
      <c r="T935" s="98"/>
      <c r="U935" s="99"/>
      <c r="V935" s="98"/>
      <c r="W935" s="98"/>
      <c r="X935" s="99"/>
      <c r="Y935" s="98"/>
    </row>
    <row r="936" spans="2:25" s="90" customFormat="1" ht="21" customHeight="1">
      <c r="B936" s="101"/>
      <c r="C936" s="98"/>
      <c r="D936" s="102"/>
      <c r="E936" s="103"/>
      <c r="F936" s="103"/>
      <c r="G936" s="104"/>
      <c r="H936" s="104"/>
      <c r="I936" s="99"/>
      <c r="J936" s="99"/>
      <c r="K936" s="98"/>
      <c r="L936" s="99"/>
      <c r="M936" s="98"/>
      <c r="N936" s="100"/>
      <c r="O936" s="100"/>
      <c r="P936" s="97"/>
      <c r="Q936" s="98"/>
      <c r="R936" s="98"/>
      <c r="S936" s="98"/>
      <c r="T936" s="98"/>
      <c r="U936" s="99"/>
      <c r="V936" s="98"/>
      <c r="W936" s="98"/>
      <c r="X936" s="99"/>
      <c r="Y936" s="98"/>
    </row>
    <row r="937" spans="2:25" s="90" customFormat="1" ht="21" customHeight="1">
      <c r="B937" s="101"/>
      <c r="C937" s="98"/>
      <c r="D937" s="102"/>
      <c r="E937" s="103"/>
      <c r="F937" s="103"/>
      <c r="G937" s="104"/>
      <c r="H937" s="104"/>
      <c r="I937" s="99"/>
      <c r="J937" s="99"/>
      <c r="K937" s="98"/>
      <c r="L937" s="99"/>
      <c r="M937" s="98"/>
      <c r="N937" s="100"/>
      <c r="O937" s="100"/>
      <c r="P937" s="97"/>
      <c r="Q937" s="98"/>
      <c r="R937" s="98"/>
      <c r="S937" s="98"/>
      <c r="T937" s="98"/>
      <c r="U937" s="99"/>
      <c r="V937" s="98"/>
      <c r="W937" s="98"/>
      <c r="X937" s="99"/>
      <c r="Y937" s="98"/>
    </row>
    <row r="938" spans="2:25" s="90" customFormat="1" ht="21" customHeight="1">
      <c r="B938" s="101"/>
      <c r="C938" s="98"/>
      <c r="D938" s="102"/>
      <c r="E938" s="103"/>
      <c r="F938" s="103"/>
      <c r="G938" s="104"/>
      <c r="H938" s="104"/>
      <c r="I938" s="99"/>
      <c r="J938" s="99"/>
      <c r="K938" s="98"/>
      <c r="L938" s="99"/>
      <c r="M938" s="98"/>
      <c r="N938" s="100"/>
      <c r="O938" s="100"/>
      <c r="P938" s="97"/>
      <c r="Q938" s="98"/>
      <c r="R938" s="98"/>
      <c r="S938" s="98"/>
      <c r="T938" s="98"/>
      <c r="U938" s="99"/>
      <c r="V938" s="98"/>
      <c r="W938" s="98"/>
      <c r="X938" s="99"/>
      <c r="Y938" s="98"/>
    </row>
    <row r="939" spans="2:25" s="90" customFormat="1" ht="21" customHeight="1">
      <c r="B939" s="101"/>
      <c r="C939" s="98"/>
      <c r="D939" s="102"/>
      <c r="E939" s="103"/>
      <c r="F939" s="103"/>
      <c r="G939" s="104"/>
      <c r="H939" s="104"/>
      <c r="I939" s="99"/>
      <c r="J939" s="99"/>
      <c r="K939" s="98"/>
      <c r="L939" s="99"/>
      <c r="M939" s="98"/>
      <c r="N939" s="100"/>
      <c r="O939" s="100"/>
      <c r="P939" s="97"/>
      <c r="Q939" s="98"/>
      <c r="R939" s="98"/>
      <c r="S939" s="98"/>
      <c r="T939" s="98"/>
      <c r="U939" s="99"/>
      <c r="V939" s="98"/>
      <c r="W939" s="98"/>
      <c r="X939" s="99"/>
      <c r="Y939" s="98"/>
    </row>
    <row r="940" spans="2:25" s="90" customFormat="1" ht="21" customHeight="1">
      <c r="B940" s="101"/>
      <c r="C940" s="98"/>
      <c r="D940" s="102"/>
      <c r="E940" s="103"/>
      <c r="F940" s="103"/>
      <c r="G940" s="104"/>
      <c r="H940" s="104"/>
      <c r="I940" s="99"/>
      <c r="J940" s="99"/>
      <c r="K940" s="98"/>
      <c r="L940" s="99"/>
      <c r="M940" s="98"/>
      <c r="N940" s="100"/>
      <c r="O940" s="100"/>
      <c r="P940" s="97"/>
      <c r="Q940" s="98"/>
      <c r="R940" s="98"/>
      <c r="S940" s="98"/>
      <c r="T940" s="98"/>
      <c r="U940" s="99"/>
      <c r="V940" s="98"/>
      <c r="W940" s="98"/>
      <c r="X940" s="99"/>
      <c r="Y940" s="98"/>
    </row>
    <row r="941" spans="2:25" s="90" customFormat="1" ht="21" customHeight="1">
      <c r="B941" s="101"/>
      <c r="C941" s="98"/>
      <c r="D941" s="102"/>
      <c r="E941" s="103"/>
      <c r="F941" s="103"/>
      <c r="G941" s="104"/>
      <c r="H941" s="104"/>
      <c r="I941" s="99"/>
      <c r="J941" s="99"/>
      <c r="K941" s="98"/>
      <c r="L941" s="99"/>
      <c r="M941" s="98"/>
      <c r="N941" s="100"/>
      <c r="O941" s="100"/>
      <c r="P941" s="97"/>
      <c r="Q941" s="98"/>
      <c r="R941" s="98"/>
      <c r="S941" s="98"/>
      <c r="T941" s="98"/>
      <c r="U941" s="99"/>
      <c r="V941" s="98"/>
      <c r="W941" s="98"/>
      <c r="X941" s="99"/>
      <c r="Y941" s="98"/>
    </row>
    <row r="942" spans="2:25" s="90" customFormat="1" ht="21" customHeight="1">
      <c r="B942" s="101"/>
      <c r="C942" s="98"/>
      <c r="D942" s="102"/>
      <c r="E942" s="103"/>
      <c r="F942" s="103"/>
      <c r="G942" s="104"/>
      <c r="H942" s="104"/>
      <c r="I942" s="99"/>
      <c r="J942" s="99"/>
      <c r="K942" s="98"/>
      <c r="L942" s="99"/>
      <c r="M942" s="98"/>
      <c r="N942" s="100"/>
      <c r="O942" s="100"/>
      <c r="P942" s="97"/>
      <c r="Q942" s="98"/>
      <c r="R942" s="98"/>
      <c r="S942" s="98"/>
      <c r="T942" s="98"/>
      <c r="U942" s="99"/>
      <c r="V942" s="98"/>
      <c r="W942" s="98"/>
      <c r="X942" s="99"/>
      <c r="Y942" s="98"/>
    </row>
    <row r="943" spans="2:25" s="90" customFormat="1" ht="21" customHeight="1">
      <c r="B943" s="101"/>
      <c r="C943" s="98"/>
      <c r="D943" s="102"/>
      <c r="E943" s="103"/>
      <c r="F943" s="103"/>
      <c r="G943" s="104"/>
      <c r="H943" s="104"/>
      <c r="I943" s="99"/>
      <c r="J943" s="99"/>
      <c r="K943" s="98"/>
      <c r="L943" s="99"/>
      <c r="M943" s="98"/>
      <c r="N943" s="100"/>
      <c r="O943" s="100"/>
      <c r="P943" s="97"/>
      <c r="Q943" s="98"/>
      <c r="R943" s="98"/>
      <c r="S943" s="98"/>
      <c r="T943" s="98"/>
      <c r="U943" s="99"/>
      <c r="V943" s="98"/>
      <c r="W943" s="98"/>
      <c r="X943" s="99"/>
      <c r="Y943" s="98"/>
    </row>
    <row r="944" spans="2:25" s="90" customFormat="1" ht="21" customHeight="1">
      <c r="B944" s="101"/>
      <c r="C944" s="98"/>
      <c r="D944" s="102"/>
      <c r="E944" s="103"/>
      <c r="F944" s="103"/>
      <c r="G944" s="104"/>
      <c r="H944" s="104"/>
      <c r="I944" s="99"/>
      <c r="J944" s="99"/>
      <c r="K944" s="98"/>
      <c r="L944" s="99"/>
      <c r="M944" s="98"/>
      <c r="N944" s="100"/>
      <c r="O944" s="100"/>
      <c r="P944" s="97"/>
      <c r="Q944" s="98"/>
      <c r="R944" s="98"/>
      <c r="S944" s="98"/>
      <c r="T944" s="98"/>
      <c r="U944" s="99"/>
      <c r="V944" s="98"/>
      <c r="W944" s="98"/>
      <c r="X944" s="99"/>
      <c r="Y944" s="98"/>
    </row>
    <row r="945" spans="2:25" s="90" customFormat="1" ht="21" customHeight="1">
      <c r="B945" s="101"/>
      <c r="C945" s="98"/>
      <c r="D945" s="102"/>
      <c r="E945" s="103"/>
      <c r="F945" s="103"/>
      <c r="G945" s="104"/>
      <c r="H945" s="104"/>
      <c r="I945" s="99"/>
      <c r="J945" s="99"/>
      <c r="K945" s="98"/>
      <c r="L945" s="99"/>
      <c r="M945" s="98"/>
      <c r="N945" s="100"/>
      <c r="O945" s="100"/>
      <c r="P945" s="97"/>
      <c r="Q945" s="98"/>
      <c r="R945" s="98"/>
      <c r="S945" s="98"/>
      <c r="T945" s="98"/>
      <c r="U945" s="99"/>
      <c r="V945" s="98"/>
      <c r="W945" s="98"/>
      <c r="X945" s="99"/>
      <c r="Y945" s="98"/>
    </row>
    <row r="946" spans="2:25" s="90" customFormat="1" ht="21" customHeight="1">
      <c r="B946" s="101"/>
      <c r="C946" s="98"/>
      <c r="D946" s="102"/>
      <c r="E946" s="103"/>
      <c r="F946" s="103"/>
      <c r="G946" s="104"/>
      <c r="H946" s="104"/>
      <c r="I946" s="99"/>
      <c r="J946" s="99"/>
      <c r="K946" s="98"/>
      <c r="L946" s="99"/>
      <c r="M946" s="98"/>
      <c r="N946" s="100"/>
      <c r="O946" s="100"/>
      <c r="P946" s="97"/>
      <c r="Q946" s="98"/>
      <c r="R946" s="98"/>
      <c r="S946" s="98"/>
      <c r="T946" s="98"/>
      <c r="U946" s="99"/>
      <c r="V946" s="98"/>
      <c r="W946" s="98"/>
      <c r="X946" s="99"/>
      <c r="Y946" s="98"/>
    </row>
    <row r="947" spans="2:25" s="90" customFormat="1" ht="21" customHeight="1">
      <c r="B947" s="101"/>
      <c r="C947" s="98"/>
      <c r="D947" s="102"/>
      <c r="E947" s="103"/>
      <c r="F947" s="103"/>
      <c r="G947" s="104"/>
      <c r="H947" s="104"/>
      <c r="I947" s="99"/>
      <c r="J947" s="99"/>
      <c r="K947" s="98"/>
      <c r="L947" s="99"/>
      <c r="M947" s="98"/>
      <c r="N947" s="100"/>
      <c r="O947" s="100"/>
      <c r="P947" s="97"/>
      <c r="Q947" s="98"/>
      <c r="R947" s="98"/>
      <c r="S947" s="98"/>
      <c r="T947" s="98"/>
      <c r="U947" s="99"/>
      <c r="V947" s="98"/>
      <c r="W947" s="98"/>
      <c r="X947" s="99"/>
      <c r="Y947" s="98"/>
    </row>
    <row r="948" spans="2:25" s="90" customFormat="1" ht="21" customHeight="1">
      <c r="B948" s="101"/>
      <c r="C948" s="98"/>
      <c r="D948" s="102"/>
      <c r="E948" s="103"/>
      <c r="F948" s="103"/>
      <c r="G948" s="104"/>
      <c r="H948" s="104"/>
      <c r="I948" s="99"/>
      <c r="J948" s="99"/>
      <c r="K948" s="98"/>
      <c r="L948" s="99"/>
      <c r="M948" s="98"/>
      <c r="N948" s="100"/>
      <c r="O948" s="100"/>
      <c r="P948" s="97"/>
      <c r="Q948" s="98"/>
      <c r="R948" s="98"/>
      <c r="S948" s="98"/>
      <c r="T948" s="98"/>
      <c r="U948" s="99"/>
      <c r="V948" s="98"/>
      <c r="W948" s="98"/>
      <c r="X948" s="99"/>
      <c r="Y948" s="98"/>
    </row>
    <row r="949" spans="2:25" s="90" customFormat="1" ht="21" customHeight="1">
      <c r="B949" s="101"/>
      <c r="C949" s="98"/>
      <c r="D949" s="102"/>
      <c r="E949" s="103"/>
      <c r="F949" s="103"/>
      <c r="G949" s="104"/>
      <c r="H949" s="104"/>
      <c r="I949" s="99"/>
      <c r="J949" s="99"/>
      <c r="K949" s="98"/>
      <c r="L949" s="99"/>
      <c r="M949" s="98"/>
      <c r="N949" s="100"/>
      <c r="O949" s="100"/>
      <c r="P949" s="97"/>
      <c r="Q949" s="98"/>
      <c r="R949" s="98"/>
      <c r="S949" s="98"/>
      <c r="T949" s="98"/>
      <c r="U949" s="99"/>
      <c r="V949" s="98"/>
      <c r="W949" s="98"/>
      <c r="X949" s="99"/>
      <c r="Y949" s="98"/>
    </row>
    <row r="950" spans="2:25" s="90" customFormat="1" ht="21" customHeight="1">
      <c r="B950" s="101"/>
      <c r="C950" s="98"/>
      <c r="D950" s="102"/>
      <c r="E950" s="103"/>
      <c r="F950" s="103"/>
      <c r="G950" s="104"/>
      <c r="H950" s="104"/>
      <c r="I950" s="99"/>
      <c r="J950" s="99"/>
      <c r="K950" s="98"/>
      <c r="L950" s="99"/>
      <c r="M950" s="98"/>
      <c r="N950" s="100"/>
      <c r="O950" s="100"/>
      <c r="P950" s="97"/>
      <c r="Q950" s="98"/>
      <c r="R950" s="98"/>
      <c r="S950" s="98"/>
      <c r="T950" s="98"/>
      <c r="U950" s="99"/>
      <c r="V950" s="98"/>
      <c r="W950" s="98"/>
      <c r="X950" s="99"/>
      <c r="Y950" s="98"/>
    </row>
    <row r="951" spans="2:25" s="90" customFormat="1" ht="21" customHeight="1">
      <c r="B951" s="101"/>
      <c r="C951" s="98"/>
      <c r="D951" s="102"/>
      <c r="E951" s="103"/>
      <c r="F951" s="103"/>
      <c r="G951" s="104"/>
      <c r="H951" s="104"/>
      <c r="I951" s="99"/>
      <c r="J951" s="99"/>
      <c r="K951" s="98"/>
      <c r="L951" s="99"/>
      <c r="M951" s="98"/>
      <c r="N951" s="100"/>
      <c r="O951" s="100"/>
      <c r="P951" s="97"/>
      <c r="Q951" s="98"/>
      <c r="R951" s="98"/>
      <c r="S951" s="98"/>
      <c r="T951" s="98"/>
      <c r="U951" s="99"/>
      <c r="V951" s="98"/>
      <c r="W951" s="98"/>
      <c r="X951" s="99"/>
      <c r="Y951" s="98"/>
    </row>
    <row r="952" spans="2:25" s="90" customFormat="1" ht="21" customHeight="1">
      <c r="B952" s="101"/>
      <c r="C952" s="98"/>
      <c r="D952" s="102"/>
      <c r="E952" s="103"/>
      <c r="F952" s="103"/>
      <c r="G952" s="104"/>
      <c r="H952" s="104"/>
      <c r="I952" s="99"/>
      <c r="J952" s="99"/>
      <c r="K952" s="98"/>
      <c r="L952" s="99"/>
      <c r="M952" s="98"/>
      <c r="N952" s="100"/>
      <c r="O952" s="100"/>
      <c r="P952" s="97"/>
      <c r="Q952" s="98"/>
      <c r="R952" s="98"/>
      <c r="S952" s="98"/>
      <c r="T952" s="98"/>
      <c r="U952" s="99"/>
      <c r="V952" s="98"/>
      <c r="W952" s="98"/>
      <c r="X952" s="99"/>
      <c r="Y952" s="98"/>
    </row>
    <row r="953" spans="2:25" s="90" customFormat="1" ht="21" customHeight="1">
      <c r="B953" s="101"/>
      <c r="C953" s="98"/>
      <c r="D953" s="102"/>
      <c r="E953" s="103"/>
      <c r="F953" s="103"/>
      <c r="G953" s="104"/>
      <c r="H953" s="104"/>
      <c r="I953" s="99"/>
      <c r="J953" s="99"/>
      <c r="K953" s="98"/>
      <c r="L953" s="99"/>
      <c r="M953" s="98"/>
      <c r="N953" s="100"/>
      <c r="O953" s="100"/>
      <c r="P953" s="97"/>
      <c r="Q953" s="98"/>
      <c r="R953" s="98"/>
      <c r="S953" s="98"/>
      <c r="T953" s="98"/>
      <c r="U953" s="99"/>
      <c r="V953" s="98"/>
      <c r="W953" s="98"/>
      <c r="X953" s="99"/>
      <c r="Y953" s="98"/>
    </row>
    <row r="954" spans="2:25" s="90" customFormat="1" ht="21" customHeight="1">
      <c r="B954" s="101"/>
      <c r="C954" s="98"/>
      <c r="D954" s="102"/>
      <c r="E954" s="103"/>
      <c r="F954" s="103"/>
      <c r="G954" s="104"/>
      <c r="H954" s="104"/>
      <c r="I954" s="99"/>
      <c r="J954" s="99"/>
      <c r="K954" s="98"/>
      <c r="L954" s="99"/>
      <c r="M954" s="98"/>
      <c r="N954" s="100"/>
      <c r="O954" s="100"/>
      <c r="P954" s="97"/>
      <c r="Q954" s="98"/>
      <c r="R954" s="98"/>
      <c r="S954" s="98"/>
      <c r="T954" s="98"/>
      <c r="U954" s="99"/>
      <c r="V954" s="98"/>
      <c r="W954" s="98"/>
      <c r="X954" s="99"/>
      <c r="Y954" s="98"/>
    </row>
    <row r="955" spans="2:25" s="90" customFormat="1" ht="21" customHeight="1">
      <c r="B955" s="101"/>
      <c r="C955" s="98"/>
      <c r="D955" s="102"/>
      <c r="E955" s="103"/>
      <c r="F955" s="103"/>
      <c r="G955" s="104"/>
      <c r="H955" s="104"/>
      <c r="I955" s="99"/>
      <c r="J955" s="99"/>
      <c r="K955" s="98"/>
      <c r="L955" s="99"/>
      <c r="M955" s="98"/>
      <c r="N955" s="100"/>
      <c r="O955" s="100"/>
      <c r="P955" s="97"/>
      <c r="Q955" s="98"/>
      <c r="R955" s="98"/>
      <c r="S955" s="98"/>
      <c r="T955" s="98"/>
      <c r="U955" s="99"/>
      <c r="V955" s="98"/>
      <c r="W955" s="98"/>
      <c r="X955" s="99"/>
      <c r="Y955" s="98"/>
    </row>
    <row r="956" spans="2:25" s="90" customFormat="1" ht="21" customHeight="1">
      <c r="B956" s="101"/>
      <c r="C956" s="98"/>
      <c r="D956" s="102"/>
      <c r="E956" s="103"/>
      <c r="F956" s="103"/>
      <c r="G956" s="104"/>
      <c r="H956" s="104"/>
      <c r="I956" s="99"/>
      <c r="J956" s="99"/>
      <c r="K956" s="98"/>
      <c r="L956" s="99"/>
      <c r="M956" s="98"/>
      <c r="N956" s="100"/>
      <c r="O956" s="100"/>
      <c r="P956" s="97"/>
      <c r="Q956" s="98"/>
      <c r="R956" s="98"/>
      <c r="S956" s="98"/>
      <c r="T956" s="98"/>
      <c r="U956" s="99"/>
      <c r="V956" s="98"/>
      <c r="W956" s="98"/>
      <c r="X956" s="99"/>
      <c r="Y956" s="98"/>
    </row>
    <row r="957" spans="2:25" s="90" customFormat="1" ht="21" customHeight="1">
      <c r="B957" s="101"/>
      <c r="C957" s="98"/>
      <c r="D957" s="102"/>
      <c r="E957" s="103"/>
      <c r="F957" s="103"/>
      <c r="G957" s="104"/>
      <c r="H957" s="104"/>
      <c r="I957" s="99"/>
      <c r="J957" s="99"/>
      <c r="K957" s="98"/>
      <c r="L957" s="99"/>
      <c r="M957" s="98"/>
      <c r="N957" s="100"/>
      <c r="O957" s="100"/>
      <c r="P957" s="97"/>
      <c r="Q957" s="98"/>
      <c r="R957" s="98"/>
      <c r="S957" s="98"/>
      <c r="T957" s="98"/>
      <c r="U957" s="99"/>
      <c r="V957" s="98"/>
      <c r="W957" s="98"/>
      <c r="X957" s="99"/>
      <c r="Y957" s="98"/>
    </row>
    <row r="958" spans="2:25" s="90" customFormat="1" ht="21" customHeight="1">
      <c r="B958" s="101"/>
      <c r="C958" s="98"/>
      <c r="D958" s="102"/>
      <c r="E958" s="103"/>
      <c r="F958" s="103"/>
      <c r="G958" s="104"/>
      <c r="H958" s="104"/>
      <c r="I958" s="99"/>
      <c r="J958" s="99"/>
      <c r="K958" s="98"/>
      <c r="L958" s="99"/>
      <c r="M958" s="98"/>
      <c r="N958" s="100"/>
      <c r="O958" s="100"/>
      <c r="P958" s="97"/>
      <c r="Q958" s="98"/>
      <c r="R958" s="98"/>
      <c r="S958" s="98"/>
      <c r="T958" s="98"/>
      <c r="U958" s="99"/>
      <c r="V958" s="98"/>
      <c r="W958" s="98"/>
      <c r="X958" s="99"/>
      <c r="Y958" s="98"/>
    </row>
    <row r="959" spans="2:25" s="90" customFormat="1" ht="21" customHeight="1">
      <c r="B959" s="101"/>
      <c r="C959" s="98"/>
      <c r="D959" s="102"/>
      <c r="E959" s="103"/>
      <c r="F959" s="103"/>
      <c r="G959" s="104"/>
      <c r="H959" s="104"/>
      <c r="I959" s="99"/>
      <c r="J959" s="99"/>
      <c r="K959" s="98"/>
      <c r="L959" s="99"/>
      <c r="M959" s="98"/>
      <c r="N959" s="100"/>
      <c r="O959" s="100"/>
      <c r="P959" s="97"/>
      <c r="Q959" s="98"/>
      <c r="R959" s="98"/>
      <c r="S959" s="98"/>
      <c r="T959" s="98"/>
      <c r="U959" s="99"/>
      <c r="V959" s="98"/>
      <c r="W959" s="98"/>
      <c r="X959" s="99"/>
      <c r="Y959" s="98"/>
    </row>
    <row r="960" spans="2:25" s="90" customFormat="1" ht="21" customHeight="1">
      <c r="B960" s="101"/>
      <c r="C960" s="98"/>
      <c r="D960" s="102"/>
      <c r="E960" s="103"/>
      <c r="F960" s="103"/>
      <c r="G960" s="104"/>
      <c r="H960" s="104"/>
      <c r="I960" s="99"/>
      <c r="J960" s="99"/>
      <c r="K960" s="98"/>
      <c r="L960" s="99"/>
      <c r="M960" s="98"/>
      <c r="N960" s="100"/>
      <c r="O960" s="100"/>
      <c r="P960" s="97"/>
      <c r="Q960" s="98"/>
      <c r="R960" s="98"/>
      <c r="S960" s="98"/>
      <c r="T960" s="98"/>
      <c r="U960" s="99"/>
      <c r="V960" s="98"/>
      <c r="W960" s="98"/>
      <c r="X960" s="99"/>
      <c r="Y960" s="98"/>
    </row>
    <row r="961" spans="2:25" s="90" customFormat="1" ht="21" customHeight="1">
      <c r="B961" s="101"/>
      <c r="C961" s="98"/>
      <c r="D961" s="102"/>
      <c r="E961" s="103"/>
      <c r="F961" s="103"/>
      <c r="G961" s="104"/>
      <c r="H961" s="104"/>
      <c r="I961" s="99"/>
      <c r="J961" s="99"/>
      <c r="K961" s="98"/>
      <c r="L961" s="99"/>
      <c r="M961" s="98"/>
      <c r="N961" s="100"/>
      <c r="O961" s="100"/>
      <c r="P961" s="97"/>
      <c r="Q961" s="98"/>
      <c r="R961" s="98"/>
      <c r="S961" s="98"/>
      <c r="T961" s="98"/>
      <c r="U961" s="99"/>
      <c r="V961" s="98"/>
      <c r="W961" s="98"/>
      <c r="X961" s="99"/>
      <c r="Y961" s="98"/>
    </row>
    <row r="962" spans="2:25" s="90" customFormat="1" ht="21" customHeight="1">
      <c r="B962" s="101"/>
      <c r="C962" s="98"/>
      <c r="D962" s="102"/>
      <c r="E962" s="103"/>
      <c r="F962" s="103"/>
      <c r="G962" s="104"/>
      <c r="H962" s="104"/>
      <c r="I962" s="99"/>
      <c r="J962" s="99"/>
      <c r="K962" s="98"/>
      <c r="L962" s="99"/>
      <c r="M962" s="98"/>
      <c r="N962" s="100"/>
      <c r="O962" s="100"/>
      <c r="P962" s="97"/>
      <c r="Q962" s="98"/>
      <c r="R962" s="98"/>
      <c r="S962" s="98"/>
      <c r="T962" s="98"/>
      <c r="U962" s="99"/>
      <c r="V962" s="98"/>
      <c r="W962" s="98"/>
      <c r="X962" s="99"/>
      <c r="Y962" s="98"/>
    </row>
    <row r="963" spans="2:25" s="90" customFormat="1" ht="21" customHeight="1">
      <c r="B963" s="101"/>
      <c r="C963" s="98"/>
      <c r="D963" s="102"/>
      <c r="E963" s="103"/>
      <c r="F963" s="103"/>
      <c r="G963" s="104"/>
      <c r="H963" s="104"/>
      <c r="I963" s="99"/>
      <c r="J963" s="99"/>
      <c r="K963" s="98"/>
      <c r="L963" s="99"/>
      <c r="M963" s="98"/>
      <c r="N963" s="100"/>
      <c r="O963" s="100"/>
      <c r="P963" s="97"/>
      <c r="Q963" s="98"/>
      <c r="R963" s="98"/>
      <c r="S963" s="98"/>
      <c r="T963" s="98"/>
      <c r="U963" s="99"/>
      <c r="V963" s="98"/>
      <c r="W963" s="98"/>
      <c r="X963" s="99"/>
      <c r="Y963" s="98"/>
    </row>
    <row r="964" spans="2:25" s="90" customFormat="1" ht="21" customHeight="1">
      <c r="B964" s="101"/>
      <c r="C964" s="98"/>
      <c r="D964" s="102"/>
      <c r="E964" s="103"/>
      <c r="F964" s="103"/>
      <c r="G964" s="104"/>
      <c r="H964" s="104"/>
      <c r="I964" s="99"/>
      <c r="J964" s="99"/>
      <c r="K964" s="98"/>
      <c r="L964" s="99"/>
      <c r="M964" s="98"/>
      <c r="N964" s="100"/>
      <c r="O964" s="100"/>
      <c r="P964" s="97"/>
      <c r="Q964" s="98"/>
      <c r="R964" s="98"/>
      <c r="S964" s="98"/>
      <c r="T964" s="98"/>
      <c r="U964" s="99"/>
      <c r="V964" s="98"/>
      <c r="W964" s="98"/>
      <c r="X964" s="99"/>
      <c r="Y964" s="98"/>
    </row>
    <row r="965" spans="2:25" s="90" customFormat="1" ht="21" customHeight="1">
      <c r="B965" s="101"/>
      <c r="C965" s="98"/>
      <c r="D965" s="102"/>
      <c r="E965" s="103"/>
      <c r="F965" s="103"/>
      <c r="G965" s="104"/>
      <c r="H965" s="104"/>
      <c r="I965" s="99"/>
      <c r="J965" s="99"/>
      <c r="K965" s="98"/>
      <c r="L965" s="99"/>
      <c r="M965" s="98"/>
      <c r="N965" s="100"/>
      <c r="O965" s="100"/>
      <c r="P965" s="97"/>
      <c r="Q965" s="98"/>
      <c r="R965" s="98"/>
      <c r="S965" s="98"/>
      <c r="T965" s="98"/>
      <c r="U965" s="99"/>
      <c r="V965" s="98"/>
      <c r="W965" s="98"/>
      <c r="X965" s="99"/>
      <c r="Y965" s="98"/>
    </row>
    <row r="966" spans="2:25" s="90" customFormat="1" ht="21" customHeight="1">
      <c r="B966" s="101"/>
      <c r="C966" s="98"/>
      <c r="D966" s="102"/>
      <c r="E966" s="103"/>
      <c r="F966" s="103"/>
      <c r="G966" s="104"/>
      <c r="H966" s="104"/>
      <c r="I966" s="99"/>
      <c r="J966" s="99"/>
      <c r="K966" s="98"/>
      <c r="L966" s="99"/>
      <c r="M966" s="98"/>
      <c r="N966" s="100"/>
      <c r="O966" s="100"/>
      <c r="P966" s="97"/>
      <c r="Q966" s="98"/>
      <c r="R966" s="98"/>
      <c r="S966" s="98"/>
      <c r="T966" s="98"/>
      <c r="U966" s="99"/>
      <c r="V966" s="98"/>
      <c r="W966" s="98"/>
      <c r="X966" s="99"/>
      <c r="Y966" s="98"/>
    </row>
    <row r="967" spans="2:25" s="90" customFormat="1" ht="21" customHeight="1">
      <c r="B967" s="101"/>
      <c r="C967" s="98"/>
      <c r="D967" s="102"/>
      <c r="E967" s="103"/>
      <c r="F967" s="103"/>
      <c r="G967" s="104"/>
      <c r="H967" s="104"/>
      <c r="I967" s="99"/>
      <c r="J967" s="99"/>
      <c r="K967" s="98"/>
      <c r="L967" s="99"/>
      <c r="M967" s="98"/>
      <c r="N967" s="100"/>
      <c r="O967" s="100"/>
      <c r="P967" s="97"/>
      <c r="Q967" s="98"/>
      <c r="R967" s="98"/>
      <c r="S967" s="98"/>
      <c r="T967" s="98"/>
      <c r="U967" s="99"/>
      <c r="V967" s="98"/>
      <c r="W967" s="98"/>
      <c r="X967" s="99"/>
      <c r="Y967" s="98"/>
    </row>
    <row r="968" spans="2:25" s="90" customFormat="1" ht="21" customHeight="1">
      <c r="B968" s="101"/>
      <c r="C968" s="98"/>
      <c r="D968" s="102"/>
      <c r="E968" s="103"/>
      <c r="F968" s="103"/>
      <c r="G968" s="104"/>
      <c r="H968" s="104"/>
      <c r="I968" s="99"/>
      <c r="J968" s="99"/>
      <c r="K968" s="98"/>
      <c r="L968" s="99"/>
      <c r="M968" s="98"/>
      <c r="N968" s="100"/>
      <c r="O968" s="100"/>
      <c r="P968" s="97"/>
      <c r="Q968" s="98"/>
      <c r="R968" s="98"/>
      <c r="S968" s="98"/>
      <c r="T968" s="98"/>
      <c r="U968" s="99"/>
      <c r="V968" s="98"/>
      <c r="W968" s="98"/>
      <c r="X968" s="99"/>
      <c r="Y968" s="98"/>
    </row>
    <row r="969" spans="2:25" s="90" customFormat="1" ht="21" customHeight="1">
      <c r="B969" s="101"/>
      <c r="C969" s="98"/>
      <c r="D969" s="102"/>
      <c r="E969" s="103"/>
      <c r="F969" s="103"/>
      <c r="G969" s="104"/>
      <c r="H969" s="104"/>
      <c r="I969" s="99"/>
      <c r="J969" s="99"/>
      <c r="K969" s="98"/>
      <c r="L969" s="99"/>
      <c r="M969" s="98"/>
      <c r="N969" s="100"/>
      <c r="O969" s="100"/>
      <c r="P969" s="97"/>
      <c r="Q969" s="98"/>
      <c r="R969" s="98"/>
      <c r="S969" s="98"/>
      <c r="T969" s="98"/>
      <c r="U969" s="99"/>
      <c r="V969" s="98"/>
      <c r="W969" s="98"/>
      <c r="X969" s="99"/>
      <c r="Y969" s="98"/>
    </row>
    <row r="970" spans="2:25" s="90" customFormat="1" ht="21" customHeight="1">
      <c r="B970" s="101"/>
      <c r="C970" s="98"/>
      <c r="D970" s="102"/>
      <c r="E970" s="103"/>
      <c r="F970" s="103"/>
      <c r="G970" s="104"/>
      <c r="H970" s="104"/>
      <c r="I970" s="99"/>
      <c r="J970" s="99"/>
      <c r="K970" s="98"/>
      <c r="L970" s="99"/>
      <c r="M970" s="98"/>
      <c r="N970" s="100"/>
      <c r="O970" s="100"/>
      <c r="P970" s="97"/>
      <c r="Q970" s="98"/>
      <c r="R970" s="98"/>
      <c r="S970" s="98"/>
      <c r="T970" s="98"/>
      <c r="U970" s="99"/>
      <c r="V970" s="98"/>
      <c r="W970" s="98"/>
      <c r="X970" s="99"/>
      <c r="Y970" s="98"/>
    </row>
    <row r="971" spans="2:25" s="90" customFormat="1" ht="21" customHeight="1">
      <c r="B971" s="101"/>
      <c r="C971" s="98"/>
      <c r="D971" s="102"/>
      <c r="E971" s="103"/>
      <c r="F971" s="103"/>
      <c r="G971" s="104"/>
      <c r="H971" s="104"/>
      <c r="I971" s="99"/>
      <c r="J971" s="99"/>
      <c r="K971" s="98"/>
      <c r="L971" s="99"/>
      <c r="M971" s="98"/>
      <c r="N971" s="100"/>
      <c r="O971" s="100"/>
      <c r="P971" s="97"/>
      <c r="Q971" s="98"/>
      <c r="R971" s="98"/>
      <c r="S971" s="98"/>
      <c r="T971" s="98"/>
      <c r="U971" s="99"/>
      <c r="V971" s="98"/>
      <c r="W971" s="98"/>
      <c r="X971" s="99"/>
      <c r="Y971" s="98"/>
    </row>
    <row r="972" spans="2:25" s="90" customFormat="1" ht="21" customHeight="1">
      <c r="B972" s="101"/>
      <c r="C972" s="98"/>
      <c r="D972" s="102"/>
      <c r="E972" s="103"/>
      <c r="F972" s="103"/>
      <c r="G972" s="104"/>
      <c r="H972" s="104"/>
      <c r="I972" s="99"/>
      <c r="J972" s="99"/>
      <c r="K972" s="98"/>
      <c r="L972" s="99"/>
      <c r="M972" s="98"/>
      <c r="N972" s="100"/>
      <c r="O972" s="100"/>
      <c r="P972" s="97"/>
      <c r="Q972" s="98"/>
      <c r="R972" s="98"/>
      <c r="S972" s="98"/>
      <c r="T972" s="98"/>
      <c r="U972" s="99"/>
      <c r="V972" s="98"/>
      <c r="W972" s="98"/>
      <c r="X972" s="99"/>
      <c r="Y972" s="98"/>
    </row>
    <row r="973" spans="2:25" s="90" customFormat="1" ht="21" customHeight="1">
      <c r="B973" s="101"/>
      <c r="C973" s="98"/>
      <c r="D973" s="102"/>
      <c r="E973" s="103"/>
      <c r="F973" s="103"/>
      <c r="G973" s="104"/>
      <c r="H973" s="104"/>
      <c r="I973" s="99"/>
      <c r="J973" s="99"/>
      <c r="K973" s="98"/>
      <c r="L973" s="99"/>
      <c r="M973" s="98"/>
      <c r="N973" s="100"/>
      <c r="O973" s="100"/>
      <c r="P973" s="97"/>
      <c r="Q973" s="98"/>
      <c r="R973" s="98"/>
      <c r="S973" s="98"/>
      <c r="T973" s="98"/>
      <c r="U973" s="99"/>
      <c r="V973" s="98"/>
      <c r="W973" s="98"/>
      <c r="X973" s="99"/>
      <c r="Y973" s="98"/>
    </row>
    <row r="974" spans="2:25" s="90" customFormat="1" ht="21" customHeight="1">
      <c r="B974" s="101"/>
      <c r="C974" s="98"/>
      <c r="D974" s="102"/>
      <c r="E974" s="103"/>
      <c r="F974" s="103"/>
      <c r="G974" s="104"/>
      <c r="H974" s="104"/>
      <c r="I974" s="99"/>
      <c r="J974" s="99"/>
      <c r="K974" s="98"/>
      <c r="L974" s="99"/>
      <c r="M974" s="98"/>
      <c r="N974" s="100"/>
      <c r="O974" s="100"/>
      <c r="P974" s="97"/>
      <c r="Q974" s="98"/>
      <c r="R974" s="98"/>
      <c r="S974" s="98"/>
      <c r="T974" s="98"/>
      <c r="U974" s="99"/>
      <c r="V974" s="98"/>
      <c r="W974" s="98"/>
      <c r="X974" s="99"/>
      <c r="Y974" s="98"/>
    </row>
    <row r="975" spans="2:25" s="90" customFormat="1" ht="21" customHeight="1">
      <c r="B975" s="101"/>
      <c r="C975" s="98"/>
      <c r="D975" s="102"/>
      <c r="E975" s="103"/>
      <c r="F975" s="103"/>
      <c r="G975" s="104"/>
      <c r="H975" s="104"/>
      <c r="I975" s="99"/>
      <c r="J975" s="99"/>
      <c r="K975" s="98"/>
      <c r="L975" s="99"/>
      <c r="M975" s="98"/>
      <c r="N975" s="100"/>
      <c r="O975" s="100"/>
      <c r="P975" s="97"/>
      <c r="Q975" s="98"/>
      <c r="R975" s="98"/>
      <c r="S975" s="98"/>
      <c r="T975" s="98"/>
      <c r="U975" s="99"/>
      <c r="V975" s="98"/>
      <c r="W975" s="98"/>
      <c r="X975" s="99"/>
      <c r="Y975" s="98"/>
    </row>
    <row r="976" spans="2:25" s="90" customFormat="1" ht="21" customHeight="1">
      <c r="B976" s="101"/>
      <c r="C976" s="98"/>
      <c r="D976" s="102"/>
      <c r="E976" s="103"/>
      <c r="F976" s="103"/>
      <c r="G976" s="104"/>
      <c r="H976" s="104"/>
      <c r="I976" s="99"/>
      <c r="J976" s="99"/>
      <c r="K976" s="98"/>
      <c r="L976" s="99"/>
      <c r="M976" s="98"/>
      <c r="N976" s="100"/>
      <c r="O976" s="100"/>
      <c r="P976" s="97"/>
      <c r="Q976" s="98"/>
      <c r="R976" s="98"/>
      <c r="S976" s="98"/>
      <c r="T976" s="98"/>
      <c r="U976" s="99"/>
      <c r="V976" s="98"/>
      <c r="W976" s="98"/>
      <c r="X976" s="99"/>
      <c r="Y976" s="98"/>
    </row>
    <row r="977" spans="2:25" s="90" customFormat="1" ht="21" customHeight="1">
      <c r="B977" s="101"/>
      <c r="C977" s="98"/>
      <c r="D977" s="102"/>
      <c r="E977" s="103"/>
      <c r="F977" s="103"/>
      <c r="G977" s="104"/>
      <c r="H977" s="104"/>
      <c r="I977" s="99"/>
      <c r="J977" s="99"/>
      <c r="K977" s="98"/>
      <c r="L977" s="99"/>
      <c r="M977" s="98"/>
      <c r="N977" s="100"/>
      <c r="O977" s="100"/>
      <c r="P977" s="97"/>
      <c r="Q977" s="98"/>
      <c r="R977" s="98"/>
      <c r="S977" s="98"/>
      <c r="T977" s="98"/>
      <c r="U977" s="99"/>
      <c r="V977" s="98"/>
      <c r="W977" s="98"/>
      <c r="X977" s="99"/>
      <c r="Y977" s="98"/>
    </row>
    <row r="978" spans="2:25" s="90" customFormat="1" ht="21" customHeight="1">
      <c r="B978" s="101"/>
      <c r="C978" s="98"/>
      <c r="D978" s="102"/>
      <c r="E978" s="103"/>
      <c r="F978" s="103"/>
      <c r="G978" s="104"/>
      <c r="H978" s="104"/>
      <c r="I978" s="99"/>
      <c r="J978" s="99"/>
      <c r="K978" s="98"/>
      <c r="L978" s="99"/>
      <c r="M978" s="98"/>
      <c r="N978" s="100"/>
      <c r="O978" s="100"/>
      <c r="P978" s="97"/>
      <c r="Q978" s="98"/>
      <c r="R978" s="98"/>
      <c r="S978" s="98"/>
      <c r="T978" s="98"/>
      <c r="U978" s="99"/>
      <c r="V978" s="98"/>
      <c r="W978" s="98"/>
      <c r="X978" s="99"/>
      <c r="Y978" s="98"/>
    </row>
    <row r="979" spans="2:25" s="90" customFormat="1" ht="21" customHeight="1">
      <c r="B979" s="101"/>
      <c r="C979" s="98"/>
      <c r="D979" s="102"/>
      <c r="E979" s="103"/>
      <c r="F979" s="103"/>
      <c r="G979" s="104"/>
      <c r="H979" s="104"/>
      <c r="I979" s="99"/>
      <c r="J979" s="99"/>
      <c r="K979" s="98"/>
      <c r="L979" s="99"/>
      <c r="M979" s="98"/>
      <c r="N979" s="100"/>
      <c r="O979" s="100"/>
      <c r="P979" s="97"/>
      <c r="Q979" s="98"/>
      <c r="R979" s="98"/>
      <c r="S979" s="98"/>
      <c r="T979" s="98"/>
      <c r="U979" s="99"/>
      <c r="V979" s="98"/>
      <c r="W979" s="98"/>
      <c r="X979" s="99"/>
      <c r="Y979" s="98"/>
    </row>
    <row r="980" spans="2:25" s="90" customFormat="1" ht="21" customHeight="1">
      <c r="B980" s="101"/>
      <c r="C980" s="98"/>
      <c r="D980" s="102"/>
      <c r="E980" s="103"/>
      <c r="F980" s="103"/>
      <c r="G980" s="104"/>
      <c r="H980" s="104"/>
      <c r="I980" s="99"/>
      <c r="J980" s="99"/>
      <c r="K980" s="98"/>
      <c r="L980" s="99"/>
      <c r="M980" s="98"/>
      <c r="N980" s="100"/>
      <c r="O980" s="100"/>
      <c r="P980" s="97"/>
      <c r="Q980" s="98"/>
      <c r="R980" s="98"/>
      <c r="S980" s="98"/>
      <c r="T980" s="98"/>
      <c r="U980" s="99"/>
      <c r="V980" s="98"/>
      <c r="W980" s="98"/>
      <c r="X980" s="99"/>
      <c r="Y980" s="98"/>
    </row>
    <row r="981" spans="2:25" s="90" customFormat="1" ht="21" customHeight="1">
      <c r="B981" s="101"/>
      <c r="C981" s="98"/>
      <c r="D981" s="102"/>
      <c r="E981" s="103"/>
      <c r="F981" s="103"/>
      <c r="G981" s="104"/>
      <c r="H981" s="104"/>
      <c r="I981" s="99"/>
      <c r="J981" s="99"/>
      <c r="K981" s="98"/>
      <c r="L981" s="99"/>
      <c r="M981" s="98"/>
      <c r="N981" s="100"/>
      <c r="O981" s="100"/>
      <c r="P981" s="97"/>
      <c r="Q981" s="98"/>
      <c r="R981" s="98"/>
      <c r="S981" s="98"/>
      <c r="T981" s="98"/>
      <c r="U981" s="99"/>
      <c r="V981" s="98"/>
      <c r="W981" s="98"/>
      <c r="X981" s="99"/>
      <c r="Y981" s="98"/>
    </row>
    <row r="982" spans="2:25" s="90" customFormat="1" ht="21" customHeight="1">
      <c r="B982" s="101"/>
      <c r="C982" s="98"/>
      <c r="D982" s="102"/>
      <c r="E982" s="103"/>
      <c r="F982" s="103"/>
      <c r="G982" s="104"/>
      <c r="H982" s="104"/>
      <c r="I982" s="99"/>
      <c r="J982" s="99"/>
      <c r="K982" s="98"/>
      <c r="L982" s="99"/>
      <c r="M982" s="98"/>
      <c r="N982" s="100"/>
      <c r="O982" s="100"/>
      <c r="P982" s="97"/>
      <c r="Q982" s="98"/>
      <c r="R982" s="98"/>
      <c r="S982" s="98"/>
      <c r="T982" s="98"/>
      <c r="U982" s="99"/>
      <c r="V982" s="98"/>
      <c r="W982" s="98"/>
      <c r="X982" s="99"/>
      <c r="Y982" s="98"/>
    </row>
    <row r="983" spans="2:25" s="90" customFormat="1" ht="21" customHeight="1">
      <c r="B983" s="101"/>
      <c r="C983" s="98"/>
      <c r="D983" s="102"/>
      <c r="E983" s="103"/>
      <c r="F983" s="103"/>
      <c r="G983" s="104"/>
      <c r="H983" s="104"/>
      <c r="I983" s="99"/>
      <c r="J983" s="99"/>
      <c r="K983" s="98"/>
      <c r="L983" s="99"/>
      <c r="M983" s="98"/>
      <c r="N983" s="100"/>
      <c r="O983" s="100"/>
      <c r="P983" s="97"/>
      <c r="Q983" s="98"/>
      <c r="R983" s="98"/>
      <c r="S983" s="98"/>
      <c r="T983" s="98"/>
      <c r="U983" s="99"/>
      <c r="V983" s="98"/>
      <c r="W983" s="98"/>
      <c r="X983" s="99"/>
      <c r="Y983" s="98"/>
    </row>
    <row r="984" spans="2:25" s="90" customFormat="1" ht="21" customHeight="1">
      <c r="B984" s="101"/>
      <c r="C984" s="98"/>
      <c r="D984" s="102"/>
      <c r="E984" s="103"/>
      <c r="F984" s="103"/>
      <c r="G984" s="104"/>
      <c r="H984" s="104"/>
      <c r="I984" s="99"/>
      <c r="J984" s="99"/>
      <c r="K984" s="98"/>
      <c r="L984" s="99"/>
      <c r="M984" s="98"/>
      <c r="N984" s="100"/>
      <c r="O984" s="100"/>
      <c r="P984" s="97"/>
      <c r="Q984" s="98"/>
      <c r="R984" s="98"/>
      <c r="S984" s="98"/>
      <c r="T984" s="98"/>
      <c r="U984" s="99"/>
      <c r="V984" s="98"/>
      <c r="W984" s="98"/>
      <c r="X984" s="99"/>
      <c r="Y984" s="98"/>
    </row>
    <row r="985" spans="2:25" s="90" customFormat="1" ht="21" customHeight="1">
      <c r="B985" s="101"/>
      <c r="C985" s="98"/>
      <c r="D985" s="102"/>
      <c r="E985" s="103"/>
      <c r="F985" s="103"/>
      <c r="G985" s="104"/>
      <c r="H985" s="104"/>
      <c r="I985" s="99"/>
      <c r="J985" s="99"/>
      <c r="K985" s="98"/>
      <c r="L985" s="99"/>
      <c r="M985" s="98"/>
      <c r="N985" s="100"/>
      <c r="O985" s="100"/>
      <c r="P985" s="97"/>
      <c r="Q985" s="98"/>
      <c r="R985" s="98"/>
      <c r="S985" s="98"/>
      <c r="T985" s="98"/>
      <c r="U985" s="99"/>
      <c r="V985" s="98"/>
      <c r="W985" s="98"/>
      <c r="X985" s="99"/>
      <c r="Y985" s="98"/>
    </row>
    <row r="986" spans="2:25" s="90" customFormat="1" ht="21" customHeight="1">
      <c r="B986" s="101"/>
      <c r="C986" s="98"/>
      <c r="D986" s="102"/>
      <c r="E986" s="103"/>
      <c r="F986" s="103"/>
      <c r="G986" s="104"/>
      <c r="H986" s="104"/>
      <c r="I986" s="99"/>
      <c r="J986" s="99"/>
      <c r="K986" s="98"/>
      <c r="L986" s="99"/>
      <c r="M986" s="98"/>
      <c r="N986" s="100"/>
      <c r="O986" s="100"/>
      <c r="P986" s="97"/>
      <c r="Q986" s="98"/>
      <c r="R986" s="98"/>
      <c r="S986" s="98"/>
      <c r="T986" s="98"/>
      <c r="U986" s="99"/>
      <c r="V986" s="98"/>
      <c r="W986" s="98"/>
      <c r="X986" s="99"/>
      <c r="Y986" s="98"/>
    </row>
    <row r="987" spans="2:25" s="90" customFormat="1" ht="21" customHeight="1">
      <c r="B987" s="101"/>
      <c r="C987" s="98"/>
      <c r="D987" s="102"/>
      <c r="E987" s="103"/>
      <c r="F987" s="103"/>
      <c r="G987" s="104"/>
      <c r="H987" s="104"/>
      <c r="I987" s="99"/>
      <c r="J987" s="99"/>
      <c r="K987" s="98"/>
      <c r="L987" s="99"/>
      <c r="M987" s="98"/>
      <c r="N987" s="100"/>
      <c r="O987" s="100"/>
      <c r="P987" s="97"/>
      <c r="Q987" s="98"/>
      <c r="R987" s="98"/>
      <c r="S987" s="98"/>
      <c r="T987" s="98"/>
      <c r="U987" s="99"/>
      <c r="V987" s="98"/>
      <c r="W987" s="98"/>
      <c r="X987" s="99"/>
      <c r="Y987" s="98"/>
    </row>
    <row r="988" spans="2:25" s="90" customFormat="1" ht="21" customHeight="1">
      <c r="B988" s="101"/>
      <c r="C988" s="98"/>
      <c r="D988" s="102"/>
      <c r="E988" s="103"/>
      <c r="F988" s="103"/>
      <c r="G988" s="104"/>
      <c r="H988" s="104"/>
      <c r="I988" s="99"/>
      <c r="J988" s="99"/>
      <c r="K988" s="98"/>
      <c r="L988" s="99"/>
      <c r="M988" s="98"/>
      <c r="N988" s="100"/>
      <c r="O988" s="100"/>
      <c r="P988" s="97"/>
      <c r="Q988" s="98"/>
      <c r="R988" s="98"/>
      <c r="S988" s="98"/>
      <c r="T988" s="98"/>
      <c r="U988" s="99"/>
      <c r="V988" s="98"/>
      <c r="W988" s="98"/>
      <c r="X988" s="99"/>
      <c r="Y988" s="98"/>
    </row>
    <row r="989" spans="2:25" s="90" customFormat="1" ht="21" customHeight="1">
      <c r="B989" s="101"/>
      <c r="C989" s="98"/>
      <c r="D989" s="102"/>
      <c r="E989" s="103"/>
      <c r="F989" s="103"/>
      <c r="G989" s="104"/>
      <c r="H989" s="104"/>
      <c r="I989" s="99"/>
      <c r="J989" s="99"/>
      <c r="K989" s="98"/>
      <c r="L989" s="99"/>
      <c r="M989" s="98"/>
      <c r="N989" s="100"/>
      <c r="O989" s="100"/>
      <c r="P989" s="97"/>
      <c r="Q989" s="98"/>
      <c r="R989" s="98"/>
      <c r="S989" s="98"/>
      <c r="T989" s="98"/>
      <c r="U989" s="99"/>
      <c r="V989" s="98"/>
      <c r="W989" s="98"/>
      <c r="X989" s="99"/>
      <c r="Y989" s="98"/>
    </row>
    <row r="990" spans="2:25" s="90" customFormat="1" ht="21" customHeight="1">
      <c r="B990" s="101"/>
      <c r="C990" s="98"/>
      <c r="D990" s="102"/>
      <c r="E990" s="103"/>
      <c r="F990" s="103"/>
      <c r="G990" s="104"/>
      <c r="H990" s="104"/>
      <c r="I990" s="99"/>
      <c r="J990" s="99"/>
      <c r="K990" s="98"/>
      <c r="L990" s="99"/>
      <c r="M990" s="98"/>
      <c r="N990" s="100"/>
      <c r="O990" s="100"/>
      <c r="P990" s="97"/>
      <c r="Q990" s="98"/>
      <c r="R990" s="98"/>
      <c r="S990" s="98"/>
      <c r="T990" s="98"/>
      <c r="U990" s="99"/>
      <c r="V990" s="98"/>
      <c r="W990" s="98"/>
      <c r="X990" s="99"/>
      <c r="Y990" s="98"/>
    </row>
    <row r="991" spans="2:25" s="90" customFormat="1" ht="21" customHeight="1">
      <c r="B991" s="101"/>
      <c r="C991" s="98"/>
      <c r="D991" s="102"/>
      <c r="E991" s="103"/>
      <c r="F991" s="103"/>
      <c r="G991" s="104"/>
      <c r="H991" s="104"/>
      <c r="I991" s="99"/>
      <c r="J991" s="99"/>
      <c r="K991" s="98"/>
      <c r="L991" s="99"/>
      <c r="M991" s="98"/>
      <c r="N991" s="100"/>
      <c r="O991" s="100"/>
      <c r="P991" s="97"/>
      <c r="Q991" s="98"/>
      <c r="R991" s="98"/>
      <c r="S991" s="98"/>
      <c r="T991" s="98"/>
      <c r="U991" s="99"/>
      <c r="V991" s="98"/>
      <c r="W991" s="98"/>
      <c r="X991" s="99"/>
      <c r="Y991" s="98"/>
    </row>
    <row r="992" spans="2:25" s="90" customFormat="1" ht="21" customHeight="1">
      <c r="B992" s="101"/>
      <c r="C992" s="98"/>
      <c r="D992" s="102"/>
      <c r="E992" s="103"/>
      <c r="F992" s="103"/>
      <c r="G992" s="104"/>
      <c r="H992" s="104"/>
      <c r="I992" s="99"/>
      <c r="J992" s="99"/>
      <c r="K992" s="98"/>
      <c r="L992" s="99"/>
      <c r="M992" s="98"/>
      <c r="N992" s="100"/>
      <c r="O992" s="100"/>
      <c r="P992" s="97"/>
      <c r="Q992" s="98"/>
      <c r="R992" s="98"/>
      <c r="S992" s="98"/>
      <c r="T992" s="98"/>
      <c r="U992" s="99"/>
      <c r="V992" s="98"/>
      <c r="W992" s="98"/>
      <c r="X992" s="99"/>
      <c r="Y992" s="98"/>
    </row>
    <row r="993" spans="2:25" s="90" customFormat="1" ht="21" customHeight="1">
      <c r="B993" s="101"/>
      <c r="C993" s="98"/>
      <c r="D993" s="102"/>
      <c r="E993" s="103"/>
      <c r="F993" s="103"/>
      <c r="G993" s="104"/>
      <c r="H993" s="104"/>
      <c r="I993" s="99"/>
      <c r="J993" s="99"/>
      <c r="K993" s="98"/>
      <c r="L993" s="99"/>
      <c r="M993" s="98"/>
      <c r="N993" s="100"/>
      <c r="O993" s="100"/>
      <c r="P993" s="97"/>
      <c r="Q993" s="98"/>
      <c r="R993" s="98"/>
      <c r="S993" s="98"/>
      <c r="T993" s="98"/>
      <c r="U993" s="99"/>
      <c r="V993" s="98"/>
      <c r="W993" s="98"/>
      <c r="X993" s="99"/>
      <c r="Y993" s="98"/>
    </row>
    <row r="994" spans="2:25" s="90" customFormat="1" ht="21" customHeight="1">
      <c r="B994" s="101"/>
      <c r="C994" s="98"/>
      <c r="D994" s="102"/>
      <c r="E994" s="103"/>
      <c r="F994" s="103"/>
      <c r="G994" s="104"/>
      <c r="H994" s="104"/>
      <c r="I994" s="99"/>
      <c r="J994" s="99"/>
      <c r="K994" s="98"/>
      <c r="L994" s="99"/>
      <c r="M994" s="98"/>
      <c r="N994" s="100"/>
      <c r="O994" s="100"/>
      <c r="P994" s="97"/>
      <c r="Q994" s="98"/>
      <c r="R994" s="98"/>
      <c r="S994" s="98"/>
      <c r="T994" s="98"/>
      <c r="U994" s="99"/>
      <c r="V994" s="98"/>
      <c r="W994" s="98"/>
      <c r="X994" s="99"/>
      <c r="Y994" s="98"/>
    </row>
    <row r="995" spans="2:25" s="90" customFormat="1" ht="21" customHeight="1">
      <c r="B995" s="101"/>
      <c r="C995" s="98"/>
      <c r="D995" s="102"/>
      <c r="E995" s="103"/>
      <c r="F995" s="103"/>
      <c r="G995" s="104"/>
      <c r="H995" s="104"/>
      <c r="I995" s="99"/>
      <c r="J995" s="99"/>
      <c r="K995" s="98"/>
      <c r="L995" s="99"/>
      <c r="M995" s="98"/>
      <c r="N995" s="100"/>
      <c r="O995" s="100"/>
      <c r="P995" s="97"/>
      <c r="Q995" s="98"/>
      <c r="R995" s="98"/>
      <c r="S995" s="98"/>
      <c r="T995" s="98"/>
      <c r="U995" s="99"/>
      <c r="V995" s="98"/>
      <c r="W995" s="98"/>
      <c r="X995" s="99"/>
      <c r="Y995" s="98"/>
    </row>
    <row r="996" spans="2:25" s="90" customFormat="1" ht="21" customHeight="1">
      <c r="B996" s="101"/>
      <c r="C996" s="98"/>
      <c r="D996" s="102"/>
      <c r="E996" s="103"/>
      <c r="F996" s="103"/>
      <c r="G996" s="104"/>
      <c r="H996" s="104"/>
      <c r="I996" s="99"/>
      <c r="J996" s="99"/>
      <c r="K996" s="98"/>
      <c r="L996" s="99"/>
      <c r="M996" s="98"/>
      <c r="N996" s="100"/>
      <c r="O996" s="100"/>
      <c r="P996" s="97"/>
      <c r="Q996" s="98"/>
      <c r="R996" s="98"/>
      <c r="S996" s="98"/>
      <c r="T996" s="98"/>
      <c r="U996" s="99"/>
      <c r="V996" s="98"/>
      <c r="W996" s="98"/>
      <c r="X996" s="99"/>
      <c r="Y996" s="98"/>
    </row>
    <row r="997" spans="2:25" s="90" customFormat="1" ht="21" customHeight="1">
      <c r="B997" s="101"/>
      <c r="C997" s="98"/>
      <c r="D997" s="102"/>
      <c r="E997" s="103"/>
      <c r="F997" s="103"/>
      <c r="G997" s="104"/>
      <c r="H997" s="104"/>
      <c r="I997" s="99"/>
      <c r="J997" s="99"/>
      <c r="K997" s="98"/>
      <c r="L997" s="99"/>
      <c r="M997" s="98"/>
      <c r="N997" s="100"/>
      <c r="O997" s="100"/>
      <c r="P997" s="97"/>
      <c r="Q997" s="98"/>
      <c r="R997" s="98"/>
      <c r="S997" s="98"/>
      <c r="T997" s="98"/>
      <c r="U997" s="99"/>
      <c r="V997" s="98"/>
      <c r="W997" s="98"/>
      <c r="X997" s="99"/>
      <c r="Y997" s="98"/>
    </row>
    <row r="998" spans="2:25" s="90" customFormat="1" ht="21" customHeight="1">
      <c r="B998" s="101"/>
      <c r="C998" s="98"/>
      <c r="D998" s="102"/>
      <c r="E998" s="103"/>
      <c r="F998" s="103"/>
      <c r="G998" s="104"/>
      <c r="H998" s="104"/>
      <c r="I998" s="99"/>
      <c r="J998" s="99"/>
      <c r="K998" s="98"/>
      <c r="L998" s="99"/>
      <c r="M998" s="98"/>
      <c r="N998" s="100"/>
      <c r="O998" s="100"/>
      <c r="P998" s="97"/>
      <c r="Q998" s="98"/>
      <c r="R998" s="98"/>
      <c r="S998" s="98"/>
      <c r="T998" s="98"/>
      <c r="U998" s="99"/>
      <c r="V998" s="98"/>
      <c r="W998" s="98"/>
      <c r="X998" s="99"/>
      <c r="Y998" s="98"/>
    </row>
    <row r="999" spans="2:25" s="90" customFormat="1" ht="21" customHeight="1">
      <c r="B999" s="101"/>
      <c r="C999" s="98"/>
      <c r="D999" s="102"/>
      <c r="E999" s="103"/>
      <c r="F999" s="103"/>
      <c r="G999" s="104"/>
      <c r="H999" s="104"/>
      <c r="I999" s="99"/>
      <c r="J999" s="99"/>
      <c r="K999" s="98"/>
      <c r="L999" s="99"/>
      <c r="M999" s="98"/>
      <c r="N999" s="100"/>
      <c r="O999" s="100"/>
      <c r="P999" s="97"/>
      <c r="Q999" s="98"/>
      <c r="R999" s="98"/>
      <c r="S999" s="98"/>
      <c r="T999" s="98"/>
      <c r="U999" s="99"/>
      <c r="V999" s="98"/>
      <c r="W999" s="98"/>
      <c r="X999" s="99"/>
      <c r="Y999" s="98"/>
    </row>
    <row r="1000" spans="2:25" s="90" customFormat="1" ht="21" customHeight="1">
      <c r="B1000" s="101"/>
      <c r="C1000" s="98"/>
      <c r="D1000" s="102"/>
      <c r="E1000" s="103"/>
      <c r="F1000" s="103"/>
      <c r="G1000" s="104"/>
      <c r="H1000" s="104"/>
      <c r="I1000" s="99"/>
      <c r="J1000" s="99"/>
      <c r="K1000" s="98"/>
      <c r="L1000" s="99"/>
      <c r="M1000" s="98"/>
      <c r="N1000" s="100"/>
      <c r="O1000" s="100"/>
      <c r="P1000" s="97"/>
      <c r="Q1000" s="98"/>
      <c r="R1000" s="98"/>
      <c r="S1000" s="98"/>
      <c r="T1000" s="98"/>
      <c r="U1000" s="99"/>
      <c r="V1000" s="98"/>
      <c r="W1000" s="98"/>
      <c r="X1000" s="99"/>
      <c r="Y1000" s="98"/>
    </row>
    <row r="1001" spans="2:25" s="90" customFormat="1" ht="21" customHeight="1">
      <c r="B1001" s="101"/>
      <c r="C1001" s="98"/>
      <c r="D1001" s="102"/>
      <c r="E1001" s="103"/>
      <c r="F1001" s="103"/>
      <c r="G1001" s="104"/>
      <c r="H1001" s="104"/>
      <c r="I1001" s="99"/>
      <c r="J1001" s="99"/>
      <c r="K1001" s="98"/>
      <c r="L1001" s="99"/>
      <c r="M1001" s="98"/>
      <c r="N1001" s="100"/>
      <c r="O1001" s="100"/>
      <c r="P1001" s="97"/>
      <c r="Q1001" s="98"/>
      <c r="R1001" s="98"/>
      <c r="S1001" s="98"/>
      <c r="T1001" s="98"/>
      <c r="U1001" s="99"/>
      <c r="V1001" s="98"/>
      <c r="W1001" s="98"/>
      <c r="X1001" s="99"/>
      <c r="Y1001" s="98"/>
    </row>
    <row r="1002" spans="2:25" s="90" customFormat="1" ht="21" customHeight="1">
      <c r="B1002" s="101"/>
      <c r="C1002" s="98"/>
      <c r="D1002" s="102"/>
      <c r="E1002" s="103"/>
      <c r="F1002" s="103"/>
      <c r="G1002" s="104"/>
      <c r="H1002" s="104"/>
      <c r="I1002" s="99"/>
      <c r="J1002" s="99"/>
      <c r="K1002" s="98"/>
      <c r="L1002" s="99"/>
      <c r="M1002" s="98"/>
      <c r="N1002" s="100"/>
      <c r="O1002" s="100"/>
      <c r="P1002" s="97"/>
      <c r="Q1002" s="98"/>
      <c r="R1002" s="98"/>
      <c r="S1002" s="98"/>
      <c r="T1002" s="98"/>
      <c r="U1002" s="99"/>
      <c r="V1002" s="98"/>
      <c r="W1002" s="98"/>
      <c r="X1002" s="99"/>
      <c r="Y1002" s="98"/>
    </row>
    <row r="1003" spans="2:25" s="90" customFormat="1" ht="21" customHeight="1">
      <c r="B1003" s="101"/>
      <c r="C1003" s="98"/>
      <c r="D1003" s="102"/>
      <c r="E1003" s="103"/>
      <c r="F1003" s="103"/>
      <c r="G1003" s="104"/>
      <c r="H1003" s="104"/>
      <c r="I1003" s="99"/>
      <c r="J1003" s="99"/>
      <c r="K1003" s="98"/>
      <c r="L1003" s="99"/>
      <c r="M1003" s="98"/>
      <c r="N1003" s="100"/>
      <c r="O1003" s="100"/>
      <c r="P1003" s="97"/>
      <c r="Q1003" s="98"/>
      <c r="R1003" s="98"/>
      <c r="S1003" s="98"/>
      <c r="T1003" s="98"/>
      <c r="U1003" s="99"/>
      <c r="V1003" s="98"/>
      <c r="W1003" s="98"/>
      <c r="X1003" s="99"/>
      <c r="Y1003" s="98"/>
    </row>
    <row r="1004" spans="2:25" s="90" customFormat="1" ht="21" customHeight="1">
      <c r="B1004" s="101"/>
      <c r="C1004" s="98"/>
      <c r="D1004" s="102"/>
      <c r="E1004" s="103"/>
      <c r="F1004" s="103"/>
      <c r="G1004" s="104"/>
      <c r="H1004" s="104"/>
      <c r="I1004" s="99"/>
      <c r="J1004" s="99"/>
      <c r="K1004" s="98"/>
      <c r="L1004" s="99"/>
      <c r="M1004" s="98"/>
      <c r="N1004" s="100"/>
      <c r="O1004" s="100"/>
      <c r="P1004" s="97"/>
      <c r="Q1004" s="98"/>
      <c r="R1004" s="98"/>
      <c r="S1004" s="98"/>
      <c r="T1004" s="98"/>
      <c r="U1004" s="99"/>
      <c r="V1004" s="98"/>
      <c r="W1004" s="98"/>
      <c r="X1004" s="99"/>
      <c r="Y1004" s="98"/>
    </row>
    <row r="1005" spans="2:25" s="90" customFormat="1" ht="21" customHeight="1">
      <c r="B1005" s="101"/>
      <c r="C1005" s="98"/>
      <c r="D1005" s="102"/>
      <c r="E1005" s="103"/>
      <c r="F1005" s="103"/>
      <c r="G1005" s="104"/>
      <c r="H1005" s="104"/>
      <c r="I1005" s="99"/>
      <c r="J1005" s="99"/>
      <c r="K1005" s="98"/>
      <c r="L1005" s="99"/>
      <c r="M1005" s="98"/>
      <c r="N1005" s="100"/>
      <c r="O1005" s="100"/>
      <c r="P1005" s="97"/>
      <c r="Q1005" s="98"/>
      <c r="R1005" s="98"/>
      <c r="S1005" s="98"/>
      <c r="T1005" s="98"/>
      <c r="U1005" s="99"/>
      <c r="V1005" s="98"/>
      <c r="W1005" s="98"/>
      <c r="X1005" s="99"/>
      <c r="Y1005" s="98"/>
    </row>
    <row r="1006" spans="2:25" s="90" customFormat="1" ht="21" customHeight="1">
      <c r="B1006" s="101"/>
      <c r="C1006" s="98"/>
      <c r="D1006" s="102"/>
      <c r="E1006" s="103"/>
      <c r="F1006" s="103"/>
      <c r="G1006" s="104"/>
      <c r="H1006" s="104"/>
      <c r="I1006" s="99"/>
      <c r="J1006" s="99"/>
      <c r="K1006" s="98"/>
      <c r="L1006" s="99"/>
      <c r="M1006" s="98"/>
      <c r="N1006" s="100"/>
      <c r="O1006" s="100"/>
      <c r="P1006" s="97"/>
      <c r="Q1006" s="98"/>
      <c r="R1006" s="98"/>
      <c r="S1006" s="98"/>
      <c r="T1006" s="98"/>
      <c r="U1006" s="99"/>
      <c r="V1006" s="98"/>
      <c r="W1006" s="98"/>
      <c r="X1006" s="99"/>
      <c r="Y1006" s="98"/>
    </row>
    <row r="1007" spans="2:25" s="90" customFormat="1" ht="21" customHeight="1">
      <c r="B1007" s="101"/>
      <c r="C1007" s="98"/>
      <c r="D1007" s="102"/>
      <c r="E1007" s="103"/>
      <c r="F1007" s="103"/>
      <c r="G1007" s="104"/>
      <c r="H1007" s="104"/>
      <c r="I1007" s="99"/>
      <c r="J1007" s="99"/>
      <c r="K1007" s="98"/>
      <c r="L1007" s="99"/>
      <c r="M1007" s="98"/>
      <c r="N1007" s="100"/>
      <c r="O1007" s="100"/>
      <c r="P1007" s="97"/>
      <c r="Q1007" s="98"/>
      <c r="R1007" s="98"/>
      <c r="S1007" s="98"/>
      <c r="T1007" s="98"/>
      <c r="U1007" s="99"/>
      <c r="V1007" s="98"/>
      <c r="W1007" s="98"/>
      <c r="X1007" s="99"/>
      <c r="Y1007" s="98"/>
    </row>
    <row r="1008" spans="2:25" s="90" customFormat="1" ht="21" customHeight="1">
      <c r="B1008" s="101"/>
      <c r="C1008" s="98"/>
      <c r="D1008" s="102"/>
      <c r="E1008" s="103"/>
      <c r="F1008" s="103"/>
      <c r="G1008" s="104"/>
      <c r="H1008" s="104"/>
      <c r="I1008" s="99"/>
      <c r="J1008" s="99"/>
      <c r="K1008" s="98"/>
      <c r="L1008" s="99"/>
      <c r="M1008" s="98"/>
      <c r="N1008" s="100"/>
      <c r="O1008" s="100"/>
      <c r="P1008" s="97"/>
      <c r="Q1008" s="98"/>
      <c r="R1008" s="98"/>
      <c r="S1008" s="98"/>
      <c r="T1008" s="98"/>
      <c r="U1008" s="99"/>
      <c r="V1008" s="98"/>
      <c r="W1008" s="98"/>
      <c r="X1008" s="99"/>
      <c r="Y1008" s="98"/>
    </row>
    <row r="1009" spans="2:25" s="90" customFormat="1" ht="21" customHeight="1">
      <c r="B1009" s="101"/>
      <c r="C1009" s="98"/>
      <c r="D1009" s="102"/>
      <c r="E1009" s="103"/>
      <c r="F1009" s="103"/>
      <c r="G1009" s="104"/>
      <c r="H1009" s="104"/>
      <c r="I1009" s="99"/>
      <c r="J1009" s="99"/>
      <c r="K1009" s="98"/>
      <c r="L1009" s="99"/>
      <c r="M1009" s="98"/>
      <c r="N1009" s="100"/>
      <c r="O1009" s="100"/>
      <c r="P1009" s="97"/>
      <c r="Q1009" s="98"/>
      <c r="R1009" s="98"/>
      <c r="S1009" s="98"/>
      <c r="T1009" s="98"/>
      <c r="U1009" s="99"/>
      <c r="V1009" s="98"/>
      <c r="W1009" s="98"/>
      <c r="X1009" s="99"/>
      <c r="Y1009" s="98"/>
    </row>
    <row r="1010" spans="2:25" s="90" customFormat="1" ht="21" customHeight="1">
      <c r="B1010" s="101"/>
      <c r="C1010" s="98"/>
      <c r="D1010" s="102"/>
      <c r="E1010" s="103"/>
      <c r="F1010" s="103"/>
      <c r="G1010" s="104"/>
      <c r="H1010" s="104"/>
      <c r="I1010" s="99"/>
      <c r="J1010" s="99"/>
      <c r="K1010" s="98"/>
      <c r="L1010" s="99"/>
      <c r="M1010" s="98"/>
      <c r="N1010" s="100"/>
      <c r="O1010" s="100"/>
      <c r="P1010" s="97"/>
      <c r="Q1010" s="98"/>
      <c r="R1010" s="98"/>
      <c r="S1010" s="98"/>
      <c r="T1010" s="98"/>
      <c r="U1010" s="99"/>
      <c r="V1010" s="98"/>
      <c r="W1010" s="98"/>
      <c r="X1010" s="99"/>
      <c r="Y1010" s="98"/>
    </row>
    <row r="1011" spans="2:25" s="90" customFormat="1" ht="21" customHeight="1">
      <c r="B1011" s="101"/>
      <c r="C1011" s="98"/>
      <c r="D1011" s="102"/>
      <c r="E1011" s="103"/>
      <c r="F1011" s="103"/>
      <c r="G1011" s="104"/>
      <c r="H1011" s="104"/>
      <c r="I1011" s="99"/>
      <c r="J1011" s="99"/>
      <c r="K1011" s="98"/>
      <c r="L1011" s="99"/>
      <c r="M1011" s="98"/>
      <c r="N1011" s="100"/>
      <c r="O1011" s="100"/>
      <c r="P1011" s="97"/>
      <c r="Q1011" s="98"/>
      <c r="R1011" s="98"/>
      <c r="S1011" s="98"/>
      <c r="T1011" s="98"/>
      <c r="U1011" s="99"/>
      <c r="V1011" s="98"/>
      <c r="W1011" s="98"/>
      <c r="X1011" s="99"/>
      <c r="Y1011" s="98"/>
    </row>
    <row r="1012" spans="2:25" s="90" customFormat="1" ht="21" customHeight="1">
      <c r="B1012" s="101"/>
      <c r="C1012" s="98"/>
      <c r="D1012" s="102"/>
      <c r="E1012" s="103"/>
      <c r="F1012" s="103"/>
      <c r="G1012" s="104"/>
      <c r="H1012" s="104"/>
      <c r="I1012" s="99"/>
      <c r="J1012" s="99"/>
      <c r="K1012" s="98"/>
      <c r="L1012" s="99"/>
      <c r="M1012" s="98"/>
      <c r="N1012" s="100"/>
      <c r="O1012" s="100"/>
      <c r="P1012" s="97"/>
      <c r="Q1012" s="98"/>
      <c r="R1012" s="98"/>
      <c r="S1012" s="98"/>
      <c r="T1012" s="98"/>
      <c r="U1012" s="99"/>
      <c r="V1012" s="98"/>
      <c r="W1012" s="98"/>
      <c r="X1012" s="99"/>
      <c r="Y1012" s="98"/>
    </row>
    <row r="1013" spans="2:25" s="90" customFormat="1" ht="21" customHeight="1">
      <c r="B1013" s="101"/>
      <c r="C1013" s="98"/>
      <c r="D1013" s="102"/>
      <c r="E1013" s="103"/>
      <c r="F1013" s="103"/>
      <c r="G1013" s="104"/>
      <c r="H1013" s="104"/>
      <c r="I1013" s="99"/>
      <c r="J1013" s="99"/>
      <c r="K1013" s="98"/>
      <c r="L1013" s="99"/>
      <c r="M1013" s="98"/>
      <c r="N1013" s="100"/>
      <c r="O1013" s="100"/>
      <c r="P1013" s="97"/>
      <c r="Q1013" s="98"/>
      <c r="R1013" s="98"/>
      <c r="S1013" s="98"/>
      <c r="T1013" s="98"/>
      <c r="U1013" s="99"/>
      <c r="V1013" s="98"/>
      <c r="W1013" s="98"/>
      <c r="X1013" s="99"/>
      <c r="Y1013" s="98"/>
    </row>
    <row r="1014" spans="2:25" s="90" customFormat="1" ht="21" customHeight="1">
      <c r="B1014" s="101"/>
      <c r="C1014" s="98"/>
      <c r="D1014" s="102"/>
      <c r="E1014" s="103"/>
      <c r="F1014" s="103"/>
      <c r="G1014" s="104"/>
      <c r="H1014" s="104"/>
      <c r="I1014" s="99"/>
      <c r="J1014" s="99"/>
      <c r="K1014" s="98"/>
      <c r="L1014" s="99"/>
      <c r="M1014" s="98"/>
      <c r="N1014" s="100"/>
      <c r="O1014" s="100"/>
      <c r="P1014" s="97"/>
      <c r="Q1014" s="98"/>
      <c r="R1014" s="98"/>
      <c r="S1014" s="98"/>
      <c r="T1014" s="98"/>
      <c r="U1014" s="99"/>
      <c r="V1014" s="98"/>
      <c r="W1014" s="98"/>
      <c r="X1014" s="99"/>
      <c r="Y1014" s="98"/>
    </row>
    <row r="1015" spans="2:25" s="90" customFormat="1" ht="21" customHeight="1">
      <c r="B1015" s="101"/>
      <c r="C1015" s="98"/>
      <c r="D1015" s="102"/>
      <c r="E1015" s="103"/>
      <c r="F1015" s="103"/>
      <c r="G1015" s="104"/>
      <c r="H1015" s="104"/>
      <c r="I1015" s="99"/>
      <c r="J1015" s="99"/>
      <c r="K1015" s="98"/>
      <c r="L1015" s="99"/>
      <c r="M1015" s="98"/>
      <c r="N1015" s="100"/>
      <c r="O1015" s="100"/>
      <c r="P1015" s="97"/>
      <c r="Q1015" s="98"/>
      <c r="R1015" s="98"/>
      <c r="S1015" s="98"/>
      <c r="T1015" s="98"/>
      <c r="U1015" s="99"/>
      <c r="V1015" s="98"/>
      <c r="W1015" s="98"/>
      <c r="X1015" s="99"/>
      <c r="Y1015" s="98"/>
    </row>
    <row r="1016" spans="2:25" s="90" customFormat="1" ht="21" customHeight="1">
      <c r="B1016" s="101"/>
      <c r="C1016" s="98"/>
      <c r="D1016" s="102"/>
      <c r="E1016" s="103"/>
      <c r="F1016" s="103"/>
      <c r="G1016" s="104"/>
      <c r="H1016" s="104"/>
      <c r="I1016" s="99"/>
      <c r="J1016" s="99"/>
      <c r="K1016" s="98"/>
      <c r="L1016" s="99"/>
      <c r="M1016" s="98"/>
      <c r="N1016" s="100"/>
      <c r="O1016" s="100"/>
      <c r="P1016" s="97"/>
      <c r="Q1016" s="98"/>
      <c r="R1016" s="98"/>
      <c r="S1016" s="98"/>
      <c r="T1016" s="98"/>
      <c r="U1016" s="99"/>
      <c r="V1016" s="98"/>
      <c r="W1016" s="98"/>
      <c r="X1016" s="99"/>
      <c r="Y1016" s="98"/>
    </row>
    <row r="1017" spans="2:25" s="90" customFormat="1" ht="21" customHeight="1">
      <c r="B1017" s="101"/>
      <c r="C1017" s="98"/>
      <c r="D1017" s="102"/>
      <c r="E1017" s="103"/>
      <c r="F1017" s="103"/>
      <c r="G1017" s="104"/>
      <c r="H1017" s="104"/>
      <c r="I1017" s="99"/>
      <c r="J1017" s="99"/>
      <c r="K1017" s="98"/>
      <c r="L1017" s="99"/>
      <c r="M1017" s="98"/>
      <c r="N1017" s="100"/>
      <c r="O1017" s="100"/>
      <c r="P1017" s="97"/>
      <c r="Q1017" s="98"/>
      <c r="R1017" s="98"/>
      <c r="S1017" s="98"/>
      <c r="T1017" s="98"/>
      <c r="U1017" s="99"/>
      <c r="V1017" s="98"/>
      <c r="W1017" s="98"/>
      <c r="X1017" s="99"/>
      <c r="Y1017" s="98"/>
    </row>
    <row r="1018" spans="2:25" s="90" customFormat="1" ht="21" customHeight="1">
      <c r="B1018" s="101"/>
      <c r="C1018" s="98"/>
      <c r="D1018" s="102"/>
      <c r="E1018" s="103"/>
      <c r="F1018" s="103"/>
      <c r="G1018" s="104"/>
      <c r="H1018" s="104"/>
      <c r="I1018" s="99"/>
      <c r="J1018" s="99"/>
      <c r="K1018" s="98"/>
      <c r="L1018" s="99"/>
      <c r="M1018" s="98"/>
      <c r="N1018" s="100"/>
      <c r="O1018" s="100"/>
      <c r="P1018" s="97"/>
      <c r="Q1018" s="98"/>
      <c r="R1018" s="98"/>
      <c r="S1018" s="98"/>
      <c r="T1018" s="98"/>
      <c r="U1018" s="99"/>
      <c r="V1018" s="98"/>
      <c r="W1018" s="98"/>
      <c r="X1018" s="99"/>
      <c r="Y1018" s="98"/>
    </row>
    <row r="1019" spans="2:25" s="90" customFormat="1" ht="21" customHeight="1">
      <c r="B1019" s="101"/>
      <c r="C1019" s="98"/>
      <c r="D1019" s="102"/>
      <c r="E1019" s="103"/>
      <c r="F1019" s="103"/>
      <c r="G1019" s="104"/>
      <c r="H1019" s="104"/>
      <c r="I1019" s="99"/>
      <c r="J1019" s="99"/>
      <c r="K1019" s="98"/>
      <c r="L1019" s="99"/>
      <c r="M1019" s="98"/>
      <c r="N1019" s="100"/>
      <c r="O1019" s="100"/>
      <c r="P1019" s="97"/>
      <c r="Q1019" s="98"/>
      <c r="R1019" s="98"/>
      <c r="S1019" s="98"/>
      <c r="T1019" s="98"/>
      <c r="U1019" s="99"/>
      <c r="V1019" s="98"/>
      <c r="W1019" s="98"/>
      <c r="X1019" s="99"/>
      <c r="Y1019" s="98"/>
    </row>
    <row r="1020" spans="2:25" s="90" customFormat="1" ht="21" customHeight="1">
      <c r="B1020" s="101"/>
      <c r="C1020" s="98"/>
      <c r="D1020" s="102"/>
      <c r="E1020" s="103"/>
      <c r="F1020" s="103"/>
      <c r="G1020" s="104"/>
      <c r="H1020" s="104"/>
      <c r="I1020" s="99"/>
      <c r="J1020" s="99"/>
      <c r="K1020" s="98"/>
      <c r="L1020" s="99"/>
      <c r="M1020" s="98"/>
      <c r="N1020" s="100"/>
      <c r="O1020" s="100"/>
      <c r="P1020" s="97"/>
      <c r="Q1020" s="98"/>
      <c r="R1020" s="98"/>
      <c r="S1020" s="98"/>
      <c r="T1020" s="98"/>
      <c r="U1020" s="99"/>
      <c r="V1020" s="98"/>
      <c r="W1020" s="98"/>
      <c r="X1020" s="99"/>
      <c r="Y1020" s="98"/>
    </row>
    <row r="1021" spans="2:25" s="90" customFormat="1" ht="21" customHeight="1">
      <c r="B1021" s="101"/>
      <c r="C1021" s="98"/>
      <c r="D1021" s="102"/>
      <c r="E1021" s="103"/>
      <c r="F1021" s="103"/>
      <c r="G1021" s="104"/>
      <c r="H1021" s="104"/>
      <c r="I1021" s="99"/>
      <c r="J1021" s="99"/>
      <c r="K1021" s="98"/>
      <c r="L1021" s="99"/>
      <c r="M1021" s="98"/>
      <c r="N1021" s="100"/>
      <c r="O1021" s="100"/>
      <c r="P1021" s="97"/>
      <c r="Q1021" s="98"/>
      <c r="R1021" s="98"/>
      <c r="S1021" s="98"/>
      <c r="T1021" s="98"/>
      <c r="U1021" s="99"/>
      <c r="V1021" s="98"/>
      <c r="W1021" s="98"/>
      <c r="X1021" s="99"/>
      <c r="Y1021" s="98"/>
    </row>
    <row r="1022" spans="2:25" s="90" customFormat="1" ht="21" customHeight="1">
      <c r="B1022" s="101"/>
      <c r="C1022" s="98"/>
      <c r="D1022" s="102"/>
      <c r="E1022" s="103"/>
      <c r="F1022" s="103"/>
      <c r="G1022" s="104"/>
      <c r="H1022" s="104"/>
      <c r="I1022" s="99"/>
      <c r="J1022" s="99"/>
      <c r="K1022" s="98"/>
      <c r="L1022" s="99"/>
      <c r="M1022" s="98"/>
      <c r="N1022" s="100"/>
      <c r="O1022" s="100"/>
      <c r="P1022" s="97"/>
      <c r="Q1022" s="98"/>
      <c r="R1022" s="98"/>
      <c r="S1022" s="98"/>
      <c r="T1022" s="98"/>
      <c r="U1022" s="99"/>
      <c r="V1022" s="98"/>
      <c r="W1022" s="98"/>
      <c r="X1022" s="99"/>
      <c r="Y1022" s="98"/>
    </row>
    <row r="1023" spans="2:25" s="90" customFormat="1" ht="21" customHeight="1">
      <c r="B1023" s="101"/>
      <c r="C1023" s="98"/>
      <c r="D1023" s="102"/>
      <c r="E1023" s="103"/>
      <c r="F1023" s="103"/>
      <c r="G1023" s="104"/>
      <c r="H1023" s="104"/>
      <c r="I1023" s="99"/>
      <c r="J1023" s="99"/>
      <c r="K1023" s="98"/>
      <c r="L1023" s="99"/>
      <c r="M1023" s="98"/>
      <c r="N1023" s="100"/>
      <c r="O1023" s="100"/>
      <c r="P1023" s="97"/>
      <c r="Q1023" s="98"/>
      <c r="R1023" s="98"/>
      <c r="S1023" s="98"/>
      <c r="T1023" s="98"/>
      <c r="U1023" s="99"/>
      <c r="V1023" s="98"/>
      <c r="W1023" s="98"/>
      <c r="X1023" s="99"/>
      <c r="Y1023" s="98"/>
    </row>
    <row r="1024" spans="2:25" s="90" customFormat="1" ht="21" customHeight="1">
      <c r="B1024" s="101"/>
      <c r="C1024" s="98"/>
      <c r="D1024" s="102"/>
      <c r="E1024" s="103"/>
      <c r="F1024" s="103"/>
      <c r="G1024" s="104"/>
      <c r="H1024" s="104"/>
      <c r="I1024" s="99"/>
      <c r="J1024" s="99"/>
      <c r="K1024" s="98"/>
      <c r="L1024" s="99"/>
      <c r="M1024" s="98"/>
      <c r="N1024" s="100"/>
      <c r="O1024" s="100"/>
      <c r="P1024" s="97"/>
      <c r="Q1024" s="98"/>
      <c r="R1024" s="98"/>
      <c r="S1024" s="98"/>
      <c r="T1024" s="98"/>
      <c r="U1024" s="99"/>
      <c r="V1024" s="98"/>
      <c r="W1024" s="98"/>
      <c r="X1024" s="99"/>
      <c r="Y1024" s="98"/>
    </row>
    <row r="1025" spans="2:25" s="90" customFormat="1" ht="21" customHeight="1">
      <c r="B1025" s="101"/>
      <c r="C1025" s="98"/>
      <c r="D1025" s="102"/>
      <c r="E1025" s="103"/>
      <c r="F1025" s="103"/>
      <c r="G1025" s="104"/>
      <c r="H1025" s="104"/>
      <c r="I1025" s="99"/>
      <c r="J1025" s="99"/>
      <c r="K1025" s="98"/>
      <c r="L1025" s="99"/>
      <c r="M1025" s="98"/>
      <c r="N1025" s="100"/>
      <c r="O1025" s="100"/>
      <c r="P1025" s="97"/>
      <c r="Q1025" s="98"/>
      <c r="R1025" s="98"/>
      <c r="S1025" s="98"/>
      <c r="T1025" s="98"/>
      <c r="U1025" s="99"/>
      <c r="V1025" s="98"/>
      <c r="W1025" s="98"/>
      <c r="X1025" s="99"/>
      <c r="Y1025" s="98"/>
    </row>
    <row r="1026" spans="2:25" s="90" customFormat="1" ht="21" customHeight="1">
      <c r="B1026" s="101"/>
      <c r="C1026" s="98"/>
      <c r="D1026" s="102"/>
      <c r="E1026" s="103"/>
      <c r="F1026" s="103"/>
      <c r="G1026" s="104"/>
      <c r="H1026" s="104"/>
      <c r="I1026" s="99"/>
      <c r="J1026" s="99"/>
      <c r="K1026" s="98"/>
      <c r="L1026" s="99"/>
      <c r="M1026" s="98"/>
      <c r="N1026" s="100"/>
      <c r="O1026" s="100"/>
      <c r="P1026" s="97"/>
      <c r="Q1026" s="98"/>
      <c r="R1026" s="98"/>
      <c r="S1026" s="98"/>
      <c r="T1026" s="98"/>
      <c r="U1026" s="99"/>
      <c r="V1026" s="98"/>
      <c r="W1026" s="98"/>
      <c r="X1026" s="99"/>
      <c r="Y1026" s="98"/>
    </row>
    <row r="1027" spans="2:25" s="90" customFormat="1" ht="21" customHeight="1">
      <c r="B1027" s="101"/>
      <c r="C1027" s="98"/>
      <c r="D1027" s="102"/>
      <c r="E1027" s="103"/>
      <c r="F1027" s="103"/>
      <c r="G1027" s="104"/>
      <c r="H1027" s="104"/>
      <c r="I1027" s="99"/>
      <c r="J1027" s="99"/>
      <c r="K1027" s="98"/>
      <c r="L1027" s="99"/>
      <c r="M1027" s="98"/>
      <c r="N1027" s="100"/>
      <c r="O1027" s="100"/>
      <c r="P1027" s="97"/>
      <c r="Q1027" s="98"/>
      <c r="R1027" s="98"/>
      <c r="S1027" s="98"/>
      <c r="T1027" s="98"/>
      <c r="U1027" s="99"/>
      <c r="V1027" s="98"/>
      <c r="W1027" s="98"/>
      <c r="X1027" s="99"/>
      <c r="Y1027" s="98"/>
    </row>
    <row r="1028" spans="2:25" s="90" customFormat="1" ht="21" customHeight="1">
      <c r="B1028" s="101"/>
      <c r="C1028" s="98"/>
      <c r="D1028" s="102"/>
      <c r="E1028" s="103"/>
      <c r="F1028" s="103"/>
      <c r="G1028" s="104"/>
      <c r="H1028" s="104"/>
      <c r="I1028" s="99"/>
      <c r="J1028" s="99"/>
      <c r="K1028" s="98"/>
      <c r="L1028" s="99"/>
      <c r="M1028" s="98"/>
      <c r="N1028" s="100"/>
      <c r="O1028" s="100"/>
      <c r="P1028" s="97"/>
      <c r="Q1028" s="98"/>
      <c r="R1028" s="98"/>
      <c r="S1028" s="98"/>
      <c r="T1028" s="98"/>
      <c r="U1028" s="99"/>
      <c r="V1028" s="98"/>
      <c r="W1028" s="98"/>
      <c r="X1028" s="99"/>
      <c r="Y1028" s="98"/>
    </row>
    <row r="1029" spans="2:25" s="90" customFormat="1" ht="21" customHeight="1">
      <c r="B1029" s="101"/>
      <c r="C1029" s="98"/>
      <c r="D1029" s="102"/>
      <c r="E1029" s="103"/>
      <c r="F1029" s="103"/>
      <c r="G1029" s="104"/>
      <c r="H1029" s="104"/>
      <c r="I1029" s="99"/>
      <c r="J1029" s="99"/>
      <c r="K1029" s="98"/>
      <c r="L1029" s="99"/>
      <c r="M1029" s="98"/>
      <c r="N1029" s="100"/>
      <c r="O1029" s="100"/>
      <c r="P1029" s="97"/>
      <c r="Q1029" s="98"/>
      <c r="R1029" s="98"/>
      <c r="S1029" s="98"/>
      <c r="T1029" s="98"/>
      <c r="U1029" s="99"/>
      <c r="V1029" s="98"/>
      <c r="W1029" s="98"/>
      <c r="X1029" s="99"/>
      <c r="Y1029" s="98"/>
    </row>
    <row r="1030" spans="2:25" s="90" customFormat="1" ht="21" customHeight="1">
      <c r="B1030" s="101"/>
      <c r="C1030" s="98"/>
      <c r="D1030" s="102"/>
      <c r="E1030" s="103"/>
      <c r="F1030" s="103"/>
      <c r="G1030" s="104"/>
      <c r="H1030" s="104"/>
      <c r="I1030" s="99"/>
      <c r="J1030" s="99"/>
      <c r="K1030" s="98"/>
      <c r="L1030" s="99"/>
      <c r="M1030" s="98"/>
      <c r="N1030" s="100"/>
      <c r="O1030" s="100"/>
      <c r="P1030" s="97"/>
      <c r="Q1030" s="98"/>
      <c r="R1030" s="98"/>
      <c r="S1030" s="98"/>
      <c r="T1030" s="98"/>
      <c r="U1030" s="99"/>
      <c r="V1030" s="98"/>
      <c r="W1030" s="98"/>
      <c r="X1030" s="99"/>
      <c r="Y1030" s="98"/>
    </row>
    <row r="1031" spans="2:25" s="90" customFormat="1" ht="21" customHeight="1">
      <c r="B1031" s="101"/>
      <c r="C1031" s="98"/>
      <c r="D1031" s="102"/>
      <c r="E1031" s="103"/>
      <c r="F1031" s="103"/>
      <c r="G1031" s="104"/>
      <c r="H1031" s="104"/>
      <c r="I1031" s="99"/>
      <c r="J1031" s="99"/>
      <c r="K1031" s="98"/>
      <c r="L1031" s="99"/>
      <c r="M1031" s="98"/>
      <c r="N1031" s="100"/>
      <c r="O1031" s="100"/>
      <c r="P1031" s="97"/>
      <c r="Q1031" s="98"/>
      <c r="R1031" s="98"/>
      <c r="S1031" s="98"/>
      <c r="T1031" s="98"/>
      <c r="U1031" s="99"/>
      <c r="V1031" s="98"/>
      <c r="W1031" s="98"/>
      <c r="X1031" s="99"/>
      <c r="Y1031" s="98"/>
    </row>
    <row r="1032" spans="2:25" s="90" customFormat="1" ht="21" customHeight="1">
      <c r="B1032" s="101"/>
      <c r="C1032" s="98"/>
      <c r="D1032" s="102"/>
      <c r="E1032" s="103"/>
      <c r="F1032" s="103"/>
      <c r="G1032" s="104"/>
      <c r="H1032" s="104"/>
      <c r="I1032" s="99"/>
      <c r="J1032" s="99"/>
      <c r="K1032" s="98"/>
      <c r="L1032" s="99"/>
      <c r="M1032" s="98"/>
      <c r="N1032" s="100"/>
      <c r="O1032" s="100"/>
      <c r="P1032" s="97"/>
      <c r="Q1032" s="98"/>
      <c r="R1032" s="98"/>
      <c r="S1032" s="98"/>
      <c r="T1032" s="98"/>
      <c r="U1032" s="99"/>
      <c r="V1032" s="98"/>
      <c r="W1032" s="98"/>
      <c r="X1032" s="99"/>
      <c r="Y1032" s="98"/>
    </row>
    <row r="1033" spans="2:25" s="90" customFormat="1" ht="21" customHeight="1">
      <c r="B1033" s="101"/>
      <c r="C1033" s="98"/>
      <c r="D1033" s="102"/>
      <c r="E1033" s="103"/>
      <c r="F1033" s="103"/>
      <c r="G1033" s="104"/>
      <c r="H1033" s="104"/>
      <c r="I1033" s="99"/>
      <c r="J1033" s="99"/>
      <c r="K1033" s="98"/>
      <c r="L1033" s="99"/>
      <c r="M1033" s="98"/>
      <c r="N1033" s="100"/>
      <c r="O1033" s="100"/>
      <c r="P1033" s="97"/>
      <c r="Q1033" s="98"/>
      <c r="R1033" s="98"/>
      <c r="S1033" s="98"/>
      <c r="T1033" s="98"/>
      <c r="U1033" s="99"/>
      <c r="V1033" s="98"/>
      <c r="W1033" s="98"/>
      <c r="X1033" s="99"/>
      <c r="Y1033" s="98"/>
    </row>
    <row r="1034" spans="2:25" s="90" customFormat="1" ht="21" customHeight="1">
      <c r="B1034" s="101"/>
      <c r="C1034" s="98"/>
      <c r="D1034" s="102"/>
      <c r="E1034" s="103"/>
      <c r="F1034" s="103"/>
      <c r="G1034" s="104"/>
      <c r="H1034" s="104"/>
      <c r="I1034" s="99"/>
      <c r="J1034" s="99"/>
      <c r="K1034" s="98"/>
      <c r="L1034" s="99"/>
      <c r="M1034" s="98"/>
      <c r="N1034" s="100"/>
      <c r="O1034" s="100"/>
      <c r="P1034" s="97"/>
      <c r="Q1034" s="98"/>
      <c r="R1034" s="98"/>
      <c r="S1034" s="98"/>
      <c r="T1034" s="98"/>
      <c r="U1034" s="99"/>
      <c r="V1034" s="98"/>
      <c r="W1034" s="98"/>
      <c r="X1034" s="99"/>
      <c r="Y1034" s="98"/>
    </row>
    <row r="1035" spans="2:25" s="90" customFormat="1" ht="21" customHeight="1">
      <c r="B1035" s="101"/>
      <c r="C1035" s="98"/>
      <c r="D1035" s="102"/>
      <c r="E1035" s="103"/>
      <c r="F1035" s="103"/>
      <c r="G1035" s="104"/>
      <c r="H1035" s="104"/>
      <c r="I1035" s="99"/>
      <c r="J1035" s="99"/>
      <c r="K1035" s="98"/>
      <c r="L1035" s="99"/>
      <c r="M1035" s="98"/>
      <c r="N1035" s="100"/>
      <c r="O1035" s="100"/>
      <c r="P1035" s="97"/>
      <c r="Q1035" s="98"/>
      <c r="R1035" s="98"/>
      <c r="S1035" s="98"/>
      <c r="T1035" s="98"/>
      <c r="U1035" s="99"/>
      <c r="V1035" s="98"/>
      <c r="W1035" s="98"/>
      <c r="X1035" s="99"/>
      <c r="Y1035" s="98"/>
    </row>
    <row r="1036" spans="2:25" s="90" customFormat="1" ht="21" customHeight="1">
      <c r="B1036" s="101"/>
      <c r="C1036" s="98"/>
      <c r="D1036" s="102"/>
      <c r="E1036" s="103"/>
      <c r="F1036" s="103"/>
      <c r="G1036" s="104"/>
      <c r="H1036" s="104"/>
      <c r="I1036" s="99"/>
      <c r="J1036" s="99"/>
      <c r="K1036" s="98"/>
      <c r="L1036" s="99"/>
      <c r="M1036" s="98"/>
      <c r="N1036" s="100"/>
      <c r="O1036" s="100"/>
      <c r="P1036" s="97"/>
      <c r="Q1036" s="98"/>
      <c r="R1036" s="98"/>
      <c r="S1036" s="98"/>
      <c r="T1036" s="98"/>
      <c r="U1036" s="99"/>
      <c r="V1036" s="98"/>
      <c r="W1036" s="98"/>
      <c r="X1036" s="99"/>
      <c r="Y1036" s="98"/>
    </row>
    <row r="1037" spans="2:25" s="90" customFormat="1" ht="21" customHeight="1">
      <c r="B1037" s="101"/>
      <c r="C1037" s="98"/>
      <c r="D1037" s="102"/>
      <c r="E1037" s="103"/>
      <c r="F1037" s="103"/>
      <c r="G1037" s="104"/>
      <c r="H1037" s="104"/>
      <c r="I1037" s="99"/>
      <c r="J1037" s="99"/>
      <c r="K1037" s="98"/>
      <c r="L1037" s="99"/>
      <c r="M1037" s="98"/>
      <c r="N1037" s="100"/>
      <c r="O1037" s="100"/>
      <c r="P1037" s="97"/>
      <c r="Q1037" s="98"/>
      <c r="R1037" s="98"/>
      <c r="S1037" s="98"/>
      <c r="T1037" s="98"/>
      <c r="U1037" s="99"/>
      <c r="V1037" s="98"/>
      <c r="W1037" s="98"/>
      <c r="X1037" s="99"/>
      <c r="Y1037" s="98"/>
    </row>
    <row r="1038" spans="2:25" s="90" customFormat="1" ht="21" customHeight="1">
      <c r="B1038" s="101"/>
      <c r="C1038" s="98"/>
      <c r="D1038" s="102"/>
      <c r="E1038" s="103"/>
      <c r="F1038" s="103"/>
      <c r="G1038" s="104"/>
      <c r="H1038" s="104"/>
      <c r="I1038" s="99"/>
      <c r="J1038" s="99"/>
      <c r="K1038" s="98"/>
      <c r="L1038" s="99"/>
      <c r="M1038" s="98"/>
      <c r="N1038" s="100"/>
      <c r="O1038" s="100"/>
      <c r="P1038" s="97"/>
      <c r="Q1038" s="98"/>
      <c r="R1038" s="98"/>
      <c r="S1038" s="98"/>
      <c r="T1038" s="98"/>
      <c r="U1038" s="99"/>
      <c r="V1038" s="98"/>
      <c r="W1038" s="98"/>
      <c r="X1038" s="99"/>
      <c r="Y1038" s="98"/>
    </row>
    <row r="1039" spans="2:25" s="90" customFormat="1" ht="21" customHeight="1">
      <c r="B1039" s="101"/>
      <c r="C1039" s="98"/>
      <c r="D1039" s="102"/>
      <c r="E1039" s="103"/>
      <c r="F1039" s="103"/>
      <c r="G1039" s="104"/>
      <c r="H1039" s="104"/>
      <c r="I1039" s="99"/>
      <c r="J1039" s="99"/>
      <c r="K1039" s="98"/>
      <c r="L1039" s="99"/>
      <c r="M1039" s="98"/>
      <c r="N1039" s="100"/>
      <c r="O1039" s="100"/>
      <c r="P1039" s="97"/>
      <c r="Q1039" s="98"/>
      <c r="R1039" s="98"/>
      <c r="S1039" s="98"/>
      <c r="T1039" s="98"/>
      <c r="U1039" s="99"/>
      <c r="V1039" s="98"/>
      <c r="W1039" s="98"/>
      <c r="X1039" s="99"/>
      <c r="Y1039" s="98"/>
    </row>
    <row r="1040" spans="2:25" s="90" customFormat="1" ht="21" customHeight="1">
      <c r="B1040" s="101"/>
      <c r="C1040" s="98"/>
      <c r="D1040" s="102"/>
      <c r="E1040" s="103"/>
      <c r="F1040" s="103"/>
      <c r="G1040" s="104"/>
      <c r="H1040" s="104"/>
      <c r="I1040" s="99"/>
      <c r="J1040" s="99"/>
      <c r="K1040" s="98"/>
      <c r="L1040" s="99"/>
      <c r="M1040" s="98"/>
      <c r="N1040" s="100"/>
      <c r="O1040" s="100"/>
      <c r="P1040" s="97"/>
      <c r="Q1040" s="98"/>
      <c r="R1040" s="98"/>
      <c r="S1040" s="98"/>
      <c r="T1040" s="98"/>
      <c r="U1040" s="99"/>
      <c r="V1040" s="98"/>
      <c r="W1040" s="98"/>
      <c r="X1040" s="99"/>
      <c r="Y1040" s="98"/>
    </row>
    <row r="1041" spans="2:25" s="90" customFormat="1" ht="21" customHeight="1">
      <c r="B1041" s="101"/>
      <c r="C1041" s="98"/>
      <c r="D1041" s="102"/>
      <c r="E1041" s="103"/>
      <c r="F1041" s="103"/>
      <c r="G1041" s="104"/>
      <c r="H1041" s="104"/>
      <c r="I1041" s="99"/>
      <c r="J1041" s="99"/>
      <c r="K1041" s="98"/>
      <c r="L1041" s="99"/>
      <c r="M1041" s="98"/>
      <c r="N1041" s="100"/>
      <c r="O1041" s="100"/>
      <c r="P1041" s="97"/>
      <c r="Q1041" s="98"/>
      <c r="R1041" s="98"/>
      <c r="S1041" s="98"/>
      <c r="T1041" s="98"/>
      <c r="U1041" s="99"/>
      <c r="V1041" s="98"/>
      <c r="W1041" s="98"/>
      <c r="X1041" s="99"/>
      <c r="Y1041" s="98"/>
    </row>
    <row r="1042" spans="2:25" s="90" customFormat="1" ht="21" customHeight="1">
      <c r="B1042" s="101"/>
      <c r="C1042" s="98"/>
      <c r="D1042" s="102"/>
      <c r="E1042" s="103"/>
      <c r="F1042" s="103"/>
      <c r="G1042" s="104"/>
      <c r="H1042" s="104"/>
      <c r="I1042" s="99"/>
      <c r="J1042" s="99"/>
      <c r="K1042" s="98"/>
      <c r="L1042" s="99"/>
      <c r="M1042" s="98"/>
      <c r="N1042" s="100"/>
      <c r="O1042" s="100"/>
      <c r="P1042" s="97"/>
      <c r="Q1042" s="98"/>
      <c r="R1042" s="98"/>
      <c r="S1042" s="98"/>
      <c r="T1042" s="98"/>
      <c r="U1042" s="99"/>
      <c r="V1042" s="98"/>
      <c r="W1042" s="98"/>
      <c r="X1042" s="99"/>
      <c r="Y1042" s="98"/>
    </row>
    <row r="1043" spans="2:25" s="90" customFormat="1" ht="21" customHeight="1">
      <c r="B1043" s="101"/>
      <c r="C1043" s="98"/>
      <c r="D1043" s="102"/>
      <c r="E1043" s="103"/>
      <c r="F1043" s="103"/>
      <c r="G1043" s="104"/>
      <c r="H1043" s="104"/>
      <c r="I1043" s="99"/>
      <c r="J1043" s="99"/>
      <c r="K1043" s="98"/>
      <c r="L1043" s="99"/>
      <c r="M1043" s="98"/>
      <c r="N1043" s="100"/>
      <c r="O1043" s="100"/>
      <c r="P1043" s="97"/>
      <c r="Q1043" s="98"/>
      <c r="R1043" s="98"/>
      <c r="S1043" s="98"/>
      <c r="T1043" s="98"/>
      <c r="U1043" s="99"/>
      <c r="V1043" s="98"/>
      <c r="W1043" s="98"/>
      <c r="X1043" s="99"/>
      <c r="Y1043" s="98"/>
    </row>
    <row r="1044" spans="2:25" s="90" customFormat="1" ht="21" customHeight="1">
      <c r="B1044" s="101"/>
      <c r="C1044" s="98"/>
      <c r="D1044" s="102"/>
      <c r="E1044" s="103"/>
      <c r="F1044" s="103"/>
      <c r="G1044" s="104"/>
      <c r="H1044" s="104"/>
      <c r="I1044" s="99"/>
      <c r="J1044" s="99"/>
      <c r="K1044" s="98"/>
      <c r="L1044" s="99"/>
      <c r="M1044" s="98"/>
      <c r="N1044" s="100"/>
      <c r="O1044" s="100"/>
      <c r="P1044" s="97"/>
      <c r="Q1044" s="98"/>
      <c r="R1044" s="98"/>
      <c r="S1044" s="98"/>
      <c r="T1044" s="98"/>
      <c r="U1044" s="99"/>
      <c r="V1044" s="98"/>
      <c r="W1044" s="98"/>
      <c r="X1044" s="99"/>
      <c r="Y1044" s="98"/>
    </row>
    <row r="1045" spans="2:25" s="90" customFormat="1" ht="21" customHeight="1">
      <c r="B1045" s="101"/>
      <c r="C1045" s="98"/>
      <c r="D1045" s="102"/>
      <c r="E1045" s="103"/>
      <c r="F1045" s="103"/>
      <c r="G1045" s="104"/>
      <c r="H1045" s="104"/>
      <c r="I1045" s="99"/>
      <c r="J1045" s="99"/>
      <c r="K1045" s="98"/>
      <c r="L1045" s="99"/>
      <c r="M1045" s="98"/>
      <c r="N1045" s="100"/>
      <c r="O1045" s="100"/>
      <c r="P1045" s="97"/>
      <c r="Q1045" s="98"/>
      <c r="R1045" s="98"/>
      <c r="S1045" s="98"/>
      <c r="T1045" s="98"/>
      <c r="U1045" s="99"/>
      <c r="V1045" s="98"/>
      <c r="W1045" s="98"/>
      <c r="X1045" s="99"/>
      <c r="Y1045" s="98"/>
    </row>
    <row r="1046" spans="2:25" s="90" customFormat="1" ht="21" customHeight="1">
      <c r="B1046" s="101"/>
      <c r="C1046" s="98"/>
      <c r="D1046" s="102"/>
      <c r="E1046" s="103"/>
      <c r="F1046" s="103"/>
      <c r="G1046" s="104"/>
      <c r="H1046" s="104"/>
      <c r="I1046" s="99"/>
      <c r="J1046" s="99"/>
      <c r="K1046" s="98"/>
      <c r="L1046" s="99"/>
      <c r="M1046" s="98"/>
      <c r="N1046" s="100"/>
      <c r="O1046" s="100"/>
      <c r="P1046" s="97"/>
      <c r="Q1046" s="98"/>
      <c r="R1046" s="98"/>
      <c r="S1046" s="98"/>
      <c r="T1046" s="98"/>
      <c r="U1046" s="99"/>
      <c r="V1046" s="98"/>
      <c r="W1046" s="98"/>
      <c r="X1046" s="99"/>
      <c r="Y1046" s="98"/>
    </row>
    <row r="1047" spans="2:25" s="90" customFormat="1" ht="21" customHeight="1">
      <c r="B1047" s="101"/>
      <c r="C1047" s="98"/>
      <c r="D1047" s="102"/>
      <c r="E1047" s="103"/>
      <c r="F1047" s="103"/>
      <c r="G1047" s="104"/>
      <c r="H1047" s="104"/>
      <c r="I1047" s="99"/>
      <c r="J1047" s="99"/>
      <c r="K1047" s="98"/>
      <c r="L1047" s="99"/>
      <c r="M1047" s="98"/>
      <c r="N1047" s="100"/>
      <c r="O1047" s="100"/>
      <c r="P1047" s="97"/>
      <c r="Q1047" s="98"/>
      <c r="R1047" s="98"/>
      <c r="S1047" s="98"/>
      <c r="T1047" s="98"/>
      <c r="U1047" s="99"/>
      <c r="V1047" s="98"/>
      <c r="W1047" s="98"/>
      <c r="X1047" s="99"/>
      <c r="Y1047" s="98"/>
    </row>
    <row r="1048" spans="2:25" s="90" customFormat="1" ht="21" customHeight="1">
      <c r="B1048" s="101"/>
      <c r="C1048" s="98"/>
      <c r="D1048" s="102"/>
      <c r="E1048" s="103"/>
      <c r="F1048" s="103"/>
      <c r="G1048" s="104"/>
      <c r="H1048" s="104"/>
      <c r="I1048" s="99"/>
      <c r="J1048" s="99"/>
      <c r="K1048" s="98"/>
      <c r="L1048" s="99"/>
      <c r="M1048" s="98"/>
      <c r="N1048" s="100"/>
      <c r="O1048" s="100"/>
      <c r="P1048" s="97"/>
      <c r="Q1048" s="98"/>
      <c r="R1048" s="98"/>
      <c r="S1048" s="98"/>
      <c r="T1048" s="98"/>
      <c r="U1048" s="99"/>
      <c r="V1048" s="98"/>
      <c r="W1048" s="98"/>
      <c r="X1048" s="99"/>
      <c r="Y1048" s="98"/>
    </row>
    <row r="1049" spans="2:25" s="90" customFormat="1" ht="21" customHeight="1">
      <c r="B1049" s="101"/>
      <c r="C1049" s="98"/>
      <c r="D1049" s="102"/>
      <c r="E1049" s="103"/>
      <c r="F1049" s="103"/>
      <c r="G1049" s="104"/>
      <c r="H1049" s="104"/>
      <c r="I1049" s="99"/>
      <c r="J1049" s="99"/>
      <c r="K1049" s="98"/>
      <c r="L1049" s="99"/>
      <c r="M1049" s="98"/>
      <c r="N1049" s="100"/>
      <c r="O1049" s="100"/>
      <c r="P1049" s="97"/>
      <c r="Q1049" s="98"/>
      <c r="R1049" s="98"/>
      <c r="S1049" s="98"/>
      <c r="T1049" s="98"/>
      <c r="U1049" s="99"/>
      <c r="V1049" s="98"/>
      <c r="W1049" s="98"/>
      <c r="X1049" s="99"/>
      <c r="Y1049" s="98"/>
    </row>
    <row r="1050" spans="2:25" s="90" customFormat="1" ht="21" customHeight="1">
      <c r="B1050" s="101"/>
      <c r="C1050" s="98"/>
      <c r="D1050" s="102"/>
      <c r="E1050" s="103"/>
      <c r="F1050" s="103"/>
      <c r="G1050" s="104"/>
      <c r="H1050" s="104"/>
      <c r="I1050" s="99"/>
      <c r="J1050" s="99"/>
      <c r="K1050" s="98"/>
      <c r="L1050" s="99"/>
      <c r="M1050" s="98"/>
      <c r="N1050" s="100"/>
      <c r="O1050" s="100"/>
      <c r="P1050" s="97"/>
      <c r="Q1050" s="98"/>
      <c r="R1050" s="98"/>
      <c r="S1050" s="98"/>
      <c r="T1050" s="98"/>
      <c r="U1050" s="99"/>
      <c r="V1050" s="98"/>
      <c r="W1050" s="98"/>
      <c r="X1050" s="99"/>
      <c r="Y1050" s="98"/>
    </row>
    <row r="1051" spans="2:25" s="90" customFormat="1" ht="21" customHeight="1">
      <c r="B1051" s="101"/>
      <c r="C1051" s="98"/>
      <c r="D1051" s="102"/>
      <c r="E1051" s="103"/>
      <c r="F1051" s="103"/>
      <c r="G1051" s="104"/>
      <c r="H1051" s="104"/>
      <c r="I1051" s="99"/>
      <c r="J1051" s="99"/>
      <c r="K1051" s="98"/>
      <c r="L1051" s="99"/>
      <c r="M1051" s="98"/>
      <c r="N1051" s="100"/>
      <c r="O1051" s="100"/>
      <c r="P1051" s="97"/>
      <c r="Q1051" s="98"/>
      <c r="R1051" s="98"/>
      <c r="S1051" s="98"/>
      <c r="T1051" s="98"/>
      <c r="U1051" s="99"/>
      <c r="V1051" s="98"/>
      <c r="W1051" s="98"/>
      <c r="X1051" s="99"/>
      <c r="Y1051" s="98"/>
    </row>
    <row r="1052" spans="2:25" s="90" customFormat="1" ht="21" customHeight="1">
      <c r="B1052" s="101"/>
      <c r="C1052" s="98"/>
      <c r="D1052" s="102"/>
      <c r="E1052" s="103"/>
      <c r="F1052" s="103"/>
      <c r="G1052" s="104"/>
      <c r="H1052" s="104"/>
      <c r="I1052" s="99"/>
      <c r="J1052" s="99"/>
      <c r="K1052" s="98"/>
      <c r="L1052" s="99"/>
      <c r="M1052" s="98"/>
      <c r="N1052" s="100"/>
      <c r="O1052" s="100"/>
      <c r="P1052" s="97"/>
      <c r="Q1052" s="98"/>
      <c r="R1052" s="98"/>
      <c r="S1052" s="98"/>
      <c r="T1052" s="98"/>
      <c r="U1052" s="99"/>
      <c r="V1052" s="98"/>
      <c r="W1052" s="98"/>
      <c r="X1052" s="99"/>
      <c r="Y1052" s="98"/>
    </row>
    <row r="1053" spans="2:25" s="90" customFormat="1" ht="21" customHeight="1">
      <c r="B1053" s="101"/>
      <c r="C1053" s="98"/>
      <c r="D1053" s="102"/>
      <c r="E1053" s="103"/>
      <c r="F1053" s="103"/>
      <c r="G1053" s="104"/>
      <c r="H1053" s="104"/>
      <c r="I1053" s="99"/>
      <c r="J1053" s="99"/>
      <c r="K1053" s="98"/>
      <c r="L1053" s="99"/>
      <c r="M1053" s="98"/>
      <c r="N1053" s="100"/>
      <c r="O1053" s="100"/>
      <c r="P1053" s="97"/>
      <c r="Q1053" s="98"/>
      <c r="R1053" s="98"/>
      <c r="S1053" s="98"/>
      <c r="T1053" s="98"/>
      <c r="U1053" s="99"/>
      <c r="V1053" s="98"/>
      <c r="W1053" s="98"/>
      <c r="X1053" s="99"/>
      <c r="Y1053" s="98"/>
    </row>
    <row r="1054" spans="2:25" s="90" customFormat="1" ht="21" customHeight="1">
      <c r="B1054" s="101"/>
      <c r="C1054" s="98"/>
      <c r="D1054" s="102"/>
      <c r="E1054" s="103"/>
      <c r="F1054" s="103"/>
      <c r="G1054" s="104"/>
      <c r="H1054" s="104"/>
      <c r="I1054" s="99"/>
      <c r="J1054" s="99"/>
      <c r="K1054" s="98"/>
      <c r="L1054" s="99"/>
      <c r="M1054" s="98"/>
      <c r="N1054" s="100"/>
      <c r="O1054" s="100"/>
      <c r="P1054" s="97"/>
      <c r="Q1054" s="98"/>
      <c r="R1054" s="98"/>
      <c r="S1054" s="98"/>
      <c r="T1054" s="98"/>
      <c r="U1054" s="99"/>
      <c r="V1054" s="98"/>
      <c r="W1054" s="98"/>
      <c r="X1054" s="99"/>
      <c r="Y1054" s="98"/>
    </row>
    <row r="1055" spans="2:25" s="90" customFormat="1" ht="21" customHeight="1">
      <c r="B1055" s="101"/>
      <c r="C1055" s="98"/>
      <c r="D1055" s="102"/>
      <c r="E1055" s="103"/>
      <c r="F1055" s="103"/>
      <c r="G1055" s="104"/>
      <c r="H1055" s="104"/>
      <c r="I1055" s="99"/>
      <c r="J1055" s="99"/>
      <c r="K1055" s="98"/>
      <c r="L1055" s="99"/>
      <c r="M1055" s="98"/>
      <c r="N1055" s="100"/>
      <c r="O1055" s="100"/>
      <c r="P1055" s="97"/>
      <c r="Q1055" s="98"/>
      <c r="R1055" s="98"/>
      <c r="S1055" s="98"/>
      <c r="T1055" s="98"/>
      <c r="U1055" s="99"/>
      <c r="V1055" s="98"/>
      <c r="W1055" s="98"/>
      <c r="X1055" s="99"/>
      <c r="Y1055" s="98"/>
    </row>
    <row r="1056" spans="2:25" s="90" customFormat="1" ht="21" customHeight="1">
      <c r="B1056" s="101"/>
      <c r="C1056" s="98"/>
      <c r="D1056" s="102"/>
      <c r="E1056" s="103"/>
      <c r="F1056" s="103"/>
      <c r="G1056" s="104"/>
      <c r="H1056" s="104"/>
      <c r="I1056" s="99"/>
      <c r="J1056" s="99"/>
      <c r="K1056" s="98"/>
      <c r="L1056" s="99"/>
      <c r="M1056" s="98"/>
      <c r="N1056" s="100"/>
      <c r="O1056" s="100"/>
      <c r="P1056" s="97"/>
      <c r="Q1056" s="98"/>
      <c r="R1056" s="98"/>
      <c r="S1056" s="98"/>
      <c r="T1056" s="98"/>
      <c r="U1056" s="99"/>
      <c r="V1056" s="98"/>
      <c r="W1056" s="98"/>
      <c r="X1056" s="99"/>
      <c r="Y1056" s="98"/>
    </row>
    <row r="1057" spans="2:25" s="90" customFormat="1" ht="21" customHeight="1">
      <c r="B1057" s="101"/>
      <c r="C1057" s="98"/>
      <c r="D1057" s="102"/>
      <c r="E1057" s="103"/>
      <c r="F1057" s="103"/>
      <c r="G1057" s="104"/>
      <c r="H1057" s="104"/>
      <c r="I1057" s="99"/>
      <c r="J1057" s="99"/>
      <c r="K1057" s="98"/>
      <c r="L1057" s="99"/>
      <c r="M1057" s="98"/>
      <c r="N1057" s="100"/>
      <c r="O1057" s="100"/>
      <c r="P1057" s="97"/>
      <c r="Q1057" s="98"/>
      <c r="R1057" s="98"/>
      <c r="S1057" s="98"/>
      <c r="T1057" s="98"/>
      <c r="U1057" s="99"/>
      <c r="V1057" s="98"/>
      <c r="W1057" s="98"/>
      <c r="X1057" s="99"/>
      <c r="Y1057" s="98"/>
    </row>
    <row r="1058" spans="2:25" s="90" customFormat="1" ht="21" customHeight="1">
      <c r="B1058" s="101"/>
      <c r="C1058" s="98"/>
      <c r="D1058" s="102"/>
      <c r="E1058" s="103"/>
      <c r="F1058" s="103"/>
      <c r="G1058" s="104"/>
      <c r="H1058" s="104"/>
      <c r="I1058" s="99"/>
      <c r="J1058" s="99"/>
      <c r="K1058" s="98"/>
      <c r="L1058" s="99"/>
      <c r="M1058" s="98"/>
      <c r="N1058" s="100"/>
      <c r="O1058" s="100"/>
      <c r="P1058" s="97"/>
      <c r="Q1058" s="98"/>
      <c r="R1058" s="98"/>
      <c r="S1058" s="98"/>
      <c r="T1058" s="98"/>
      <c r="U1058" s="99"/>
      <c r="V1058" s="98"/>
      <c r="W1058" s="98"/>
      <c r="X1058" s="99"/>
      <c r="Y1058" s="98"/>
    </row>
    <row r="1059" spans="2:25" s="90" customFormat="1" ht="21" customHeight="1">
      <c r="B1059" s="101"/>
      <c r="C1059" s="98"/>
      <c r="D1059" s="102"/>
      <c r="E1059" s="103"/>
      <c r="F1059" s="103"/>
      <c r="G1059" s="104"/>
      <c r="H1059" s="104"/>
      <c r="I1059" s="99"/>
      <c r="J1059" s="99"/>
      <c r="K1059" s="98"/>
      <c r="L1059" s="99"/>
      <c r="M1059" s="98"/>
      <c r="N1059" s="100"/>
      <c r="O1059" s="100"/>
      <c r="P1059" s="97"/>
      <c r="Q1059" s="98"/>
      <c r="R1059" s="98"/>
      <c r="S1059" s="98"/>
      <c r="T1059" s="98"/>
      <c r="U1059" s="99"/>
      <c r="V1059" s="98"/>
      <c r="W1059" s="98"/>
      <c r="X1059" s="99"/>
      <c r="Y1059" s="98"/>
    </row>
    <row r="1060" spans="2:25" s="90" customFormat="1" ht="21" customHeight="1">
      <c r="B1060" s="101"/>
      <c r="C1060" s="98"/>
      <c r="D1060" s="102"/>
      <c r="E1060" s="103"/>
      <c r="F1060" s="103"/>
      <c r="G1060" s="104"/>
      <c r="H1060" s="104"/>
      <c r="I1060" s="99"/>
      <c r="J1060" s="99"/>
      <c r="K1060" s="98"/>
      <c r="L1060" s="99"/>
      <c r="M1060" s="98"/>
      <c r="N1060" s="100"/>
      <c r="O1060" s="100"/>
      <c r="P1060" s="97"/>
      <c r="Q1060" s="98"/>
      <c r="R1060" s="98"/>
      <c r="S1060" s="98"/>
      <c r="T1060" s="98"/>
      <c r="U1060" s="99"/>
      <c r="V1060" s="98"/>
      <c r="W1060" s="98"/>
      <c r="X1060" s="99"/>
      <c r="Y1060" s="98"/>
    </row>
    <row r="1061" spans="2:25" s="90" customFormat="1" ht="21" customHeight="1">
      <c r="B1061" s="101"/>
      <c r="C1061" s="98"/>
      <c r="D1061" s="102"/>
      <c r="E1061" s="103"/>
      <c r="F1061" s="103"/>
      <c r="G1061" s="104"/>
      <c r="H1061" s="104"/>
      <c r="I1061" s="99"/>
      <c r="J1061" s="99"/>
      <c r="K1061" s="98"/>
      <c r="L1061" s="99"/>
      <c r="M1061" s="98"/>
      <c r="N1061" s="100"/>
      <c r="O1061" s="100"/>
      <c r="P1061" s="97"/>
      <c r="Q1061" s="98"/>
      <c r="R1061" s="98"/>
      <c r="S1061" s="98"/>
      <c r="T1061" s="98"/>
      <c r="U1061" s="99"/>
      <c r="V1061" s="98"/>
      <c r="W1061" s="98"/>
      <c r="X1061" s="99"/>
      <c r="Y1061" s="98"/>
    </row>
    <row r="1062" spans="2:25" s="90" customFormat="1" ht="21" customHeight="1">
      <c r="B1062" s="101"/>
      <c r="C1062" s="98"/>
      <c r="D1062" s="102"/>
      <c r="E1062" s="103"/>
      <c r="F1062" s="103"/>
      <c r="G1062" s="104"/>
      <c r="H1062" s="104"/>
      <c r="I1062" s="99"/>
      <c r="J1062" s="99"/>
      <c r="K1062" s="98"/>
      <c r="L1062" s="99"/>
      <c r="M1062" s="98"/>
      <c r="N1062" s="100"/>
      <c r="O1062" s="100"/>
      <c r="P1062" s="97"/>
      <c r="Q1062" s="98"/>
      <c r="R1062" s="98"/>
      <c r="S1062" s="98"/>
      <c r="T1062" s="98"/>
      <c r="U1062" s="99"/>
      <c r="V1062" s="98"/>
      <c r="W1062" s="98"/>
      <c r="X1062" s="99"/>
      <c r="Y1062" s="98"/>
    </row>
    <row r="1063" spans="2:25" s="90" customFormat="1" ht="21" customHeight="1">
      <c r="B1063" s="101"/>
      <c r="C1063" s="98"/>
      <c r="D1063" s="102"/>
      <c r="E1063" s="103"/>
      <c r="F1063" s="103"/>
      <c r="G1063" s="104"/>
      <c r="H1063" s="104"/>
      <c r="I1063" s="99"/>
      <c r="J1063" s="99"/>
      <c r="K1063" s="98"/>
      <c r="L1063" s="99"/>
      <c r="M1063" s="98"/>
      <c r="N1063" s="100"/>
      <c r="O1063" s="100"/>
      <c r="P1063" s="97"/>
      <c r="Q1063" s="98"/>
      <c r="R1063" s="98"/>
      <c r="S1063" s="98"/>
      <c r="T1063" s="98"/>
      <c r="U1063" s="99"/>
      <c r="V1063" s="98"/>
      <c r="W1063" s="98"/>
      <c r="X1063" s="99"/>
      <c r="Y1063" s="98"/>
    </row>
    <row r="1064" spans="2:25" s="90" customFormat="1" ht="21" customHeight="1">
      <c r="B1064" s="101"/>
      <c r="C1064" s="98"/>
      <c r="D1064" s="102"/>
      <c r="E1064" s="103"/>
      <c r="F1064" s="103"/>
      <c r="G1064" s="104"/>
      <c r="H1064" s="104"/>
      <c r="I1064" s="99"/>
      <c r="J1064" s="99"/>
      <c r="K1064" s="98"/>
      <c r="L1064" s="99"/>
      <c r="M1064" s="98"/>
      <c r="N1064" s="100"/>
      <c r="O1064" s="100"/>
      <c r="P1064" s="97"/>
      <c r="Q1064" s="98"/>
      <c r="R1064" s="98"/>
      <c r="S1064" s="98"/>
      <c r="T1064" s="98"/>
      <c r="U1064" s="99"/>
      <c r="V1064" s="98"/>
      <c r="W1064" s="98"/>
      <c r="X1064" s="99"/>
      <c r="Y1064" s="98"/>
    </row>
    <row r="1065" spans="2:25" s="90" customFormat="1" ht="21" customHeight="1">
      <c r="B1065" s="101"/>
      <c r="C1065" s="98"/>
      <c r="D1065" s="102"/>
      <c r="E1065" s="103"/>
      <c r="F1065" s="103"/>
      <c r="G1065" s="104"/>
      <c r="H1065" s="104"/>
      <c r="I1065" s="99"/>
      <c r="J1065" s="99"/>
      <c r="K1065" s="98"/>
      <c r="L1065" s="99"/>
      <c r="M1065" s="98"/>
      <c r="N1065" s="100"/>
      <c r="O1065" s="100"/>
      <c r="P1065" s="97"/>
      <c r="Q1065" s="98"/>
      <c r="R1065" s="98"/>
      <c r="S1065" s="98"/>
      <c r="T1065" s="98"/>
      <c r="U1065" s="99"/>
      <c r="V1065" s="98"/>
      <c r="W1065" s="98"/>
      <c r="X1065" s="99"/>
      <c r="Y1065" s="98"/>
    </row>
    <row r="1066" spans="2:25" s="90" customFormat="1" ht="21" customHeight="1">
      <c r="B1066" s="101"/>
      <c r="C1066" s="98"/>
      <c r="D1066" s="102"/>
      <c r="E1066" s="103"/>
      <c r="F1066" s="103"/>
      <c r="G1066" s="104"/>
      <c r="H1066" s="104"/>
      <c r="I1066" s="99"/>
      <c r="J1066" s="99"/>
      <c r="K1066" s="98"/>
      <c r="L1066" s="99"/>
      <c r="M1066" s="98"/>
      <c r="N1066" s="100"/>
      <c r="O1066" s="100"/>
      <c r="P1066" s="97"/>
      <c r="Q1066" s="98"/>
      <c r="R1066" s="98"/>
      <c r="S1066" s="98"/>
      <c r="T1066" s="98"/>
      <c r="U1066" s="99"/>
      <c r="V1066" s="98"/>
      <c r="W1066" s="98"/>
      <c r="X1066" s="99"/>
      <c r="Y1066" s="98"/>
    </row>
    <row r="1067" spans="2:25" s="90" customFormat="1" ht="21" customHeight="1">
      <c r="B1067" s="101"/>
      <c r="C1067" s="98"/>
      <c r="D1067" s="102"/>
      <c r="E1067" s="103"/>
      <c r="F1067" s="103"/>
      <c r="G1067" s="104"/>
      <c r="H1067" s="104"/>
      <c r="I1067" s="99"/>
      <c r="J1067" s="99"/>
      <c r="K1067" s="98"/>
      <c r="L1067" s="99"/>
      <c r="M1067" s="98"/>
      <c r="N1067" s="100"/>
      <c r="O1067" s="100"/>
      <c r="P1067" s="97"/>
      <c r="Q1067" s="98"/>
      <c r="R1067" s="98"/>
      <c r="S1067" s="98"/>
      <c r="T1067" s="98"/>
      <c r="U1067" s="99"/>
      <c r="V1067" s="98"/>
      <c r="W1067" s="98"/>
      <c r="X1067" s="99"/>
      <c r="Y1067" s="98"/>
    </row>
    <row r="1068" spans="2:25" s="90" customFormat="1" ht="21" customHeight="1">
      <c r="B1068" s="101"/>
      <c r="C1068" s="98"/>
      <c r="D1068" s="102"/>
      <c r="E1068" s="103"/>
      <c r="F1068" s="103"/>
      <c r="G1068" s="104"/>
      <c r="H1068" s="104"/>
      <c r="I1068" s="99"/>
      <c r="J1068" s="99"/>
      <c r="K1068" s="98"/>
      <c r="L1068" s="99"/>
      <c r="M1068" s="98"/>
      <c r="N1068" s="100"/>
      <c r="O1068" s="100"/>
      <c r="P1068" s="97"/>
      <c r="Q1068" s="98"/>
      <c r="R1068" s="98"/>
      <c r="S1068" s="98"/>
      <c r="T1068" s="98"/>
      <c r="U1068" s="99"/>
      <c r="V1068" s="98"/>
      <c r="W1068" s="98"/>
      <c r="X1068" s="99"/>
      <c r="Y1068" s="98"/>
    </row>
    <row r="1069" spans="2:25" s="90" customFormat="1" ht="21" customHeight="1">
      <c r="B1069" s="101"/>
      <c r="C1069" s="98"/>
      <c r="D1069" s="102"/>
      <c r="E1069" s="103"/>
      <c r="F1069" s="103"/>
      <c r="G1069" s="104"/>
      <c r="H1069" s="104"/>
      <c r="I1069" s="99"/>
      <c r="J1069" s="99"/>
      <c r="K1069" s="98"/>
      <c r="L1069" s="99"/>
      <c r="M1069" s="98"/>
      <c r="N1069" s="100"/>
      <c r="O1069" s="100"/>
      <c r="P1069" s="97"/>
      <c r="Q1069" s="98"/>
      <c r="R1069" s="98"/>
      <c r="S1069" s="98"/>
      <c r="T1069" s="98"/>
      <c r="U1069" s="99"/>
      <c r="V1069" s="98"/>
      <c r="W1069" s="98"/>
      <c r="X1069" s="99"/>
      <c r="Y1069" s="98"/>
    </row>
    <row r="1070" spans="2:25" s="90" customFormat="1" ht="21" customHeight="1">
      <c r="B1070" s="101"/>
      <c r="C1070" s="98"/>
      <c r="D1070" s="102"/>
      <c r="E1070" s="103"/>
      <c r="F1070" s="103"/>
      <c r="G1070" s="104"/>
      <c r="H1070" s="104"/>
      <c r="I1070" s="99"/>
      <c r="J1070" s="99"/>
      <c r="K1070" s="98"/>
      <c r="L1070" s="99"/>
      <c r="M1070" s="98"/>
      <c r="N1070" s="100"/>
      <c r="O1070" s="100"/>
      <c r="P1070" s="97"/>
      <c r="Q1070" s="98"/>
      <c r="R1070" s="98"/>
      <c r="S1070" s="98"/>
      <c r="T1070" s="98"/>
      <c r="U1070" s="99"/>
      <c r="V1070" s="98"/>
      <c r="W1070" s="98"/>
      <c r="X1070" s="99"/>
      <c r="Y1070" s="98"/>
    </row>
    <row r="1071" spans="2:25" s="90" customFormat="1" ht="21" customHeight="1">
      <c r="B1071" s="101"/>
      <c r="C1071" s="98"/>
      <c r="D1071" s="102"/>
      <c r="E1071" s="103"/>
      <c r="F1071" s="103"/>
      <c r="G1071" s="104"/>
      <c r="H1071" s="104"/>
      <c r="I1071" s="99"/>
      <c r="J1071" s="99"/>
      <c r="K1071" s="98"/>
      <c r="L1071" s="99"/>
      <c r="M1071" s="98"/>
      <c r="N1071" s="100"/>
      <c r="O1071" s="100"/>
      <c r="P1071" s="97"/>
      <c r="Q1071" s="98"/>
      <c r="R1071" s="98"/>
      <c r="S1071" s="98"/>
      <c r="T1071" s="98"/>
      <c r="U1071" s="99"/>
      <c r="V1071" s="98"/>
      <c r="W1071" s="98"/>
      <c r="X1071" s="99"/>
      <c r="Y1071" s="98"/>
    </row>
    <row r="1072" spans="2:25" s="90" customFormat="1" ht="21" customHeight="1">
      <c r="B1072" s="101"/>
      <c r="C1072" s="98"/>
      <c r="D1072" s="102"/>
      <c r="E1072" s="103"/>
      <c r="F1072" s="103"/>
      <c r="G1072" s="104"/>
      <c r="H1072" s="104"/>
      <c r="I1072" s="99"/>
      <c r="J1072" s="99"/>
      <c r="K1072" s="98"/>
      <c r="L1072" s="99"/>
      <c r="M1072" s="98"/>
      <c r="N1072" s="100"/>
      <c r="O1072" s="100"/>
      <c r="P1072" s="97"/>
      <c r="Q1072" s="98"/>
      <c r="R1072" s="98"/>
      <c r="S1072" s="98"/>
      <c r="T1072" s="98"/>
      <c r="U1072" s="99"/>
      <c r="V1072" s="98"/>
      <c r="W1072" s="98"/>
      <c r="X1072" s="99"/>
      <c r="Y1072" s="98"/>
    </row>
    <row r="1073" spans="2:25" s="90" customFormat="1" ht="21" customHeight="1">
      <c r="B1073" s="101"/>
      <c r="C1073" s="98"/>
      <c r="D1073" s="102"/>
      <c r="E1073" s="103"/>
      <c r="F1073" s="103"/>
      <c r="G1073" s="104"/>
      <c r="H1073" s="104"/>
      <c r="I1073" s="99"/>
      <c r="J1073" s="99"/>
      <c r="K1073" s="98"/>
      <c r="L1073" s="99"/>
      <c r="M1073" s="98"/>
      <c r="N1073" s="100"/>
      <c r="O1073" s="100"/>
      <c r="P1073" s="97"/>
      <c r="Q1073" s="98"/>
      <c r="R1073" s="98"/>
      <c r="S1073" s="98"/>
      <c r="T1073" s="98"/>
      <c r="U1073" s="99"/>
      <c r="V1073" s="98"/>
      <c r="W1073" s="98"/>
      <c r="X1073" s="99"/>
      <c r="Y1073" s="98"/>
    </row>
    <row r="1074" spans="2:25" s="90" customFormat="1" ht="21" customHeight="1">
      <c r="B1074" s="101"/>
      <c r="C1074" s="98"/>
      <c r="D1074" s="102"/>
      <c r="E1074" s="103"/>
      <c r="F1074" s="103"/>
      <c r="G1074" s="104"/>
      <c r="H1074" s="104"/>
      <c r="I1074" s="99"/>
      <c r="J1074" s="99"/>
      <c r="K1074" s="98"/>
      <c r="L1074" s="99"/>
      <c r="M1074" s="98"/>
      <c r="N1074" s="100"/>
      <c r="O1074" s="100"/>
      <c r="P1074" s="97"/>
      <c r="Q1074" s="98"/>
      <c r="R1074" s="98"/>
      <c r="S1074" s="98"/>
      <c r="T1074" s="98"/>
      <c r="U1074" s="99"/>
      <c r="V1074" s="98"/>
      <c r="W1074" s="98"/>
      <c r="X1074" s="99"/>
      <c r="Y1074" s="98"/>
    </row>
    <row r="1075" spans="2:25" s="90" customFormat="1" ht="21" customHeight="1">
      <c r="B1075" s="101"/>
      <c r="C1075" s="98"/>
      <c r="D1075" s="102"/>
      <c r="E1075" s="103"/>
      <c r="F1075" s="103"/>
      <c r="G1075" s="104"/>
      <c r="H1075" s="104"/>
      <c r="I1075" s="99"/>
      <c r="J1075" s="99"/>
      <c r="K1075" s="98"/>
      <c r="L1075" s="99"/>
      <c r="M1075" s="98"/>
      <c r="N1075" s="100"/>
      <c r="O1075" s="100"/>
      <c r="P1075" s="97"/>
      <c r="Q1075" s="98"/>
      <c r="R1075" s="98"/>
      <c r="S1075" s="98"/>
      <c r="T1075" s="98"/>
      <c r="U1075" s="99"/>
      <c r="V1075" s="98"/>
      <c r="W1075" s="98"/>
      <c r="X1075" s="99"/>
      <c r="Y1075" s="98"/>
    </row>
    <row r="1076" spans="2:25" s="90" customFormat="1" ht="21" customHeight="1">
      <c r="B1076" s="101"/>
      <c r="C1076" s="98"/>
      <c r="D1076" s="102"/>
      <c r="E1076" s="103"/>
      <c r="F1076" s="103"/>
      <c r="G1076" s="104"/>
      <c r="H1076" s="104"/>
      <c r="I1076" s="99"/>
      <c r="J1076" s="99"/>
      <c r="K1076" s="98"/>
      <c r="L1076" s="99"/>
      <c r="M1076" s="98"/>
      <c r="N1076" s="100"/>
      <c r="O1076" s="100"/>
      <c r="P1076" s="97"/>
      <c r="Q1076" s="98"/>
      <c r="R1076" s="98"/>
      <c r="S1076" s="98"/>
      <c r="T1076" s="98"/>
      <c r="U1076" s="99"/>
      <c r="V1076" s="98"/>
      <c r="W1076" s="98"/>
      <c r="X1076" s="99"/>
      <c r="Y1076" s="98"/>
    </row>
    <row r="1077" spans="2:25" s="90" customFormat="1" ht="21" customHeight="1">
      <c r="B1077" s="101"/>
      <c r="C1077" s="98"/>
      <c r="D1077" s="102"/>
      <c r="E1077" s="103"/>
      <c r="F1077" s="103"/>
      <c r="G1077" s="104"/>
      <c r="H1077" s="104"/>
      <c r="I1077" s="99"/>
      <c r="J1077" s="99"/>
      <c r="K1077" s="98"/>
      <c r="L1077" s="99"/>
      <c r="M1077" s="98"/>
      <c r="N1077" s="100"/>
      <c r="O1077" s="100"/>
      <c r="P1077" s="97"/>
      <c r="Q1077" s="98"/>
      <c r="R1077" s="98"/>
      <c r="S1077" s="98"/>
      <c r="T1077" s="98"/>
      <c r="U1077" s="99"/>
      <c r="V1077" s="98"/>
      <c r="W1077" s="98"/>
      <c r="X1077" s="99"/>
      <c r="Y1077" s="98"/>
    </row>
    <row r="1078" spans="2:25" s="90" customFormat="1" ht="21" customHeight="1">
      <c r="B1078" s="101"/>
      <c r="C1078" s="98"/>
      <c r="D1078" s="102"/>
      <c r="E1078" s="103"/>
      <c r="F1078" s="103"/>
      <c r="G1078" s="104"/>
      <c r="H1078" s="104"/>
      <c r="I1078" s="99"/>
      <c r="J1078" s="99"/>
      <c r="K1078" s="98"/>
      <c r="L1078" s="99"/>
      <c r="M1078" s="98"/>
      <c r="N1078" s="100"/>
      <c r="O1078" s="100"/>
      <c r="P1078" s="97"/>
      <c r="Q1078" s="98"/>
      <c r="R1078" s="98"/>
      <c r="S1078" s="98"/>
      <c r="T1078" s="98"/>
      <c r="U1078" s="99"/>
      <c r="V1078" s="98"/>
      <c r="W1078" s="98"/>
      <c r="X1078" s="99"/>
      <c r="Y1078" s="98"/>
    </row>
    <row r="1079" spans="2:25" s="90" customFormat="1" ht="21" customHeight="1">
      <c r="B1079" s="101"/>
      <c r="C1079" s="98"/>
      <c r="D1079" s="102"/>
      <c r="E1079" s="103"/>
      <c r="F1079" s="103"/>
      <c r="G1079" s="104"/>
      <c r="H1079" s="104"/>
      <c r="I1079" s="99"/>
      <c r="J1079" s="99"/>
      <c r="K1079" s="98"/>
      <c r="L1079" s="99"/>
      <c r="M1079" s="98"/>
      <c r="N1079" s="100"/>
      <c r="O1079" s="100"/>
      <c r="P1079" s="97"/>
      <c r="Q1079" s="98"/>
      <c r="R1079" s="98"/>
      <c r="S1079" s="98"/>
      <c r="T1079" s="98"/>
      <c r="U1079" s="99"/>
      <c r="V1079" s="98"/>
      <c r="W1079" s="98"/>
      <c r="X1079" s="99"/>
      <c r="Y1079" s="98"/>
    </row>
    <row r="1080" spans="2:25" s="90" customFormat="1" ht="21" customHeight="1">
      <c r="B1080" s="101"/>
      <c r="C1080" s="98"/>
      <c r="D1080" s="102"/>
      <c r="E1080" s="103"/>
      <c r="F1080" s="103"/>
      <c r="G1080" s="104"/>
      <c r="H1080" s="104"/>
      <c r="I1080" s="99"/>
      <c r="J1080" s="99"/>
      <c r="K1080" s="98"/>
      <c r="L1080" s="99"/>
      <c r="M1080" s="98"/>
      <c r="N1080" s="100"/>
      <c r="O1080" s="100"/>
      <c r="P1080" s="97"/>
      <c r="Q1080" s="98"/>
      <c r="R1080" s="98"/>
      <c r="S1080" s="98"/>
      <c r="T1080" s="98"/>
      <c r="U1080" s="99"/>
      <c r="V1080" s="98"/>
      <c r="W1080" s="98"/>
      <c r="X1080" s="99"/>
      <c r="Y1080" s="98"/>
    </row>
    <row r="1081" spans="2:25" s="90" customFormat="1" ht="21" customHeight="1">
      <c r="B1081" s="101"/>
      <c r="C1081" s="98"/>
      <c r="D1081" s="102"/>
      <c r="E1081" s="103"/>
      <c r="F1081" s="103"/>
      <c r="G1081" s="104"/>
      <c r="H1081" s="104"/>
      <c r="I1081" s="99"/>
      <c r="J1081" s="99"/>
      <c r="K1081" s="98"/>
      <c r="L1081" s="99"/>
      <c r="M1081" s="98"/>
      <c r="N1081" s="100"/>
      <c r="O1081" s="100"/>
      <c r="P1081" s="97"/>
      <c r="Q1081" s="98"/>
      <c r="R1081" s="98"/>
      <c r="S1081" s="98"/>
      <c r="T1081" s="98"/>
      <c r="U1081" s="99"/>
      <c r="V1081" s="98"/>
      <c r="W1081" s="98"/>
      <c r="X1081" s="99"/>
      <c r="Y1081" s="98"/>
    </row>
    <row r="1082" spans="2:25" s="90" customFormat="1" ht="21" customHeight="1">
      <c r="B1082" s="101"/>
      <c r="C1082" s="98"/>
      <c r="D1082" s="102"/>
      <c r="E1082" s="103"/>
      <c r="F1082" s="103"/>
      <c r="G1082" s="104"/>
      <c r="H1082" s="104"/>
      <c r="I1082" s="99"/>
      <c r="J1082" s="99"/>
      <c r="K1082" s="98"/>
      <c r="L1082" s="99"/>
      <c r="M1082" s="98"/>
      <c r="N1082" s="100"/>
      <c r="O1082" s="100"/>
      <c r="P1082" s="97"/>
      <c r="Q1082" s="98"/>
      <c r="R1082" s="98"/>
      <c r="S1082" s="98"/>
      <c r="T1082" s="98"/>
      <c r="U1082" s="99"/>
      <c r="V1082" s="98"/>
      <c r="W1082" s="98"/>
      <c r="X1082" s="99"/>
      <c r="Y1082" s="98"/>
    </row>
    <row r="1083" spans="2:25" s="90" customFormat="1" ht="21" customHeight="1">
      <c r="B1083" s="101"/>
      <c r="C1083" s="98"/>
      <c r="D1083" s="102"/>
      <c r="E1083" s="103"/>
      <c r="F1083" s="103"/>
      <c r="G1083" s="104"/>
      <c r="H1083" s="104"/>
      <c r="I1083" s="99"/>
      <c r="J1083" s="99"/>
      <c r="K1083" s="98"/>
      <c r="L1083" s="99"/>
      <c r="M1083" s="98"/>
      <c r="N1083" s="100"/>
      <c r="O1083" s="100"/>
      <c r="P1083" s="97"/>
      <c r="Q1083" s="98"/>
      <c r="R1083" s="98"/>
      <c r="S1083" s="98"/>
      <c r="T1083" s="98"/>
      <c r="U1083" s="99"/>
      <c r="V1083" s="98"/>
      <c r="W1083" s="98"/>
      <c r="X1083" s="99"/>
      <c r="Y1083" s="98"/>
    </row>
    <row r="1084" spans="2:25" s="90" customFormat="1" ht="21" customHeight="1">
      <c r="B1084" s="101"/>
      <c r="C1084" s="98"/>
      <c r="D1084" s="102"/>
      <c r="E1084" s="103"/>
      <c r="F1084" s="103"/>
      <c r="G1084" s="104"/>
      <c r="H1084" s="104"/>
      <c r="I1084" s="99"/>
      <c r="J1084" s="99"/>
      <c r="K1084" s="98"/>
      <c r="L1084" s="99"/>
      <c r="M1084" s="98"/>
      <c r="N1084" s="100"/>
      <c r="O1084" s="100"/>
      <c r="P1084" s="97"/>
      <c r="Q1084" s="98"/>
      <c r="R1084" s="98"/>
      <c r="S1084" s="98"/>
      <c r="T1084" s="98"/>
      <c r="U1084" s="99"/>
      <c r="V1084" s="98"/>
      <c r="W1084" s="98"/>
      <c r="X1084" s="99"/>
      <c r="Y1084" s="98"/>
    </row>
    <row r="1085" spans="2:25" s="90" customFormat="1" ht="21" customHeight="1">
      <c r="B1085" s="101"/>
      <c r="C1085" s="98"/>
      <c r="D1085" s="102"/>
      <c r="E1085" s="103"/>
      <c r="F1085" s="103"/>
      <c r="G1085" s="104"/>
      <c r="H1085" s="104"/>
      <c r="I1085" s="99"/>
      <c r="J1085" s="99"/>
      <c r="K1085" s="98"/>
      <c r="L1085" s="99"/>
      <c r="M1085" s="98"/>
      <c r="N1085" s="100"/>
      <c r="O1085" s="100"/>
      <c r="P1085" s="97"/>
      <c r="Q1085" s="98"/>
      <c r="R1085" s="98"/>
      <c r="S1085" s="98"/>
      <c r="T1085" s="98"/>
      <c r="U1085" s="99"/>
      <c r="V1085" s="98"/>
      <c r="W1085" s="98"/>
      <c r="X1085" s="99"/>
      <c r="Y1085" s="98"/>
    </row>
    <row r="1086" spans="2:25" s="90" customFormat="1" ht="21" customHeight="1">
      <c r="B1086" s="101"/>
      <c r="C1086" s="98"/>
      <c r="D1086" s="102"/>
      <c r="E1086" s="103"/>
      <c r="F1086" s="103"/>
      <c r="G1086" s="104"/>
      <c r="H1086" s="104"/>
      <c r="I1086" s="99"/>
      <c r="J1086" s="99"/>
      <c r="K1086" s="98"/>
      <c r="L1086" s="99"/>
      <c r="M1086" s="98"/>
      <c r="N1086" s="100"/>
      <c r="O1086" s="100"/>
      <c r="P1086" s="97"/>
      <c r="Q1086" s="98"/>
      <c r="R1086" s="98"/>
      <c r="S1086" s="98"/>
      <c r="T1086" s="98"/>
      <c r="U1086" s="99"/>
      <c r="V1086" s="98"/>
      <c r="W1086" s="98"/>
      <c r="X1086" s="99"/>
      <c r="Y1086" s="98"/>
    </row>
    <row r="1087" spans="2:25" s="90" customFormat="1" ht="21" customHeight="1">
      <c r="B1087" s="101"/>
      <c r="C1087" s="98"/>
      <c r="D1087" s="102"/>
      <c r="E1087" s="103"/>
      <c r="F1087" s="103"/>
      <c r="G1087" s="104"/>
      <c r="H1087" s="104"/>
      <c r="I1087" s="99"/>
      <c r="J1087" s="99"/>
      <c r="K1087" s="98"/>
      <c r="L1087" s="99"/>
      <c r="M1087" s="98"/>
      <c r="N1087" s="100"/>
      <c r="O1087" s="100"/>
      <c r="P1087" s="97"/>
      <c r="Q1087" s="98"/>
      <c r="R1087" s="98"/>
      <c r="S1087" s="98"/>
      <c r="T1087" s="98"/>
      <c r="U1087" s="99"/>
      <c r="V1087" s="98"/>
      <c r="W1087" s="98"/>
      <c r="X1087" s="99"/>
      <c r="Y1087" s="98"/>
    </row>
    <row r="1088" spans="2:25" s="90" customFormat="1" ht="21" customHeight="1">
      <c r="B1088" s="101"/>
      <c r="C1088" s="98"/>
      <c r="D1088" s="102"/>
      <c r="E1088" s="103"/>
      <c r="F1088" s="103"/>
      <c r="G1088" s="104"/>
      <c r="H1088" s="104"/>
      <c r="I1088" s="99"/>
      <c r="J1088" s="99"/>
      <c r="K1088" s="98"/>
      <c r="L1088" s="99"/>
      <c r="M1088" s="98"/>
      <c r="N1088" s="100"/>
      <c r="O1088" s="100"/>
      <c r="P1088" s="97"/>
      <c r="Q1088" s="98"/>
      <c r="R1088" s="98"/>
      <c r="S1088" s="98"/>
      <c r="T1088" s="98"/>
      <c r="U1088" s="99"/>
      <c r="V1088" s="98"/>
      <c r="W1088" s="98"/>
      <c r="X1088" s="99"/>
      <c r="Y1088" s="98"/>
    </row>
    <row r="1089" spans="2:25" s="90" customFormat="1" ht="21" customHeight="1">
      <c r="B1089" s="101"/>
      <c r="C1089" s="98"/>
      <c r="D1089" s="102"/>
      <c r="E1089" s="103"/>
      <c r="F1089" s="103"/>
      <c r="G1089" s="104"/>
      <c r="H1089" s="104"/>
      <c r="I1089" s="99"/>
      <c r="J1089" s="99"/>
      <c r="K1089" s="98"/>
      <c r="L1089" s="99"/>
      <c r="M1089" s="98"/>
      <c r="N1089" s="100"/>
      <c r="O1089" s="100"/>
      <c r="P1089" s="97"/>
      <c r="Q1089" s="98"/>
      <c r="R1089" s="98"/>
      <c r="S1089" s="98"/>
      <c r="T1089" s="98"/>
      <c r="U1089" s="99"/>
      <c r="V1089" s="98"/>
      <c r="W1089" s="98"/>
      <c r="X1089" s="99"/>
      <c r="Y1089" s="98"/>
    </row>
    <row r="1090" spans="2:25" s="90" customFormat="1" ht="21" customHeight="1">
      <c r="B1090" s="101"/>
      <c r="C1090" s="98"/>
      <c r="D1090" s="102"/>
      <c r="E1090" s="103"/>
      <c r="F1090" s="103"/>
      <c r="G1090" s="104"/>
      <c r="H1090" s="104"/>
      <c r="I1090" s="99"/>
      <c r="J1090" s="99"/>
      <c r="K1090" s="98"/>
      <c r="L1090" s="99"/>
      <c r="M1090" s="98"/>
      <c r="N1090" s="100"/>
      <c r="O1090" s="100"/>
      <c r="P1090" s="97"/>
      <c r="Q1090" s="98"/>
      <c r="R1090" s="98"/>
      <c r="S1090" s="98"/>
      <c r="T1090" s="98"/>
      <c r="U1090" s="99"/>
      <c r="V1090" s="98"/>
      <c r="W1090" s="98"/>
      <c r="X1090" s="99"/>
      <c r="Y1090" s="98"/>
    </row>
    <row r="1091" spans="2:25" s="90" customFormat="1" ht="21" customHeight="1">
      <c r="B1091" s="101"/>
      <c r="C1091" s="98"/>
      <c r="D1091" s="102"/>
      <c r="E1091" s="103"/>
      <c r="F1091" s="103"/>
      <c r="G1091" s="104"/>
      <c r="H1091" s="104"/>
      <c r="I1091" s="99"/>
      <c r="J1091" s="99"/>
      <c r="K1091" s="98"/>
      <c r="L1091" s="99"/>
      <c r="M1091" s="98"/>
      <c r="N1091" s="100"/>
      <c r="O1091" s="100"/>
      <c r="P1091" s="97"/>
      <c r="Q1091" s="98"/>
      <c r="R1091" s="98"/>
      <c r="S1091" s="98"/>
      <c r="T1091" s="98"/>
      <c r="U1091" s="99"/>
      <c r="V1091" s="98"/>
      <c r="W1091" s="98"/>
      <c r="X1091" s="99"/>
      <c r="Y1091" s="98"/>
    </row>
    <row r="1092" spans="2:25" s="90" customFormat="1" ht="21" customHeight="1">
      <c r="B1092" s="101"/>
      <c r="C1092" s="98"/>
      <c r="D1092" s="102"/>
      <c r="E1092" s="103"/>
      <c r="F1092" s="103"/>
      <c r="G1092" s="104"/>
      <c r="H1092" s="104"/>
      <c r="I1092" s="99"/>
      <c r="J1092" s="99"/>
      <c r="K1092" s="98"/>
      <c r="L1092" s="99"/>
      <c r="M1092" s="98"/>
      <c r="N1092" s="100"/>
      <c r="O1092" s="100"/>
      <c r="P1092" s="97"/>
      <c r="Q1092" s="98"/>
      <c r="R1092" s="98"/>
      <c r="S1092" s="98"/>
      <c r="T1092" s="98"/>
      <c r="U1092" s="99"/>
      <c r="V1092" s="98"/>
      <c r="W1092" s="98"/>
      <c r="X1092" s="99"/>
      <c r="Y1092" s="98"/>
    </row>
    <row r="1093" spans="2:25" s="90" customFormat="1" ht="21" customHeight="1">
      <c r="B1093" s="101"/>
      <c r="C1093" s="98"/>
      <c r="D1093" s="102"/>
      <c r="E1093" s="103"/>
      <c r="F1093" s="103"/>
      <c r="G1093" s="104"/>
      <c r="H1093" s="104"/>
      <c r="I1093" s="99"/>
      <c r="J1093" s="99"/>
      <c r="K1093" s="98"/>
      <c r="L1093" s="99"/>
      <c r="M1093" s="98"/>
      <c r="N1093" s="100"/>
      <c r="O1093" s="100"/>
      <c r="P1093" s="97"/>
      <c r="Q1093" s="98"/>
      <c r="R1093" s="98"/>
      <c r="S1093" s="98"/>
      <c r="T1093" s="98"/>
      <c r="U1093" s="99"/>
      <c r="V1093" s="98"/>
      <c r="W1093" s="98"/>
      <c r="X1093" s="99"/>
      <c r="Y1093" s="98"/>
    </row>
    <row r="1094" spans="2:25" s="90" customFormat="1" ht="21" customHeight="1">
      <c r="B1094" s="101"/>
      <c r="C1094" s="98"/>
      <c r="D1094" s="102"/>
      <c r="E1094" s="103"/>
      <c r="F1094" s="103"/>
      <c r="G1094" s="104"/>
      <c r="H1094" s="104"/>
      <c r="I1094" s="99"/>
      <c r="J1094" s="99"/>
      <c r="K1094" s="98"/>
      <c r="L1094" s="99"/>
      <c r="M1094" s="98"/>
      <c r="N1094" s="100"/>
      <c r="O1094" s="100"/>
      <c r="P1094" s="97"/>
      <c r="Q1094" s="98"/>
      <c r="R1094" s="98"/>
      <c r="S1094" s="98"/>
      <c r="T1094" s="98"/>
      <c r="U1094" s="99"/>
      <c r="V1094" s="98"/>
      <c r="W1094" s="98"/>
      <c r="X1094" s="99"/>
      <c r="Y1094" s="98"/>
    </row>
    <row r="1095" spans="2:25" s="90" customFormat="1" ht="21" customHeight="1">
      <c r="B1095" s="101"/>
      <c r="C1095" s="98"/>
      <c r="D1095" s="102"/>
      <c r="E1095" s="103"/>
      <c r="F1095" s="103"/>
      <c r="G1095" s="104"/>
      <c r="H1095" s="104"/>
      <c r="I1095" s="99"/>
      <c r="J1095" s="99"/>
      <c r="K1095" s="98"/>
      <c r="L1095" s="99"/>
      <c r="M1095" s="98"/>
      <c r="N1095" s="100"/>
      <c r="O1095" s="100"/>
      <c r="P1095" s="97"/>
      <c r="Q1095" s="98"/>
      <c r="R1095" s="98"/>
      <c r="S1095" s="98"/>
      <c r="T1095" s="98"/>
      <c r="U1095" s="99"/>
      <c r="V1095" s="98"/>
      <c r="W1095" s="98"/>
      <c r="X1095" s="99"/>
      <c r="Y1095" s="98"/>
    </row>
    <row r="1096" spans="2:25" s="90" customFormat="1" ht="21" customHeight="1">
      <c r="B1096" s="101"/>
      <c r="C1096" s="98"/>
      <c r="D1096" s="102"/>
      <c r="E1096" s="103"/>
      <c r="F1096" s="103"/>
      <c r="G1096" s="104"/>
      <c r="H1096" s="104"/>
      <c r="I1096" s="99"/>
      <c r="J1096" s="99"/>
      <c r="K1096" s="98"/>
      <c r="L1096" s="99"/>
      <c r="M1096" s="98"/>
      <c r="N1096" s="100"/>
      <c r="O1096" s="100"/>
      <c r="P1096" s="97"/>
      <c r="Q1096" s="98"/>
      <c r="R1096" s="98"/>
      <c r="S1096" s="98"/>
      <c r="T1096" s="98"/>
      <c r="U1096" s="99"/>
      <c r="V1096" s="98"/>
      <c r="W1096" s="98"/>
      <c r="X1096" s="99"/>
      <c r="Y1096" s="98"/>
    </row>
    <row r="1097" spans="2:25" s="90" customFormat="1" ht="21" customHeight="1">
      <c r="B1097" s="101"/>
      <c r="C1097" s="98"/>
      <c r="D1097" s="102"/>
      <c r="E1097" s="103"/>
      <c r="F1097" s="103"/>
      <c r="G1097" s="104"/>
      <c r="H1097" s="104"/>
      <c r="I1097" s="99"/>
      <c r="J1097" s="99"/>
      <c r="K1097" s="98"/>
      <c r="L1097" s="99"/>
      <c r="M1097" s="98"/>
      <c r="N1097" s="100"/>
      <c r="O1097" s="100"/>
      <c r="P1097" s="97"/>
      <c r="Q1097" s="98"/>
      <c r="R1097" s="98"/>
      <c r="S1097" s="98"/>
      <c r="T1097" s="98"/>
      <c r="U1097" s="99"/>
      <c r="V1097" s="98"/>
      <c r="W1097" s="98"/>
      <c r="X1097" s="99"/>
      <c r="Y1097" s="98"/>
    </row>
    <row r="1098" spans="2:25" s="90" customFormat="1" ht="21" customHeight="1">
      <c r="B1098" s="101"/>
      <c r="C1098" s="98"/>
      <c r="D1098" s="102"/>
      <c r="E1098" s="103"/>
      <c r="F1098" s="103"/>
      <c r="G1098" s="104"/>
      <c r="H1098" s="104"/>
      <c r="I1098" s="99"/>
      <c r="J1098" s="99"/>
      <c r="K1098" s="98"/>
      <c r="L1098" s="99"/>
      <c r="M1098" s="98"/>
      <c r="N1098" s="100"/>
      <c r="O1098" s="100"/>
      <c r="P1098" s="97"/>
      <c r="Q1098" s="98"/>
      <c r="R1098" s="98"/>
      <c r="S1098" s="98"/>
      <c r="T1098" s="98"/>
      <c r="U1098" s="99"/>
      <c r="V1098" s="98"/>
      <c r="W1098" s="98"/>
      <c r="X1098" s="99"/>
      <c r="Y1098" s="98"/>
    </row>
    <row r="1099" spans="2:25" s="90" customFormat="1" ht="21" customHeight="1">
      <c r="B1099" s="101"/>
      <c r="C1099" s="98"/>
      <c r="D1099" s="102"/>
      <c r="E1099" s="103"/>
      <c r="F1099" s="103"/>
      <c r="G1099" s="104"/>
      <c r="H1099" s="104"/>
      <c r="I1099" s="99"/>
      <c r="J1099" s="99"/>
      <c r="K1099" s="98"/>
      <c r="L1099" s="99"/>
      <c r="M1099" s="98"/>
      <c r="N1099" s="100"/>
      <c r="O1099" s="100"/>
      <c r="P1099" s="97"/>
      <c r="Q1099" s="98"/>
      <c r="R1099" s="98"/>
      <c r="S1099" s="98"/>
      <c r="T1099" s="98"/>
      <c r="U1099" s="99"/>
      <c r="V1099" s="98"/>
      <c r="W1099" s="98"/>
      <c r="X1099" s="99"/>
      <c r="Y1099" s="98"/>
    </row>
    <row r="1100" spans="2:25" s="90" customFormat="1" ht="21" customHeight="1">
      <c r="B1100" s="101"/>
      <c r="C1100" s="98"/>
      <c r="D1100" s="102"/>
      <c r="E1100" s="103"/>
      <c r="F1100" s="103"/>
      <c r="G1100" s="104"/>
      <c r="H1100" s="104"/>
      <c r="I1100" s="99"/>
      <c r="J1100" s="99"/>
      <c r="K1100" s="98"/>
      <c r="L1100" s="99"/>
      <c r="M1100" s="98"/>
      <c r="N1100" s="100"/>
      <c r="O1100" s="100"/>
      <c r="P1100" s="97"/>
      <c r="Q1100" s="98"/>
      <c r="R1100" s="98"/>
      <c r="S1100" s="98"/>
      <c r="T1100" s="98"/>
      <c r="U1100" s="99"/>
      <c r="V1100" s="98"/>
      <c r="W1100" s="98"/>
      <c r="X1100" s="99"/>
      <c r="Y1100" s="98"/>
    </row>
    <row r="1101" spans="2:25" s="90" customFormat="1" ht="21" customHeight="1">
      <c r="B1101" s="101"/>
      <c r="C1101" s="98"/>
      <c r="D1101" s="102"/>
      <c r="E1101" s="103"/>
      <c r="F1101" s="103"/>
      <c r="G1101" s="104"/>
      <c r="H1101" s="104"/>
      <c r="I1101" s="99"/>
      <c r="J1101" s="99"/>
      <c r="K1101" s="98"/>
      <c r="L1101" s="99"/>
      <c r="M1101" s="98"/>
      <c r="N1101" s="100"/>
      <c r="O1101" s="100"/>
      <c r="P1101" s="97"/>
      <c r="Q1101" s="98"/>
      <c r="R1101" s="98"/>
      <c r="S1101" s="98"/>
      <c r="T1101" s="98"/>
      <c r="U1101" s="99"/>
      <c r="V1101" s="98"/>
      <c r="W1101" s="98"/>
      <c r="X1101" s="99"/>
      <c r="Y1101" s="98"/>
    </row>
    <row r="1102" spans="2:25" s="90" customFormat="1" ht="21" customHeight="1">
      <c r="B1102" s="101"/>
      <c r="C1102" s="98"/>
      <c r="D1102" s="102"/>
      <c r="E1102" s="103"/>
      <c r="F1102" s="103"/>
      <c r="G1102" s="104"/>
      <c r="H1102" s="104"/>
      <c r="I1102" s="99"/>
      <c r="J1102" s="99"/>
      <c r="K1102" s="98"/>
      <c r="L1102" s="99"/>
      <c r="M1102" s="98"/>
      <c r="N1102" s="100"/>
      <c r="O1102" s="100"/>
      <c r="P1102" s="97"/>
      <c r="Q1102" s="98"/>
      <c r="R1102" s="98"/>
      <c r="S1102" s="98"/>
      <c r="T1102" s="98"/>
      <c r="U1102" s="99"/>
      <c r="V1102" s="98"/>
      <c r="W1102" s="98"/>
      <c r="X1102" s="99"/>
      <c r="Y1102" s="98"/>
    </row>
    <row r="1103" spans="2:25" s="90" customFormat="1" ht="21" customHeight="1">
      <c r="B1103" s="101"/>
      <c r="C1103" s="98"/>
      <c r="D1103" s="102"/>
      <c r="E1103" s="103"/>
      <c r="F1103" s="103"/>
      <c r="G1103" s="104"/>
      <c r="H1103" s="104"/>
      <c r="I1103" s="99"/>
      <c r="J1103" s="99"/>
      <c r="K1103" s="98"/>
      <c r="L1103" s="99"/>
      <c r="M1103" s="98"/>
      <c r="N1103" s="100"/>
      <c r="O1103" s="100"/>
      <c r="P1103" s="97"/>
      <c r="Q1103" s="98"/>
      <c r="R1103" s="98"/>
      <c r="S1103" s="98"/>
      <c r="T1103" s="98"/>
      <c r="U1103" s="99"/>
      <c r="V1103" s="98"/>
      <c r="W1103" s="98"/>
      <c r="X1103" s="99"/>
      <c r="Y1103" s="98"/>
    </row>
    <row r="1104" spans="2:25" s="90" customFormat="1" ht="21" customHeight="1">
      <c r="B1104" s="101"/>
      <c r="C1104" s="98"/>
      <c r="D1104" s="102"/>
      <c r="E1104" s="103"/>
      <c r="F1104" s="103"/>
      <c r="G1104" s="104"/>
      <c r="H1104" s="104"/>
      <c r="I1104" s="99"/>
      <c r="J1104" s="99"/>
      <c r="K1104" s="98"/>
      <c r="L1104" s="99"/>
      <c r="M1104" s="98"/>
      <c r="N1104" s="100"/>
      <c r="O1104" s="100"/>
      <c r="P1104" s="97"/>
      <c r="Q1104" s="98"/>
      <c r="R1104" s="98"/>
      <c r="S1104" s="98"/>
      <c r="T1104" s="98"/>
      <c r="U1104" s="99"/>
      <c r="V1104" s="98"/>
      <c r="W1104" s="98"/>
      <c r="X1104" s="99"/>
      <c r="Y1104" s="98"/>
    </row>
    <row r="1105" spans="2:25" s="90" customFormat="1" ht="21" customHeight="1">
      <c r="B1105" s="101"/>
      <c r="C1105" s="98"/>
      <c r="D1105" s="102"/>
      <c r="E1105" s="103"/>
      <c r="F1105" s="103"/>
      <c r="G1105" s="104"/>
      <c r="H1105" s="104"/>
      <c r="I1105" s="99"/>
      <c r="J1105" s="99"/>
      <c r="K1105" s="98"/>
      <c r="L1105" s="99"/>
      <c r="M1105" s="98"/>
      <c r="N1105" s="100"/>
      <c r="O1105" s="100"/>
      <c r="P1105" s="97"/>
      <c r="Q1105" s="98"/>
      <c r="R1105" s="98"/>
      <c r="S1105" s="98"/>
      <c r="T1105" s="98"/>
      <c r="U1105" s="99"/>
      <c r="V1105" s="98"/>
      <c r="W1105" s="98"/>
      <c r="X1105" s="99"/>
      <c r="Y1105" s="98"/>
    </row>
    <row r="1106" spans="2:25" s="90" customFormat="1" ht="21" customHeight="1">
      <c r="B1106" s="101"/>
      <c r="C1106" s="98"/>
      <c r="D1106" s="102"/>
      <c r="E1106" s="103"/>
      <c r="F1106" s="103"/>
      <c r="G1106" s="104"/>
      <c r="H1106" s="104"/>
      <c r="I1106" s="99"/>
      <c r="J1106" s="99"/>
      <c r="K1106" s="98"/>
      <c r="L1106" s="99"/>
      <c r="M1106" s="98"/>
      <c r="N1106" s="100"/>
      <c r="O1106" s="100"/>
      <c r="P1106" s="97"/>
      <c r="Q1106" s="98"/>
      <c r="R1106" s="98"/>
      <c r="S1106" s="98"/>
      <c r="T1106" s="98"/>
      <c r="U1106" s="99"/>
      <c r="V1106" s="98"/>
      <c r="W1106" s="98"/>
      <c r="X1106" s="99"/>
      <c r="Y1106" s="98"/>
    </row>
    <row r="1107" spans="2:25" s="90" customFormat="1" ht="21" customHeight="1">
      <c r="B1107" s="101"/>
      <c r="C1107" s="98"/>
      <c r="D1107" s="102"/>
      <c r="E1107" s="103"/>
      <c r="F1107" s="103"/>
      <c r="G1107" s="104"/>
      <c r="H1107" s="104"/>
      <c r="I1107" s="99"/>
      <c r="J1107" s="99"/>
      <c r="K1107" s="98"/>
      <c r="L1107" s="99"/>
      <c r="M1107" s="98"/>
      <c r="N1107" s="100"/>
      <c r="O1107" s="100"/>
      <c r="P1107" s="97"/>
      <c r="Q1107" s="98"/>
      <c r="R1107" s="98"/>
      <c r="S1107" s="98"/>
      <c r="T1107" s="98"/>
      <c r="U1107" s="99"/>
      <c r="V1107" s="98"/>
      <c r="W1107" s="98"/>
      <c r="X1107" s="99"/>
      <c r="Y1107" s="98"/>
    </row>
    <row r="1108" spans="2:25" s="90" customFormat="1" ht="21" customHeight="1">
      <c r="B1108" s="101"/>
      <c r="C1108" s="98"/>
      <c r="D1108" s="102"/>
      <c r="E1108" s="103"/>
      <c r="F1108" s="103"/>
      <c r="G1108" s="104"/>
      <c r="H1108" s="104"/>
      <c r="I1108" s="99"/>
      <c r="J1108" s="99"/>
      <c r="K1108" s="98"/>
      <c r="L1108" s="99"/>
      <c r="M1108" s="98"/>
      <c r="N1108" s="100"/>
      <c r="O1108" s="100"/>
      <c r="P1108" s="97"/>
      <c r="Q1108" s="98"/>
      <c r="R1108" s="98"/>
      <c r="S1108" s="98"/>
      <c r="T1108" s="98"/>
      <c r="U1108" s="99"/>
      <c r="V1108" s="98"/>
      <c r="W1108" s="98"/>
      <c r="X1108" s="99"/>
      <c r="Y1108" s="98"/>
    </row>
    <row r="1109" spans="2:25" s="90" customFormat="1" ht="21" customHeight="1">
      <c r="B1109" s="101"/>
      <c r="C1109" s="98"/>
      <c r="D1109" s="102"/>
      <c r="E1109" s="103"/>
      <c r="F1109" s="103"/>
      <c r="G1109" s="104"/>
      <c r="H1109" s="104"/>
      <c r="I1109" s="99"/>
      <c r="J1109" s="99"/>
      <c r="K1109" s="98"/>
      <c r="L1109" s="99"/>
      <c r="M1109" s="98"/>
      <c r="N1109" s="100"/>
      <c r="O1109" s="100"/>
      <c r="P1109" s="97"/>
      <c r="Q1109" s="98"/>
      <c r="R1109" s="98"/>
      <c r="S1109" s="98"/>
      <c r="T1109" s="98"/>
      <c r="U1109" s="99"/>
      <c r="V1109" s="98"/>
      <c r="W1109" s="98"/>
      <c r="X1109" s="99"/>
      <c r="Y1109" s="98"/>
    </row>
    <row r="1110" spans="2:25" s="90" customFormat="1" ht="21" customHeight="1">
      <c r="B1110" s="101"/>
      <c r="C1110" s="98"/>
      <c r="D1110" s="102"/>
      <c r="E1110" s="103"/>
      <c r="F1110" s="103"/>
      <c r="G1110" s="104"/>
      <c r="H1110" s="104"/>
      <c r="I1110" s="99"/>
      <c r="J1110" s="99"/>
      <c r="K1110" s="98"/>
      <c r="L1110" s="99"/>
      <c r="M1110" s="98"/>
      <c r="N1110" s="100"/>
      <c r="O1110" s="100"/>
      <c r="P1110" s="97"/>
      <c r="Q1110" s="98"/>
      <c r="R1110" s="98"/>
      <c r="S1110" s="98"/>
      <c r="T1110" s="98"/>
      <c r="U1110" s="99"/>
      <c r="V1110" s="98"/>
      <c r="W1110" s="98"/>
      <c r="X1110" s="99"/>
      <c r="Y1110" s="98"/>
    </row>
    <row r="1111" spans="2:25" s="90" customFormat="1" ht="21" customHeight="1">
      <c r="B1111" s="101"/>
      <c r="C1111" s="98"/>
      <c r="D1111" s="102"/>
      <c r="E1111" s="103"/>
      <c r="F1111" s="103"/>
      <c r="G1111" s="104"/>
      <c r="H1111" s="104"/>
      <c r="I1111" s="99"/>
      <c r="J1111" s="99"/>
      <c r="K1111" s="98"/>
      <c r="L1111" s="99"/>
      <c r="M1111" s="98"/>
      <c r="N1111" s="100"/>
      <c r="O1111" s="100"/>
      <c r="P1111" s="97"/>
      <c r="Q1111" s="98"/>
      <c r="R1111" s="98"/>
      <c r="S1111" s="98"/>
      <c r="T1111" s="98"/>
      <c r="U1111" s="99"/>
      <c r="V1111" s="98"/>
      <c r="W1111" s="98"/>
      <c r="X1111" s="99"/>
      <c r="Y1111" s="98"/>
    </row>
    <row r="1112" spans="2:25" s="90" customFormat="1" ht="21" customHeight="1">
      <c r="B1112" s="101"/>
      <c r="C1112" s="98"/>
      <c r="D1112" s="102"/>
      <c r="E1112" s="103"/>
      <c r="F1112" s="103"/>
      <c r="G1112" s="104"/>
      <c r="H1112" s="104"/>
      <c r="I1112" s="99"/>
      <c r="J1112" s="99"/>
      <c r="K1112" s="98"/>
      <c r="L1112" s="99"/>
      <c r="M1112" s="98"/>
      <c r="N1112" s="100"/>
      <c r="O1112" s="100"/>
      <c r="P1112" s="97"/>
      <c r="Q1112" s="98"/>
      <c r="R1112" s="98"/>
      <c r="S1112" s="98"/>
      <c r="T1112" s="98"/>
      <c r="U1112" s="99"/>
      <c r="V1112" s="98"/>
      <c r="W1112" s="98"/>
      <c r="X1112" s="99"/>
      <c r="Y1112" s="98"/>
    </row>
    <row r="1113" spans="2:25" s="90" customFormat="1" ht="21" customHeight="1">
      <c r="B1113" s="101"/>
      <c r="C1113" s="98"/>
      <c r="D1113" s="102"/>
      <c r="E1113" s="103"/>
      <c r="F1113" s="103"/>
      <c r="G1113" s="104"/>
      <c r="H1113" s="104"/>
      <c r="I1113" s="99"/>
      <c r="J1113" s="99"/>
      <c r="K1113" s="98"/>
      <c r="L1113" s="99"/>
      <c r="M1113" s="98"/>
      <c r="N1113" s="100"/>
      <c r="O1113" s="100"/>
      <c r="P1113" s="97"/>
      <c r="Q1113" s="98"/>
      <c r="R1113" s="98"/>
      <c r="S1113" s="98"/>
      <c r="T1113" s="98"/>
      <c r="U1113" s="99"/>
      <c r="V1113" s="98"/>
      <c r="W1113" s="98"/>
      <c r="X1113" s="99"/>
      <c r="Y1113" s="98"/>
    </row>
    <row r="1114" spans="2:25" s="90" customFormat="1" ht="21" customHeight="1">
      <c r="B1114" s="101"/>
      <c r="C1114" s="98"/>
      <c r="D1114" s="102"/>
      <c r="E1114" s="103"/>
      <c r="F1114" s="103"/>
      <c r="G1114" s="104"/>
      <c r="H1114" s="104"/>
      <c r="I1114" s="99"/>
      <c r="J1114" s="99"/>
      <c r="K1114" s="98"/>
      <c r="L1114" s="99"/>
      <c r="M1114" s="98"/>
      <c r="N1114" s="100"/>
      <c r="O1114" s="100"/>
      <c r="P1114" s="97"/>
      <c r="Q1114" s="98"/>
      <c r="R1114" s="98"/>
      <c r="S1114" s="98"/>
      <c r="T1114" s="98"/>
      <c r="U1114" s="99"/>
      <c r="V1114" s="98"/>
      <c r="W1114" s="98"/>
      <c r="X1114" s="99"/>
      <c r="Y1114" s="98"/>
    </row>
    <row r="1115" spans="2:25" s="90" customFormat="1" ht="21" customHeight="1">
      <c r="B1115" s="101"/>
      <c r="C1115" s="98"/>
      <c r="D1115" s="102"/>
      <c r="E1115" s="103"/>
      <c r="F1115" s="103"/>
      <c r="G1115" s="104"/>
      <c r="H1115" s="104"/>
      <c r="I1115" s="99"/>
      <c r="J1115" s="99"/>
      <c r="K1115" s="98"/>
      <c r="L1115" s="99"/>
      <c r="M1115" s="98"/>
      <c r="N1115" s="100"/>
      <c r="O1115" s="100"/>
      <c r="P1115" s="97"/>
      <c r="Q1115" s="98"/>
      <c r="R1115" s="98"/>
      <c r="S1115" s="98"/>
      <c r="T1115" s="98"/>
      <c r="U1115" s="99"/>
      <c r="V1115" s="98"/>
      <c r="W1115" s="98"/>
      <c r="X1115" s="99"/>
      <c r="Y1115" s="98"/>
    </row>
    <row r="1116" spans="2:25" s="90" customFormat="1" ht="21" customHeight="1">
      <c r="B1116" s="101"/>
      <c r="C1116" s="98"/>
      <c r="D1116" s="102"/>
      <c r="E1116" s="103"/>
      <c r="F1116" s="103"/>
      <c r="G1116" s="104"/>
      <c r="H1116" s="104"/>
      <c r="I1116" s="99"/>
      <c r="J1116" s="99"/>
      <c r="K1116" s="98"/>
      <c r="L1116" s="99"/>
      <c r="M1116" s="98"/>
      <c r="N1116" s="100"/>
      <c r="O1116" s="100"/>
      <c r="P1116" s="97"/>
      <c r="Q1116" s="98"/>
      <c r="R1116" s="98"/>
      <c r="S1116" s="98"/>
      <c r="T1116" s="98"/>
      <c r="U1116" s="99"/>
      <c r="V1116" s="98"/>
      <c r="W1116" s="98"/>
      <c r="X1116" s="99"/>
      <c r="Y1116" s="98"/>
    </row>
    <row r="1117" spans="2:25" s="90" customFormat="1" ht="21" customHeight="1">
      <c r="B1117" s="101"/>
      <c r="C1117" s="98"/>
      <c r="D1117" s="102"/>
      <c r="E1117" s="103"/>
      <c r="F1117" s="103"/>
      <c r="G1117" s="104"/>
      <c r="H1117" s="104"/>
      <c r="I1117" s="99"/>
      <c r="J1117" s="99"/>
      <c r="K1117" s="98"/>
      <c r="L1117" s="99"/>
      <c r="M1117" s="98"/>
      <c r="N1117" s="100"/>
      <c r="O1117" s="100"/>
      <c r="P1117" s="97"/>
      <c r="Q1117" s="98"/>
      <c r="R1117" s="98"/>
      <c r="S1117" s="98"/>
      <c r="T1117" s="98"/>
      <c r="U1117" s="99"/>
      <c r="V1117" s="98"/>
      <c r="W1117" s="98"/>
      <c r="X1117" s="99"/>
      <c r="Y1117" s="98"/>
    </row>
    <row r="1118" spans="2:25" s="90" customFormat="1" ht="21" customHeight="1">
      <c r="B1118" s="101"/>
      <c r="C1118" s="98"/>
      <c r="D1118" s="102"/>
      <c r="E1118" s="103"/>
      <c r="F1118" s="103"/>
      <c r="G1118" s="104"/>
      <c r="H1118" s="104"/>
      <c r="I1118" s="99"/>
      <c r="J1118" s="99"/>
      <c r="K1118" s="98"/>
      <c r="L1118" s="99"/>
      <c r="M1118" s="98"/>
      <c r="N1118" s="100"/>
      <c r="O1118" s="100"/>
      <c r="P1118" s="97"/>
      <c r="Q1118" s="98"/>
      <c r="R1118" s="98"/>
      <c r="S1118" s="98"/>
      <c r="T1118" s="98"/>
      <c r="U1118" s="99"/>
      <c r="V1118" s="98"/>
      <c r="W1118" s="98"/>
      <c r="X1118" s="99"/>
      <c r="Y1118" s="98"/>
    </row>
    <row r="1119" spans="2:25" s="90" customFormat="1" ht="21" customHeight="1">
      <c r="B1119" s="101"/>
      <c r="C1119" s="98"/>
      <c r="D1119" s="102"/>
      <c r="E1119" s="103"/>
      <c r="F1119" s="103"/>
      <c r="G1119" s="104"/>
      <c r="H1119" s="104"/>
      <c r="I1119" s="99"/>
      <c r="J1119" s="99"/>
      <c r="K1119" s="98"/>
      <c r="L1119" s="99"/>
      <c r="M1119" s="98"/>
      <c r="N1119" s="100"/>
      <c r="O1119" s="100"/>
      <c r="P1119" s="97"/>
      <c r="Q1119" s="98"/>
      <c r="R1119" s="98"/>
      <c r="S1119" s="98"/>
      <c r="T1119" s="98"/>
      <c r="U1119" s="99"/>
      <c r="V1119" s="98"/>
      <c r="W1119" s="98"/>
      <c r="X1119" s="99"/>
      <c r="Y1119" s="98"/>
    </row>
    <row r="1120" spans="2:25" s="90" customFormat="1" ht="21" customHeight="1">
      <c r="B1120" s="101"/>
      <c r="C1120" s="98"/>
      <c r="D1120" s="102"/>
      <c r="E1120" s="103"/>
      <c r="F1120" s="103"/>
      <c r="G1120" s="104"/>
      <c r="H1120" s="104"/>
      <c r="I1120" s="99"/>
      <c r="J1120" s="99"/>
      <c r="K1120" s="98"/>
      <c r="L1120" s="99"/>
      <c r="M1120" s="98"/>
      <c r="N1120" s="100"/>
      <c r="O1120" s="100"/>
      <c r="P1120" s="97"/>
      <c r="Q1120" s="98"/>
      <c r="R1120" s="98"/>
      <c r="S1120" s="98"/>
      <c r="T1120" s="98"/>
      <c r="U1120" s="99"/>
      <c r="V1120" s="98"/>
      <c r="W1120" s="98"/>
      <c r="X1120" s="99"/>
      <c r="Y1120" s="98"/>
    </row>
    <row r="1121" spans="2:25" s="90" customFormat="1" ht="21" customHeight="1">
      <c r="B1121" s="101"/>
      <c r="C1121" s="98"/>
      <c r="D1121" s="102"/>
      <c r="E1121" s="103"/>
      <c r="F1121" s="103"/>
      <c r="G1121" s="104"/>
      <c r="H1121" s="104"/>
      <c r="I1121" s="99"/>
      <c r="J1121" s="99"/>
      <c r="K1121" s="98"/>
      <c r="L1121" s="99"/>
      <c r="M1121" s="98"/>
      <c r="N1121" s="100"/>
      <c r="O1121" s="100"/>
      <c r="P1121" s="97"/>
      <c r="Q1121" s="98"/>
      <c r="R1121" s="98"/>
      <c r="S1121" s="98"/>
      <c r="T1121" s="98"/>
      <c r="U1121" s="99"/>
      <c r="V1121" s="98"/>
      <c r="W1121" s="98"/>
      <c r="X1121" s="99"/>
      <c r="Y1121" s="98"/>
    </row>
    <row r="1122" spans="2:25" s="90" customFormat="1" ht="21" customHeight="1">
      <c r="B1122" s="101"/>
      <c r="C1122" s="98"/>
      <c r="D1122" s="102"/>
      <c r="E1122" s="103"/>
      <c r="F1122" s="103"/>
      <c r="G1122" s="104"/>
      <c r="H1122" s="104"/>
      <c r="I1122" s="99"/>
      <c r="J1122" s="99"/>
      <c r="K1122" s="98"/>
      <c r="L1122" s="99"/>
      <c r="M1122" s="98"/>
      <c r="N1122" s="100"/>
      <c r="O1122" s="100"/>
      <c r="P1122" s="97"/>
      <c r="Q1122" s="98"/>
      <c r="R1122" s="98"/>
      <c r="S1122" s="98"/>
      <c r="T1122" s="98"/>
      <c r="U1122" s="99"/>
      <c r="V1122" s="98"/>
      <c r="W1122" s="98"/>
      <c r="X1122" s="99"/>
      <c r="Y1122" s="98"/>
    </row>
    <row r="1123" spans="2:25" s="90" customFormat="1" ht="21" customHeight="1">
      <c r="B1123" s="101"/>
      <c r="C1123" s="98"/>
      <c r="D1123" s="102"/>
      <c r="E1123" s="103"/>
      <c r="F1123" s="103"/>
      <c r="G1123" s="104"/>
      <c r="H1123" s="104"/>
      <c r="I1123" s="99"/>
      <c r="J1123" s="99"/>
      <c r="K1123" s="98"/>
      <c r="L1123" s="99"/>
      <c r="M1123" s="98"/>
      <c r="N1123" s="100"/>
      <c r="O1123" s="100"/>
      <c r="P1123" s="97"/>
      <c r="Q1123" s="98"/>
      <c r="R1123" s="98"/>
      <c r="S1123" s="98"/>
      <c r="T1123" s="98"/>
      <c r="U1123" s="99"/>
      <c r="V1123" s="98"/>
      <c r="W1123" s="98"/>
      <c r="X1123" s="99"/>
      <c r="Y1123" s="98"/>
    </row>
    <row r="1124" spans="2:25" s="90" customFormat="1" ht="21" customHeight="1">
      <c r="B1124" s="101"/>
      <c r="C1124" s="98"/>
      <c r="D1124" s="102"/>
      <c r="E1124" s="103"/>
      <c r="F1124" s="103"/>
      <c r="G1124" s="104"/>
      <c r="H1124" s="104"/>
      <c r="I1124" s="99"/>
      <c r="J1124" s="99"/>
      <c r="K1124" s="98"/>
      <c r="L1124" s="99"/>
      <c r="M1124" s="98"/>
      <c r="N1124" s="100"/>
      <c r="O1124" s="100"/>
      <c r="P1124" s="97"/>
      <c r="Q1124" s="98"/>
      <c r="R1124" s="98"/>
      <c r="S1124" s="98"/>
      <c r="T1124" s="98"/>
      <c r="U1124" s="99"/>
      <c r="V1124" s="98"/>
      <c r="W1124" s="98"/>
      <c r="X1124" s="99"/>
      <c r="Y1124" s="98"/>
    </row>
    <row r="1125" spans="2:25" s="90" customFormat="1" ht="21" customHeight="1">
      <c r="B1125" s="101"/>
      <c r="C1125" s="98"/>
      <c r="D1125" s="102"/>
      <c r="E1125" s="103"/>
      <c r="F1125" s="103"/>
      <c r="G1125" s="104"/>
      <c r="H1125" s="104"/>
      <c r="I1125" s="99"/>
      <c r="J1125" s="99"/>
      <c r="K1125" s="98"/>
      <c r="L1125" s="99"/>
      <c r="M1125" s="98"/>
      <c r="N1125" s="100"/>
      <c r="O1125" s="100"/>
      <c r="P1125" s="97"/>
      <c r="Q1125" s="98"/>
      <c r="R1125" s="98"/>
      <c r="S1125" s="98"/>
      <c r="T1125" s="98"/>
      <c r="U1125" s="99"/>
      <c r="V1125" s="98"/>
      <c r="W1125" s="98"/>
      <c r="X1125" s="99"/>
      <c r="Y1125" s="98"/>
    </row>
    <row r="1126" spans="2:25" s="90" customFormat="1" ht="21" customHeight="1">
      <c r="B1126" s="101"/>
      <c r="C1126" s="98"/>
      <c r="D1126" s="102"/>
      <c r="E1126" s="103"/>
      <c r="F1126" s="103"/>
      <c r="G1126" s="104"/>
      <c r="H1126" s="104"/>
      <c r="I1126" s="99"/>
      <c r="J1126" s="99"/>
      <c r="K1126" s="98"/>
      <c r="L1126" s="99"/>
      <c r="M1126" s="98"/>
      <c r="N1126" s="100"/>
      <c r="O1126" s="100"/>
      <c r="P1126" s="97"/>
      <c r="Q1126" s="98"/>
      <c r="R1126" s="98"/>
      <c r="S1126" s="98"/>
      <c r="T1126" s="98"/>
      <c r="U1126" s="99"/>
      <c r="V1126" s="98"/>
      <c r="W1126" s="98"/>
      <c r="X1126" s="99"/>
      <c r="Y1126" s="98"/>
    </row>
    <row r="1127" spans="2:25" s="90" customFormat="1" ht="21" customHeight="1">
      <c r="B1127" s="101"/>
      <c r="C1127" s="98"/>
      <c r="D1127" s="102"/>
      <c r="E1127" s="103"/>
      <c r="F1127" s="103"/>
      <c r="G1127" s="104"/>
      <c r="H1127" s="104"/>
      <c r="I1127" s="99"/>
      <c r="J1127" s="99"/>
      <c r="K1127" s="98"/>
      <c r="L1127" s="99"/>
      <c r="M1127" s="98"/>
      <c r="N1127" s="100"/>
      <c r="O1127" s="100"/>
      <c r="P1127" s="97"/>
      <c r="Q1127" s="98"/>
      <c r="R1127" s="98"/>
      <c r="S1127" s="98"/>
      <c r="T1127" s="98"/>
      <c r="U1127" s="99"/>
      <c r="V1127" s="98"/>
      <c r="W1127" s="98"/>
      <c r="X1127" s="99"/>
      <c r="Y1127" s="98"/>
    </row>
    <row r="1128" spans="2:25" s="90" customFormat="1" ht="21" customHeight="1">
      <c r="B1128" s="101"/>
      <c r="C1128" s="98"/>
      <c r="D1128" s="102"/>
      <c r="E1128" s="103"/>
      <c r="F1128" s="103"/>
      <c r="G1128" s="104"/>
      <c r="H1128" s="104"/>
      <c r="I1128" s="99"/>
      <c r="J1128" s="99"/>
      <c r="K1128" s="98"/>
      <c r="L1128" s="99"/>
      <c r="M1128" s="98"/>
      <c r="N1128" s="100"/>
      <c r="O1128" s="100"/>
      <c r="P1128" s="97"/>
      <c r="Q1128" s="98"/>
      <c r="R1128" s="98"/>
      <c r="S1128" s="98"/>
      <c r="T1128" s="98"/>
      <c r="U1128" s="99"/>
      <c r="V1128" s="98"/>
      <c r="W1128" s="98"/>
      <c r="X1128" s="99"/>
      <c r="Y1128" s="98"/>
    </row>
    <row r="1129" spans="2:25" s="90" customFormat="1" ht="21" customHeight="1">
      <c r="B1129" s="101"/>
      <c r="C1129" s="98"/>
      <c r="D1129" s="102"/>
      <c r="E1129" s="103"/>
      <c r="F1129" s="103"/>
      <c r="G1129" s="104"/>
      <c r="H1129" s="104"/>
      <c r="I1129" s="99"/>
      <c r="J1129" s="99"/>
      <c r="K1129" s="98"/>
      <c r="L1129" s="99"/>
      <c r="M1129" s="98"/>
      <c r="N1129" s="100"/>
      <c r="O1129" s="100"/>
      <c r="P1129" s="97"/>
      <c r="Q1129" s="98"/>
      <c r="R1129" s="98"/>
      <c r="S1129" s="98"/>
      <c r="T1129" s="98"/>
      <c r="U1129" s="99"/>
      <c r="V1129" s="98"/>
      <c r="W1129" s="98"/>
      <c r="X1129" s="99"/>
      <c r="Y1129" s="98"/>
    </row>
    <row r="1130" spans="2:25" s="90" customFormat="1" ht="21" customHeight="1">
      <c r="B1130" s="101"/>
      <c r="C1130" s="98"/>
      <c r="D1130" s="102"/>
      <c r="E1130" s="103"/>
      <c r="F1130" s="103"/>
      <c r="G1130" s="104"/>
      <c r="H1130" s="104"/>
      <c r="I1130" s="99"/>
      <c r="J1130" s="99"/>
      <c r="K1130" s="98"/>
      <c r="L1130" s="99"/>
      <c r="M1130" s="98"/>
      <c r="N1130" s="100"/>
      <c r="O1130" s="100"/>
      <c r="P1130" s="97"/>
      <c r="Q1130" s="98"/>
      <c r="R1130" s="98"/>
      <c r="S1130" s="98"/>
      <c r="T1130" s="98"/>
      <c r="U1130" s="99"/>
      <c r="V1130" s="98"/>
      <c r="W1130" s="98"/>
      <c r="X1130" s="99"/>
      <c r="Y1130" s="98"/>
    </row>
    <row r="1131" spans="2:25" s="90" customFormat="1" ht="21" customHeight="1">
      <c r="B1131" s="101"/>
      <c r="C1131" s="98"/>
      <c r="D1131" s="102"/>
      <c r="E1131" s="103"/>
      <c r="F1131" s="103"/>
      <c r="G1131" s="104"/>
      <c r="H1131" s="104"/>
      <c r="I1131" s="99"/>
      <c r="J1131" s="99"/>
      <c r="K1131" s="98"/>
      <c r="L1131" s="99"/>
      <c r="M1131" s="98"/>
      <c r="N1131" s="100"/>
      <c r="O1131" s="100"/>
      <c r="P1131" s="97"/>
      <c r="Q1131" s="98"/>
      <c r="R1131" s="98"/>
      <c r="S1131" s="98"/>
      <c r="T1131" s="98"/>
      <c r="U1131" s="99"/>
      <c r="V1131" s="98"/>
      <c r="W1131" s="98"/>
      <c r="X1131" s="99"/>
      <c r="Y1131" s="98"/>
    </row>
    <row r="1132" spans="2:25" s="90" customFormat="1" ht="21" customHeight="1">
      <c r="B1132" s="101"/>
      <c r="C1132" s="98"/>
      <c r="D1132" s="102"/>
      <c r="E1132" s="103"/>
      <c r="F1132" s="103"/>
      <c r="G1132" s="104"/>
      <c r="H1132" s="104"/>
      <c r="I1132" s="99"/>
      <c r="J1132" s="99"/>
      <c r="K1132" s="98"/>
      <c r="L1132" s="99"/>
      <c r="M1132" s="98"/>
      <c r="N1132" s="100"/>
      <c r="O1132" s="100"/>
      <c r="P1132" s="97"/>
      <c r="Q1132" s="98"/>
      <c r="R1132" s="98"/>
      <c r="S1132" s="98"/>
      <c r="T1132" s="98"/>
      <c r="U1132" s="99"/>
      <c r="V1132" s="98"/>
      <c r="W1132" s="98"/>
      <c r="X1132" s="99"/>
      <c r="Y1132" s="98"/>
    </row>
    <row r="1133" spans="2:25" s="90" customFormat="1" ht="21" customHeight="1">
      <c r="B1133" s="101"/>
      <c r="C1133" s="98"/>
      <c r="D1133" s="102"/>
      <c r="E1133" s="103"/>
      <c r="F1133" s="103"/>
      <c r="G1133" s="104"/>
      <c r="H1133" s="104"/>
      <c r="I1133" s="99"/>
      <c r="J1133" s="99"/>
      <c r="K1133" s="98"/>
      <c r="L1133" s="99"/>
      <c r="M1133" s="98"/>
      <c r="N1133" s="100"/>
      <c r="O1133" s="100"/>
      <c r="P1133" s="97"/>
      <c r="Q1133" s="98"/>
      <c r="R1133" s="98"/>
      <c r="S1133" s="98"/>
      <c r="T1133" s="98"/>
      <c r="U1133" s="99"/>
      <c r="V1133" s="98"/>
      <c r="W1133" s="98"/>
      <c r="X1133" s="99"/>
      <c r="Y1133" s="98"/>
    </row>
    <row r="1134" spans="2:25" s="90" customFormat="1" ht="21" customHeight="1">
      <c r="B1134" s="101"/>
      <c r="C1134" s="98"/>
      <c r="D1134" s="102"/>
      <c r="E1134" s="103"/>
      <c r="F1134" s="103"/>
      <c r="G1134" s="104"/>
      <c r="H1134" s="104"/>
      <c r="I1134" s="99"/>
      <c r="J1134" s="99"/>
      <c r="K1134" s="98"/>
      <c r="L1134" s="99"/>
      <c r="M1134" s="98"/>
      <c r="N1134" s="100"/>
      <c r="O1134" s="100"/>
      <c r="P1134" s="97"/>
      <c r="Q1134" s="98"/>
      <c r="R1134" s="98"/>
      <c r="S1134" s="98"/>
      <c r="T1134" s="98"/>
      <c r="U1134" s="99"/>
      <c r="V1134" s="98"/>
      <c r="W1134" s="98"/>
      <c r="X1134" s="99"/>
      <c r="Y1134" s="98"/>
    </row>
    <row r="1135" spans="2:25" s="90" customFormat="1" ht="21" customHeight="1">
      <c r="B1135" s="101"/>
      <c r="C1135" s="98"/>
      <c r="D1135" s="102"/>
      <c r="E1135" s="103"/>
      <c r="F1135" s="103"/>
      <c r="G1135" s="104"/>
      <c r="H1135" s="104"/>
      <c r="I1135" s="99"/>
      <c r="J1135" s="99"/>
      <c r="K1135" s="98"/>
      <c r="L1135" s="99"/>
      <c r="M1135" s="98"/>
      <c r="N1135" s="100"/>
      <c r="O1135" s="100"/>
      <c r="P1135" s="97"/>
      <c r="Q1135" s="98"/>
      <c r="R1135" s="98"/>
      <c r="S1135" s="98"/>
      <c r="T1135" s="98"/>
      <c r="U1135" s="99"/>
      <c r="V1135" s="98"/>
      <c r="W1135" s="98"/>
      <c r="X1135" s="99"/>
      <c r="Y1135" s="98"/>
    </row>
    <row r="1136" spans="2:25" s="90" customFormat="1" ht="21" customHeight="1">
      <c r="B1136" s="101"/>
      <c r="C1136" s="98"/>
      <c r="D1136" s="102"/>
      <c r="E1136" s="103"/>
      <c r="F1136" s="103"/>
      <c r="G1136" s="104"/>
      <c r="H1136" s="104"/>
      <c r="I1136" s="99"/>
      <c r="J1136" s="99"/>
      <c r="K1136" s="98"/>
      <c r="L1136" s="99"/>
      <c r="M1136" s="98"/>
      <c r="N1136" s="100"/>
      <c r="O1136" s="100"/>
      <c r="P1136" s="97"/>
      <c r="Q1136" s="98"/>
      <c r="R1136" s="98"/>
      <c r="S1136" s="98"/>
      <c r="T1136" s="98"/>
      <c r="U1136" s="99"/>
      <c r="V1136" s="98"/>
      <c r="W1136" s="98"/>
      <c r="X1136" s="99"/>
      <c r="Y1136" s="98"/>
    </row>
    <row r="1137" spans="2:25" s="90" customFormat="1" ht="21" customHeight="1">
      <c r="B1137" s="101"/>
      <c r="C1137" s="98"/>
      <c r="D1137" s="102"/>
      <c r="E1137" s="103"/>
      <c r="F1137" s="103"/>
      <c r="G1137" s="104"/>
      <c r="H1137" s="104"/>
      <c r="I1137" s="99"/>
      <c r="J1137" s="99"/>
      <c r="K1137" s="98"/>
      <c r="L1137" s="99"/>
      <c r="M1137" s="98"/>
      <c r="N1137" s="100"/>
      <c r="O1137" s="100"/>
      <c r="P1137" s="97"/>
      <c r="Q1137" s="98"/>
      <c r="R1137" s="98"/>
      <c r="S1137" s="98"/>
      <c r="T1137" s="98"/>
      <c r="U1137" s="99"/>
      <c r="V1137" s="98"/>
      <c r="W1137" s="98"/>
      <c r="X1137" s="99"/>
      <c r="Y1137" s="98"/>
    </row>
    <row r="1138" spans="2:25" s="90" customFormat="1" ht="21" customHeight="1">
      <c r="B1138" s="101"/>
      <c r="C1138" s="98"/>
      <c r="D1138" s="102"/>
      <c r="E1138" s="103"/>
      <c r="F1138" s="103"/>
      <c r="G1138" s="104"/>
      <c r="H1138" s="104"/>
      <c r="I1138" s="99"/>
      <c r="J1138" s="99"/>
      <c r="K1138" s="98"/>
      <c r="L1138" s="99"/>
      <c r="M1138" s="98"/>
      <c r="N1138" s="100"/>
      <c r="O1138" s="100"/>
      <c r="P1138" s="97"/>
      <c r="Q1138" s="98"/>
      <c r="R1138" s="98"/>
      <c r="S1138" s="98"/>
      <c r="T1138" s="98"/>
      <c r="U1138" s="99"/>
      <c r="V1138" s="98"/>
      <c r="W1138" s="98"/>
      <c r="X1138" s="99"/>
      <c r="Y1138" s="98"/>
    </row>
    <row r="1139" spans="2:25" s="90" customFormat="1" ht="21" customHeight="1">
      <c r="B1139" s="101"/>
      <c r="C1139" s="98"/>
      <c r="D1139" s="102"/>
      <c r="E1139" s="103"/>
      <c r="F1139" s="103"/>
      <c r="G1139" s="104"/>
      <c r="H1139" s="104"/>
      <c r="I1139" s="99"/>
      <c r="J1139" s="99"/>
      <c r="K1139" s="98"/>
      <c r="L1139" s="99"/>
      <c r="M1139" s="98"/>
      <c r="N1139" s="100"/>
      <c r="O1139" s="100"/>
      <c r="P1139" s="97"/>
      <c r="Q1139" s="98"/>
      <c r="R1139" s="98"/>
      <c r="S1139" s="98"/>
      <c r="T1139" s="98"/>
      <c r="U1139" s="99"/>
      <c r="V1139" s="98"/>
      <c r="W1139" s="98"/>
      <c r="X1139" s="99"/>
      <c r="Y1139" s="98"/>
    </row>
    <row r="1140" spans="2:25" s="90" customFormat="1" ht="21" customHeight="1">
      <c r="B1140" s="101"/>
      <c r="C1140" s="98"/>
      <c r="D1140" s="102"/>
      <c r="E1140" s="103"/>
      <c r="F1140" s="103"/>
      <c r="G1140" s="104"/>
      <c r="H1140" s="104"/>
      <c r="I1140" s="99"/>
      <c r="J1140" s="99"/>
      <c r="K1140" s="98"/>
      <c r="L1140" s="99"/>
      <c r="M1140" s="98"/>
      <c r="N1140" s="100"/>
      <c r="O1140" s="100"/>
      <c r="P1140" s="97"/>
      <c r="Q1140" s="98"/>
      <c r="R1140" s="98"/>
      <c r="S1140" s="98"/>
      <c r="T1140" s="98"/>
      <c r="U1140" s="99"/>
      <c r="V1140" s="98"/>
      <c r="W1140" s="98"/>
      <c r="X1140" s="99"/>
      <c r="Y1140" s="98"/>
    </row>
    <row r="1141" spans="2:25" s="90" customFormat="1" ht="21" customHeight="1">
      <c r="B1141" s="101"/>
      <c r="C1141" s="98"/>
      <c r="D1141" s="102"/>
      <c r="E1141" s="103"/>
      <c r="F1141" s="103"/>
      <c r="G1141" s="104"/>
      <c r="H1141" s="104"/>
      <c r="I1141" s="99"/>
      <c r="J1141" s="99"/>
      <c r="K1141" s="98"/>
      <c r="L1141" s="99"/>
      <c r="M1141" s="98"/>
      <c r="N1141" s="100"/>
      <c r="O1141" s="100"/>
      <c r="P1141" s="97"/>
      <c r="Q1141" s="98"/>
      <c r="R1141" s="98"/>
      <c r="S1141" s="98"/>
      <c r="T1141" s="98"/>
      <c r="U1141" s="99"/>
      <c r="V1141" s="98"/>
      <c r="W1141" s="98"/>
      <c r="X1141" s="99"/>
      <c r="Y1141" s="98"/>
    </row>
    <row r="1142" spans="2:25" s="90" customFormat="1" ht="21" customHeight="1">
      <c r="B1142" s="101"/>
      <c r="C1142" s="98"/>
      <c r="D1142" s="102"/>
      <c r="E1142" s="103"/>
      <c r="F1142" s="103"/>
      <c r="G1142" s="104"/>
      <c r="H1142" s="104"/>
      <c r="I1142" s="99"/>
      <c r="J1142" s="99"/>
      <c r="K1142" s="98"/>
      <c r="L1142" s="99"/>
      <c r="M1142" s="98"/>
      <c r="N1142" s="100"/>
      <c r="O1142" s="100"/>
      <c r="P1142" s="97"/>
      <c r="Q1142" s="98"/>
      <c r="R1142" s="98"/>
      <c r="S1142" s="98"/>
      <c r="T1142" s="98"/>
      <c r="U1142" s="99"/>
      <c r="V1142" s="98"/>
      <c r="W1142" s="98"/>
      <c r="X1142" s="99"/>
      <c r="Y1142" s="98"/>
    </row>
    <row r="1143" spans="2:25" s="90" customFormat="1" ht="21" customHeight="1">
      <c r="B1143" s="101"/>
      <c r="C1143" s="98"/>
      <c r="D1143" s="102"/>
      <c r="E1143" s="103"/>
      <c r="F1143" s="103"/>
      <c r="G1143" s="104"/>
      <c r="H1143" s="104"/>
      <c r="I1143" s="99"/>
      <c r="J1143" s="99"/>
      <c r="K1143" s="98"/>
      <c r="L1143" s="99"/>
      <c r="M1143" s="98"/>
      <c r="N1143" s="100"/>
      <c r="O1143" s="100"/>
      <c r="P1143" s="97"/>
      <c r="Q1143" s="98"/>
      <c r="R1143" s="98"/>
      <c r="S1143" s="98"/>
      <c r="T1143" s="98"/>
      <c r="U1143" s="99"/>
      <c r="V1143" s="98"/>
      <c r="W1143" s="98"/>
      <c r="X1143" s="99"/>
      <c r="Y1143" s="98"/>
    </row>
    <row r="1144" spans="2:25" s="90" customFormat="1" ht="21" customHeight="1">
      <c r="B1144" s="101"/>
      <c r="C1144" s="98"/>
      <c r="D1144" s="102"/>
      <c r="E1144" s="103"/>
      <c r="F1144" s="103"/>
      <c r="G1144" s="104"/>
      <c r="H1144" s="104"/>
      <c r="I1144" s="99"/>
      <c r="J1144" s="99"/>
      <c r="K1144" s="98"/>
      <c r="L1144" s="99"/>
      <c r="M1144" s="98"/>
      <c r="N1144" s="100"/>
      <c r="O1144" s="100"/>
      <c r="P1144" s="97"/>
      <c r="Q1144" s="98"/>
      <c r="R1144" s="98"/>
      <c r="S1144" s="98"/>
      <c r="T1144" s="98"/>
      <c r="U1144" s="99"/>
      <c r="V1144" s="98"/>
      <c r="W1144" s="98"/>
      <c r="X1144" s="99"/>
      <c r="Y1144" s="98"/>
    </row>
    <row r="1145" spans="2:25" s="90" customFormat="1" ht="21" customHeight="1">
      <c r="B1145" s="101"/>
      <c r="C1145" s="98"/>
      <c r="D1145" s="102"/>
      <c r="E1145" s="103"/>
      <c r="F1145" s="103"/>
      <c r="G1145" s="104"/>
      <c r="H1145" s="104"/>
      <c r="I1145" s="99"/>
      <c r="J1145" s="99"/>
      <c r="K1145" s="98"/>
      <c r="L1145" s="99"/>
      <c r="M1145" s="98"/>
      <c r="N1145" s="100"/>
      <c r="O1145" s="100"/>
      <c r="P1145" s="97"/>
      <c r="Q1145" s="98"/>
      <c r="R1145" s="98"/>
      <c r="S1145" s="98"/>
      <c r="T1145" s="98"/>
      <c r="U1145" s="99"/>
      <c r="V1145" s="98"/>
      <c r="W1145" s="98"/>
      <c r="X1145" s="99"/>
      <c r="Y1145" s="98"/>
    </row>
    <row r="1146" spans="2:25" s="90" customFormat="1" ht="21" customHeight="1">
      <c r="B1146" s="101"/>
      <c r="C1146" s="98"/>
      <c r="D1146" s="102"/>
      <c r="E1146" s="103"/>
      <c r="F1146" s="103"/>
      <c r="G1146" s="104"/>
      <c r="H1146" s="104"/>
      <c r="I1146" s="99"/>
      <c r="J1146" s="99"/>
      <c r="K1146" s="98"/>
      <c r="L1146" s="99"/>
      <c r="M1146" s="98"/>
      <c r="N1146" s="100"/>
      <c r="O1146" s="100"/>
      <c r="P1146" s="97"/>
      <c r="Q1146" s="98"/>
      <c r="R1146" s="98"/>
      <c r="S1146" s="98"/>
      <c r="T1146" s="98"/>
      <c r="U1146" s="99"/>
      <c r="V1146" s="98"/>
      <c r="W1146" s="98"/>
      <c r="X1146" s="99"/>
      <c r="Y1146" s="98"/>
    </row>
    <row r="1147" spans="2:25" s="90" customFormat="1" ht="21" customHeight="1">
      <c r="B1147" s="101"/>
      <c r="C1147" s="98"/>
      <c r="D1147" s="102"/>
      <c r="E1147" s="103"/>
      <c r="F1147" s="103"/>
      <c r="G1147" s="104"/>
      <c r="H1147" s="104"/>
      <c r="I1147" s="99"/>
      <c r="J1147" s="99"/>
      <c r="K1147" s="98"/>
      <c r="L1147" s="99"/>
      <c r="M1147" s="98"/>
      <c r="N1147" s="100"/>
      <c r="O1147" s="100"/>
      <c r="P1147" s="97"/>
      <c r="Q1147" s="98"/>
      <c r="R1147" s="98"/>
      <c r="S1147" s="98"/>
      <c r="T1147" s="98"/>
      <c r="U1147" s="99"/>
      <c r="V1147" s="98"/>
      <c r="W1147" s="98"/>
      <c r="X1147" s="99"/>
      <c r="Y1147" s="98"/>
    </row>
    <row r="1148" spans="2:25" s="90" customFormat="1" ht="21" customHeight="1">
      <c r="B1148" s="101"/>
      <c r="C1148" s="98"/>
      <c r="D1148" s="102"/>
      <c r="E1148" s="103"/>
      <c r="F1148" s="103"/>
      <c r="G1148" s="104"/>
      <c r="H1148" s="104"/>
      <c r="I1148" s="99"/>
      <c r="J1148" s="99"/>
      <c r="K1148" s="98"/>
      <c r="L1148" s="99"/>
      <c r="M1148" s="98"/>
      <c r="N1148" s="100"/>
      <c r="O1148" s="100"/>
      <c r="P1148" s="97"/>
      <c r="Q1148" s="98"/>
      <c r="R1148" s="98"/>
      <c r="S1148" s="98"/>
      <c r="T1148" s="98"/>
      <c r="U1148" s="99"/>
      <c r="V1148" s="98"/>
      <c r="W1148" s="98"/>
      <c r="X1148" s="99"/>
      <c r="Y1148" s="98"/>
    </row>
    <row r="1149" spans="2:25" s="90" customFormat="1" ht="21" customHeight="1">
      <c r="B1149" s="101"/>
      <c r="C1149" s="98"/>
      <c r="D1149" s="102"/>
      <c r="E1149" s="103"/>
      <c r="F1149" s="103"/>
      <c r="G1149" s="104"/>
      <c r="H1149" s="104"/>
      <c r="I1149" s="99"/>
      <c r="J1149" s="99"/>
      <c r="K1149" s="98"/>
      <c r="L1149" s="99"/>
      <c r="M1149" s="98"/>
      <c r="N1149" s="100"/>
      <c r="O1149" s="100"/>
      <c r="P1149" s="97"/>
      <c r="Q1149" s="98"/>
      <c r="R1149" s="98"/>
      <c r="S1149" s="98"/>
      <c r="T1149" s="98"/>
      <c r="U1149" s="99"/>
      <c r="V1149" s="98"/>
      <c r="W1149" s="98"/>
      <c r="X1149" s="99"/>
      <c r="Y1149" s="98"/>
    </row>
    <row r="1150" spans="2:25" s="90" customFormat="1" ht="21" customHeight="1">
      <c r="B1150" s="101"/>
      <c r="C1150" s="98"/>
      <c r="D1150" s="102"/>
      <c r="E1150" s="103"/>
      <c r="F1150" s="103"/>
      <c r="G1150" s="104"/>
      <c r="H1150" s="104"/>
      <c r="I1150" s="99"/>
      <c r="J1150" s="99"/>
      <c r="K1150" s="98"/>
      <c r="L1150" s="99"/>
      <c r="M1150" s="98"/>
      <c r="N1150" s="100"/>
      <c r="O1150" s="100"/>
      <c r="P1150" s="97"/>
      <c r="Q1150" s="98"/>
      <c r="R1150" s="98"/>
      <c r="S1150" s="98"/>
      <c r="T1150" s="98"/>
      <c r="U1150" s="99"/>
      <c r="V1150" s="98"/>
      <c r="W1150" s="98"/>
      <c r="X1150" s="99"/>
      <c r="Y1150" s="98"/>
    </row>
    <row r="1151" spans="2:25" s="90" customFormat="1" ht="21" customHeight="1">
      <c r="B1151" s="101"/>
      <c r="C1151" s="98"/>
      <c r="D1151" s="102"/>
      <c r="E1151" s="103"/>
      <c r="F1151" s="103"/>
      <c r="G1151" s="104"/>
      <c r="H1151" s="104"/>
      <c r="I1151" s="99"/>
      <c r="J1151" s="99"/>
      <c r="K1151" s="98"/>
      <c r="L1151" s="99"/>
      <c r="M1151" s="98"/>
      <c r="N1151" s="100"/>
      <c r="O1151" s="100"/>
      <c r="P1151" s="97"/>
      <c r="Q1151" s="98"/>
      <c r="R1151" s="98"/>
      <c r="S1151" s="98"/>
      <c r="T1151" s="98"/>
      <c r="U1151" s="99"/>
      <c r="V1151" s="98"/>
      <c r="W1151" s="98"/>
      <c r="X1151" s="99"/>
      <c r="Y1151" s="98"/>
    </row>
    <row r="1152" spans="2:25" s="90" customFormat="1" ht="21" customHeight="1">
      <c r="B1152" s="101"/>
      <c r="C1152" s="98"/>
      <c r="D1152" s="102"/>
      <c r="E1152" s="103"/>
      <c r="F1152" s="103"/>
      <c r="G1152" s="104"/>
      <c r="H1152" s="104"/>
      <c r="I1152" s="99"/>
      <c r="J1152" s="99"/>
      <c r="K1152" s="98"/>
      <c r="L1152" s="99"/>
      <c r="M1152" s="98"/>
      <c r="N1152" s="100"/>
      <c r="O1152" s="100"/>
      <c r="P1152" s="97"/>
      <c r="Q1152" s="98"/>
      <c r="R1152" s="98"/>
      <c r="S1152" s="98"/>
      <c r="T1152" s="98"/>
      <c r="U1152" s="99"/>
      <c r="V1152" s="98"/>
      <c r="W1152" s="98"/>
      <c r="X1152" s="99"/>
      <c r="Y1152" s="98"/>
    </row>
    <row r="1153" spans="2:25" s="90" customFormat="1" ht="21" customHeight="1">
      <c r="B1153" s="101"/>
      <c r="C1153" s="98"/>
      <c r="D1153" s="102"/>
      <c r="E1153" s="103"/>
      <c r="F1153" s="103"/>
      <c r="G1153" s="104"/>
      <c r="H1153" s="104"/>
      <c r="I1153" s="99"/>
      <c r="J1153" s="99"/>
      <c r="K1153" s="98"/>
      <c r="L1153" s="99"/>
      <c r="M1153" s="98"/>
      <c r="N1153" s="100"/>
      <c r="O1153" s="100"/>
      <c r="P1153" s="97"/>
      <c r="Q1153" s="98"/>
      <c r="R1153" s="98"/>
      <c r="S1153" s="98"/>
      <c r="T1153" s="98"/>
      <c r="U1153" s="99"/>
      <c r="V1153" s="98"/>
      <c r="W1153" s="98"/>
      <c r="X1153" s="99"/>
      <c r="Y1153" s="98"/>
    </row>
    <row r="1154" spans="2:25" s="90" customFormat="1" ht="21" customHeight="1">
      <c r="B1154" s="101"/>
      <c r="C1154" s="98"/>
      <c r="D1154" s="102"/>
      <c r="E1154" s="103"/>
      <c r="F1154" s="103"/>
      <c r="G1154" s="104"/>
      <c r="H1154" s="104"/>
      <c r="I1154" s="99"/>
      <c r="J1154" s="99"/>
      <c r="K1154" s="98"/>
      <c r="L1154" s="99"/>
      <c r="M1154" s="98"/>
      <c r="N1154" s="100"/>
      <c r="O1154" s="100"/>
      <c r="P1154" s="97"/>
      <c r="Q1154" s="98"/>
      <c r="R1154" s="98"/>
      <c r="S1154" s="98"/>
      <c r="T1154" s="98"/>
      <c r="U1154" s="99"/>
      <c r="V1154" s="98"/>
      <c r="W1154" s="98"/>
      <c r="X1154" s="99"/>
      <c r="Y1154" s="98"/>
    </row>
    <row r="1155" spans="2:25" s="90" customFormat="1" ht="21" customHeight="1">
      <c r="B1155" s="101"/>
      <c r="C1155" s="98"/>
      <c r="D1155" s="102"/>
      <c r="E1155" s="103"/>
      <c r="F1155" s="103"/>
      <c r="G1155" s="104"/>
      <c r="H1155" s="104"/>
      <c r="I1155" s="99"/>
      <c r="J1155" s="99"/>
      <c r="K1155" s="98"/>
      <c r="L1155" s="99"/>
      <c r="M1155" s="98"/>
      <c r="N1155" s="100"/>
      <c r="O1155" s="100"/>
      <c r="P1155" s="97"/>
      <c r="Q1155" s="98"/>
      <c r="R1155" s="98"/>
      <c r="S1155" s="98"/>
      <c r="T1155" s="98"/>
      <c r="U1155" s="99"/>
      <c r="V1155" s="98"/>
      <c r="W1155" s="98"/>
      <c r="X1155" s="99"/>
      <c r="Y1155" s="98"/>
    </row>
    <row r="1156" spans="2:25" s="90" customFormat="1" ht="21" customHeight="1">
      <c r="B1156" s="101"/>
      <c r="C1156" s="98"/>
      <c r="D1156" s="102"/>
      <c r="E1156" s="103"/>
      <c r="F1156" s="103"/>
      <c r="G1156" s="104"/>
      <c r="H1156" s="104"/>
      <c r="I1156" s="99"/>
      <c r="J1156" s="99"/>
      <c r="K1156" s="98"/>
      <c r="L1156" s="99"/>
      <c r="M1156" s="98"/>
      <c r="N1156" s="100"/>
      <c r="O1156" s="100"/>
      <c r="P1156" s="97"/>
      <c r="Q1156" s="98"/>
      <c r="R1156" s="98"/>
      <c r="S1156" s="98"/>
      <c r="T1156" s="98"/>
      <c r="U1156" s="99"/>
      <c r="V1156" s="98"/>
      <c r="W1156" s="98"/>
      <c r="X1156" s="99"/>
      <c r="Y1156" s="98"/>
    </row>
    <row r="1157" spans="2:25" s="90" customFormat="1" ht="21" customHeight="1">
      <c r="B1157" s="101"/>
      <c r="C1157" s="98"/>
      <c r="D1157" s="102"/>
      <c r="E1157" s="103"/>
      <c r="F1157" s="103"/>
      <c r="G1157" s="104"/>
      <c r="H1157" s="104"/>
      <c r="I1157" s="99"/>
      <c r="J1157" s="99"/>
      <c r="K1157" s="98"/>
      <c r="L1157" s="99"/>
      <c r="M1157" s="98"/>
      <c r="N1157" s="100"/>
      <c r="O1157" s="100"/>
      <c r="P1157" s="97"/>
      <c r="Q1157" s="98"/>
      <c r="R1157" s="98"/>
      <c r="S1157" s="98"/>
      <c r="T1157" s="98"/>
      <c r="U1157" s="99"/>
      <c r="V1157" s="98"/>
      <c r="W1157" s="98"/>
      <c r="X1157" s="99"/>
      <c r="Y1157" s="98"/>
    </row>
    <row r="1158" spans="2:25" s="90" customFormat="1" ht="21" customHeight="1">
      <c r="B1158" s="101"/>
      <c r="C1158" s="98"/>
      <c r="D1158" s="102"/>
      <c r="E1158" s="103"/>
      <c r="F1158" s="103"/>
      <c r="G1158" s="104"/>
      <c r="H1158" s="104"/>
      <c r="I1158" s="99"/>
      <c r="J1158" s="99"/>
      <c r="K1158" s="98"/>
      <c r="L1158" s="99"/>
      <c r="M1158" s="98"/>
      <c r="N1158" s="100"/>
      <c r="O1158" s="100"/>
      <c r="P1158" s="97"/>
      <c r="Q1158" s="98"/>
      <c r="R1158" s="98"/>
      <c r="S1158" s="98"/>
      <c r="T1158" s="98"/>
      <c r="U1158" s="99"/>
      <c r="V1158" s="98"/>
      <c r="W1158" s="98"/>
      <c r="X1158" s="99"/>
      <c r="Y1158" s="98"/>
    </row>
    <row r="1159" spans="2:25" s="90" customFormat="1" ht="21" customHeight="1">
      <c r="B1159" s="101"/>
      <c r="C1159" s="98"/>
      <c r="D1159" s="102"/>
      <c r="E1159" s="103"/>
      <c r="F1159" s="103"/>
      <c r="G1159" s="104"/>
      <c r="H1159" s="104"/>
      <c r="I1159" s="99"/>
      <c r="J1159" s="99"/>
      <c r="K1159" s="98"/>
      <c r="L1159" s="99"/>
      <c r="M1159" s="98"/>
      <c r="N1159" s="100"/>
      <c r="O1159" s="100"/>
      <c r="P1159" s="97"/>
      <c r="Q1159" s="98"/>
      <c r="R1159" s="98"/>
      <c r="S1159" s="98"/>
      <c r="T1159" s="98"/>
      <c r="U1159" s="99"/>
      <c r="V1159" s="98"/>
      <c r="W1159" s="98"/>
      <c r="X1159" s="99"/>
      <c r="Y1159" s="98"/>
    </row>
    <row r="1160" spans="2:25" s="90" customFormat="1" ht="21" customHeight="1">
      <c r="B1160" s="101"/>
      <c r="C1160" s="98"/>
      <c r="D1160" s="102"/>
      <c r="E1160" s="103"/>
      <c r="F1160" s="103"/>
      <c r="G1160" s="104"/>
      <c r="H1160" s="104"/>
      <c r="I1160" s="99"/>
      <c r="J1160" s="99"/>
      <c r="K1160" s="98"/>
      <c r="L1160" s="99"/>
      <c r="M1160" s="98"/>
      <c r="N1160" s="100"/>
      <c r="O1160" s="100"/>
      <c r="P1160" s="97"/>
      <c r="Q1160" s="98"/>
      <c r="R1160" s="98"/>
      <c r="S1160" s="98"/>
      <c r="T1160" s="98"/>
      <c r="U1160" s="99"/>
      <c r="V1160" s="98"/>
      <c r="W1160" s="98"/>
      <c r="X1160" s="99"/>
      <c r="Y1160" s="98"/>
    </row>
    <row r="1161" spans="2:25" s="90" customFormat="1" ht="21" customHeight="1">
      <c r="B1161" s="101"/>
      <c r="C1161" s="98"/>
      <c r="D1161" s="102"/>
      <c r="E1161" s="103"/>
      <c r="F1161" s="103"/>
      <c r="G1161" s="104"/>
      <c r="H1161" s="104"/>
      <c r="I1161" s="99"/>
      <c r="J1161" s="99"/>
      <c r="K1161" s="98"/>
      <c r="L1161" s="99"/>
      <c r="M1161" s="98"/>
      <c r="N1161" s="100"/>
      <c r="O1161" s="100"/>
      <c r="P1161" s="97"/>
      <c r="Q1161" s="98"/>
      <c r="R1161" s="98"/>
      <c r="S1161" s="98"/>
      <c r="T1161" s="98"/>
      <c r="U1161" s="99"/>
      <c r="V1161" s="98"/>
      <c r="W1161" s="98"/>
      <c r="X1161" s="99"/>
      <c r="Y1161" s="98"/>
    </row>
    <row r="1162" spans="2:25" s="90" customFormat="1" ht="21" customHeight="1">
      <c r="B1162" s="101"/>
      <c r="C1162" s="98"/>
      <c r="D1162" s="102"/>
      <c r="E1162" s="103"/>
      <c r="F1162" s="103"/>
      <c r="G1162" s="104"/>
      <c r="H1162" s="104"/>
      <c r="I1162" s="99"/>
      <c r="J1162" s="99"/>
      <c r="K1162" s="98"/>
      <c r="L1162" s="99"/>
      <c r="M1162" s="98"/>
      <c r="N1162" s="100"/>
      <c r="O1162" s="100"/>
      <c r="P1162" s="97"/>
      <c r="Q1162" s="98"/>
      <c r="R1162" s="98"/>
      <c r="S1162" s="98"/>
      <c r="T1162" s="98"/>
      <c r="U1162" s="99"/>
      <c r="V1162" s="98"/>
      <c r="W1162" s="98"/>
      <c r="X1162" s="99"/>
      <c r="Y1162" s="98"/>
    </row>
    <row r="1163" spans="2:25" s="90" customFormat="1" ht="21" customHeight="1">
      <c r="B1163" s="101"/>
      <c r="C1163" s="98"/>
      <c r="D1163" s="102"/>
      <c r="E1163" s="103"/>
      <c r="F1163" s="103"/>
      <c r="G1163" s="104"/>
      <c r="H1163" s="104"/>
      <c r="I1163" s="99"/>
      <c r="J1163" s="99"/>
      <c r="K1163" s="98"/>
      <c r="L1163" s="99"/>
      <c r="M1163" s="98"/>
      <c r="N1163" s="100"/>
      <c r="O1163" s="100"/>
      <c r="P1163" s="97"/>
      <c r="Q1163" s="98"/>
      <c r="R1163" s="98"/>
      <c r="S1163" s="98"/>
      <c r="T1163" s="98"/>
      <c r="U1163" s="99"/>
      <c r="V1163" s="98"/>
      <c r="W1163" s="98"/>
      <c r="X1163" s="99"/>
      <c r="Y1163" s="98"/>
    </row>
    <row r="1164" spans="2:25" s="90" customFormat="1" ht="21" customHeight="1">
      <c r="B1164" s="101"/>
      <c r="C1164" s="98"/>
      <c r="D1164" s="102"/>
      <c r="E1164" s="103"/>
      <c r="F1164" s="103"/>
      <c r="G1164" s="104"/>
      <c r="H1164" s="104"/>
      <c r="I1164" s="99"/>
      <c r="J1164" s="99"/>
      <c r="K1164" s="98"/>
      <c r="L1164" s="99"/>
      <c r="M1164" s="98"/>
      <c r="N1164" s="100"/>
      <c r="O1164" s="100"/>
      <c r="P1164" s="97"/>
      <c r="Q1164" s="98"/>
      <c r="R1164" s="98"/>
      <c r="S1164" s="98"/>
      <c r="T1164" s="98"/>
      <c r="U1164" s="99"/>
      <c r="V1164" s="98"/>
      <c r="W1164" s="98"/>
      <c r="X1164" s="99"/>
      <c r="Y1164" s="98"/>
    </row>
    <row r="1165" spans="2:25" s="90" customFormat="1" ht="21" customHeight="1">
      <c r="B1165" s="101"/>
      <c r="C1165" s="98"/>
      <c r="D1165" s="102"/>
      <c r="E1165" s="103"/>
      <c r="F1165" s="103"/>
      <c r="G1165" s="104"/>
      <c r="H1165" s="104"/>
      <c r="I1165" s="99"/>
      <c r="J1165" s="99"/>
      <c r="K1165" s="98"/>
      <c r="L1165" s="99"/>
      <c r="M1165" s="98"/>
      <c r="N1165" s="100"/>
      <c r="O1165" s="100"/>
      <c r="P1165" s="97"/>
      <c r="Q1165" s="98"/>
      <c r="R1165" s="98"/>
      <c r="S1165" s="98"/>
      <c r="T1165" s="98"/>
      <c r="U1165" s="99"/>
      <c r="V1165" s="98"/>
      <c r="W1165" s="98"/>
      <c r="X1165" s="99"/>
      <c r="Y1165" s="98"/>
    </row>
    <row r="1166" spans="2:25" s="90" customFormat="1" ht="21" customHeight="1">
      <c r="B1166" s="101"/>
      <c r="C1166" s="98"/>
      <c r="D1166" s="102"/>
      <c r="E1166" s="103"/>
      <c r="F1166" s="103"/>
      <c r="G1166" s="104"/>
      <c r="H1166" s="104"/>
      <c r="I1166" s="99"/>
      <c r="J1166" s="99"/>
      <c r="K1166" s="98"/>
      <c r="L1166" s="99"/>
      <c r="M1166" s="98"/>
      <c r="N1166" s="100"/>
      <c r="O1166" s="100"/>
      <c r="P1166" s="97"/>
      <c r="Q1166" s="98"/>
      <c r="R1166" s="98"/>
      <c r="S1166" s="98"/>
      <c r="T1166" s="98"/>
      <c r="U1166" s="99"/>
      <c r="V1166" s="98"/>
      <c r="W1166" s="98"/>
      <c r="X1166" s="99"/>
      <c r="Y1166" s="98"/>
    </row>
    <row r="1167" spans="2:25" s="90" customFormat="1" ht="21" customHeight="1">
      <c r="B1167" s="101"/>
      <c r="C1167" s="98"/>
      <c r="D1167" s="102"/>
      <c r="E1167" s="103"/>
      <c r="F1167" s="103"/>
      <c r="G1167" s="104"/>
      <c r="H1167" s="104"/>
      <c r="I1167" s="99"/>
      <c r="J1167" s="99"/>
      <c r="K1167" s="98"/>
      <c r="L1167" s="99"/>
      <c r="M1167" s="98"/>
      <c r="N1167" s="100"/>
      <c r="O1167" s="100"/>
      <c r="P1167" s="97"/>
      <c r="Q1167" s="98"/>
      <c r="R1167" s="98"/>
      <c r="S1167" s="98"/>
      <c r="T1167" s="98"/>
      <c r="U1167" s="99"/>
      <c r="V1167" s="98"/>
      <c r="W1167" s="98"/>
      <c r="X1167" s="99"/>
      <c r="Y1167" s="98"/>
    </row>
    <row r="1168" spans="2:25" s="90" customFormat="1" ht="21" customHeight="1">
      <c r="B1168" s="101"/>
      <c r="C1168" s="98"/>
      <c r="D1168" s="102"/>
      <c r="E1168" s="103"/>
      <c r="F1168" s="103"/>
      <c r="G1168" s="104"/>
      <c r="H1168" s="104"/>
      <c r="I1168" s="99"/>
      <c r="J1168" s="99"/>
      <c r="K1168" s="98"/>
      <c r="L1168" s="99"/>
      <c r="M1168" s="98"/>
      <c r="N1168" s="100"/>
      <c r="O1168" s="100"/>
      <c r="P1168" s="97"/>
      <c r="Q1168" s="98"/>
      <c r="R1168" s="98"/>
      <c r="S1168" s="98"/>
      <c r="T1168" s="98"/>
      <c r="U1168" s="99"/>
      <c r="V1168" s="98"/>
      <c r="W1168" s="98"/>
      <c r="X1168" s="99"/>
      <c r="Y1168" s="98"/>
    </row>
    <row r="1169" spans="2:25" s="90" customFormat="1" ht="21" customHeight="1">
      <c r="B1169" s="101"/>
      <c r="C1169" s="98"/>
      <c r="D1169" s="102"/>
      <c r="E1169" s="103"/>
      <c r="F1169" s="103"/>
      <c r="G1169" s="104"/>
      <c r="H1169" s="104"/>
      <c r="I1169" s="99"/>
      <c r="J1169" s="99"/>
      <c r="K1169" s="98"/>
      <c r="L1169" s="99"/>
      <c r="M1169" s="98"/>
      <c r="N1169" s="100"/>
      <c r="O1169" s="100"/>
      <c r="P1169" s="97"/>
      <c r="Q1169" s="98"/>
      <c r="R1169" s="98"/>
      <c r="S1169" s="98"/>
      <c r="T1169" s="98"/>
      <c r="U1169" s="99"/>
      <c r="V1169" s="98"/>
      <c r="W1169" s="98"/>
      <c r="X1169" s="99"/>
      <c r="Y1169" s="98"/>
    </row>
    <row r="1170" spans="2:25" s="90" customFormat="1" ht="21" customHeight="1">
      <c r="B1170" s="101"/>
      <c r="C1170" s="98"/>
      <c r="D1170" s="102"/>
      <c r="E1170" s="103"/>
      <c r="F1170" s="103"/>
      <c r="G1170" s="104"/>
      <c r="H1170" s="104"/>
      <c r="I1170" s="99"/>
      <c r="J1170" s="99"/>
      <c r="K1170" s="98"/>
      <c r="L1170" s="99"/>
      <c r="M1170" s="98"/>
      <c r="N1170" s="100"/>
      <c r="O1170" s="100"/>
      <c r="P1170" s="97"/>
      <c r="Q1170" s="98"/>
      <c r="R1170" s="98"/>
      <c r="S1170" s="98"/>
      <c r="T1170" s="98"/>
      <c r="U1170" s="99"/>
      <c r="V1170" s="98"/>
      <c r="W1170" s="98"/>
      <c r="X1170" s="99"/>
      <c r="Y1170" s="98"/>
    </row>
    <row r="1171" spans="2:25" s="90" customFormat="1" ht="21" customHeight="1">
      <c r="B1171" s="101"/>
      <c r="C1171" s="98"/>
      <c r="D1171" s="102"/>
      <c r="E1171" s="103"/>
      <c r="F1171" s="103"/>
      <c r="G1171" s="104"/>
      <c r="H1171" s="104"/>
      <c r="I1171" s="99"/>
      <c r="J1171" s="99"/>
      <c r="K1171" s="98"/>
      <c r="L1171" s="99"/>
      <c r="M1171" s="98"/>
      <c r="N1171" s="100"/>
      <c r="O1171" s="100"/>
      <c r="P1171" s="97"/>
      <c r="Q1171" s="98"/>
      <c r="R1171" s="98"/>
      <c r="S1171" s="98"/>
      <c r="T1171" s="98"/>
      <c r="U1171" s="99"/>
      <c r="V1171" s="98"/>
      <c r="W1171" s="98"/>
      <c r="X1171" s="99"/>
      <c r="Y1171" s="98"/>
    </row>
    <row r="1172" spans="2:25" s="90" customFormat="1" ht="21" customHeight="1">
      <c r="B1172" s="101"/>
      <c r="C1172" s="98"/>
      <c r="D1172" s="102"/>
      <c r="E1172" s="103"/>
      <c r="F1172" s="103"/>
      <c r="G1172" s="104"/>
      <c r="H1172" s="104"/>
      <c r="I1172" s="99"/>
      <c r="J1172" s="99"/>
      <c r="K1172" s="98"/>
      <c r="L1172" s="99"/>
      <c r="M1172" s="98"/>
      <c r="N1172" s="100"/>
      <c r="O1172" s="100"/>
      <c r="P1172" s="97"/>
      <c r="Q1172" s="98"/>
      <c r="R1172" s="98"/>
      <c r="S1172" s="98"/>
      <c r="T1172" s="98"/>
      <c r="U1172" s="99"/>
      <c r="V1172" s="98"/>
      <c r="W1172" s="98"/>
      <c r="X1172" s="99"/>
      <c r="Y1172" s="98"/>
    </row>
    <row r="1173" spans="2:25" s="90" customFormat="1" ht="21" customHeight="1">
      <c r="B1173" s="101"/>
      <c r="C1173" s="98"/>
      <c r="D1173" s="102"/>
      <c r="E1173" s="103"/>
      <c r="F1173" s="103"/>
      <c r="G1173" s="104"/>
      <c r="H1173" s="104"/>
      <c r="I1173" s="99"/>
      <c r="J1173" s="99"/>
      <c r="K1173" s="98"/>
      <c r="L1173" s="99"/>
      <c r="M1173" s="98"/>
      <c r="N1173" s="100"/>
      <c r="O1173" s="100"/>
      <c r="P1173" s="97"/>
      <c r="Q1173" s="98"/>
      <c r="R1173" s="98"/>
      <c r="S1173" s="98"/>
      <c r="T1173" s="98"/>
      <c r="U1173" s="99"/>
      <c r="V1173" s="98"/>
      <c r="W1173" s="98"/>
      <c r="X1173" s="99"/>
      <c r="Y1173" s="98"/>
    </row>
    <row r="1174" spans="2:25" s="90" customFormat="1" ht="21" customHeight="1">
      <c r="B1174" s="101"/>
      <c r="C1174" s="98"/>
      <c r="D1174" s="102"/>
      <c r="E1174" s="103"/>
      <c r="F1174" s="103"/>
      <c r="G1174" s="104"/>
      <c r="H1174" s="104"/>
      <c r="I1174" s="99"/>
      <c r="J1174" s="99"/>
      <c r="K1174" s="98"/>
      <c r="L1174" s="99"/>
      <c r="M1174" s="98"/>
      <c r="N1174" s="100"/>
      <c r="O1174" s="100"/>
      <c r="P1174" s="97"/>
      <c r="Q1174" s="98"/>
      <c r="R1174" s="98"/>
      <c r="S1174" s="98"/>
      <c r="T1174" s="98"/>
      <c r="U1174" s="99"/>
      <c r="V1174" s="98"/>
      <c r="W1174" s="98"/>
      <c r="X1174" s="99"/>
      <c r="Y1174" s="98"/>
    </row>
    <row r="1175" spans="2:25" s="90" customFormat="1" ht="21" customHeight="1">
      <c r="B1175" s="101"/>
      <c r="C1175" s="98"/>
      <c r="D1175" s="102"/>
      <c r="E1175" s="103"/>
      <c r="F1175" s="103"/>
      <c r="G1175" s="104"/>
      <c r="H1175" s="104"/>
      <c r="I1175" s="99"/>
      <c r="J1175" s="99"/>
      <c r="K1175" s="98"/>
      <c r="L1175" s="99"/>
      <c r="M1175" s="98"/>
      <c r="N1175" s="100"/>
      <c r="O1175" s="100"/>
      <c r="P1175" s="97"/>
      <c r="Q1175" s="98"/>
      <c r="R1175" s="98"/>
      <c r="S1175" s="98"/>
      <c r="T1175" s="98"/>
      <c r="U1175" s="99"/>
      <c r="V1175" s="98"/>
      <c r="W1175" s="98"/>
      <c r="X1175" s="99"/>
      <c r="Y1175" s="98"/>
    </row>
    <row r="1176" spans="2:25" s="90" customFormat="1" ht="21" customHeight="1">
      <c r="B1176" s="101"/>
      <c r="C1176" s="98"/>
      <c r="D1176" s="102"/>
      <c r="E1176" s="103"/>
      <c r="F1176" s="103"/>
      <c r="G1176" s="104"/>
      <c r="H1176" s="104"/>
      <c r="I1176" s="99"/>
      <c r="J1176" s="99"/>
      <c r="K1176" s="98"/>
      <c r="L1176" s="99"/>
      <c r="M1176" s="98"/>
      <c r="N1176" s="100"/>
      <c r="O1176" s="100"/>
      <c r="P1176" s="97"/>
      <c r="Q1176" s="98"/>
      <c r="R1176" s="98"/>
      <c r="S1176" s="98"/>
      <c r="T1176" s="98"/>
      <c r="U1176" s="99"/>
      <c r="V1176" s="98"/>
      <c r="W1176" s="98"/>
      <c r="X1176" s="99"/>
      <c r="Y1176" s="98"/>
    </row>
    <row r="1177" spans="2:25" s="90" customFormat="1" ht="21" customHeight="1">
      <c r="B1177" s="101"/>
      <c r="C1177" s="98"/>
      <c r="D1177" s="102"/>
      <c r="E1177" s="103"/>
      <c r="F1177" s="103"/>
      <c r="G1177" s="104"/>
      <c r="H1177" s="104"/>
      <c r="I1177" s="99"/>
      <c r="J1177" s="99"/>
      <c r="K1177" s="98"/>
      <c r="L1177" s="99"/>
      <c r="M1177" s="98"/>
      <c r="N1177" s="100"/>
      <c r="O1177" s="100"/>
      <c r="P1177" s="97"/>
      <c r="Q1177" s="98"/>
      <c r="R1177" s="98"/>
      <c r="S1177" s="98"/>
      <c r="T1177" s="98"/>
      <c r="U1177" s="99"/>
      <c r="V1177" s="98"/>
      <c r="W1177" s="98"/>
      <c r="X1177" s="99"/>
      <c r="Y1177" s="98"/>
    </row>
    <row r="1178" spans="2:25" s="90" customFormat="1" ht="21" customHeight="1">
      <c r="B1178" s="101"/>
      <c r="C1178" s="98"/>
      <c r="D1178" s="102"/>
      <c r="E1178" s="103"/>
      <c r="F1178" s="103"/>
      <c r="G1178" s="104"/>
      <c r="H1178" s="104"/>
      <c r="I1178" s="99"/>
      <c r="J1178" s="99"/>
      <c r="K1178" s="98"/>
      <c r="L1178" s="99"/>
      <c r="M1178" s="98"/>
      <c r="N1178" s="100"/>
      <c r="O1178" s="100"/>
      <c r="P1178" s="97"/>
      <c r="Q1178" s="98"/>
      <c r="R1178" s="98"/>
      <c r="S1178" s="98"/>
      <c r="T1178" s="98"/>
      <c r="U1178" s="99"/>
      <c r="V1178" s="98"/>
      <c r="W1178" s="98"/>
      <c r="X1178" s="99"/>
      <c r="Y1178" s="98"/>
    </row>
    <row r="1179" spans="2:25" s="90" customFormat="1" ht="21" customHeight="1">
      <c r="B1179" s="101"/>
      <c r="C1179" s="98"/>
      <c r="D1179" s="102"/>
      <c r="E1179" s="103"/>
      <c r="F1179" s="103"/>
      <c r="G1179" s="104"/>
      <c r="H1179" s="104"/>
      <c r="I1179" s="99"/>
      <c r="J1179" s="99"/>
      <c r="K1179" s="98"/>
      <c r="L1179" s="99"/>
      <c r="M1179" s="98"/>
      <c r="N1179" s="100"/>
      <c r="O1179" s="100"/>
      <c r="P1179" s="97"/>
      <c r="Q1179" s="98"/>
      <c r="R1179" s="98"/>
      <c r="S1179" s="98"/>
      <c r="T1179" s="98"/>
      <c r="U1179" s="99"/>
      <c r="V1179" s="98"/>
      <c r="W1179" s="98"/>
      <c r="X1179" s="99"/>
      <c r="Y1179" s="98"/>
    </row>
    <row r="1180" spans="2:25" s="90" customFormat="1" ht="21" customHeight="1">
      <c r="B1180" s="101"/>
      <c r="C1180" s="98"/>
      <c r="D1180" s="102"/>
      <c r="E1180" s="103"/>
      <c r="F1180" s="103"/>
      <c r="G1180" s="104"/>
      <c r="H1180" s="104"/>
      <c r="I1180" s="99"/>
      <c r="J1180" s="99"/>
      <c r="K1180" s="98"/>
      <c r="L1180" s="99"/>
      <c r="M1180" s="98"/>
      <c r="N1180" s="100"/>
      <c r="O1180" s="100"/>
      <c r="P1180" s="97"/>
      <c r="Q1180" s="98"/>
      <c r="R1180" s="98"/>
      <c r="S1180" s="98"/>
      <c r="T1180" s="98"/>
      <c r="U1180" s="99"/>
      <c r="V1180" s="98"/>
      <c r="W1180" s="98"/>
      <c r="X1180" s="99"/>
      <c r="Y1180" s="98"/>
    </row>
    <row r="1181" spans="2:25" s="90" customFormat="1" ht="21" customHeight="1">
      <c r="B1181" s="101"/>
      <c r="C1181" s="98"/>
      <c r="D1181" s="102"/>
      <c r="E1181" s="103"/>
      <c r="F1181" s="103"/>
      <c r="G1181" s="104"/>
      <c r="H1181" s="104"/>
      <c r="I1181" s="99"/>
      <c r="J1181" s="99"/>
      <c r="K1181" s="98"/>
      <c r="L1181" s="99"/>
      <c r="M1181" s="98"/>
      <c r="N1181" s="100"/>
      <c r="O1181" s="100"/>
      <c r="P1181" s="97"/>
      <c r="Q1181" s="98"/>
      <c r="R1181" s="98"/>
      <c r="S1181" s="98"/>
      <c r="T1181" s="98"/>
      <c r="U1181" s="99"/>
      <c r="V1181" s="98"/>
      <c r="W1181" s="98"/>
      <c r="X1181" s="99"/>
      <c r="Y1181" s="98"/>
    </row>
    <row r="1182" spans="2:25" s="90" customFormat="1" ht="21" customHeight="1">
      <c r="B1182" s="101"/>
      <c r="C1182" s="98"/>
      <c r="D1182" s="102"/>
      <c r="E1182" s="103"/>
      <c r="F1182" s="103"/>
      <c r="G1182" s="104"/>
      <c r="H1182" s="104"/>
      <c r="I1182" s="99"/>
      <c r="J1182" s="99"/>
      <c r="K1182" s="98"/>
      <c r="L1182" s="99"/>
      <c r="M1182" s="98"/>
      <c r="N1182" s="100"/>
      <c r="O1182" s="100"/>
      <c r="P1182" s="97"/>
      <c r="Q1182" s="98"/>
      <c r="R1182" s="98"/>
      <c r="S1182" s="98"/>
      <c r="T1182" s="98"/>
      <c r="U1182" s="99"/>
      <c r="V1182" s="98"/>
      <c r="W1182" s="98"/>
      <c r="X1182" s="99"/>
      <c r="Y1182" s="98"/>
    </row>
    <row r="1183" spans="2:25" s="90" customFormat="1" ht="21" customHeight="1">
      <c r="B1183" s="101"/>
      <c r="C1183" s="98"/>
      <c r="D1183" s="102"/>
      <c r="E1183" s="103"/>
      <c r="F1183" s="103"/>
      <c r="G1183" s="104"/>
      <c r="H1183" s="104"/>
      <c r="I1183" s="99"/>
      <c r="J1183" s="99"/>
      <c r="K1183" s="98"/>
      <c r="L1183" s="99"/>
      <c r="M1183" s="98"/>
      <c r="N1183" s="100"/>
      <c r="O1183" s="100"/>
      <c r="P1183" s="97"/>
      <c r="Q1183" s="98"/>
      <c r="R1183" s="98"/>
      <c r="S1183" s="98"/>
      <c r="T1183" s="98"/>
      <c r="U1183" s="99"/>
      <c r="V1183" s="98"/>
      <c r="W1183" s="98"/>
      <c r="X1183" s="99"/>
      <c r="Y1183" s="98"/>
    </row>
    <row r="1184" spans="2:25" s="90" customFormat="1" ht="21" customHeight="1">
      <c r="B1184" s="101"/>
      <c r="C1184" s="98"/>
      <c r="D1184" s="102"/>
      <c r="E1184" s="103"/>
      <c r="F1184" s="103"/>
      <c r="G1184" s="104"/>
      <c r="H1184" s="104"/>
      <c r="I1184" s="99"/>
      <c r="J1184" s="99"/>
      <c r="K1184" s="98"/>
      <c r="L1184" s="99"/>
      <c r="M1184" s="98"/>
      <c r="N1184" s="100"/>
      <c r="O1184" s="100"/>
      <c r="P1184" s="97"/>
      <c r="Q1184" s="98"/>
      <c r="R1184" s="98"/>
      <c r="S1184" s="98"/>
      <c r="T1184" s="98"/>
      <c r="U1184" s="99"/>
      <c r="V1184" s="98"/>
      <c r="W1184" s="98"/>
      <c r="X1184" s="99"/>
      <c r="Y1184" s="98"/>
    </row>
    <row r="1185" spans="2:25" s="90" customFormat="1" ht="21" customHeight="1">
      <c r="B1185" s="101"/>
      <c r="C1185" s="98"/>
      <c r="D1185" s="102"/>
      <c r="E1185" s="103"/>
      <c r="F1185" s="103"/>
      <c r="G1185" s="104"/>
      <c r="H1185" s="104"/>
      <c r="I1185" s="99"/>
      <c r="J1185" s="99"/>
      <c r="K1185" s="98"/>
      <c r="L1185" s="99"/>
      <c r="M1185" s="98"/>
      <c r="N1185" s="100"/>
      <c r="O1185" s="100"/>
      <c r="P1185" s="97"/>
      <c r="Q1185" s="98"/>
      <c r="R1185" s="98"/>
      <c r="S1185" s="98"/>
      <c r="T1185" s="98"/>
      <c r="U1185" s="99"/>
      <c r="V1185" s="98"/>
      <c r="W1185" s="98"/>
      <c r="X1185" s="99"/>
      <c r="Y1185" s="98"/>
    </row>
    <row r="1186" spans="2:25" s="90" customFormat="1" ht="21" customHeight="1">
      <c r="B1186" s="101"/>
      <c r="C1186" s="98"/>
      <c r="D1186" s="102"/>
      <c r="E1186" s="103"/>
      <c r="F1186" s="103"/>
      <c r="G1186" s="104"/>
      <c r="H1186" s="104"/>
      <c r="I1186" s="99"/>
      <c r="J1186" s="99"/>
      <c r="K1186" s="98"/>
      <c r="L1186" s="99"/>
      <c r="M1186" s="98"/>
      <c r="N1186" s="100"/>
      <c r="O1186" s="100"/>
      <c r="P1186" s="97"/>
      <c r="Q1186" s="98"/>
      <c r="R1186" s="98"/>
      <c r="S1186" s="98"/>
      <c r="T1186" s="98"/>
      <c r="U1186" s="99"/>
      <c r="V1186" s="98"/>
      <c r="W1186" s="98"/>
      <c r="X1186" s="99"/>
      <c r="Y1186" s="98"/>
    </row>
    <row r="1187" spans="2:25" s="90" customFormat="1" ht="21" customHeight="1">
      <c r="B1187" s="101"/>
      <c r="C1187" s="98"/>
      <c r="D1187" s="102"/>
      <c r="E1187" s="103"/>
      <c r="F1187" s="103"/>
      <c r="G1187" s="104"/>
      <c r="H1187" s="104"/>
      <c r="I1187" s="99"/>
      <c r="J1187" s="99"/>
      <c r="K1187" s="98"/>
      <c r="L1187" s="99"/>
      <c r="M1187" s="98"/>
      <c r="N1187" s="100"/>
      <c r="O1187" s="100"/>
      <c r="P1187" s="97"/>
      <c r="Q1187" s="98"/>
      <c r="R1187" s="98"/>
      <c r="S1187" s="98"/>
      <c r="T1187" s="98"/>
      <c r="U1187" s="99"/>
      <c r="V1187" s="98"/>
      <c r="W1187" s="98"/>
      <c r="X1187" s="99"/>
      <c r="Y1187" s="98"/>
    </row>
    <row r="1188" spans="2:25" s="90" customFormat="1" ht="21" customHeight="1">
      <c r="B1188" s="101"/>
      <c r="C1188" s="98"/>
      <c r="D1188" s="102"/>
      <c r="E1188" s="103"/>
      <c r="F1188" s="103"/>
      <c r="G1188" s="104"/>
      <c r="H1188" s="104"/>
      <c r="I1188" s="99"/>
      <c r="J1188" s="99"/>
      <c r="K1188" s="98"/>
      <c r="L1188" s="99"/>
      <c r="M1188" s="98"/>
      <c r="N1188" s="100"/>
      <c r="O1188" s="100"/>
      <c r="P1188" s="97"/>
      <c r="Q1188" s="98"/>
      <c r="R1188" s="98"/>
      <c r="S1188" s="98"/>
      <c r="T1188" s="98"/>
      <c r="U1188" s="99"/>
      <c r="V1188" s="98"/>
      <c r="W1188" s="98"/>
      <c r="X1188" s="99"/>
      <c r="Y1188" s="98"/>
    </row>
    <row r="1189" spans="2:25" s="90" customFormat="1" ht="21" customHeight="1">
      <c r="B1189" s="101"/>
      <c r="C1189" s="98"/>
      <c r="D1189" s="102"/>
      <c r="E1189" s="103"/>
      <c r="F1189" s="103"/>
      <c r="G1189" s="104"/>
      <c r="H1189" s="104"/>
      <c r="I1189" s="99"/>
      <c r="J1189" s="99"/>
      <c r="K1189" s="98"/>
      <c r="L1189" s="99"/>
      <c r="M1189" s="98"/>
      <c r="N1189" s="100"/>
      <c r="O1189" s="100"/>
      <c r="P1189" s="97"/>
      <c r="Q1189" s="98"/>
      <c r="R1189" s="98"/>
      <c r="S1189" s="98"/>
      <c r="T1189" s="98"/>
      <c r="U1189" s="99"/>
      <c r="V1189" s="98"/>
      <c r="W1189" s="98"/>
      <c r="X1189" s="99"/>
      <c r="Y1189" s="98"/>
    </row>
    <row r="1190" spans="2:25" s="90" customFormat="1" ht="21" customHeight="1">
      <c r="B1190" s="101"/>
      <c r="C1190" s="98"/>
      <c r="D1190" s="102"/>
      <c r="E1190" s="103"/>
      <c r="F1190" s="103"/>
      <c r="G1190" s="104"/>
      <c r="H1190" s="104"/>
      <c r="I1190" s="99"/>
      <c r="J1190" s="99"/>
      <c r="K1190" s="98"/>
      <c r="L1190" s="99"/>
      <c r="M1190" s="98"/>
      <c r="N1190" s="100"/>
      <c r="O1190" s="100"/>
      <c r="P1190" s="97"/>
      <c r="Q1190" s="98"/>
      <c r="R1190" s="98"/>
      <c r="S1190" s="98"/>
      <c r="T1190" s="98"/>
      <c r="U1190" s="99"/>
      <c r="V1190" s="98"/>
      <c r="W1190" s="98"/>
      <c r="X1190" s="99"/>
      <c r="Y1190" s="98"/>
    </row>
    <row r="1191" spans="2:25" s="90" customFormat="1" ht="21" customHeight="1">
      <c r="B1191" s="101"/>
      <c r="C1191" s="98"/>
      <c r="D1191" s="102"/>
      <c r="E1191" s="103"/>
      <c r="F1191" s="103"/>
      <c r="G1191" s="104"/>
      <c r="H1191" s="104"/>
      <c r="I1191" s="99"/>
      <c r="J1191" s="99"/>
      <c r="K1191" s="98"/>
      <c r="L1191" s="99"/>
      <c r="M1191" s="98"/>
      <c r="N1191" s="100"/>
      <c r="O1191" s="100"/>
      <c r="P1191" s="97"/>
      <c r="Q1191" s="98"/>
      <c r="R1191" s="98"/>
      <c r="S1191" s="98"/>
      <c r="T1191" s="98"/>
      <c r="U1191" s="99"/>
      <c r="V1191" s="98"/>
      <c r="W1191" s="98"/>
      <c r="X1191" s="99"/>
      <c r="Y1191" s="98"/>
    </row>
    <row r="1192" spans="2:25" s="90" customFormat="1" ht="21" customHeight="1">
      <c r="B1192" s="101"/>
      <c r="C1192" s="98"/>
      <c r="D1192" s="102"/>
      <c r="E1192" s="103"/>
      <c r="F1192" s="103"/>
      <c r="G1192" s="104"/>
      <c r="H1192" s="104"/>
      <c r="I1192" s="99"/>
      <c r="J1192" s="99"/>
      <c r="K1192" s="98"/>
      <c r="L1192" s="99"/>
      <c r="M1192" s="98"/>
      <c r="N1192" s="100"/>
      <c r="O1192" s="100"/>
      <c r="P1192" s="97"/>
      <c r="Q1192" s="98"/>
      <c r="R1192" s="98"/>
      <c r="S1192" s="98"/>
      <c r="T1192" s="98"/>
      <c r="U1192" s="99"/>
      <c r="V1192" s="98"/>
      <c r="W1192" s="98"/>
      <c r="X1192" s="99"/>
      <c r="Y1192" s="98"/>
    </row>
    <row r="1193" spans="2:25" s="90" customFormat="1" ht="21" customHeight="1">
      <c r="B1193" s="101"/>
      <c r="C1193" s="98"/>
      <c r="D1193" s="102"/>
      <c r="E1193" s="103"/>
      <c r="F1193" s="103"/>
      <c r="G1193" s="104"/>
      <c r="H1193" s="104"/>
      <c r="I1193" s="99"/>
      <c r="J1193" s="99"/>
      <c r="K1193" s="98"/>
      <c r="L1193" s="99"/>
      <c r="M1193" s="98"/>
      <c r="N1193" s="100"/>
      <c r="O1193" s="100"/>
      <c r="P1193" s="97"/>
      <c r="Q1193" s="98"/>
      <c r="R1193" s="98"/>
      <c r="S1193" s="98"/>
      <c r="T1193" s="98"/>
      <c r="U1193" s="99"/>
      <c r="V1193" s="98"/>
      <c r="W1193" s="98"/>
      <c r="X1193" s="99"/>
      <c r="Y1193" s="98"/>
    </row>
    <row r="1194" spans="2:25" s="90" customFormat="1" ht="21" customHeight="1">
      <c r="B1194" s="101"/>
      <c r="C1194" s="98"/>
      <c r="D1194" s="102"/>
      <c r="E1194" s="103"/>
      <c r="F1194" s="103"/>
      <c r="G1194" s="104"/>
      <c r="H1194" s="104"/>
      <c r="I1194" s="99"/>
      <c r="J1194" s="99"/>
      <c r="K1194" s="98"/>
      <c r="L1194" s="99"/>
      <c r="M1194" s="98"/>
      <c r="N1194" s="100"/>
      <c r="O1194" s="100"/>
      <c r="P1194" s="97"/>
      <c r="Q1194" s="98"/>
      <c r="R1194" s="98"/>
      <c r="S1194" s="98"/>
      <c r="T1194" s="98"/>
      <c r="U1194" s="99"/>
      <c r="V1194" s="98"/>
      <c r="W1194" s="98"/>
      <c r="X1194" s="99"/>
      <c r="Y1194" s="98"/>
    </row>
    <row r="1195" spans="2:25" s="90" customFormat="1" ht="21" customHeight="1">
      <c r="B1195" s="101"/>
      <c r="C1195" s="98"/>
      <c r="D1195" s="102"/>
      <c r="E1195" s="103"/>
      <c r="F1195" s="103"/>
      <c r="G1195" s="104"/>
      <c r="H1195" s="104"/>
      <c r="I1195" s="99"/>
      <c r="J1195" s="99"/>
      <c r="K1195" s="98"/>
      <c r="L1195" s="99"/>
      <c r="M1195" s="98"/>
      <c r="N1195" s="100"/>
      <c r="O1195" s="100"/>
      <c r="P1195" s="97"/>
      <c r="Q1195" s="98"/>
      <c r="R1195" s="98"/>
      <c r="S1195" s="98"/>
      <c r="T1195" s="98"/>
      <c r="U1195" s="99"/>
      <c r="V1195" s="98"/>
      <c r="W1195" s="98"/>
      <c r="X1195" s="99"/>
      <c r="Y1195" s="98"/>
    </row>
    <row r="1196" spans="2:25" s="90" customFormat="1" ht="21" customHeight="1">
      <c r="B1196" s="101"/>
      <c r="C1196" s="98"/>
      <c r="D1196" s="102"/>
      <c r="E1196" s="103"/>
      <c r="F1196" s="103"/>
      <c r="G1196" s="104"/>
      <c r="H1196" s="104"/>
      <c r="I1196" s="99"/>
      <c r="J1196" s="99"/>
      <c r="K1196" s="98"/>
      <c r="L1196" s="99"/>
      <c r="M1196" s="98"/>
      <c r="N1196" s="100"/>
      <c r="O1196" s="100"/>
      <c r="P1196" s="97"/>
      <c r="Q1196" s="98"/>
      <c r="R1196" s="98"/>
      <c r="S1196" s="98"/>
      <c r="T1196" s="98"/>
      <c r="U1196" s="99"/>
      <c r="V1196" s="98"/>
      <c r="W1196" s="98"/>
      <c r="X1196" s="99"/>
      <c r="Y1196" s="98"/>
    </row>
    <row r="1197" spans="2:25" s="90" customFormat="1" ht="21" customHeight="1">
      <c r="B1197" s="101"/>
      <c r="C1197" s="98"/>
      <c r="D1197" s="102"/>
      <c r="E1197" s="103"/>
      <c r="F1197" s="103"/>
      <c r="G1197" s="104"/>
      <c r="H1197" s="104"/>
      <c r="I1197" s="99"/>
      <c r="J1197" s="99"/>
      <c r="K1197" s="98"/>
      <c r="L1197" s="99"/>
      <c r="M1197" s="98"/>
      <c r="N1197" s="100"/>
      <c r="O1197" s="100"/>
      <c r="P1197" s="97"/>
      <c r="Q1197" s="98"/>
      <c r="R1197" s="98"/>
      <c r="S1197" s="98"/>
      <c r="T1197" s="98"/>
      <c r="U1197" s="99"/>
      <c r="V1197" s="98"/>
      <c r="W1197" s="98"/>
      <c r="X1197" s="99"/>
      <c r="Y1197" s="98"/>
    </row>
    <row r="1198" spans="2:25" s="90" customFormat="1" ht="21" customHeight="1">
      <c r="B1198" s="101"/>
      <c r="C1198" s="98"/>
      <c r="D1198" s="102"/>
      <c r="E1198" s="103"/>
      <c r="F1198" s="103"/>
      <c r="G1198" s="104"/>
      <c r="H1198" s="104"/>
      <c r="I1198" s="99"/>
      <c r="J1198" s="99"/>
      <c r="K1198" s="98"/>
      <c r="L1198" s="99"/>
      <c r="M1198" s="98"/>
      <c r="N1198" s="100"/>
      <c r="O1198" s="100"/>
      <c r="P1198" s="97"/>
      <c r="Q1198" s="98"/>
      <c r="R1198" s="98"/>
      <c r="S1198" s="98"/>
      <c r="T1198" s="98"/>
      <c r="U1198" s="99"/>
      <c r="V1198" s="98"/>
      <c r="W1198" s="98"/>
      <c r="X1198" s="99"/>
      <c r="Y1198" s="98"/>
    </row>
    <row r="1199" spans="2:25" s="90" customFormat="1" ht="21" customHeight="1">
      <c r="B1199" s="101"/>
      <c r="C1199" s="98"/>
      <c r="D1199" s="102"/>
      <c r="E1199" s="103"/>
      <c r="F1199" s="103"/>
      <c r="G1199" s="104"/>
      <c r="H1199" s="104"/>
      <c r="I1199" s="99"/>
      <c r="J1199" s="99"/>
      <c r="K1199" s="98"/>
      <c r="L1199" s="99"/>
      <c r="M1199" s="98"/>
      <c r="N1199" s="100"/>
      <c r="O1199" s="100"/>
      <c r="P1199" s="97"/>
      <c r="Q1199" s="98"/>
      <c r="R1199" s="98"/>
      <c r="S1199" s="98"/>
      <c r="T1199" s="98"/>
      <c r="U1199" s="99"/>
      <c r="V1199" s="98"/>
      <c r="W1199" s="98"/>
      <c r="X1199" s="99"/>
      <c r="Y1199" s="98"/>
    </row>
    <row r="1200" spans="2:25" s="90" customFormat="1" ht="21" customHeight="1">
      <c r="B1200" s="101"/>
      <c r="C1200" s="98"/>
      <c r="D1200" s="102"/>
      <c r="E1200" s="103"/>
      <c r="F1200" s="103"/>
      <c r="G1200" s="104"/>
      <c r="H1200" s="104"/>
      <c r="I1200" s="99"/>
      <c r="J1200" s="99"/>
      <c r="K1200" s="98"/>
      <c r="L1200" s="99"/>
      <c r="M1200" s="98"/>
      <c r="N1200" s="100"/>
      <c r="O1200" s="100"/>
      <c r="P1200" s="97"/>
      <c r="Q1200" s="98"/>
      <c r="R1200" s="98"/>
      <c r="S1200" s="98"/>
      <c r="T1200" s="98"/>
      <c r="U1200" s="99"/>
      <c r="V1200" s="98"/>
      <c r="W1200" s="98"/>
      <c r="X1200" s="99"/>
      <c r="Y1200" s="98"/>
    </row>
    <row r="1201" spans="2:25" s="90" customFormat="1" ht="21" customHeight="1">
      <c r="B1201" s="101"/>
      <c r="C1201" s="98"/>
      <c r="D1201" s="102"/>
      <c r="E1201" s="103"/>
      <c r="F1201" s="103"/>
      <c r="G1201" s="104"/>
      <c r="H1201" s="104"/>
      <c r="I1201" s="99"/>
      <c r="J1201" s="99"/>
      <c r="K1201" s="98"/>
      <c r="L1201" s="99"/>
      <c r="M1201" s="98"/>
      <c r="N1201" s="100"/>
      <c r="O1201" s="100"/>
      <c r="P1201" s="97"/>
      <c r="Q1201" s="98"/>
      <c r="R1201" s="98"/>
      <c r="S1201" s="98"/>
      <c r="T1201" s="98"/>
      <c r="U1201" s="99"/>
      <c r="V1201" s="98"/>
      <c r="W1201" s="98"/>
      <c r="X1201" s="99"/>
      <c r="Y1201" s="98"/>
    </row>
    <row r="1202" spans="2:25" s="90" customFormat="1" ht="21" customHeight="1">
      <c r="B1202" s="101"/>
      <c r="C1202" s="98"/>
      <c r="D1202" s="102"/>
      <c r="E1202" s="103"/>
      <c r="F1202" s="103"/>
      <c r="G1202" s="104"/>
      <c r="H1202" s="104"/>
      <c r="I1202" s="99"/>
      <c r="J1202" s="99"/>
      <c r="K1202" s="98"/>
      <c r="L1202" s="99"/>
      <c r="M1202" s="98"/>
      <c r="N1202" s="100"/>
      <c r="O1202" s="100"/>
      <c r="P1202" s="97"/>
      <c r="Q1202" s="98"/>
      <c r="R1202" s="98"/>
      <c r="S1202" s="98"/>
      <c r="T1202" s="98"/>
      <c r="U1202" s="99"/>
      <c r="V1202" s="98"/>
      <c r="W1202" s="98"/>
      <c r="X1202" s="99"/>
      <c r="Y1202" s="98"/>
    </row>
    <row r="1203" spans="2:25" s="90" customFormat="1" ht="21" customHeight="1">
      <c r="B1203" s="101"/>
      <c r="C1203" s="98"/>
      <c r="D1203" s="102"/>
      <c r="E1203" s="103"/>
      <c r="F1203" s="103"/>
      <c r="G1203" s="104"/>
      <c r="H1203" s="104"/>
      <c r="I1203" s="99"/>
      <c r="J1203" s="99"/>
      <c r="K1203" s="98"/>
      <c r="L1203" s="99"/>
      <c r="M1203" s="98"/>
      <c r="N1203" s="100"/>
      <c r="O1203" s="100"/>
      <c r="P1203" s="97"/>
      <c r="Q1203" s="98"/>
      <c r="R1203" s="98"/>
      <c r="S1203" s="98"/>
      <c r="T1203" s="98"/>
      <c r="U1203" s="99"/>
      <c r="V1203" s="98"/>
      <c r="W1203" s="98"/>
      <c r="X1203" s="99"/>
      <c r="Y1203" s="98"/>
    </row>
    <row r="1204" spans="2:25" s="90" customFormat="1" ht="21" customHeight="1">
      <c r="B1204" s="101"/>
      <c r="C1204" s="98"/>
      <c r="D1204" s="102"/>
      <c r="E1204" s="103"/>
      <c r="F1204" s="103"/>
      <c r="G1204" s="104"/>
      <c r="H1204" s="104"/>
      <c r="I1204" s="99"/>
      <c r="J1204" s="99"/>
      <c r="K1204" s="98"/>
      <c r="L1204" s="99"/>
      <c r="M1204" s="98"/>
      <c r="N1204" s="100"/>
      <c r="O1204" s="100"/>
      <c r="P1204" s="97"/>
      <c r="Q1204" s="98"/>
      <c r="R1204" s="98"/>
      <c r="S1204" s="98"/>
      <c r="T1204" s="98"/>
      <c r="U1204" s="99"/>
      <c r="V1204" s="98"/>
      <c r="W1204" s="98"/>
      <c r="X1204" s="99"/>
      <c r="Y1204" s="98"/>
    </row>
    <row r="1205" spans="2:25" s="90" customFormat="1" ht="21" customHeight="1">
      <c r="B1205" s="101"/>
      <c r="C1205" s="98"/>
      <c r="D1205" s="102"/>
      <c r="E1205" s="103"/>
      <c r="F1205" s="103"/>
      <c r="G1205" s="104"/>
      <c r="H1205" s="104"/>
      <c r="I1205" s="99"/>
      <c r="J1205" s="99"/>
      <c r="K1205" s="98"/>
      <c r="L1205" s="99"/>
      <c r="M1205" s="98"/>
      <c r="N1205" s="100"/>
      <c r="O1205" s="100"/>
      <c r="P1205" s="97"/>
      <c r="Q1205" s="98"/>
      <c r="R1205" s="98"/>
      <c r="S1205" s="98"/>
      <c r="T1205" s="98"/>
      <c r="U1205" s="99"/>
      <c r="V1205" s="98"/>
      <c r="W1205" s="98"/>
      <c r="X1205" s="99"/>
      <c r="Y1205" s="98"/>
    </row>
    <row r="1206" spans="2:25" s="90" customFormat="1" ht="21" customHeight="1">
      <c r="B1206" s="101"/>
      <c r="C1206" s="98"/>
      <c r="D1206" s="102"/>
      <c r="E1206" s="103"/>
      <c r="F1206" s="103"/>
      <c r="G1206" s="104"/>
      <c r="H1206" s="104"/>
      <c r="I1206" s="99"/>
      <c r="J1206" s="99"/>
      <c r="K1206" s="98"/>
      <c r="L1206" s="99"/>
      <c r="M1206" s="98"/>
      <c r="N1206" s="100"/>
      <c r="O1206" s="100"/>
      <c r="P1206" s="97"/>
      <c r="Q1206" s="98"/>
      <c r="R1206" s="98"/>
      <c r="S1206" s="98"/>
      <c r="T1206" s="98"/>
      <c r="U1206" s="99"/>
      <c r="V1206" s="98"/>
      <c r="W1206" s="98"/>
      <c r="X1206" s="99"/>
      <c r="Y1206" s="98"/>
    </row>
    <row r="1207" spans="2:25" s="90" customFormat="1" ht="21" customHeight="1">
      <c r="B1207" s="101"/>
      <c r="C1207" s="98"/>
      <c r="D1207" s="102"/>
      <c r="E1207" s="103"/>
      <c r="F1207" s="103"/>
      <c r="G1207" s="104"/>
      <c r="H1207" s="104"/>
      <c r="I1207" s="99"/>
      <c r="J1207" s="99"/>
      <c r="K1207" s="98"/>
      <c r="L1207" s="99"/>
      <c r="M1207" s="98"/>
      <c r="N1207" s="100"/>
      <c r="O1207" s="100"/>
      <c r="P1207" s="97"/>
      <c r="Q1207" s="98"/>
      <c r="R1207" s="98"/>
      <c r="S1207" s="98"/>
      <c r="T1207" s="98"/>
      <c r="U1207" s="99"/>
      <c r="V1207" s="98"/>
      <c r="W1207" s="98"/>
      <c r="X1207" s="99"/>
      <c r="Y1207" s="98"/>
    </row>
    <row r="1208" spans="2:25" s="90" customFormat="1" ht="21" customHeight="1">
      <c r="B1208" s="101"/>
      <c r="C1208" s="98"/>
      <c r="D1208" s="102"/>
      <c r="E1208" s="103"/>
      <c r="F1208" s="103"/>
      <c r="G1208" s="104"/>
      <c r="H1208" s="104"/>
      <c r="I1208" s="99"/>
      <c r="J1208" s="99"/>
      <c r="K1208" s="98"/>
      <c r="L1208" s="99"/>
      <c r="M1208" s="98"/>
      <c r="N1208" s="100"/>
      <c r="O1208" s="100"/>
      <c r="P1208" s="97"/>
      <c r="Q1208" s="98"/>
      <c r="R1208" s="98"/>
      <c r="S1208" s="98"/>
      <c r="T1208" s="98"/>
      <c r="U1208" s="99"/>
      <c r="V1208" s="98"/>
      <c r="W1208" s="98"/>
      <c r="X1208" s="99"/>
      <c r="Y1208" s="98"/>
    </row>
    <row r="1209" spans="2:25" s="90" customFormat="1" ht="21" customHeight="1">
      <c r="B1209" s="101"/>
      <c r="C1209" s="98"/>
      <c r="D1209" s="102"/>
      <c r="E1209" s="103"/>
      <c r="F1209" s="103"/>
      <c r="G1209" s="104"/>
      <c r="H1209" s="104"/>
      <c r="I1209" s="99"/>
      <c r="J1209" s="99"/>
      <c r="K1209" s="98"/>
      <c r="L1209" s="99"/>
      <c r="M1209" s="98"/>
      <c r="N1209" s="100"/>
      <c r="O1209" s="100"/>
      <c r="P1209" s="97"/>
      <c r="Q1209" s="98"/>
      <c r="R1209" s="98"/>
      <c r="S1209" s="98"/>
      <c r="T1209" s="98"/>
      <c r="U1209" s="99"/>
      <c r="V1209" s="98"/>
      <c r="W1209" s="98"/>
      <c r="X1209" s="99"/>
      <c r="Y1209" s="98"/>
    </row>
    <row r="1210" spans="2:25" s="90" customFormat="1" ht="21" customHeight="1">
      <c r="B1210" s="101"/>
      <c r="C1210" s="98"/>
      <c r="D1210" s="102"/>
      <c r="E1210" s="103"/>
      <c r="F1210" s="103"/>
      <c r="G1210" s="104"/>
      <c r="H1210" s="104"/>
      <c r="I1210" s="99"/>
      <c r="J1210" s="99"/>
      <c r="K1210" s="98"/>
      <c r="L1210" s="99"/>
      <c r="M1210" s="98"/>
      <c r="N1210" s="100"/>
      <c r="O1210" s="100"/>
      <c r="P1210" s="97"/>
      <c r="Q1210" s="98"/>
      <c r="R1210" s="98"/>
      <c r="S1210" s="98"/>
      <c r="T1210" s="98"/>
      <c r="U1210" s="99"/>
      <c r="V1210" s="98"/>
      <c r="W1210" s="98"/>
      <c r="X1210" s="99"/>
      <c r="Y1210" s="98"/>
    </row>
    <row r="1211" spans="2:25" s="90" customFormat="1" ht="21" customHeight="1">
      <c r="B1211" s="101"/>
      <c r="C1211" s="98"/>
      <c r="D1211" s="102"/>
      <c r="E1211" s="103"/>
      <c r="F1211" s="103"/>
      <c r="G1211" s="104"/>
      <c r="H1211" s="104"/>
      <c r="I1211" s="99"/>
      <c r="J1211" s="99"/>
      <c r="K1211" s="98"/>
      <c r="L1211" s="99"/>
      <c r="M1211" s="98"/>
      <c r="N1211" s="100"/>
      <c r="O1211" s="100"/>
      <c r="P1211" s="97"/>
      <c r="Q1211" s="98"/>
      <c r="R1211" s="98"/>
      <c r="S1211" s="98"/>
      <c r="T1211" s="98"/>
      <c r="U1211" s="99"/>
      <c r="V1211" s="98"/>
      <c r="W1211" s="98"/>
      <c r="X1211" s="99"/>
      <c r="Y1211" s="98"/>
    </row>
    <row r="1212" spans="2:25" s="90" customFormat="1" ht="21" customHeight="1">
      <c r="B1212" s="101"/>
      <c r="C1212" s="98"/>
      <c r="D1212" s="102"/>
      <c r="E1212" s="103"/>
      <c r="F1212" s="103"/>
      <c r="G1212" s="104"/>
      <c r="H1212" s="104"/>
      <c r="I1212" s="99"/>
      <c r="J1212" s="99"/>
      <c r="K1212" s="98"/>
      <c r="L1212" s="99"/>
      <c r="M1212" s="98"/>
      <c r="N1212" s="100"/>
      <c r="O1212" s="100"/>
      <c r="P1212" s="97"/>
      <c r="Q1212" s="98"/>
      <c r="R1212" s="98"/>
      <c r="S1212" s="98"/>
      <c r="T1212" s="98"/>
      <c r="U1212" s="99"/>
      <c r="V1212" s="98"/>
      <c r="W1212" s="98"/>
      <c r="X1212" s="99"/>
      <c r="Y1212" s="98"/>
    </row>
    <row r="1213" spans="2:25" s="90" customFormat="1" ht="21" customHeight="1">
      <c r="B1213" s="101"/>
      <c r="C1213" s="98"/>
      <c r="D1213" s="102"/>
      <c r="E1213" s="103"/>
      <c r="F1213" s="103"/>
      <c r="G1213" s="104"/>
      <c r="H1213" s="104"/>
      <c r="I1213" s="99"/>
      <c r="J1213" s="99"/>
      <c r="K1213" s="98"/>
      <c r="L1213" s="99"/>
      <c r="M1213" s="98"/>
      <c r="N1213" s="100"/>
      <c r="O1213" s="100"/>
      <c r="P1213" s="97"/>
      <c r="Q1213" s="98"/>
      <c r="R1213" s="98"/>
      <c r="S1213" s="98"/>
      <c r="T1213" s="98"/>
      <c r="U1213" s="99"/>
      <c r="V1213" s="98"/>
      <c r="W1213" s="98"/>
      <c r="X1213" s="99"/>
      <c r="Y1213" s="98"/>
    </row>
    <row r="1214" spans="2:25" s="90" customFormat="1" ht="21" customHeight="1">
      <c r="B1214" s="101"/>
      <c r="C1214" s="98"/>
      <c r="D1214" s="102"/>
      <c r="E1214" s="103"/>
      <c r="F1214" s="103"/>
      <c r="G1214" s="104"/>
      <c r="H1214" s="104"/>
      <c r="I1214" s="99"/>
      <c r="J1214" s="99"/>
      <c r="K1214" s="98"/>
      <c r="L1214" s="99"/>
      <c r="M1214" s="98"/>
      <c r="N1214" s="100"/>
      <c r="O1214" s="100"/>
      <c r="P1214" s="97"/>
      <c r="Q1214" s="98"/>
      <c r="R1214" s="98"/>
      <c r="S1214" s="98"/>
      <c r="T1214" s="98"/>
      <c r="U1214" s="99"/>
      <c r="V1214" s="98"/>
      <c r="W1214" s="98"/>
      <c r="X1214" s="99"/>
      <c r="Y1214" s="98"/>
    </row>
    <row r="1215" spans="2:25" s="90" customFormat="1" ht="21" customHeight="1">
      <c r="B1215" s="101"/>
      <c r="C1215" s="98"/>
      <c r="D1215" s="102"/>
      <c r="E1215" s="103"/>
      <c r="F1215" s="103"/>
      <c r="G1215" s="104"/>
      <c r="H1215" s="104"/>
      <c r="I1215" s="99"/>
      <c r="J1215" s="99"/>
      <c r="K1215" s="98"/>
      <c r="L1215" s="99"/>
      <c r="M1215" s="98"/>
      <c r="N1215" s="100"/>
      <c r="O1215" s="100"/>
      <c r="P1215" s="97"/>
      <c r="Q1215" s="98"/>
      <c r="R1215" s="98"/>
      <c r="S1215" s="98"/>
      <c r="T1215" s="98"/>
      <c r="U1215" s="99"/>
      <c r="V1215" s="98"/>
      <c r="W1215" s="98"/>
      <c r="X1215" s="99"/>
      <c r="Y1215" s="98"/>
    </row>
    <row r="1216" spans="2:25" s="90" customFormat="1" ht="21" customHeight="1">
      <c r="B1216" s="101"/>
      <c r="C1216" s="98"/>
      <c r="D1216" s="102"/>
      <c r="E1216" s="103"/>
      <c r="F1216" s="103"/>
      <c r="G1216" s="104"/>
      <c r="H1216" s="104"/>
      <c r="I1216" s="99"/>
      <c r="J1216" s="99"/>
      <c r="K1216" s="98"/>
      <c r="L1216" s="99"/>
      <c r="M1216" s="98"/>
      <c r="N1216" s="100"/>
      <c r="O1216" s="100"/>
      <c r="P1216" s="97"/>
      <c r="Q1216" s="98"/>
      <c r="R1216" s="98"/>
      <c r="S1216" s="98"/>
      <c r="T1216" s="98"/>
      <c r="U1216" s="99"/>
      <c r="V1216" s="98"/>
      <c r="W1216" s="98"/>
      <c r="X1216" s="99"/>
      <c r="Y1216" s="98"/>
    </row>
    <row r="1217" spans="2:25" s="90" customFormat="1" ht="21" customHeight="1">
      <c r="B1217" s="101"/>
      <c r="C1217" s="98"/>
      <c r="D1217" s="102"/>
      <c r="E1217" s="103"/>
      <c r="F1217" s="103"/>
      <c r="G1217" s="104"/>
      <c r="H1217" s="104"/>
      <c r="I1217" s="99"/>
      <c r="J1217" s="99"/>
      <c r="K1217" s="98"/>
      <c r="L1217" s="99"/>
      <c r="M1217" s="98"/>
      <c r="N1217" s="100"/>
      <c r="O1217" s="100"/>
      <c r="P1217" s="97"/>
      <c r="Q1217" s="98"/>
      <c r="R1217" s="98"/>
      <c r="S1217" s="98"/>
      <c r="T1217" s="98"/>
      <c r="U1217" s="99"/>
      <c r="V1217" s="98"/>
      <c r="W1217" s="98"/>
      <c r="X1217" s="99"/>
      <c r="Y1217" s="98"/>
    </row>
    <row r="1218" spans="2:25" s="90" customFormat="1" ht="21" customHeight="1">
      <c r="B1218" s="101"/>
      <c r="C1218" s="98"/>
      <c r="D1218" s="102"/>
      <c r="E1218" s="103"/>
      <c r="F1218" s="103"/>
      <c r="G1218" s="104"/>
      <c r="H1218" s="104"/>
      <c r="I1218" s="99"/>
      <c r="J1218" s="99"/>
      <c r="K1218" s="98"/>
      <c r="L1218" s="99"/>
      <c r="M1218" s="98"/>
      <c r="N1218" s="100"/>
      <c r="O1218" s="100"/>
      <c r="P1218" s="97"/>
      <c r="Q1218" s="98"/>
      <c r="R1218" s="98"/>
      <c r="S1218" s="98"/>
      <c r="T1218" s="98"/>
      <c r="U1218" s="99"/>
      <c r="V1218" s="98"/>
      <c r="W1218" s="98"/>
      <c r="X1218" s="99"/>
      <c r="Y1218" s="98"/>
    </row>
    <row r="1219" spans="2:25" s="90" customFormat="1" ht="21" customHeight="1">
      <c r="B1219" s="101"/>
      <c r="C1219" s="98"/>
      <c r="D1219" s="102"/>
      <c r="E1219" s="103"/>
      <c r="F1219" s="103"/>
      <c r="G1219" s="104"/>
      <c r="H1219" s="104"/>
      <c r="I1219" s="99"/>
      <c r="J1219" s="99"/>
      <c r="K1219" s="98"/>
      <c r="L1219" s="99"/>
      <c r="M1219" s="98"/>
      <c r="N1219" s="100"/>
      <c r="O1219" s="100"/>
      <c r="P1219" s="97"/>
      <c r="Q1219" s="98"/>
      <c r="R1219" s="98"/>
      <c r="S1219" s="98"/>
      <c r="T1219" s="98"/>
      <c r="U1219" s="99"/>
      <c r="V1219" s="98"/>
      <c r="W1219" s="98"/>
      <c r="X1219" s="99"/>
      <c r="Y1219" s="98"/>
    </row>
    <row r="1220" spans="2:25" s="90" customFormat="1" ht="21" customHeight="1">
      <c r="B1220" s="101"/>
      <c r="C1220" s="98"/>
      <c r="D1220" s="102"/>
      <c r="E1220" s="103"/>
      <c r="F1220" s="103"/>
      <c r="G1220" s="104"/>
      <c r="H1220" s="104"/>
      <c r="I1220" s="99"/>
      <c r="J1220" s="99"/>
      <c r="K1220" s="98"/>
      <c r="L1220" s="99"/>
      <c r="M1220" s="98"/>
      <c r="N1220" s="100"/>
      <c r="O1220" s="100"/>
      <c r="P1220" s="97"/>
      <c r="Q1220" s="98"/>
      <c r="R1220" s="98"/>
      <c r="S1220" s="98"/>
      <c r="T1220" s="98"/>
      <c r="U1220" s="99"/>
      <c r="V1220" s="98"/>
      <c r="W1220" s="98"/>
      <c r="X1220" s="99"/>
      <c r="Y1220" s="98"/>
    </row>
    <row r="1221" spans="2:25" s="90" customFormat="1" ht="21" customHeight="1">
      <c r="B1221" s="101"/>
      <c r="C1221" s="98"/>
      <c r="D1221" s="102"/>
      <c r="E1221" s="103"/>
      <c r="F1221" s="103"/>
      <c r="G1221" s="104"/>
      <c r="H1221" s="104"/>
      <c r="I1221" s="99"/>
      <c r="J1221" s="99"/>
      <c r="K1221" s="98"/>
      <c r="L1221" s="99"/>
      <c r="M1221" s="98"/>
      <c r="N1221" s="100"/>
      <c r="O1221" s="100"/>
      <c r="P1221" s="97"/>
      <c r="Q1221" s="98"/>
      <c r="R1221" s="98"/>
      <c r="S1221" s="98"/>
      <c r="T1221" s="98"/>
      <c r="U1221" s="99"/>
      <c r="V1221" s="98"/>
      <c r="W1221" s="98"/>
      <c r="X1221" s="99"/>
      <c r="Y1221" s="98"/>
    </row>
    <row r="1222" spans="2:25" s="90" customFormat="1" ht="21" customHeight="1">
      <c r="B1222" s="101"/>
      <c r="C1222" s="98"/>
      <c r="D1222" s="102"/>
      <c r="E1222" s="103"/>
      <c r="F1222" s="103"/>
      <c r="G1222" s="104"/>
      <c r="H1222" s="104"/>
      <c r="I1222" s="99"/>
      <c r="J1222" s="99"/>
      <c r="K1222" s="98"/>
      <c r="L1222" s="99"/>
      <c r="M1222" s="98"/>
      <c r="N1222" s="100"/>
      <c r="O1222" s="100"/>
      <c r="P1222" s="97"/>
      <c r="Q1222" s="98"/>
      <c r="R1222" s="98"/>
      <c r="S1222" s="98"/>
      <c r="T1222" s="98"/>
      <c r="U1222" s="99"/>
      <c r="V1222" s="98"/>
      <c r="W1222" s="98"/>
      <c r="X1222" s="99"/>
      <c r="Y1222" s="98"/>
    </row>
    <row r="1223" spans="2:25" s="90" customFormat="1" ht="21" customHeight="1">
      <c r="B1223" s="101"/>
      <c r="C1223" s="98"/>
      <c r="D1223" s="102"/>
      <c r="E1223" s="103"/>
      <c r="F1223" s="103"/>
      <c r="G1223" s="104"/>
      <c r="H1223" s="104"/>
      <c r="I1223" s="99"/>
      <c r="J1223" s="99"/>
      <c r="K1223" s="98"/>
      <c r="L1223" s="99"/>
      <c r="M1223" s="98"/>
      <c r="N1223" s="100"/>
      <c r="O1223" s="100"/>
      <c r="P1223" s="97"/>
      <c r="Q1223" s="98"/>
      <c r="R1223" s="98"/>
      <c r="S1223" s="98"/>
      <c r="T1223" s="98"/>
      <c r="U1223" s="99"/>
      <c r="V1223" s="98"/>
      <c r="W1223" s="98"/>
      <c r="X1223" s="99"/>
      <c r="Y1223" s="98"/>
    </row>
    <row r="1224" spans="2:25" s="90" customFormat="1" ht="21" customHeight="1">
      <c r="B1224" s="101"/>
      <c r="C1224" s="98"/>
      <c r="D1224" s="102"/>
      <c r="E1224" s="103"/>
      <c r="F1224" s="103"/>
      <c r="G1224" s="104"/>
      <c r="H1224" s="104"/>
      <c r="I1224" s="99"/>
      <c r="J1224" s="99"/>
      <c r="K1224" s="98"/>
      <c r="L1224" s="99"/>
      <c r="M1224" s="98"/>
      <c r="N1224" s="100"/>
      <c r="O1224" s="100"/>
      <c r="P1224" s="97"/>
      <c r="Q1224" s="98"/>
      <c r="R1224" s="98"/>
      <c r="S1224" s="98"/>
      <c r="T1224" s="98"/>
      <c r="U1224" s="99"/>
      <c r="V1224" s="98"/>
      <c r="W1224" s="98"/>
      <c r="X1224" s="99"/>
      <c r="Y1224" s="98"/>
    </row>
    <row r="1225" spans="2:25" s="90" customFormat="1" ht="21" customHeight="1">
      <c r="B1225" s="101"/>
      <c r="C1225" s="98"/>
      <c r="D1225" s="102"/>
      <c r="E1225" s="103"/>
      <c r="F1225" s="103"/>
      <c r="G1225" s="104"/>
      <c r="H1225" s="104"/>
      <c r="I1225" s="99"/>
      <c r="J1225" s="99"/>
      <c r="K1225" s="98"/>
      <c r="L1225" s="99"/>
      <c r="M1225" s="98"/>
      <c r="N1225" s="100"/>
      <c r="O1225" s="100"/>
      <c r="P1225" s="97"/>
      <c r="Q1225" s="98"/>
      <c r="R1225" s="98"/>
      <c r="S1225" s="98"/>
      <c r="T1225" s="98"/>
      <c r="U1225" s="99"/>
      <c r="V1225" s="98"/>
      <c r="W1225" s="98"/>
      <c r="X1225" s="99"/>
      <c r="Y1225" s="98"/>
    </row>
    <row r="1226" spans="2:25" s="90" customFormat="1" ht="21" customHeight="1">
      <c r="B1226" s="101"/>
      <c r="C1226" s="98"/>
      <c r="D1226" s="102"/>
      <c r="E1226" s="103"/>
      <c r="F1226" s="103"/>
      <c r="G1226" s="104"/>
      <c r="H1226" s="104"/>
      <c r="I1226" s="99"/>
      <c r="J1226" s="99"/>
      <c r="K1226" s="98"/>
      <c r="L1226" s="99"/>
      <c r="M1226" s="98"/>
      <c r="N1226" s="100"/>
      <c r="O1226" s="100"/>
      <c r="P1226" s="97"/>
      <c r="Q1226" s="98"/>
      <c r="R1226" s="98"/>
      <c r="S1226" s="98"/>
      <c r="T1226" s="98"/>
      <c r="U1226" s="99"/>
      <c r="V1226" s="98"/>
      <c r="W1226" s="98"/>
      <c r="X1226" s="99"/>
      <c r="Y1226" s="98"/>
    </row>
    <row r="1227" spans="2:25" s="90" customFormat="1" ht="21" customHeight="1">
      <c r="B1227" s="101"/>
      <c r="C1227" s="98"/>
      <c r="D1227" s="102"/>
      <c r="E1227" s="103"/>
      <c r="F1227" s="103"/>
      <c r="G1227" s="104"/>
      <c r="H1227" s="104"/>
      <c r="I1227" s="99"/>
      <c r="J1227" s="99"/>
      <c r="K1227" s="98"/>
      <c r="L1227" s="99"/>
      <c r="M1227" s="98"/>
      <c r="N1227" s="100"/>
      <c r="O1227" s="100"/>
      <c r="P1227" s="97"/>
      <c r="Q1227" s="98"/>
      <c r="R1227" s="98"/>
      <c r="S1227" s="98"/>
      <c r="T1227" s="98"/>
      <c r="U1227" s="99"/>
      <c r="V1227" s="98"/>
      <c r="W1227" s="98"/>
      <c r="X1227" s="99"/>
      <c r="Y1227" s="98"/>
    </row>
    <row r="1228" spans="2:25" s="90" customFormat="1" ht="21" customHeight="1">
      <c r="B1228" s="101"/>
      <c r="C1228" s="98"/>
      <c r="D1228" s="102"/>
      <c r="E1228" s="103"/>
      <c r="F1228" s="103"/>
      <c r="G1228" s="104"/>
      <c r="H1228" s="104"/>
      <c r="I1228" s="99"/>
      <c r="J1228" s="99"/>
      <c r="K1228" s="98"/>
      <c r="L1228" s="99"/>
      <c r="M1228" s="98"/>
      <c r="N1228" s="100"/>
      <c r="O1228" s="100"/>
      <c r="P1228" s="97"/>
      <c r="Q1228" s="98"/>
      <c r="R1228" s="98"/>
      <c r="S1228" s="98"/>
      <c r="T1228" s="98"/>
      <c r="U1228" s="99"/>
      <c r="V1228" s="98"/>
      <c r="W1228" s="98"/>
      <c r="X1228" s="99"/>
      <c r="Y1228" s="98"/>
    </row>
    <row r="1229" spans="2:25" s="90" customFormat="1" ht="21" customHeight="1">
      <c r="B1229" s="101"/>
      <c r="C1229" s="98"/>
      <c r="D1229" s="102"/>
      <c r="E1229" s="103"/>
      <c r="F1229" s="103"/>
      <c r="G1229" s="104"/>
      <c r="H1229" s="104"/>
      <c r="I1229" s="99"/>
      <c r="J1229" s="99"/>
      <c r="K1229" s="98"/>
      <c r="L1229" s="99"/>
      <c r="M1229" s="98"/>
      <c r="N1229" s="100"/>
      <c r="O1229" s="100"/>
      <c r="P1229" s="97"/>
      <c r="Q1229" s="98"/>
      <c r="R1229" s="98"/>
      <c r="S1229" s="98"/>
      <c r="T1229" s="98"/>
      <c r="U1229" s="99"/>
      <c r="V1229" s="98"/>
      <c r="W1229" s="98"/>
      <c r="X1229" s="99"/>
      <c r="Y1229" s="98"/>
    </row>
    <row r="1230" spans="2:25" s="90" customFormat="1" ht="21" customHeight="1">
      <c r="B1230" s="101"/>
      <c r="C1230" s="98"/>
      <c r="D1230" s="102"/>
      <c r="E1230" s="103"/>
      <c r="F1230" s="103"/>
      <c r="G1230" s="104"/>
      <c r="H1230" s="104"/>
      <c r="I1230" s="99"/>
      <c r="J1230" s="99"/>
      <c r="K1230" s="98"/>
      <c r="L1230" s="99"/>
      <c r="M1230" s="98"/>
      <c r="N1230" s="100"/>
      <c r="O1230" s="100"/>
      <c r="P1230" s="97"/>
      <c r="Q1230" s="98"/>
      <c r="R1230" s="98"/>
      <c r="S1230" s="98"/>
      <c r="T1230" s="98"/>
      <c r="U1230" s="99"/>
      <c r="V1230" s="98"/>
      <c r="W1230" s="98"/>
      <c r="X1230" s="99"/>
      <c r="Y1230" s="98"/>
    </row>
    <row r="1231" spans="2:25" s="90" customFormat="1" ht="21" customHeight="1">
      <c r="B1231" s="101"/>
      <c r="C1231" s="98"/>
      <c r="D1231" s="102"/>
      <c r="E1231" s="103"/>
      <c r="F1231" s="103"/>
      <c r="G1231" s="104"/>
      <c r="H1231" s="104"/>
      <c r="I1231" s="99"/>
      <c r="J1231" s="99"/>
      <c r="K1231" s="98"/>
      <c r="L1231" s="99"/>
      <c r="M1231" s="98"/>
      <c r="N1231" s="100"/>
      <c r="O1231" s="100"/>
      <c r="P1231" s="97"/>
      <c r="Q1231" s="98"/>
      <c r="R1231" s="98"/>
      <c r="S1231" s="98"/>
      <c r="T1231" s="98"/>
      <c r="U1231" s="99"/>
      <c r="V1231" s="98"/>
      <c r="W1231" s="98"/>
      <c r="X1231" s="99"/>
      <c r="Y1231" s="98"/>
    </row>
    <row r="1232" spans="2:25" s="90" customFormat="1" ht="21" customHeight="1">
      <c r="B1232" s="101"/>
      <c r="C1232" s="98"/>
      <c r="D1232" s="102"/>
      <c r="E1232" s="103"/>
      <c r="F1232" s="103"/>
      <c r="G1232" s="104"/>
      <c r="H1232" s="104"/>
      <c r="I1232" s="99"/>
      <c r="J1232" s="99"/>
      <c r="K1232" s="98"/>
      <c r="L1232" s="99"/>
      <c r="M1232" s="98"/>
      <c r="N1232" s="100"/>
      <c r="O1232" s="100"/>
      <c r="P1232" s="97"/>
      <c r="Q1232" s="98"/>
      <c r="R1232" s="98"/>
      <c r="S1232" s="98"/>
      <c r="T1232" s="98"/>
      <c r="U1232" s="99"/>
      <c r="V1232" s="98"/>
      <c r="W1232" s="98"/>
      <c r="X1232" s="99"/>
      <c r="Y1232" s="98"/>
    </row>
    <row r="1233" spans="2:25" s="90" customFormat="1" ht="21" customHeight="1">
      <c r="B1233" s="101"/>
      <c r="C1233" s="98"/>
      <c r="D1233" s="102"/>
      <c r="E1233" s="103"/>
      <c r="F1233" s="103"/>
      <c r="G1233" s="104"/>
      <c r="H1233" s="104"/>
      <c r="I1233" s="99"/>
      <c r="J1233" s="99"/>
      <c r="K1233" s="98"/>
      <c r="L1233" s="99"/>
      <c r="M1233" s="98"/>
      <c r="N1233" s="100"/>
      <c r="O1233" s="100"/>
      <c r="P1233" s="97"/>
      <c r="Q1233" s="98"/>
      <c r="R1233" s="98"/>
      <c r="S1233" s="98"/>
      <c r="T1233" s="98"/>
      <c r="U1233" s="99"/>
      <c r="V1233" s="98"/>
      <c r="W1233" s="98"/>
      <c r="X1233" s="99"/>
      <c r="Y1233" s="98"/>
    </row>
    <row r="1234" spans="2:25" s="90" customFormat="1" ht="21" customHeight="1">
      <c r="B1234" s="101"/>
      <c r="C1234" s="98"/>
      <c r="D1234" s="102"/>
      <c r="E1234" s="103"/>
      <c r="F1234" s="103"/>
      <c r="G1234" s="104"/>
      <c r="H1234" s="104"/>
      <c r="I1234" s="99"/>
      <c r="J1234" s="99"/>
      <c r="K1234" s="98"/>
      <c r="L1234" s="99"/>
      <c r="M1234" s="98"/>
      <c r="N1234" s="100"/>
      <c r="O1234" s="100"/>
      <c r="P1234" s="97"/>
      <c r="Q1234" s="98"/>
      <c r="R1234" s="98"/>
      <c r="S1234" s="98"/>
      <c r="T1234" s="98"/>
      <c r="U1234" s="99"/>
      <c r="V1234" s="98"/>
      <c r="W1234" s="98"/>
      <c r="X1234" s="99"/>
      <c r="Y1234" s="98"/>
    </row>
    <row r="1235" spans="2:25" s="90" customFormat="1" ht="21" customHeight="1">
      <c r="B1235" s="101"/>
      <c r="C1235" s="98"/>
      <c r="D1235" s="102"/>
      <c r="E1235" s="103"/>
      <c r="F1235" s="103"/>
      <c r="G1235" s="104"/>
      <c r="H1235" s="104"/>
      <c r="I1235" s="99"/>
      <c r="J1235" s="99"/>
      <c r="K1235" s="98"/>
      <c r="L1235" s="99"/>
      <c r="M1235" s="98"/>
      <c r="N1235" s="100"/>
      <c r="O1235" s="100"/>
      <c r="P1235" s="97"/>
      <c r="Q1235" s="98"/>
      <c r="R1235" s="98"/>
      <c r="S1235" s="98"/>
      <c r="T1235" s="98"/>
      <c r="U1235" s="99"/>
      <c r="V1235" s="98"/>
      <c r="W1235" s="98"/>
      <c r="X1235" s="99"/>
      <c r="Y1235" s="98"/>
    </row>
    <row r="1236" spans="2:25" s="90" customFormat="1" ht="21" customHeight="1">
      <c r="B1236" s="101"/>
      <c r="C1236" s="98"/>
      <c r="D1236" s="102"/>
      <c r="E1236" s="103"/>
      <c r="F1236" s="103"/>
      <c r="G1236" s="104"/>
      <c r="H1236" s="104"/>
      <c r="I1236" s="99"/>
      <c r="J1236" s="99"/>
      <c r="K1236" s="98"/>
      <c r="L1236" s="99"/>
      <c r="M1236" s="98"/>
      <c r="N1236" s="100"/>
      <c r="O1236" s="100"/>
      <c r="P1236" s="97"/>
      <c r="Q1236" s="98"/>
      <c r="R1236" s="98"/>
      <c r="S1236" s="98"/>
      <c r="T1236" s="98"/>
      <c r="U1236" s="99"/>
      <c r="V1236" s="98"/>
      <c r="W1236" s="98"/>
      <c r="X1236" s="99"/>
      <c r="Y1236" s="98"/>
    </row>
    <row r="1237" spans="2:25" s="90" customFormat="1" ht="21" customHeight="1">
      <c r="B1237" s="101"/>
      <c r="C1237" s="98"/>
      <c r="D1237" s="102"/>
      <c r="E1237" s="103"/>
      <c r="F1237" s="103"/>
      <c r="G1237" s="104"/>
      <c r="H1237" s="104"/>
      <c r="I1237" s="99"/>
      <c r="J1237" s="99"/>
      <c r="K1237" s="98"/>
      <c r="L1237" s="99"/>
      <c r="M1237" s="98"/>
      <c r="N1237" s="100"/>
      <c r="O1237" s="100"/>
      <c r="P1237" s="97"/>
      <c r="Q1237" s="98"/>
      <c r="R1237" s="98"/>
      <c r="S1237" s="98"/>
      <c r="T1237" s="98"/>
      <c r="U1237" s="99"/>
      <c r="V1237" s="98"/>
      <c r="W1237" s="98"/>
      <c r="X1237" s="99"/>
      <c r="Y1237" s="98"/>
    </row>
    <row r="1238" spans="2:25" s="90" customFormat="1" ht="21" customHeight="1">
      <c r="B1238" s="101"/>
      <c r="C1238" s="98"/>
      <c r="D1238" s="102"/>
      <c r="E1238" s="103"/>
      <c r="F1238" s="103"/>
      <c r="G1238" s="104"/>
      <c r="H1238" s="104"/>
      <c r="I1238" s="99"/>
      <c r="J1238" s="99"/>
      <c r="K1238" s="98"/>
      <c r="L1238" s="99"/>
      <c r="M1238" s="98"/>
      <c r="N1238" s="100"/>
      <c r="O1238" s="100"/>
      <c r="P1238" s="97"/>
      <c r="Q1238" s="98"/>
      <c r="R1238" s="98"/>
      <c r="S1238" s="98"/>
      <c r="T1238" s="98"/>
      <c r="U1238" s="99"/>
      <c r="V1238" s="98"/>
      <c r="W1238" s="98"/>
      <c r="X1238" s="99"/>
      <c r="Y1238" s="98"/>
    </row>
    <row r="1239" spans="2:25" s="90" customFormat="1" ht="21" customHeight="1">
      <c r="B1239" s="101"/>
      <c r="C1239" s="98"/>
      <c r="D1239" s="102"/>
      <c r="E1239" s="103"/>
      <c r="F1239" s="103"/>
      <c r="G1239" s="104"/>
      <c r="H1239" s="104"/>
      <c r="I1239" s="99"/>
      <c r="J1239" s="99"/>
      <c r="K1239" s="98"/>
      <c r="L1239" s="99"/>
      <c r="M1239" s="98"/>
      <c r="N1239" s="100"/>
      <c r="O1239" s="100"/>
      <c r="P1239" s="97"/>
      <c r="Q1239" s="98"/>
      <c r="R1239" s="98"/>
      <c r="S1239" s="98"/>
      <c r="T1239" s="98"/>
      <c r="U1239" s="99"/>
      <c r="V1239" s="98"/>
      <c r="W1239" s="98"/>
      <c r="X1239" s="99"/>
      <c r="Y1239" s="98"/>
    </row>
    <row r="1240" spans="2:25" s="90" customFormat="1" ht="21" customHeight="1">
      <c r="B1240" s="101"/>
      <c r="C1240" s="98"/>
      <c r="D1240" s="102"/>
      <c r="E1240" s="103"/>
      <c r="F1240" s="103"/>
      <c r="G1240" s="104"/>
      <c r="H1240" s="104"/>
      <c r="I1240" s="99"/>
      <c r="J1240" s="99"/>
      <c r="K1240" s="98"/>
      <c r="L1240" s="99"/>
      <c r="M1240" s="98"/>
      <c r="N1240" s="100"/>
      <c r="O1240" s="100"/>
      <c r="P1240" s="97"/>
      <c r="Q1240" s="98"/>
      <c r="R1240" s="98"/>
      <c r="S1240" s="98"/>
      <c r="T1240" s="98"/>
      <c r="U1240" s="99"/>
      <c r="V1240" s="98"/>
      <c r="W1240" s="98"/>
      <c r="X1240" s="99"/>
      <c r="Y1240" s="98"/>
    </row>
    <row r="1241" spans="2:25" s="90" customFormat="1" ht="21" customHeight="1">
      <c r="B1241" s="101"/>
      <c r="C1241" s="98"/>
      <c r="D1241" s="102"/>
      <c r="E1241" s="103"/>
      <c r="F1241" s="103"/>
      <c r="G1241" s="104"/>
      <c r="H1241" s="104"/>
      <c r="I1241" s="99"/>
      <c r="J1241" s="99"/>
      <c r="K1241" s="98"/>
      <c r="L1241" s="99"/>
      <c r="M1241" s="98"/>
      <c r="N1241" s="100"/>
      <c r="O1241" s="100"/>
      <c r="P1241" s="97"/>
      <c r="Q1241" s="98"/>
      <c r="R1241" s="98"/>
      <c r="S1241" s="98"/>
      <c r="T1241" s="98"/>
      <c r="U1241" s="99"/>
      <c r="V1241" s="98"/>
      <c r="W1241" s="98"/>
      <c r="X1241" s="99"/>
      <c r="Y1241" s="98"/>
    </row>
    <row r="1242" spans="2:25" s="90" customFormat="1" ht="21" customHeight="1">
      <c r="B1242" s="101"/>
      <c r="C1242" s="98"/>
      <c r="D1242" s="102"/>
      <c r="E1242" s="103"/>
      <c r="F1242" s="103"/>
      <c r="G1242" s="104"/>
      <c r="H1242" s="104"/>
      <c r="I1242" s="99"/>
      <c r="J1242" s="99"/>
      <c r="K1242" s="98"/>
      <c r="L1242" s="99"/>
      <c r="M1242" s="98"/>
      <c r="N1242" s="100"/>
      <c r="O1242" s="100"/>
      <c r="P1242" s="97"/>
      <c r="Q1242" s="98"/>
      <c r="R1242" s="98"/>
      <c r="S1242" s="98"/>
      <c r="T1242" s="98"/>
      <c r="U1242" s="99"/>
      <c r="V1242" s="98"/>
      <c r="W1242" s="98"/>
      <c r="X1242" s="99"/>
      <c r="Y1242" s="98"/>
    </row>
    <row r="1243" spans="2:25" s="90" customFormat="1" ht="21" customHeight="1">
      <c r="B1243" s="101"/>
      <c r="C1243" s="98"/>
      <c r="D1243" s="102"/>
      <c r="E1243" s="103"/>
      <c r="F1243" s="103"/>
      <c r="G1243" s="104"/>
      <c r="H1243" s="104"/>
      <c r="I1243" s="99"/>
      <c r="J1243" s="99"/>
      <c r="K1243" s="98"/>
      <c r="L1243" s="99"/>
      <c r="M1243" s="98"/>
      <c r="N1243" s="100"/>
      <c r="O1243" s="100"/>
      <c r="P1243" s="97"/>
      <c r="Q1243" s="98"/>
      <c r="R1243" s="98"/>
      <c r="S1243" s="98"/>
      <c r="T1243" s="98"/>
      <c r="U1243" s="99"/>
      <c r="V1243" s="98"/>
      <c r="W1243" s="98"/>
      <c r="X1243" s="99"/>
      <c r="Y1243" s="98"/>
    </row>
    <row r="1244" spans="2:25" s="90" customFormat="1" ht="21" customHeight="1">
      <c r="B1244" s="101"/>
      <c r="C1244" s="98"/>
      <c r="D1244" s="102"/>
      <c r="E1244" s="103"/>
      <c r="F1244" s="103"/>
      <c r="G1244" s="104"/>
      <c r="H1244" s="104"/>
      <c r="I1244" s="99"/>
      <c r="J1244" s="99"/>
      <c r="K1244" s="98"/>
      <c r="L1244" s="99"/>
      <c r="M1244" s="98"/>
      <c r="N1244" s="100"/>
      <c r="O1244" s="100"/>
      <c r="P1244" s="97"/>
      <c r="Q1244" s="98"/>
      <c r="R1244" s="98"/>
      <c r="S1244" s="98"/>
      <c r="T1244" s="98"/>
      <c r="U1244" s="99"/>
      <c r="V1244" s="98"/>
      <c r="W1244" s="98"/>
      <c r="X1244" s="99"/>
      <c r="Y1244" s="98"/>
    </row>
    <row r="1245" spans="2:25" s="90" customFormat="1" ht="21" customHeight="1">
      <c r="B1245" s="101"/>
      <c r="C1245" s="98"/>
      <c r="D1245" s="102"/>
      <c r="E1245" s="103"/>
      <c r="F1245" s="103"/>
      <c r="G1245" s="104"/>
      <c r="H1245" s="104"/>
      <c r="I1245" s="99"/>
      <c r="J1245" s="99"/>
      <c r="K1245" s="98"/>
      <c r="L1245" s="99"/>
      <c r="M1245" s="98"/>
      <c r="N1245" s="100"/>
      <c r="O1245" s="100"/>
      <c r="P1245" s="97"/>
      <c r="Q1245" s="98"/>
      <c r="R1245" s="98"/>
      <c r="S1245" s="98"/>
      <c r="T1245" s="98"/>
      <c r="U1245" s="99"/>
      <c r="V1245" s="98"/>
      <c r="W1245" s="98"/>
      <c r="X1245" s="99"/>
      <c r="Y1245" s="98"/>
    </row>
    <row r="1246" spans="2:25" s="90" customFormat="1" ht="21" customHeight="1">
      <c r="B1246" s="101"/>
      <c r="C1246" s="98"/>
      <c r="D1246" s="102"/>
      <c r="E1246" s="103"/>
      <c r="F1246" s="103"/>
      <c r="G1246" s="104"/>
      <c r="H1246" s="104"/>
      <c r="I1246" s="99"/>
      <c r="J1246" s="99"/>
      <c r="K1246" s="98"/>
      <c r="L1246" s="99"/>
      <c r="M1246" s="98"/>
      <c r="N1246" s="100"/>
      <c r="O1246" s="100"/>
      <c r="P1246" s="97"/>
      <c r="Q1246" s="98"/>
      <c r="R1246" s="98"/>
      <c r="S1246" s="98"/>
      <c r="T1246" s="98"/>
      <c r="U1246" s="99"/>
      <c r="V1246" s="98"/>
      <c r="W1246" s="98"/>
      <c r="X1246" s="99"/>
      <c r="Y1246" s="98"/>
    </row>
    <row r="1247" spans="2:25" s="90" customFormat="1" ht="21" customHeight="1">
      <c r="B1247" s="101"/>
      <c r="C1247" s="98"/>
      <c r="D1247" s="102"/>
      <c r="E1247" s="103"/>
      <c r="F1247" s="103"/>
      <c r="G1247" s="104"/>
      <c r="H1247" s="104"/>
      <c r="I1247" s="99"/>
      <c r="J1247" s="99"/>
      <c r="K1247" s="98"/>
      <c r="L1247" s="99"/>
      <c r="M1247" s="98"/>
      <c r="N1247" s="100"/>
      <c r="O1247" s="100"/>
      <c r="P1247" s="97"/>
      <c r="Q1247" s="98"/>
      <c r="R1247" s="98"/>
      <c r="S1247" s="98"/>
      <c r="T1247" s="98"/>
      <c r="U1247" s="99"/>
      <c r="V1247" s="98"/>
      <c r="W1247" s="98"/>
      <c r="X1247" s="99"/>
      <c r="Y1247" s="98"/>
    </row>
    <row r="1248" spans="2:25" s="90" customFormat="1" ht="21" customHeight="1">
      <c r="B1248" s="101"/>
      <c r="C1248" s="98"/>
      <c r="D1248" s="102"/>
      <c r="E1248" s="103"/>
      <c r="F1248" s="103"/>
      <c r="G1248" s="104"/>
      <c r="H1248" s="104"/>
      <c r="I1248" s="99"/>
      <c r="J1248" s="99"/>
      <c r="K1248" s="98"/>
      <c r="L1248" s="99"/>
      <c r="M1248" s="98"/>
      <c r="N1248" s="100"/>
      <c r="O1248" s="100"/>
      <c r="P1248" s="97"/>
      <c r="Q1248" s="98"/>
      <c r="R1248" s="98"/>
      <c r="S1248" s="98"/>
      <c r="T1248" s="98"/>
      <c r="U1248" s="99"/>
      <c r="V1248" s="98"/>
      <c r="W1248" s="98"/>
      <c r="X1248" s="99"/>
      <c r="Y1248" s="98"/>
    </row>
    <row r="1249" spans="2:25" s="90" customFormat="1" ht="21" customHeight="1">
      <c r="B1249" s="101"/>
      <c r="C1249" s="98"/>
      <c r="D1249" s="102"/>
      <c r="E1249" s="103"/>
      <c r="F1249" s="103"/>
      <c r="G1249" s="104"/>
      <c r="H1249" s="104"/>
      <c r="I1249" s="99"/>
      <c r="J1249" s="99"/>
      <c r="K1249" s="98"/>
      <c r="L1249" s="99"/>
      <c r="M1249" s="98"/>
      <c r="N1249" s="100"/>
      <c r="O1249" s="100"/>
      <c r="P1249" s="97"/>
      <c r="Q1249" s="98"/>
      <c r="R1249" s="98"/>
      <c r="S1249" s="98"/>
      <c r="T1249" s="98"/>
      <c r="U1249" s="99"/>
      <c r="V1249" s="98"/>
      <c r="W1249" s="98"/>
      <c r="X1249" s="99"/>
      <c r="Y1249" s="98"/>
    </row>
    <row r="1250" spans="2:25" s="90" customFormat="1" ht="21" customHeight="1">
      <c r="B1250" s="101"/>
      <c r="C1250" s="98"/>
      <c r="D1250" s="102"/>
      <c r="E1250" s="103"/>
      <c r="F1250" s="103"/>
      <c r="G1250" s="104"/>
      <c r="H1250" s="104"/>
      <c r="I1250" s="99"/>
      <c r="J1250" s="99"/>
      <c r="K1250" s="98"/>
      <c r="L1250" s="99"/>
      <c r="M1250" s="98"/>
      <c r="N1250" s="100"/>
      <c r="O1250" s="100"/>
      <c r="P1250" s="97"/>
      <c r="Q1250" s="98"/>
      <c r="R1250" s="98"/>
      <c r="S1250" s="98"/>
      <c r="T1250" s="98"/>
      <c r="U1250" s="99"/>
      <c r="V1250" s="98"/>
      <c r="W1250" s="98"/>
      <c r="X1250" s="99"/>
      <c r="Y1250" s="98"/>
    </row>
    <row r="1251" spans="2:25" s="90" customFormat="1" ht="21" customHeight="1">
      <c r="B1251" s="101"/>
      <c r="C1251" s="98"/>
      <c r="D1251" s="102"/>
      <c r="E1251" s="103"/>
      <c r="F1251" s="103"/>
      <c r="G1251" s="104"/>
      <c r="H1251" s="104"/>
      <c r="I1251" s="99"/>
      <c r="J1251" s="99"/>
      <c r="K1251" s="98"/>
      <c r="L1251" s="99"/>
      <c r="M1251" s="98"/>
      <c r="N1251" s="100"/>
      <c r="O1251" s="100"/>
      <c r="P1251" s="97"/>
      <c r="Q1251" s="98"/>
      <c r="R1251" s="98"/>
      <c r="S1251" s="98"/>
      <c r="T1251" s="98"/>
      <c r="U1251" s="99"/>
      <c r="V1251" s="98"/>
      <c r="W1251" s="98"/>
      <c r="X1251" s="99"/>
      <c r="Y1251" s="98"/>
    </row>
    <row r="1252" spans="2:25" s="90" customFormat="1" ht="21" customHeight="1">
      <c r="B1252" s="101"/>
      <c r="C1252" s="98"/>
      <c r="D1252" s="102"/>
      <c r="E1252" s="103"/>
      <c r="F1252" s="103"/>
      <c r="G1252" s="104"/>
      <c r="H1252" s="104"/>
      <c r="I1252" s="99"/>
      <c r="J1252" s="99"/>
      <c r="K1252" s="98"/>
      <c r="L1252" s="99"/>
      <c r="M1252" s="98"/>
      <c r="N1252" s="100"/>
      <c r="O1252" s="100"/>
      <c r="P1252" s="97"/>
      <c r="Q1252" s="98"/>
      <c r="R1252" s="98"/>
      <c r="S1252" s="98"/>
      <c r="T1252" s="98"/>
      <c r="U1252" s="99"/>
      <c r="V1252" s="98"/>
      <c r="W1252" s="98"/>
      <c r="X1252" s="99"/>
      <c r="Y1252" s="98"/>
    </row>
    <row r="1253" spans="2:25" s="90" customFormat="1" ht="21" customHeight="1">
      <c r="B1253" s="101"/>
      <c r="C1253" s="98"/>
      <c r="D1253" s="102"/>
      <c r="E1253" s="103"/>
      <c r="F1253" s="103"/>
      <c r="G1253" s="104"/>
      <c r="H1253" s="104"/>
      <c r="I1253" s="99"/>
      <c r="J1253" s="99"/>
      <c r="K1253" s="98"/>
      <c r="L1253" s="99"/>
      <c r="M1253" s="98"/>
      <c r="N1253" s="100"/>
      <c r="O1253" s="100"/>
      <c r="P1253" s="97"/>
      <c r="Q1253" s="98"/>
      <c r="R1253" s="98"/>
      <c r="S1253" s="98"/>
      <c r="T1253" s="98"/>
      <c r="U1253" s="99"/>
      <c r="V1253" s="98"/>
      <c r="W1253" s="98"/>
      <c r="X1253" s="99"/>
      <c r="Y1253" s="98"/>
    </row>
    <row r="1254" spans="2:25" s="90" customFormat="1" ht="21" customHeight="1">
      <c r="B1254" s="101"/>
      <c r="C1254" s="98"/>
      <c r="D1254" s="102"/>
      <c r="E1254" s="103"/>
      <c r="F1254" s="103"/>
      <c r="G1254" s="104"/>
      <c r="H1254" s="104"/>
      <c r="I1254" s="99"/>
      <c r="J1254" s="99"/>
      <c r="K1254" s="98"/>
      <c r="L1254" s="99"/>
      <c r="M1254" s="98"/>
      <c r="N1254" s="100"/>
      <c r="O1254" s="100"/>
      <c r="P1254" s="97"/>
      <c r="Q1254" s="98"/>
      <c r="R1254" s="98"/>
      <c r="S1254" s="98"/>
      <c r="T1254" s="98"/>
      <c r="U1254" s="99"/>
      <c r="V1254" s="98"/>
      <c r="W1254" s="98"/>
      <c r="X1254" s="99"/>
      <c r="Y1254" s="98"/>
    </row>
    <row r="1255" spans="2:25" s="90" customFormat="1" ht="21" customHeight="1">
      <c r="B1255" s="101"/>
      <c r="C1255" s="98"/>
      <c r="D1255" s="102"/>
      <c r="E1255" s="103"/>
      <c r="F1255" s="103"/>
      <c r="G1255" s="104"/>
      <c r="H1255" s="104"/>
      <c r="I1255" s="99"/>
      <c r="J1255" s="99"/>
      <c r="K1255" s="98"/>
      <c r="L1255" s="99"/>
      <c r="M1255" s="98"/>
      <c r="N1255" s="100"/>
      <c r="O1255" s="100"/>
      <c r="P1255" s="97"/>
      <c r="Q1255" s="98"/>
      <c r="R1255" s="98"/>
      <c r="S1255" s="98"/>
      <c r="T1255" s="98"/>
      <c r="U1255" s="99"/>
      <c r="V1255" s="98"/>
      <c r="W1255" s="98"/>
      <c r="X1255" s="99"/>
      <c r="Y1255" s="98"/>
    </row>
    <row r="1256" spans="2:25" s="90" customFormat="1" ht="21" customHeight="1">
      <c r="B1256" s="101"/>
      <c r="C1256" s="98"/>
      <c r="D1256" s="102"/>
      <c r="E1256" s="103"/>
      <c r="F1256" s="103"/>
      <c r="G1256" s="104"/>
      <c r="H1256" s="104"/>
      <c r="I1256" s="99"/>
      <c r="J1256" s="99"/>
      <c r="K1256" s="98"/>
      <c r="L1256" s="99"/>
      <c r="M1256" s="98"/>
      <c r="N1256" s="100"/>
      <c r="O1256" s="100"/>
      <c r="P1256" s="97"/>
      <c r="Q1256" s="98"/>
      <c r="R1256" s="98"/>
      <c r="S1256" s="98"/>
      <c r="T1256" s="98"/>
      <c r="U1256" s="99"/>
      <c r="V1256" s="98"/>
      <c r="W1256" s="98"/>
      <c r="X1256" s="99"/>
      <c r="Y1256" s="98"/>
    </row>
    <row r="1257" spans="2:25" s="90" customFormat="1" ht="21" customHeight="1">
      <c r="B1257" s="101"/>
      <c r="C1257" s="98"/>
      <c r="D1257" s="102"/>
      <c r="E1257" s="103"/>
      <c r="F1257" s="103"/>
      <c r="G1257" s="104"/>
      <c r="H1257" s="104"/>
      <c r="I1257" s="99"/>
      <c r="J1257" s="99"/>
      <c r="K1257" s="98"/>
      <c r="L1257" s="99"/>
      <c r="M1257" s="98"/>
      <c r="N1257" s="100"/>
      <c r="O1257" s="100"/>
      <c r="P1257" s="97"/>
      <c r="Q1257" s="98"/>
      <c r="R1257" s="98"/>
      <c r="S1257" s="98"/>
      <c r="T1257" s="98"/>
      <c r="U1257" s="99"/>
      <c r="V1257" s="98"/>
      <c r="W1257" s="98"/>
      <c r="X1257" s="99"/>
      <c r="Y1257" s="98"/>
    </row>
    <row r="1258" spans="2:25" s="90" customFormat="1" ht="21" customHeight="1">
      <c r="B1258" s="101"/>
      <c r="C1258" s="98"/>
      <c r="D1258" s="102"/>
      <c r="E1258" s="103"/>
      <c r="F1258" s="103"/>
      <c r="G1258" s="104"/>
      <c r="H1258" s="104"/>
      <c r="I1258" s="99"/>
      <c r="J1258" s="99"/>
      <c r="K1258" s="98"/>
      <c r="L1258" s="99"/>
      <c r="M1258" s="98"/>
      <c r="N1258" s="100"/>
      <c r="O1258" s="100"/>
      <c r="P1258" s="97"/>
      <c r="Q1258" s="98"/>
      <c r="R1258" s="98"/>
      <c r="S1258" s="98"/>
      <c r="T1258" s="98"/>
      <c r="U1258" s="99"/>
      <c r="V1258" s="98"/>
      <c r="W1258" s="98"/>
      <c r="X1258" s="99"/>
      <c r="Y1258" s="98"/>
    </row>
    <row r="1259" spans="2:25" s="90" customFormat="1" ht="21" customHeight="1">
      <c r="B1259" s="101"/>
      <c r="C1259" s="98"/>
      <c r="D1259" s="102"/>
      <c r="E1259" s="103"/>
      <c r="F1259" s="103"/>
      <c r="G1259" s="104"/>
      <c r="H1259" s="104"/>
      <c r="I1259" s="99"/>
      <c r="J1259" s="99"/>
      <c r="K1259" s="98"/>
      <c r="L1259" s="99"/>
      <c r="M1259" s="98"/>
      <c r="N1259" s="100"/>
      <c r="O1259" s="100"/>
      <c r="P1259" s="97"/>
      <c r="Q1259" s="98"/>
      <c r="R1259" s="98"/>
      <c r="S1259" s="98"/>
      <c r="T1259" s="98"/>
      <c r="U1259" s="99"/>
      <c r="V1259" s="98"/>
      <c r="W1259" s="98"/>
      <c r="X1259" s="99"/>
      <c r="Y1259" s="98"/>
    </row>
    <row r="1260" spans="2:25" s="90" customFormat="1" ht="21" customHeight="1">
      <c r="B1260" s="101"/>
      <c r="C1260" s="98"/>
      <c r="D1260" s="102"/>
      <c r="E1260" s="103"/>
      <c r="F1260" s="103"/>
      <c r="G1260" s="104"/>
      <c r="H1260" s="104"/>
      <c r="I1260" s="99"/>
      <c r="J1260" s="99"/>
      <c r="K1260" s="98"/>
      <c r="L1260" s="99"/>
      <c r="M1260" s="98"/>
      <c r="N1260" s="100"/>
      <c r="O1260" s="100"/>
      <c r="P1260" s="97"/>
      <c r="Q1260" s="98"/>
      <c r="R1260" s="98"/>
      <c r="S1260" s="98"/>
      <c r="T1260" s="98"/>
      <c r="U1260" s="99"/>
      <c r="V1260" s="98"/>
      <c r="W1260" s="98"/>
      <c r="X1260" s="99"/>
      <c r="Y1260" s="98"/>
    </row>
    <row r="1261" spans="2:25" s="90" customFormat="1" ht="21" customHeight="1">
      <c r="B1261" s="101"/>
      <c r="C1261" s="98"/>
      <c r="D1261" s="102"/>
      <c r="E1261" s="103"/>
      <c r="F1261" s="103"/>
      <c r="G1261" s="104"/>
      <c r="H1261" s="104"/>
      <c r="I1261" s="99"/>
      <c r="J1261" s="99"/>
      <c r="K1261" s="98"/>
      <c r="L1261" s="99"/>
      <c r="M1261" s="98"/>
      <c r="N1261" s="100"/>
      <c r="O1261" s="100"/>
      <c r="P1261" s="97"/>
      <c r="Q1261" s="98"/>
      <c r="R1261" s="98"/>
      <c r="S1261" s="98"/>
      <c r="T1261" s="98"/>
      <c r="U1261" s="99"/>
      <c r="V1261" s="98"/>
      <c r="W1261" s="98"/>
      <c r="X1261" s="99"/>
      <c r="Y1261" s="98"/>
    </row>
    <row r="1262" spans="2:25" s="90" customFormat="1" ht="21" customHeight="1">
      <c r="B1262" s="101"/>
      <c r="C1262" s="98"/>
      <c r="D1262" s="102"/>
      <c r="E1262" s="103"/>
      <c r="F1262" s="103"/>
      <c r="G1262" s="104"/>
      <c r="H1262" s="104"/>
      <c r="I1262" s="99"/>
      <c r="J1262" s="99"/>
      <c r="K1262" s="98"/>
      <c r="L1262" s="99"/>
      <c r="M1262" s="98"/>
      <c r="N1262" s="100"/>
      <c r="O1262" s="100"/>
      <c r="P1262" s="97"/>
      <c r="Q1262" s="98"/>
      <c r="R1262" s="98"/>
      <c r="S1262" s="98"/>
      <c r="T1262" s="98"/>
      <c r="U1262" s="99"/>
      <c r="V1262" s="98"/>
      <c r="W1262" s="98"/>
      <c r="X1262" s="99"/>
      <c r="Y1262" s="98"/>
    </row>
    <row r="1263" spans="2:25" s="90" customFormat="1" ht="21" customHeight="1">
      <c r="B1263" s="101"/>
      <c r="C1263" s="98"/>
      <c r="D1263" s="102"/>
      <c r="E1263" s="103"/>
      <c r="F1263" s="103"/>
      <c r="G1263" s="104"/>
      <c r="H1263" s="104"/>
      <c r="I1263" s="99"/>
      <c r="J1263" s="99"/>
      <c r="K1263" s="98"/>
      <c r="L1263" s="99"/>
      <c r="M1263" s="98"/>
      <c r="N1263" s="100"/>
      <c r="O1263" s="100"/>
      <c r="P1263" s="97"/>
      <c r="Q1263" s="98"/>
      <c r="R1263" s="98"/>
      <c r="S1263" s="98"/>
      <c r="T1263" s="98"/>
      <c r="U1263" s="99"/>
      <c r="V1263" s="98"/>
      <c r="W1263" s="98"/>
      <c r="X1263" s="99"/>
      <c r="Y1263" s="98"/>
    </row>
    <row r="1264" spans="2:25" s="90" customFormat="1" ht="21" customHeight="1">
      <c r="B1264" s="101"/>
      <c r="C1264" s="98"/>
      <c r="D1264" s="102"/>
      <c r="E1264" s="103"/>
      <c r="F1264" s="103"/>
      <c r="G1264" s="104"/>
      <c r="H1264" s="104"/>
      <c r="I1264" s="99"/>
      <c r="J1264" s="99"/>
      <c r="K1264" s="98"/>
      <c r="L1264" s="99"/>
      <c r="M1264" s="98"/>
      <c r="N1264" s="100"/>
      <c r="O1264" s="100"/>
      <c r="P1264" s="97"/>
      <c r="Q1264" s="98"/>
      <c r="R1264" s="98"/>
      <c r="S1264" s="98"/>
      <c r="T1264" s="98"/>
      <c r="U1264" s="99"/>
      <c r="V1264" s="98"/>
      <c r="W1264" s="98"/>
      <c r="X1264" s="99"/>
      <c r="Y1264" s="98"/>
    </row>
    <row r="1265" spans="2:25" s="90" customFormat="1" ht="21" customHeight="1">
      <c r="B1265" s="101"/>
      <c r="C1265" s="98"/>
      <c r="D1265" s="102"/>
      <c r="E1265" s="103"/>
      <c r="F1265" s="103"/>
      <c r="G1265" s="104"/>
      <c r="H1265" s="104"/>
      <c r="I1265" s="99"/>
      <c r="J1265" s="99"/>
      <c r="K1265" s="98"/>
      <c r="L1265" s="99"/>
      <c r="M1265" s="98"/>
      <c r="N1265" s="100"/>
      <c r="O1265" s="100"/>
      <c r="P1265" s="97"/>
      <c r="Q1265" s="98"/>
      <c r="R1265" s="98"/>
      <c r="S1265" s="98"/>
      <c r="T1265" s="98"/>
      <c r="U1265" s="99"/>
      <c r="V1265" s="98"/>
      <c r="W1265" s="98"/>
      <c r="X1265" s="99"/>
      <c r="Y1265" s="98"/>
    </row>
    <row r="1266" spans="2:25" s="90" customFormat="1" ht="21" customHeight="1">
      <c r="B1266" s="101"/>
      <c r="C1266" s="98"/>
      <c r="D1266" s="102"/>
      <c r="E1266" s="103"/>
      <c r="F1266" s="103"/>
      <c r="G1266" s="104"/>
      <c r="H1266" s="104"/>
      <c r="I1266" s="99"/>
      <c r="J1266" s="99"/>
      <c r="K1266" s="98"/>
      <c r="L1266" s="99"/>
      <c r="M1266" s="98"/>
      <c r="N1266" s="100"/>
      <c r="O1266" s="100"/>
      <c r="P1266" s="97"/>
      <c r="Q1266" s="98"/>
      <c r="R1266" s="98"/>
      <c r="S1266" s="98"/>
      <c r="T1266" s="98"/>
      <c r="U1266" s="99"/>
      <c r="V1266" s="98"/>
      <c r="W1266" s="98"/>
      <c r="X1266" s="99"/>
      <c r="Y1266" s="98"/>
    </row>
    <row r="1267" spans="2:25" s="90" customFormat="1" ht="21" customHeight="1">
      <c r="B1267" s="101"/>
      <c r="C1267" s="98"/>
      <c r="D1267" s="102"/>
      <c r="E1267" s="103"/>
      <c r="F1267" s="103"/>
      <c r="G1267" s="104"/>
      <c r="H1267" s="104"/>
      <c r="I1267" s="99"/>
      <c r="J1267" s="99"/>
      <c r="K1267" s="98"/>
      <c r="L1267" s="99"/>
      <c r="M1267" s="98"/>
      <c r="N1267" s="100"/>
      <c r="O1267" s="100"/>
      <c r="P1267" s="97"/>
      <c r="Q1267" s="98"/>
      <c r="R1267" s="98"/>
      <c r="S1267" s="98"/>
      <c r="T1267" s="98"/>
      <c r="U1267" s="99"/>
      <c r="V1267" s="98"/>
      <c r="W1267" s="98"/>
      <c r="X1267" s="99"/>
      <c r="Y1267" s="98"/>
    </row>
    <row r="1268" spans="2:25" s="90" customFormat="1" ht="21" customHeight="1">
      <c r="B1268" s="101"/>
      <c r="C1268" s="98"/>
      <c r="D1268" s="102"/>
      <c r="E1268" s="103"/>
      <c r="F1268" s="103"/>
      <c r="G1268" s="104"/>
      <c r="H1268" s="104"/>
      <c r="I1268" s="99"/>
      <c r="J1268" s="99"/>
      <c r="K1268" s="98"/>
      <c r="L1268" s="99"/>
      <c r="M1268" s="98"/>
      <c r="N1268" s="100"/>
      <c r="O1268" s="100"/>
      <c r="P1268" s="97"/>
      <c r="Q1268" s="98"/>
      <c r="R1268" s="98"/>
      <c r="S1268" s="98"/>
      <c r="T1268" s="98"/>
      <c r="U1268" s="99"/>
      <c r="V1268" s="98"/>
      <c r="W1268" s="98"/>
      <c r="X1268" s="99"/>
      <c r="Y1268" s="98"/>
    </row>
    <row r="1269" spans="2:25" s="90" customFormat="1" ht="21" customHeight="1">
      <c r="B1269" s="101"/>
      <c r="C1269" s="98"/>
      <c r="D1269" s="102"/>
      <c r="E1269" s="103"/>
      <c r="F1269" s="103"/>
      <c r="G1269" s="104"/>
      <c r="H1269" s="104"/>
      <c r="I1269" s="99"/>
      <c r="J1269" s="99"/>
      <c r="K1269" s="98"/>
      <c r="L1269" s="99"/>
      <c r="M1269" s="98"/>
      <c r="N1269" s="100"/>
      <c r="O1269" s="100"/>
      <c r="P1269" s="97"/>
      <c r="Q1269" s="98"/>
      <c r="R1269" s="98"/>
      <c r="S1269" s="98"/>
      <c r="T1269" s="98"/>
      <c r="U1269" s="99"/>
      <c r="V1269" s="98"/>
      <c r="W1269" s="98"/>
      <c r="X1269" s="99"/>
      <c r="Y1269" s="98"/>
    </row>
    <row r="1270" spans="2:25" s="90" customFormat="1" ht="21" customHeight="1">
      <c r="B1270" s="101"/>
      <c r="C1270" s="98"/>
      <c r="D1270" s="102"/>
      <c r="E1270" s="103"/>
      <c r="F1270" s="103"/>
      <c r="G1270" s="104"/>
      <c r="H1270" s="104"/>
      <c r="I1270" s="99"/>
      <c r="J1270" s="99"/>
      <c r="K1270" s="98"/>
      <c r="L1270" s="99"/>
      <c r="M1270" s="98"/>
      <c r="N1270" s="100"/>
      <c r="O1270" s="100"/>
      <c r="P1270" s="97"/>
      <c r="Q1270" s="98"/>
      <c r="R1270" s="98"/>
      <c r="S1270" s="98"/>
      <c r="T1270" s="98"/>
      <c r="U1270" s="99"/>
      <c r="V1270" s="98"/>
      <c r="W1270" s="98"/>
      <c r="X1270" s="99"/>
      <c r="Y1270" s="98"/>
    </row>
    <row r="1271" spans="2:25" s="90" customFormat="1" ht="21" customHeight="1">
      <c r="B1271" s="101"/>
      <c r="C1271" s="98"/>
      <c r="D1271" s="102"/>
      <c r="E1271" s="103"/>
      <c r="F1271" s="103"/>
      <c r="G1271" s="104"/>
      <c r="H1271" s="104"/>
      <c r="I1271" s="99"/>
      <c r="J1271" s="99"/>
      <c r="K1271" s="98"/>
      <c r="L1271" s="99"/>
      <c r="M1271" s="98"/>
      <c r="N1271" s="100"/>
      <c r="O1271" s="100"/>
      <c r="P1271" s="97"/>
      <c r="Q1271" s="98"/>
      <c r="R1271" s="98"/>
      <c r="S1271" s="98"/>
      <c r="T1271" s="98"/>
      <c r="U1271" s="99"/>
      <c r="V1271" s="98"/>
      <c r="W1271" s="98"/>
      <c r="X1271" s="99"/>
      <c r="Y1271" s="98"/>
    </row>
    <row r="1272" spans="2:25" s="90" customFormat="1" ht="21" customHeight="1">
      <c r="B1272" s="101"/>
      <c r="C1272" s="98"/>
      <c r="D1272" s="102"/>
      <c r="E1272" s="103"/>
      <c r="F1272" s="103"/>
      <c r="G1272" s="104"/>
      <c r="H1272" s="104"/>
      <c r="I1272" s="99"/>
      <c r="J1272" s="99"/>
      <c r="K1272" s="98"/>
      <c r="L1272" s="99"/>
      <c r="M1272" s="98"/>
      <c r="N1272" s="100"/>
      <c r="O1272" s="100"/>
      <c r="P1272" s="97"/>
      <c r="Q1272" s="98"/>
      <c r="R1272" s="98"/>
      <c r="S1272" s="98"/>
      <c r="T1272" s="98"/>
      <c r="U1272" s="99"/>
      <c r="V1272" s="98"/>
      <c r="W1272" s="98"/>
      <c r="X1272" s="99"/>
      <c r="Y1272" s="98"/>
    </row>
    <row r="1273" spans="2:25" s="90" customFormat="1" ht="21" customHeight="1">
      <c r="B1273" s="101"/>
      <c r="C1273" s="98"/>
      <c r="D1273" s="102"/>
      <c r="E1273" s="103"/>
      <c r="F1273" s="103"/>
      <c r="G1273" s="104"/>
      <c r="H1273" s="104"/>
      <c r="I1273" s="99"/>
      <c r="J1273" s="99"/>
      <c r="K1273" s="98"/>
      <c r="L1273" s="99"/>
      <c r="M1273" s="98"/>
      <c r="N1273" s="100"/>
      <c r="O1273" s="100"/>
      <c r="P1273" s="97"/>
      <c r="Q1273" s="98"/>
      <c r="R1273" s="98"/>
      <c r="S1273" s="98"/>
      <c r="T1273" s="98"/>
      <c r="U1273" s="99"/>
      <c r="V1273" s="98"/>
      <c r="W1273" s="98"/>
      <c r="X1273" s="99"/>
      <c r="Y1273" s="98"/>
    </row>
    <row r="1274" spans="2:25" s="90" customFormat="1" ht="21" customHeight="1">
      <c r="B1274" s="101"/>
      <c r="C1274" s="98"/>
      <c r="D1274" s="102"/>
      <c r="E1274" s="103"/>
      <c r="F1274" s="103"/>
      <c r="G1274" s="104"/>
      <c r="H1274" s="104"/>
      <c r="I1274" s="99"/>
      <c r="J1274" s="99"/>
      <c r="K1274" s="98"/>
      <c r="L1274" s="99"/>
      <c r="M1274" s="98"/>
      <c r="N1274" s="100"/>
      <c r="O1274" s="100"/>
      <c r="P1274" s="97"/>
      <c r="Q1274" s="98"/>
      <c r="R1274" s="98"/>
      <c r="S1274" s="98"/>
      <c r="T1274" s="98"/>
      <c r="U1274" s="99"/>
      <c r="V1274" s="98"/>
      <c r="W1274" s="98"/>
      <c r="X1274" s="99"/>
      <c r="Y1274" s="98"/>
    </row>
    <row r="1275" spans="2:25" s="90" customFormat="1" ht="21" customHeight="1">
      <c r="B1275" s="101"/>
      <c r="C1275" s="98"/>
      <c r="D1275" s="102"/>
      <c r="E1275" s="103"/>
      <c r="F1275" s="103"/>
      <c r="G1275" s="104"/>
      <c r="H1275" s="104"/>
      <c r="I1275" s="99"/>
      <c r="J1275" s="99"/>
      <c r="K1275" s="98"/>
      <c r="L1275" s="99"/>
      <c r="M1275" s="98"/>
      <c r="N1275" s="100"/>
      <c r="O1275" s="100"/>
      <c r="P1275" s="97"/>
      <c r="Q1275" s="98"/>
      <c r="R1275" s="98"/>
      <c r="S1275" s="98"/>
      <c r="T1275" s="98"/>
      <c r="U1275" s="99"/>
      <c r="V1275" s="98"/>
      <c r="W1275" s="98"/>
      <c r="X1275" s="99"/>
      <c r="Y1275" s="98"/>
    </row>
    <row r="1276" spans="2:25" s="90" customFormat="1" ht="21" customHeight="1">
      <c r="B1276" s="101"/>
      <c r="C1276" s="98"/>
      <c r="D1276" s="102"/>
      <c r="E1276" s="103"/>
      <c r="F1276" s="103"/>
      <c r="G1276" s="104"/>
      <c r="H1276" s="104"/>
      <c r="I1276" s="99"/>
      <c r="J1276" s="99"/>
      <c r="K1276" s="98"/>
      <c r="L1276" s="99"/>
      <c r="M1276" s="98"/>
      <c r="N1276" s="100"/>
      <c r="O1276" s="100"/>
      <c r="P1276" s="97"/>
      <c r="Q1276" s="98"/>
      <c r="R1276" s="98"/>
      <c r="S1276" s="98"/>
      <c r="T1276" s="98"/>
      <c r="U1276" s="99"/>
      <c r="V1276" s="98"/>
      <c r="W1276" s="98"/>
      <c r="X1276" s="99"/>
      <c r="Y1276" s="98"/>
    </row>
    <row r="1277" spans="2:25" s="90" customFormat="1" ht="21" customHeight="1">
      <c r="B1277" s="101"/>
      <c r="C1277" s="98"/>
      <c r="D1277" s="102"/>
      <c r="E1277" s="103"/>
      <c r="F1277" s="103"/>
      <c r="G1277" s="104"/>
      <c r="H1277" s="104"/>
      <c r="I1277" s="99"/>
      <c r="J1277" s="99"/>
      <c r="K1277" s="98"/>
      <c r="L1277" s="99"/>
      <c r="M1277" s="98"/>
      <c r="N1277" s="100"/>
      <c r="O1277" s="100"/>
      <c r="P1277" s="97"/>
      <c r="Q1277" s="98"/>
      <c r="R1277" s="98"/>
      <c r="S1277" s="98"/>
      <c r="T1277" s="98"/>
      <c r="U1277" s="99"/>
      <c r="V1277" s="98"/>
      <c r="W1277" s="98"/>
      <c r="X1277" s="99"/>
      <c r="Y1277" s="98"/>
    </row>
    <row r="1278" spans="2:25" s="90" customFormat="1" ht="21" customHeight="1">
      <c r="B1278" s="101"/>
      <c r="C1278" s="98"/>
      <c r="D1278" s="102"/>
      <c r="E1278" s="103"/>
      <c r="F1278" s="103"/>
      <c r="G1278" s="104"/>
      <c r="H1278" s="104"/>
      <c r="I1278" s="99"/>
      <c r="J1278" s="99"/>
      <c r="K1278" s="98"/>
      <c r="L1278" s="99"/>
      <c r="M1278" s="98"/>
      <c r="N1278" s="100"/>
      <c r="O1278" s="100"/>
      <c r="P1278" s="97"/>
      <c r="Q1278" s="98"/>
      <c r="R1278" s="98"/>
      <c r="S1278" s="98"/>
      <c r="T1278" s="98"/>
      <c r="U1278" s="99"/>
      <c r="V1278" s="98"/>
      <c r="W1278" s="98"/>
      <c r="X1278" s="99"/>
      <c r="Y1278" s="98"/>
    </row>
    <row r="1279" spans="2:25" s="90" customFormat="1" ht="21" customHeight="1">
      <c r="B1279" s="101"/>
      <c r="C1279" s="98"/>
      <c r="D1279" s="102"/>
      <c r="E1279" s="103"/>
      <c r="F1279" s="103"/>
      <c r="G1279" s="104"/>
      <c r="H1279" s="104"/>
      <c r="I1279" s="99"/>
      <c r="J1279" s="99"/>
      <c r="K1279" s="98"/>
      <c r="L1279" s="99"/>
      <c r="M1279" s="98"/>
      <c r="N1279" s="100"/>
      <c r="O1279" s="100"/>
      <c r="P1279" s="97"/>
      <c r="Q1279" s="98"/>
      <c r="R1279" s="98"/>
      <c r="S1279" s="98"/>
      <c r="T1279" s="98"/>
      <c r="U1279" s="99"/>
      <c r="V1279" s="98"/>
      <c r="W1279" s="98"/>
      <c r="X1279" s="99"/>
      <c r="Y1279" s="98"/>
    </row>
    <row r="1280" spans="2:25" s="90" customFormat="1" ht="21" customHeight="1">
      <c r="B1280" s="101"/>
      <c r="C1280" s="98"/>
      <c r="D1280" s="102"/>
      <c r="E1280" s="103"/>
      <c r="F1280" s="103"/>
      <c r="G1280" s="104"/>
      <c r="H1280" s="104"/>
      <c r="I1280" s="99"/>
      <c r="J1280" s="99"/>
      <c r="K1280" s="98"/>
      <c r="L1280" s="99"/>
      <c r="M1280" s="98"/>
      <c r="N1280" s="100"/>
      <c r="O1280" s="100"/>
      <c r="P1280" s="97"/>
      <c r="Q1280" s="98"/>
      <c r="R1280" s="98"/>
      <c r="S1280" s="98"/>
      <c r="T1280" s="98"/>
      <c r="U1280" s="99"/>
      <c r="V1280" s="98"/>
      <c r="W1280" s="98"/>
      <c r="X1280" s="99"/>
      <c r="Y1280" s="98"/>
    </row>
    <row r="1281" spans="2:25" s="90" customFormat="1" ht="21" customHeight="1">
      <c r="B1281" s="101"/>
      <c r="C1281" s="98"/>
      <c r="D1281" s="102"/>
      <c r="E1281" s="103"/>
      <c r="F1281" s="103"/>
      <c r="G1281" s="104"/>
      <c r="H1281" s="104"/>
      <c r="I1281" s="99"/>
      <c r="J1281" s="99"/>
      <c r="K1281" s="98"/>
      <c r="L1281" s="99"/>
      <c r="M1281" s="98"/>
      <c r="N1281" s="100"/>
      <c r="O1281" s="100"/>
      <c r="P1281" s="97"/>
      <c r="Q1281" s="98"/>
      <c r="R1281" s="98"/>
      <c r="S1281" s="98"/>
      <c r="T1281" s="98"/>
      <c r="U1281" s="99"/>
      <c r="V1281" s="98"/>
      <c r="W1281" s="98"/>
      <c r="X1281" s="99"/>
      <c r="Y1281" s="98"/>
    </row>
    <row r="1282" spans="2:25" s="90" customFormat="1" ht="21" customHeight="1">
      <c r="B1282" s="101"/>
      <c r="C1282" s="98"/>
      <c r="D1282" s="102"/>
      <c r="E1282" s="103"/>
      <c r="F1282" s="103"/>
      <c r="G1282" s="104"/>
      <c r="H1282" s="104"/>
      <c r="I1282" s="99"/>
      <c r="J1282" s="99"/>
      <c r="K1282" s="98"/>
      <c r="L1282" s="99"/>
      <c r="M1282" s="98"/>
      <c r="N1282" s="100"/>
      <c r="O1282" s="100"/>
      <c r="P1282" s="97"/>
      <c r="Q1282" s="98"/>
      <c r="R1282" s="98"/>
      <c r="S1282" s="98"/>
      <c r="T1282" s="98"/>
      <c r="U1282" s="99"/>
      <c r="V1282" s="98"/>
      <c r="W1282" s="98"/>
      <c r="X1282" s="99"/>
      <c r="Y1282" s="98"/>
    </row>
    <row r="1283" spans="2:25" s="90" customFormat="1" ht="21" customHeight="1">
      <c r="B1283" s="101"/>
      <c r="C1283" s="98"/>
      <c r="D1283" s="102"/>
      <c r="E1283" s="103"/>
      <c r="F1283" s="103"/>
      <c r="G1283" s="104"/>
      <c r="H1283" s="104"/>
      <c r="I1283" s="99"/>
      <c r="J1283" s="99"/>
      <c r="K1283" s="98"/>
      <c r="L1283" s="99"/>
      <c r="M1283" s="98"/>
      <c r="N1283" s="100"/>
      <c r="O1283" s="100"/>
      <c r="P1283" s="97"/>
      <c r="Q1283" s="98"/>
      <c r="R1283" s="98"/>
      <c r="S1283" s="98"/>
      <c r="T1283" s="98"/>
      <c r="U1283" s="99"/>
      <c r="V1283" s="98"/>
      <c r="W1283" s="98"/>
      <c r="X1283" s="99"/>
      <c r="Y1283" s="98"/>
    </row>
    <row r="1284" spans="2:25" s="90" customFormat="1" ht="21" customHeight="1">
      <c r="B1284" s="101"/>
      <c r="C1284" s="98"/>
      <c r="D1284" s="102"/>
      <c r="E1284" s="103"/>
      <c r="F1284" s="103"/>
      <c r="G1284" s="104"/>
      <c r="H1284" s="104"/>
      <c r="I1284" s="99"/>
      <c r="J1284" s="99"/>
      <c r="K1284" s="98"/>
      <c r="L1284" s="99"/>
      <c r="M1284" s="98"/>
      <c r="N1284" s="100"/>
      <c r="O1284" s="100"/>
      <c r="P1284" s="97"/>
      <c r="Q1284" s="98"/>
      <c r="R1284" s="98"/>
      <c r="S1284" s="98"/>
      <c r="T1284" s="98"/>
      <c r="U1284" s="99"/>
      <c r="V1284" s="98"/>
      <c r="W1284" s="98"/>
      <c r="X1284" s="99"/>
      <c r="Y1284" s="98"/>
    </row>
    <row r="1285" spans="2:25" s="90" customFormat="1" ht="21" customHeight="1">
      <c r="B1285" s="101"/>
      <c r="C1285" s="98"/>
      <c r="D1285" s="102"/>
      <c r="E1285" s="103"/>
      <c r="F1285" s="103"/>
      <c r="G1285" s="104"/>
      <c r="H1285" s="104"/>
      <c r="I1285" s="99"/>
      <c r="J1285" s="99"/>
      <c r="K1285" s="98"/>
      <c r="L1285" s="99"/>
      <c r="M1285" s="98"/>
      <c r="N1285" s="100"/>
      <c r="O1285" s="100"/>
      <c r="P1285" s="97"/>
      <c r="Q1285" s="98"/>
      <c r="R1285" s="98"/>
      <c r="S1285" s="98"/>
      <c r="T1285" s="98"/>
      <c r="U1285" s="99"/>
      <c r="V1285" s="98"/>
      <c r="W1285" s="98"/>
      <c r="X1285" s="99"/>
      <c r="Y1285" s="98"/>
    </row>
    <row r="1286" spans="2:25" s="90" customFormat="1" ht="21" customHeight="1">
      <c r="B1286" s="101"/>
      <c r="C1286" s="98"/>
      <c r="D1286" s="102"/>
      <c r="E1286" s="103"/>
      <c r="F1286" s="103"/>
      <c r="G1286" s="104"/>
      <c r="H1286" s="104"/>
      <c r="I1286" s="99"/>
      <c r="J1286" s="99"/>
      <c r="K1286" s="98"/>
      <c r="L1286" s="99"/>
      <c r="M1286" s="98"/>
      <c r="N1286" s="100"/>
      <c r="O1286" s="100"/>
      <c r="P1286" s="97"/>
      <c r="Q1286" s="98"/>
      <c r="R1286" s="98"/>
      <c r="S1286" s="98"/>
      <c r="T1286" s="98"/>
      <c r="U1286" s="99"/>
      <c r="V1286" s="98"/>
      <c r="W1286" s="98"/>
      <c r="X1286" s="99"/>
      <c r="Y1286" s="98"/>
    </row>
    <row r="1287" spans="2:25" s="90" customFormat="1" ht="21" customHeight="1">
      <c r="B1287" s="101"/>
      <c r="C1287" s="98"/>
      <c r="D1287" s="102"/>
      <c r="E1287" s="103"/>
      <c r="F1287" s="103"/>
      <c r="G1287" s="104"/>
      <c r="H1287" s="104"/>
      <c r="I1287" s="99"/>
      <c r="J1287" s="99"/>
      <c r="K1287" s="98"/>
      <c r="L1287" s="99"/>
      <c r="M1287" s="98"/>
      <c r="N1287" s="100"/>
      <c r="O1287" s="100"/>
      <c r="P1287" s="97"/>
      <c r="Q1287" s="98"/>
      <c r="R1287" s="98"/>
      <c r="S1287" s="98"/>
      <c r="T1287" s="98"/>
      <c r="U1287" s="99"/>
      <c r="V1287" s="98"/>
      <c r="W1287" s="98"/>
      <c r="X1287" s="99"/>
      <c r="Y1287" s="98"/>
    </row>
    <row r="1288" spans="2:25" s="90" customFormat="1" ht="21" customHeight="1">
      <c r="B1288" s="101"/>
      <c r="C1288" s="98"/>
      <c r="D1288" s="102"/>
      <c r="E1288" s="103"/>
      <c r="F1288" s="103"/>
      <c r="G1288" s="104"/>
      <c r="H1288" s="104"/>
      <c r="I1288" s="99"/>
      <c r="J1288" s="99"/>
      <c r="K1288" s="98"/>
      <c r="L1288" s="99"/>
      <c r="M1288" s="98"/>
      <c r="N1288" s="100"/>
      <c r="O1288" s="100"/>
      <c r="P1288" s="97"/>
      <c r="Q1288" s="98"/>
      <c r="R1288" s="98"/>
      <c r="S1288" s="98"/>
      <c r="T1288" s="98"/>
      <c r="U1288" s="99"/>
      <c r="V1288" s="98"/>
      <c r="W1288" s="98"/>
      <c r="X1288" s="99"/>
      <c r="Y1288" s="98"/>
    </row>
    <row r="1289" spans="2:25" s="90" customFormat="1" ht="21" customHeight="1">
      <c r="B1289" s="101"/>
      <c r="C1289" s="98"/>
      <c r="D1289" s="102"/>
      <c r="E1289" s="103"/>
      <c r="F1289" s="103"/>
      <c r="G1289" s="104"/>
      <c r="H1289" s="104"/>
      <c r="I1289" s="99"/>
      <c r="J1289" s="99"/>
      <c r="K1289" s="98"/>
      <c r="L1289" s="99"/>
      <c r="M1289" s="98"/>
      <c r="N1289" s="100"/>
      <c r="O1289" s="100"/>
      <c r="P1289" s="97"/>
      <c r="Q1289" s="98"/>
      <c r="R1289" s="98"/>
      <c r="S1289" s="98"/>
      <c r="T1289" s="98"/>
      <c r="U1289" s="99"/>
      <c r="V1289" s="98"/>
      <c r="W1289" s="98"/>
      <c r="X1289" s="99"/>
      <c r="Y1289" s="98"/>
    </row>
    <row r="1290" spans="2:25" s="90" customFormat="1" ht="21" customHeight="1">
      <c r="B1290" s="101"/>
      <c r="C1290" s="98"/>
      <c r="D1290" s="102"/>
      <c r="E1290" s="103"/>
      <c r="F1290" s="103"/>
      <c r="G1290" s="104"/>
      <c r="H1290" s="104"/>
      <c r="I1290" s="99"/>
      <c r="J1290" s="99"/>
      <c r="K1290" s="98"/>
      <c r="L1290" s="99"/>
      <c r="M1290" s="98"/>
      <c r="N1290" s="100"/>
      <c r="O1290" s="100"/>
      <c r="P1290" s="97"/>
      <c r="Q1290" s="98"/>
      <c r="R1290" s="98"/>
      <c r="S1290" s="98"/>
      <c r="T1290" s="98"/>
      <c r="U1290" s="99"/>
      <c r="V1290" s="98"/>
      <c r="W1290" s="98"/>
      <c r="X1290" s="99"/>
      <c r="Y1290" s="98"/>
    </row>
    <row r="1291" spans="2:25" s="90" customFormat="1" ht="21" customHeight="1">
      <c r="B1291" s="101"/>
      <c r="C1291" s="98"/>
      <c r="D1291" s="102"/>
      <c r="E1291" s="103"/>
      <c r="F1291" s="103"/>
      <c r="G1291" s="104"/>
      <c r="H1291" s="104"/>
      <c r="I1291" s="99"/>
      <c r="J1291" s="99"/>
      <c r="K1291" s="98"/>
      <c r="L1291" s="99"/>
      <c r="M1291" s="98"/>
      <c r="N1291" s="100"/>
      <c r="O1291" s="100"/>
      <c r="P1291" s="97"/>
      <c r="Q1291" s="98"/>
      <c r="R1291" s="98"/>
      <c r="S1291" s="98"/>
      <c r="T1291" s="98"/>
      <c r="U1291" s="99"/>
      <c r="V1291" s="98"/>
      <c r="W1291" s="98"/>
      <c r="X1291" s="99"/>
      <c r="Y1291" s="98"/>
    </row>
    <row r="1292" spans="2:25" s="90" customFormat="1" ht="21" customHeight="1">
      <c r="B1292" s="101"/>
      <c r="C1292" s="98"/>
      <c r="D1292" s="102"/>
      <c r="E1292" s="103"/>
      <c r="F1292" s="103"/>
      <c r="G1292" s="104"/>
      <c r="H1292" s="104"/>
      <c r="I1292" s="99"/>
      <c r="J1292" s="99"/>
      <c r="K1292" s="98"/>
      <c r="L1292" s="99"/>
      <c r="M1292" s="98"/>
      <c r="N1292" s="100"/>
      <c r="O1292" s="100"/>
      <c r="P1292" s="97"/>
      <c r="Q1292" s="98"/>
      <c r="R1292" s="98"/>
      <c r="S1292" s="98"/>
      <c r="T1292" s="98"/>
      <c r="U1292" s="99"/>
      <c r="V1292" s="98"/>
      <c r="W1292" s="98"/>
      <c r="X1292" s="99"/>
      <c r="Y1292" s="98"/>
    </row>
    <row r="1293" spans="2:25" s="90" customFormat="1" ht="21" customHeight="1">
      <c r="B1293" s="101"/>
      <c r="C1293" s="98"/>
      <c r="D1293" s="102"/>
      <c r="E1293" s="103"/>
      <c r="F1293" s="103"/>
      <c r="G1293" s="104"/>
      <c r="H1293" s="104"/>
      <c r="I1293" s="99"/>
      <c r="J1293" s="99"/>
      <c r="K1293" s="98"/>
      <c r="L1293" s="99"/>
      <c r="M1293" s="98"/>
      <c r="N1293" s="100"/>
      <c r="O1293" s="100"/>
      <c r="P1293" s="97"/>
      <c r="Q1293" s="98"/>
      <c r="R1293" s="98"/>
      <c r="S1293" s="98"/>
      <c r="T1293" s="98"/>
      <c r="U1293" s="99"/>
      <c r="V1293" s="98"/>
      <c r="W1293" s="98"/>
      <c r="X1293" s="99"/>
      <c r="Y1293" s="98"/>
    </row>
    <row r="1294" spans="2:25" s="90" customFormat="1" ht="21" customHeight="1">
      <c r="B1294" s="101"/>
      <c r="C1294" s="98"/>
      <c r="D1294" s="102"/>
      <c r="E1294" s="103"/>
      <c r="F1294" s="103"/>
      <c r="G1294" s="104"/>
      <c r="H1294" s="104"/>
      <c r="I1294" s="99"/>
      <c r="J1294" s="99"/>
      <c r="K1294" s="98"/>
      <c r="L1294" s="99"/>
      <c r="M1294" s="98"/>
      <c r="N1294" s="100"/>
      <c r="O1294" s="100"/>
      <c r="P1294" s="97"/>
      <c r="Q1294" s="98"/>
      <c r="R1294" s="98"/>
      <c r="S1294" s="98"/>
      <c r="T1294" s="98"/>
      <c r="U1294" s="99"/>
      <c r="V1294" s="98"/>
      <c r="W1294" s="98"/>
      <c r="X1294" s="99"/>
      <c r="Y1294" s="98"/>
    </row>
    <row r="1295" spans="2:25" s="90" customFormat="1" ht="21" customHeight="1">
      <c r="B1295" s="101"/>
      <c r="C1295" s="98"/>
      <c r="D1295" s="102"/>
      <c r="E1295" s="103"/>
      <c r="F1295" s="103"/>
      <c r="G1295" s="104"/>
      <c r="H1295" s="104"/>
      <c r="I1295" s="99"/>
      <c r="J1295" s="99"/>
      <c r="K1295" s="98"/>
      <c r="L1295" s="99"/>
      <c r="M1295" s="98"/>
      <c r="N1295" s="100"/>
      <c r="O1295" s="100"/>
      <c r="P1295" s="97"/>
      <c r="Q1295" s="98"/>
      <c r="R1295" s="98"/>
      <c r="S1295" s="98"/>
      <c r="T1295" s="98"/>
      <c r="U1295" s="99"/>
      <c r="V1295" s="98"/>
      <c r="W1295" s="98"/>
      <c r="X1295" s="99"/>
      <c r="Y1295" s="98"/>
    </row>
    <row r="1296" spans="2:25" s="90" customFormat="1" ht="21" customHeight="1">
      <c r="B1296" s="101"/>
      <c r="C1296" s="98"/>
      <c r="D1296" s="102"/>
      <c r="E1296" s="103"/>
      <c r="F1296" s="103"/>
      <c r="G1296" s="104"/>
      <c r="H1296" s="104"/>
      <c r="I1296" s="99"/>
      <c r="J1296" s="99"/>
      <c r="K1296" s="98"/>
      <c r="L1296" s="99"/>
      <c r="M1296" s="98"/>
      <c r="N1296" s="100"/>
      <c r="O1296" s="100"/>
      <c r="P1296" s="97"/>
      <c r="Q1296" s="98"/>
      <c r="R1296" s="98"/>
      <c r="S1296" s="98"/>
      <c r="T1296" s="98"/>
      <c r="U1296" s="99"/>
      <c r="V1296" s="98"/>
      <c r="W1296" s="98"/>
      <c r="X1296" s="99"/>
      <c r="Y1296" s="98"/>
    </row>
    <row r="1297" spans="2:25" s="90" customFormat="1" ht="21" customHeight="1">
      <c r="B1297" s="101"/>
      <c r="C1297" s="98"/>
      <c r="D1297" s="102"/>
      <c r="E1297" s="103"/>
      <c r="F1297" s="103"/>
      <c r="G1297" s="104"/>
      <c r="H1297" s="104"/>
      <c r="I1297" s="99"/>
      <c r="J1297" s="99"/>
      <c r="K1297" s="98"/>
      <c r="L1297" s="99"/>
      <c r="M1297" s="98"/>
      <c r="N1297" s="100"/>
      <c r="O1297" s="100"/>
      <c r="P1297" s="97"/>
      <c r="Q1297" s="98"/>
      <c r="R1297" s="98"/>
      <c r="S1297" s="98"/>
      <c r="T1297" s="98"/>
      <c r="U1297" s="99"/>
      <c r="V1297" s="98"/>
      <c r="W1297" s="98"/>
      <c r="X1297" s="99"/>
      <c r="Y1297" s="98"/>
    </row>
    <row r="1298" spans="2:25" s="90" customFormat="1" ht="21" customHeight="1">
      <c r="B1298" s="101"/>
      <c r="C1298" s="98"/>
      <c r="D1298" s="102"/>
      <c r="E1298" s="103"/>
      <c r="F1298" s="103"/>
      <c r="G1298" s="104"/>
      <c r="H1298" s="104"/>
      <c r="I1298" s="99"/>
      <c r="J1298" s="99"/>
      <c r="K1298" s="98"/>
      <c r="L1298" s="99"/>
      <c r="M1298" s="98"/>
      <c r="N1298" s="100"/>
      <c r="O1298" s="100"/>
      <c r="P1298" s="97"/>
      <c r="Q1298" s="98"/>
      <c r="R1298" s="98"/>
      <c r="S1298" s="98"/>
      <c r="T1298" s="98"/>
      <c r="U1298" s="99"/>
      <c r="V1298" s="98"/>
      <c r="W1298" s="98"/>
      <c r="X1298" s="99"/>
      <c r="Y1298" s="98"/>
    </row>
    <row r="1299" spans="2:25" s="90" customFormat="1" ht="21" customHeight="1">
      <c r="B1299" s="101"/>
      <c r="C1299" s="98"/>
      <c r="D1299" s="102"/>
      <c r="E1299" s="103"/>
      <c r="F1299" s="103"/>
      <c r="G1299" s="104"/>
      <c r="H1299" s="104"/>
      <c r="I1299" s="99"/>
      <c r="J1299" s="99"/>
      <c r="K1299" s="98"/>
      <c r="L1299" s="99"/>
      <c r="M1299" s="98"/>
      <c r="N1299" s="100"/>
      <c r="O1299" s="100"/>
      <c r="P1299" s="97"/>
      <c r="Q1299" s="98"/>
      <c r="R1299" s="98"/>
      <c r="S1299" s="98"/>
      <c r="T1299" s="98"/>
      <c r="U1299" s="99"/>
      <c r="V1299" s="98"/>
      <c r="W1299" s="98"/>
      <c r="X1299" s="99"/>
      <c r="Y1299" s="98"/>
    </row>
    <row r="1300" spans="2:25" s="90" customFormat="1" ht="21" customHeight="1">
      <c r="B1300" s="101"/>
      <c r="C1300" s="98"/>
      <c r="D1300" s="102"/>
      <c r="E1300" s="103"/>
      <c r="F1300" s="103"/>
      <c r="G1300" s="104"/>
      <c r="H1300" s="104"/>
      <c r="I1300" s="99"/>
      <c r="J1300" s="99"/>
      <c r="K1300" s="98"/>
      <c r="L1300" s="99"/>
      <c r="M1300" s="98"/>
      <c r="N1300" s="100"/>
      <c r="O1300" s="100"/>
      <c r="P1300" s="97"/>
      <c r="Q1300" s="98"/>
      <c r="R1300" s="98"/>
      <c r="S1300" s="98"/>
      <c r="T1300" s="98"/>
      <c r="U1300" s="99"/>
      <c r="V1300" s="98"/>
      <c r="W1300" s="98"/>
      <c r="X1300" s="99"/>
      <c r="Y1300" s="98"/>
    </row>
    <row r="1301" spans="2:25" s="90" customFormat="1" ht="21" customHeight="1">
      <c r="B1301" s="101"/>
      <c r="C1301" s="98"/>
      <c r="D1301" s="102"/>
      <c r="E1301" s="103"/>
      <c r="F1301" s="103"/>
      <c r="G1301" s="104"/>
      <c r="H1301" s="104"/>
      <c r="I1301" s="99"/>
      <c r="J1301" s="99"/>
      <c r="K1301" s="98"/>
      <c r="L1301" s="99"/>
      <c r="M1301" s="98"/>
      <c r="N1301" s="100"/>
      <c r="O1301" s="100"/>
      <c r="P1301" s="97"/>
      <c r="Q1301" s="98"/>
      <c r="R1301" s="98"/>
      <c r="S1301" s="98"/>
      <c r="T1301" s="98"/>
      <c r="U1301" s="99"/>
      <c r="V1301" s="98"/>
      <c r="W1301" s="98"/>
      <c r="X1301" s="99"/>
      <c r="Y1301" s="98"/>
    </row>
    <row r="1302" spans="2:25" s="90" customFormat="1" ht="21" customHeight="1">
      <c r="B1302" s="101"/>
      <c r="C1302" s="98"/>
      <c r="D1302" s="102"/>
      <c r="E1302" s="103"/>
      <c r="F1302" s="103"/>
      <c r="G1302" s="104"/>
      <c r="H1302" s="104"/>
      <c r="I1302" s="99"/>
      <c r="J1302" s="99"/>
      <c r="K1302" s="98"/>
      <c r="L1302" s="99"/>
      <c r="M1302" s="98"/>
      <c r="N1302" s="100"/>
      <c r="O1302" s="100"/>
      <c r="P1302" s="97"/>
      <c r="Q1302" s="98"/>
      <c r="R1302" s="98"/>
      <c r="S1302" s="98"/>
      <c r="T1302" s="98"/>
      <c r="U1302" s="99"/>
      <c r="V1302" s="98"/>
      <c r="W1302" s="98"/>
      <c r="X1302" s="99"/>
      <c r="Y1302" s="98"/>
    </row>
    <row r="1303" spans="2:25" s="90" customFormat="1" ht="21" customHeight="1">
      <c r="B1303" s="101"/>
      <c r="C1303" s="98"/>
      <c r="D1303" s="102"/>
      <c r="E1303" s="103"/>
      <c r="F1303" s="103"/>
      <c r="G1303" s="104"/>
      <c r="H1303" s="104"/>
      <c r="I1303" s="99"/>
      <c r="J1303" s="99"/>
      <c r="K1303" s="98"/>
      <c r="L1303" s="99"/>
      <c r="M1303" s="98"/>
      <c r="N1303" s="100"/>
      <c r="O1303" s="100"/>
      <c r="P1303" s="97"/>
      <c r="Q1303" s="98"/>
      <c r="R1303" s="98"/>
      <c r="S1303" s="98"/>
      <c r="T1303" s="98"/>
      <c r="U1303" s="99"/>
      <c r="V1303" s="98"/>
      <c r="W1303" s="98"/>
      <c r="X1303" s="99"/>
      <c r="Y1303" s="98"/>
    </row>
    <row r="1304" spans="2:25" s="90" customFormat="1" ht="21" customHeight="1">
      <c r="B1304" s="101"/>
      <c r="C1304" s="98"/>
      <c r="D1304" s="102"/>
      <c r="E1304" s="103"/>
      <c r="F1304" s="103"/>
      <c r="G1304" s="104"/>
      <c r="H1304" s="104"/>
      <c r="I1304" s="99"/>
      <c r="J1304" s="99"/>
      <c r="K1304" s="98"/>
      <c r="L1304" s="99"/>
      <c r="M1304" s="98"/>
      <c r="N1304" s="100"/>
      <c r="O1304" s="100"/>
      <c r="P1304" s="97"/>
      <c r="Q1304" s="98"/>
      <c r="R1304" s="98"/>
      <c r="S1304" s="98"/>
      <c r="T1304" s="98"/>
      <c r="U1304" s="99"/>
      <c r="V1304" s="98"/>
      <c r="W1304" s="98"/>
      <c r="X1304" s="99"/>
      <c r="Y1304" s="98"/>
    </row>
    <row r="1305" spans="2:25" s="90" customFormat="1" ht="21" customHeight="1">
      <c r="B1305" s="101"/>
      <c r="C1305" s="98"/>
      <c r="D1305" s="102"/>
      <c r="E1305" s="103"/>
      <c r="F1305" s="103"/>
      <c r="G1305" s="104"/>
      <c r="H1305" s="104"/>
      <c r="I1305" s="99"/>
      <c r="J1305" s="99"/>
      <c r="K1305" s="98"/>
      <c r="L1305" s="99"/>
      <c r="M1305" s="98"/>
      <c r="N1305" s="100"/>
      <c r="O1305" s="100"/>
      <c r="P1305" s="97"/>
      <c r="Q1305" s="98"/>
      <c r="R1305" s="98"/>
      <c r="S1305" s="98"/>
      <c r="T1305" s="98"/>
      <c r="U1305" s="99"/>
      <c r="V1305" s="98"/>
      <c r="W1305" s="98"/>
      <c r="X1305" s="99"/>
      <c r="Y1305" s="98"/>
    </row>
    <row r="1306" spans="2:25" s="90" customFormat="1" ht="21" customHeight="1">
      <c r="B1306" s="101"/>
      <c r="C1306" s="98"/>
      <c r="D1306" s="102"/>
      <c r="E1306" s="103"/>
      <c r="F1306" s="103"/>
      <c r="G1306" s="104"/>
      <c r="H1306" s="104"/>
      <c r="I1306" s="99"/>
      <c r="J1306" s="99"/>
      <c r="K1306" s="98"/>
      <c r="L1306" s="99"/>
      <c r="M1306" s="98"/>
      <c r="N1306" s="100"/>
      <c r="O1306" s="100"/>
      <c r="P1306" s="97"/>
      <c r="Q1306" s="98"/>
      <c r="R1306" s="98"/>
      <c r="S1306" s="98"/>
      <c r="T1306" s="98"/>
      <c r="U1306" s="99"/>
      <c r="V1306" s="98"/>
      <c r="W1306" s="98"/>
      <c r="X1306" s="99"/>
      <c r="Y1306" s="98"/>
    </row>
    <row r="1307" spans="2:25" s="90" customFormat="1" ht="21" customHeight="1">
      <c r="B1307" s="101"/>
      <c r="C1307" s="98"/>
      <c r="D1307" s="102"/>
      <c r="E1307" s="103"/>
      <c r="F1307" s="103"/>
      <c r="G1307" s="104"/>
      <c r="H1307" s="104"/>
      <c r="I1307" s="99"/>
      <c r="J1307" s="99"/>
      <c r="K1307" s="98"/>
      <c r="L1307" s="99"/>
      <c r="M1307" s="98"/>
      <c r="N1307" s="100"/>
      <c r="O1307" s="100"/>
      <c r="P1307" s="97"/>
      <c r="Q1307" s="98"/>
      <c r="R1307" s="98"/>
      <c r="S1307" s="98"/>
      <c r="T1307" s="98"/>
      <c r="U1307" s="99"/>
      <c r="V1307" s="98"/>
      <c r="W1307" s="98"/>
      <c r="X1307" s="99"/>
      <c r="Y1307" s="98"/>
    </row>
    <row r="1308" spans="2:25" s="90" customFormat="1" ht="21" customHeight="1">
      <c r="B1308" s="101"/>
      <c r="C1308" s="98"/>
      <c r="D1308" s="102"/>
      <c r="E1308" s="103"/>
      <c r="F1308" s="103"/>
      <c r="G1308" s="104"/>
      <c r="H1308" s="104"/>
      <c r="I1308" s="99"/>
      <c r="J1308" s="99"/>
      <c r="K1308" s="98"/>
      <c r="L1308" s="99"/>
      <c r="M1308" s="98"/>
      <c r="N1308" s="100"/>
      <c r="O1308" s="100"/>
      <c r="P1308" s="97"/>
      <c r="Q1308" s="98"/>
      <c r="R1308" s="98"/>
      <c r="S1308" s="98"/>
      <c r="T1308" s="98"/>
      <c r="U1308" s="99"/>
      <c r="V1308" s="98"/>
      <c r="W1308" s="98"/>
      <c r="X1308" s="99"/>
      <c r="Y1308" s="98"/>
    </row>
    <row r="1309" spans="2:25" s="90" customFormat="1" ht="21" customHeight="1">
      <c r="B1309" s="101"/>
      <c r="C1309" s="98"/>
      <c r="D1309" s="102"/>
      <c r="E1309" s="103"/>
      <c r="F1309" s="103"/>
      <c r="G1309" s="104"/>
      <c r="H1309" s="104"/>
      <c r="I1309" s="99"/>
      <c r="J1309" s="99"/>
      <c r="K1309" s="98"/>
      <c r="L1309" s="99"/>
      <c r="M1309" s="98"/>
      <c r="N1309" s="100"/>
      <c r="O1309" s="100"/>
      <c r="P1309" s="97"/>
      <c r="Q1309" s="98"/>
      <c r="R1309" s="98"/>
      <c r="S1309" s="98"/>
      <c r="T1309" s="98"/>
      <c r="U1309" s="99"/>
      <c r="V1309" s="98"/>
      <c r="W1309" s="98"/>
      <c r="X1309" s="99"/>
      <c r="Y1309" s="98"/>
    </row>
    <row r="1310" spans="2:25" s="90" customFormat="1" ht="21" customHeight="1">
      <c r="B1310" s="101"/>
      <c r="C1310" s="98"/>
      <c r="D1310" s="102"/>
      <c r="E1310" s="103"/>
      <c r="F1310" s="103"/>
      <c r="G1310" s="104"/>
      <c r="H1310" s="104"/>
      <c r="I1310" s="99"/>
      <c r="J1310" s="99"/>
      <c r="K1310" s="98"/>
      <c r="L1310" s="99"/>
      <c r="M1310" s="98"/>
      <c r="N1310" s="100"/>
      <c r="O1310" s="100"/>
      <c r="P1310" s="97"/>
      <c r="Q1310" s="98"/>
      <c r="R1310" s="98"/>
      <c r="S1310" s="98"/>
      <c r="T1310" s="98"/>
      <c r="U1310" s="99"/>
      <c r="V1310" s="98"/>
      <c r="W1310" s="98"/>
      <c r="X1310" s="99"/>
      <c r="Y1310" s="98"/>
    </row>
    <row r="1311" spans="2:25" s="90" customFormat="1" ht="21" customHeight="1">
      <c r="B1311" s="101"/>
      <c r="C1311" s="98"/>
      <c r="D1311" s="102"/>
      <c r="E1311" s="103"/>
      <c r="F1311" s="103"/>
      <c r="G1311" s="104"/>
      <c r="H1311" s="104"/>
      <c r="I1311" s="99"/>
      <c r="J1311" s="99"/>
      <c r="K1311" s="98"/>
      <c r="L1311" s="99"/>
      <c r="M1311" s="98"/>
      <c r="N1311" s="100"/>
      <c r="O1311" s="100"/>
      <c r="P1311" s="97"/>
      <c r="Q1311" s="98"/>
      <c r="R1311" s="98"/>
      <c r="S1311" s="98"/>
      <c r="T1311" s="98"/>
      <c r="U1311" s="99"/>
      <c r="V1311" s="98"/>
      <c r="W1311" s="98"/>
      <c r="X1311" s="99"/>
      <c r="Y1311" s="98"/>
    </row>
    <row r="1312" spans="2:25" s="90" customFormat="1" ht="21" customHeight="1">
      <c r="B1312" s="101"/>
      <c r="C1312" s="98"/>
      <c r="D1312" s="102"/>
      <c r="E1312" s="103"/>
      <c r="F1312" s="103"/>
      <c r="G1312" s="104"/>
      <c r="H1312" s="104"/>
      <c r="I1312" s="99"/>
      <c r="J1312" s="99"/>
      <c r="K1312" s="98"/>
      <c r="L1312" s="99"/>
      <c r="M1312" s="98"/>
      <c r="N1312" s="100"/>
      <c r="O1312" s="100"/>
      <c r="P1312" s="97"/>
      <c r="Q1312" s="98"/>
      <c r="R1312" s="98"/>
      <c r="S1312" s="98"/>
      <c r="T1312" s="98"/>
      <c r="U1312" s="99"/>
      <c r="V1312" s="98"/>
      <c r="W1312" s="98"/>
      <c r="X1312" s="99"/>
      <c r="Y1312" s="98"/>
    </row>
    <row r="1313" spans="2:25" s="90" customFormat="1" ht="21" customHeight="1">
      <c r="B1313" s="101"/>
      <c r="C1313" s="98"/>
      <c r="D1313" s="102"/>
      <c r="E1313" s="103"/>
      <c r="F1313" s="103"/>
      <c r="G1313" s="104"/>
      <c r="H1313" s="104"/>
      <c r="I1313" s="99"/>
      <c r="J1313" s="99"/>
      <c r="K1313" s="98"/>
      <c r="L1313" s="99"/>
      <c r="M1313" s="98"/>
      <c r="N1313" s="100"/>
      <c r="O1313" s="100"/>
      <c r="P1313" s="97"/>
      <c r="Q1313" s="98"/>
      <c r="R1313" s="98"/>
      <c r="S1313" s="98"/>
      <c r="T1313" s="98"/>
      <c r="U1313" s="99"/>
      <c r="V1313" s="98"/>
      <c r="W1313" s="98"/>
      <c r="X1313" s="99"/>
      <c r="Y1313" s="98"/>
    </row>
    <row r="1314" spans="2:25" s="90" customFormat="1" ht="21" customHeight="1">
      <c r="B1314" s="101"/>
      <c r="C1314" s="98"/>
      <c r="D1314" s="102"/>
      <c r="E1314" s="103"/>
      <c r="F1314" s="103"/>
      <c r="G1314" s="104"/>
      <c r="H1314" s="104"/>
      <c r="I1314" s="99"/>
      <c r="J1314" s="99"/>
      <c r="K1314" s="98"/>
      <c r="L1314" s="99"/>
      <c r="M1314" s="98"/>
      <c r="N1314" s="100"/>
      <c r="O1314" s="100"/>
      <c r="P1314" s="97"/>
      <c r="Q1314" s="98"/>
      <c r="R1314" s="98"/>
      <c r="S1314" s="98"/>
      <c r="T1314" s="98"/>
      <c r="U1314" s="99"/>
      <c r="V1314" s="98"/>
      <c r="W1314" s="98"/>
      <c r="X1314" s="99"/>
      <c r="Y1314" s="98"/>
    </row>
    <row r="1315" spans="2:25" s="90" customFormat="1" ht="21" customHeight="1">
      <c r="B1315" s="101"/>
      <c r="C1315" s="98"/>
      <c r="D1315" s="102"/>
      <c r="E1315" s="103"/>
      <c r="F1315" s="103"/>
      <c r="G1315" s="104"/>
      <c r="H1315" s="104"/>
      <c r="I1315" s="99"/>
      <c r="J1315" s="99"/>
      <c r="K1315" s="98"/>
      <c r="L1315" s="99"/>
      <c r="M1315" s="98"/>
      <c r="N1315" s="100"/>
      <c r="O1315" s="100"/>
      <c r="P1315" s="97"/>
      <c r="Q1315" s="98"/>
      <c r="R1315" s="98"/>
      <c r="S1315" s="98"/>
      <c r="T1315" s="98"/>
      <c r="U1315" s="99"/>
      <c r="V1315" s="98"/>
      <c r="W1315" s="98"/>
      <c r="X1315" s="99"/>
      <c r="Y1315" s="98"/>
    </row>
    <row r="1316" spans="2:25" s="90" customFormat="1" ht="21" customHeight="1">
      <c r="B1316" s="101"/>
      <c r="C1316" s="98"/>
      <c r="D1316" s="102"/>
      <c r="E1316" s="103"/>
      <c r="F1316" s="103"/>
      <c r="G1316" s="104"/>
      <c r="H1316" s="104"/>
      <c r="I1316" s="99"/>
      <c r="J1316" s="99"/>
      <c r="K1316" s="98"/>
      <c r="L1316" s="99"/>
      <c r="M1316" s="98"/>
      <c r="N1316" s="100"/>
      <c r="O1316" s="100"/>
      <c r="P1316" s="97"/>
      <c r="Q1316" s="98"/>
      <c r="R1316" s="98"/>
      <c r="S1316" s="98"/>
      <c r="T1316" s="98"/>
      <c r="U1316" s="99"/>
      <c r="V1316" s="98"/>
      <c r="W1316" s="98"/>
      <c r="X1316" s="99"/>
      <c r="Y1316" s="98"/>
    </row>
    <row r="1317" spans="2:25" s="90" customFormat="1" ht="21" customHeight="1">
      <c r="B1317" s="101"/>
      <c r="C1317" s="98"/>
      <c r="D1317" s="102"/>
      <c r="E1317" s="103"/>
      <c r="F1317" s="103"/>
      <c r="G1317" s="104"/>
      <c r="H1317" s="104"/>
      <c r="I1317" s="99"/>
      <c r="J1317" s="99"/>
      <c r="K1317" s="98"/>
      <c r="L1317" s="99"/>
      <c r="M1317" s="98"/>
      <c r="N1317" s="100"/>
      <c r="O1317" s="100"/>
      <c r="P1317" s="97"/>
      <c r="Q1317" s="98"/>
      <c r="R1317" s="98"/>
      <c r="S1317" s="98"/>
      <c r="T1317" s="98"/>
      <c r="U1317" s="99"/>
      <c r="V1317" s="98"/>
      <c r="W1317" s="98"/>
      <c r="X1317" s="99"/>
      <c r="Y1317" s="98"/>
    </row>
    <row r="1318" spans="2:25" s="90" customFormat="1" ht="21" customHeight="1">
      <c r="B1318" s="101"/>
      <c r="C1318" s="98"/>
      <c r="D1318" s="102"/>
      <c r="E1318" s="103"/>
      <c r="F1318" s="103"/>
      <c r="G1318" s="104"/>
      <c r="H1318" s="104"/>
      <c r="I1318" s="99"/>
      <c r="J1318" s="99"/>
      <c r="K1318" s="98"/>
      <c r="L1318" s="99"/>
      <c r="M1318" s="98"/>
      <c r="N1318" s="100"/>
      <c r="O1318" s="100"/>
      <c r="P1318" s="97"/>
      <c r="Q1318" s="98"/>
      <c r="R1318" s="98"/>
      <c r="S1318" s="98"/>
      <c r="T1318" s="98"/>
      <c r="U1318" s="99"/>
      <c r="V1318" s="98"/>
      <c r="W1318" s="98"/>
      <c r="X1318" s="99"/>
      <c r="Y1318" s="98"/>
    </row>
    <row r="1319" spans="2:25" s="90" customFormat="1" ht="21" customHeight="1">
      <c r="B1319" s="101"/>
      <c r="C1319" s="98"/>
      <c r="D1319" s="102"/>
      <c r="E1319" s="103"/>
      <c r="F1319" s="103"/>
      <c r="G1319" s="104"/>
      <c r="H1319" s="104"/>
      <c r="I1319" s="99"/>
      <c r="J1319" s="99"/>
      <c r="K1319" s="98"/>
      <c r="L1319" s="99"/>
      <c r="M1319" s="98"/>
      <c r="N1319" s="100"/>
      <c r="O1319" s="100"/>
      <c r="P1319" s="97"/>
      <c r="Q1319" s="98"/>
      <c r="R1319" s="98"/>
      <c r="S1319" s="98"/>
      <c r="T1319" s="98"/>
      <c r="U1319" s="99"/>
      <c r="V1319" s="98"/>
      <c r="W1319" s="98"/>
      <c r="X1319" s="99"/>
      <c r="Y1319" s="98"/>
    </row>
    <row r="1320" spans="2:25" s="90" customFormat="1" ht="21" customHeight="1">
      <c r="B1320" s="101"/>
      <c r="C1320" s="98"/>
      <c r="D1320" s="102"/>
      <c r="E1320" s="103"/>
      <c r="F1320" s="103"/>
      <c r="G1320" s="104"/>
      <c r="H1320" s="104"/>
      <c r="I1320" s="99"/>
      <c r="J1320" s="99"/>
      <c r="K1320" s="98"/>
      <c r="L1320" s="99"/>
      <c r="M1320" s="98"/>
      <c r="N1320" s="100"/>
      <c r="O1320" s="100"/>
      <c r="P1320" s="97"/>
      <c r="Q1320" s="98"/>
      <c r="R1320" s="98"/>
      <c r="S1320" s="98"/>
      <c r="T1320" s="98"/>
      <c r="U1320" s="99"/>
      <c r="V1320" s="98"/>
      <c r="W1320" s="98"/>
      <c r="X1320" s="99"/>
      <c r="Y1320" s="98"/>
    </row>
    <row r="1321" spans="2:25" s="90" customFormat="1" ht="21" customHeight="1">
      <c r="B1321" s="101"/>
      <c r="C1321" s="98"/>
      <c r="D1321" s="102"/>
      <c r="E1321" s="103"/>
      <c r="F1321" s="103"/>
      <c r="G1321" s="104"/>
      <c r="H1321" s="104"/>
      <c r="I1321" s="99"/>
      <c r="J1321" s="99"/>
      <c r="K1321" s="98"/>
      <c r="L1321" s="99"/>
      <c r="M1321" s="98"/>
      <c r="N1321" s="100"/>
      <c r="O1321" s="100"/>
      <c r="P1321" s="97"/>
      <c r="Q1321" s="98"/>
      <c r="R1321" s="98"/>
      <c r="S1321" s="98"/>
      <c r="T1321" s="98"/>
      <c r="U1321" s="99"/>
      <c r="V1321" s="98"/>
      <c r="W1321" s="98"/>
      <c r="X1321" s="99"/>
      <c r="Y1321" s="98"/>
    </row>
    <row r="1322" spans="2:25" s="90" customFormat="1" ht="21" customHeight="1">
      <c r="B1322" s="101"/>
      <c r="C1322" s="98"/>
      <c r="D1322" s="102"/>
      <c r="E1322" s="103"/>
      <c r="F1322" s="103"/>
      <c r="G1322" s="104"/>
      <c r="H1322" s="104"/>
      <c r="I1322" s="99"/>
      <c r="J1322" s="99"/>
      <c r="K1322" s="98"/>
      <c r="L1322" s="99"/>
      <c r="M1322" s="98"/>
      <c r="N1322" s="100"/>
      <c r="O1322" s="100"/>
      <c r="P1322" s="97"/>
      <c r="Q1322" s="98"/>
      <c r="R1322" s="98"/>
      <c r="S1322" s="98"/>
      <c r="T1322" s="98"/>
      <c r="U1322" s="99"/>
      <c r="V1322" s="98"/>
      <c r="W1322" s="98"/>
      <c r="X1322" s="99"/>
      <c r="Y1322" s="98"/>
    </row>
    <row r="1323" spans="2:25" s="90" customFormat="1" ht="21" customHeight="1">
      <c r="B1323" s="101"/>
      <c r="C1323" s="98"/>
      <c r="D1323" s="102"/>
      <c r="E1323" s="103"/>
      <c r="F1323" s="103"/>
      <c r="G1323" s="104"/>
      <c r="H1323" s="104"/>
      <c r="I1323" s="99"/>
      <c r="J1323" s="99"/>
      <c r="K1323" s="98"/>
      <c r="L1323" s="99"/>
      <c r="M1323" s="98"/>
      <c r="N1323" s="100"/>
      <c r="O1323" s="100"/>
      <c r="P1323" s="97"/>
      <c r="Q1323" s="98"/>
      <c r="R1323" s="98"/>
      <c r="S1323" s="98"/>
      <c r="T1323" s="98"/>
      <c r="U1323" s="99"/>
      <c r="V1323" s="98"/>
      <c r="W1323" s="98"/>
      <c r="X1323" s="99"/>
      <c r="Y1323" s="98"/>
    </row>
    <row r="1324" spans="2:25" s="90" customFormat="1" ht="21" customHeight="1">
      <c r="B1324" s="101"/>
      <c r="C1324" s="98"/>
      <c r="D1324" s="102"/>
      <c r="E1324" s="103"/>
      <c r="F1324" s="103"/>
      <c r="G1324" s="104"/>
      <c r="H1324" s="104"/>
      <c r="I1324" s="99"/>
      <c r="J1324" s="99"/>
      <c r="K1324" s="98"/>
      <c r="L1324" s="99"/>
      <c r="M1324" s="98"/>
      <c r="N1324" s="100"/>
      <c r="O1324" s="100"/>
      <c r="P1324" s="97"/>
      <c r="Q1324" s="98"/>
      <c r="R1324" s="98"/>
      <c r="S1324" s="98"/>
      <c r="T1324" s="98"/>
      <c r="U1324" s="99"/>
      <c r="V1324" s="98"/>
      <c r="W1324" s="98"/>
      <c r="X1324" s="99"/>
      <c r="Y1324" s="98"/>
    </row>
    <row r="1325" spans="2:25" s="90" customFormat="1" ht="21" customHeight="1">
      <c r="B1325" s="101"/>
      <c r="C1325" s="98"/>
      <c r="D1325" s="102"/>
      <c r="E1325" s="103"/>
      <c r="F1325" s="103"/>
      <c r="G1325" s="104"/>
      <c r="H1325" s="104"/>
      <c r="I1325" s="99"/>
      <c r="J1325" s="99"/>
      <c r="K1325" s="98"/>
      <c r="L1325" s="99"/>
      <c r="M1325" s="98"/>
      <c r="N1325" s="100"/>
      <c r="O1325" s="100"/>
      <c r="P1325" s="97"/>
      <c r="Q1325" s="98"/>
      <c r="R1325" s="98"/>
      <c r="S1325" s="98"/>
      <c r="T1325" s="98"/>
      <c r="U1325" s="99"/>
      <c r="V1325" s="98"/>
      <c r="W1325" s="98"/>
      <c r="X1325" s="99"/>
      <c r="Y1325" s="98"/>
    </row>
    <row r="1326" spans="2:25" s="90" customFormat="1" ht="21" customHeight="1">
      <c r="B1326" s="101"/>
      <c r="C1326" s="98"/>
      <c r="D1326" s="102"/>
      <c r="E1326" s="103"/>
      <c r="F1326" s="103"/>
      <c r="G1326" s="104"/>
      <c r="H1326" s="104"/>
      <c r="I1326" s="99"/>
      <c r="J1326" s="99"/>
      <c r="K1326" s="98"/>
      <c r="L1326" s="99"/>
      <c r="M1326" s="98"/>
      <c r="N1326" s="100"/>
      <c r="O1326" s="100"/>
      <c r="P1326" s="97"/>
      <c r="Q1326" s="98"/>
      <c r="R1326" s="98"/>
      <c r="S1326" s="98"/>
      <c r="T1326" s="98"/>
      <c r="U1326" s="99"/>
      <c r="V1326" s="98"/>
      <c r="W1326" s="98"/>
      <c r="X1326" s="99"/>
      <c r="Y1326" s="98"/>
    </row>
    <row r="1327" spans="2:25" s="90" customFormat="1" ht="21" customHeight="1">
      <c r="B1327" s="101"/>
      <c r="C1327" s="98"/>
      <c r="D1327" s="102"/>
      <c r="E1327" s="103"/>
      <c r="F1327" s="103"/>
      <c r="G1327" s="104"/>
      <c r="H1327" s="104"/>
      <c r="I1327" s="99"/>
      <c r="J1327" s="99"/>
      <c r="K1327" s="98"/>
      <c r="L1327" s="99"/>
      <c r="M1327" s="98"/>
      <c r="N1327" s="100"/>
      <c r="O1327" s="100"/>
      <c r="P1327" s="97"/>
      <c r="Q1327" s="98"/>
      <c r="R1327" s="98"/>
      <c r="S1327" s="98"/>
      <c r="T1327" s="98"/>
      <c r="U1327" s="99"/>
      <c r="V1327" s="98"/>
      <c r="W1327" s="98"/>
      <c r="X1327" s="99"/>
      <c r="Y1327" s="98"/>
    </row>
    <row r="1328" spans="2:25" s="90" customFormat="1" ht="21" customHeight="1">
      <c r="B1328" s="101"/>
      <c r="C1328" s="98"/>
      <c r="D1328" s="102"/>
      <c r="E1328" s="103"/>
      <c r="F1328" s="103"/>
      <c r="G1328" s="104"/>
      <c r="H1328" s="104"/>
      <c r="I1328" s="99"/>
      <c r="J1328" s="99"/>
      <c r="K1328" s="98"/>
      <c r="L1328" s="99"/>
      <c r="M1328" s="98"/>
      <c r="N1328" s="100"/>
      <c r="O1328" s="100"/>
      <c r="P1328" s="97"/>
      <c r="Q1328" s="98"/>
      <c r="R1328" s="98"/>
      <c r="S1328" s="98"/>
      <c r="T1328" s="98"/>
      <c r="U1328" s="99"/>
      <c r="V1328" s="98"/>
      <c r="W1328" s="98"/>
      <c r="X1328" s="99"/>
      <c r="Y1328" s="98"/>
    </row>
    <row r="1329" spans="2:25" s="90" customFormat="1" ht="21" customHeight="1">
      <c r="B1329" s="101"/>
      <c r="C1329" s="98"/>
      <c r="D1329" s="102"/>
      <c r="E1329" s="103"/>
      <c r="F1329" s="103"/>
      <c r="G1329" s="104"/>
      <c r="H1329" s="104"/>
      <c r="I1329" s="99"/>
      <c r="J1329" s="99"/>
      <c r="K1329" s="98"/>
      <c r="L1329" s="99"/>
      <c r="M1329" s="98"/>
      <c r="N1329" s="100"/>
      <c r="O1329" s="100"/>
      <c r="P1329" s="97"/>
      <c r="Q1329" s="98"/>
      <c r="R1329" s="98"/>
      <c r="S1329" s="98"/>
      <c r="T1329" s="98"/>
      <c r="U1329" s="99"/>
      <c r="V1329" s="98"/>
      <c r="W1329" s="98"/>
      <c r="X1329" s="99"/>
      <c r="Y1329" s="98"/>
    </row>
    <row r="1330" spans="2:25" s="90" customFormat="1" ht="21" customHeight="1">
      <c r="B1330" s="101"/>
      <c r="C1330" s="98"/>
      <c r="D1330" s="102"/>
      <c r="E1330" s="103"/>
      <c r="F1330" s="103"/>
      <c r="G1330" s="104"/>
      <c r="H1330" s="104"/>
      <c r="I1330" s="99"/>
      <c r="J1330" s="99"/>
      <c r="K1330" s="98"/>
      <c r="L1330" s="99"/>
      <c r="M1330" s="98"/>
      <c r="N1330" s="100"/>
      <c r="O1330" s="100"/>
      <c r="P1330" s="97"/>
      <c r="Q1330" s="98"/>
      <c r="R1330" s="98"/>
      <c r="S1330" s="98"/>
      <c r="T1330" s="98"/>
      <c r="U1330" s="99"/>
      <c r="V1330" s="98"/>
      <c r="W1330" s="98"/>
      <c r="X1330" s="99"/>
      <c r="Y1330" s="98"/>
    </row>
    <row r="1331" spans="2:25" s="90" customFormat="1" ht="21" customHeight="1">
      <c r="B1331" s="101"/>
      <c r="C1331" s="98"/>
      <c r="D1331" s="102"/>
      <c r="E1331" s="103"/>
      <c r="F1331" s="103"/>
      <c r="G1331" s="104"/>
      <c r="H1331" s="104"/>
      <c r="I1331" s="99"/>
      <c r="J1331" s="99"/>
      <c r="K1331" s="98"/>
      <c r="L1331" s="99"/>
      <c r="M1331" s="98"/>
      <c r="N1331" s="100"/>
      <c r="O1331" s="100"/>
      <c r="P1331" s="97"/>
      <c r="Q1331" s="98"/>
      <c r="R1331" s="98"/>
      <c r="S1331" s="98"/>
      <c r="T1331" s="98"/>
      <c r="U1331" s="99"/>
      <c r="V1331" s="98"/>
      <c r="W1331" s="98"/>
      <c r="X1331" s="99"/>
      <c r="Y1331" s="98"/>
    </row>
    <row r="1332" spans="2:25" s="90" customFormat="1" ht="21" customHeight="1">
      <c r="B1332" s="101"/>
      <c r="C1332" s="98"/>
      <c r="D1332" s="102"/>
      <c r="E1332" s="103"/>
      <c r="F1332" s="103"/>
      <c r="G1332" s="104"/>
      <c r="H1332" s="104"/>
      <c r="I1332" s="99"/>
      <c r="J1332" s="99"/>
      <c r="K1332" s="98"/>
      <c r="L1332" s="99"/>
      <c r="M1332" s="98"/>
      <c r="N1332" s="100"/>
      <c r="O1332" s="100"/>
      <c r="P1332" s="97"/>
      <c r="Q1332" s="98"/>
      <c r="R1332" s="98"/>
      <c r="S1332" s="98"/>
      <c r="T1332" s="98"/>
      <c r="U1332" s="99"/>
      <c r="V1332" s="98"/>
      <c r="W1332" s="98"/>
      <c r="X1332" s="99"/>
      <c r="Y1332" s="98"/>
    </row>
    <row r="1333" spans="2:25" s="90" customFormat="1" ht="21" customHeight="1">
      <c r="B1333" s="101"/>
      <c r="C1333" s="98"/>
      <c r="D1333" s="102"/>
      <c r="E1333" s="103"/>
      <c r="F1333" s="103"/>
      <c r="G1333" s="104"/>
      <c r="H1333" s="104"/>
      <c r="I1333" s="99"/>
      <c r="J1333" s="99"/>
      <c r="K1333" s="98"/>
      <c r="L1333" s="99"/>
      <c r="M1333" s="98"/>
      <c r="N1333" s="100"/>
      <c r="O1333" s="100"/>
      <c r="P1333" s="97"/>
      <c r="Q1333" s="98"/>
      <c r="R1333" s="98"/>
      <c r="S1333" s="98"/>
      <c r="T1333" s="98"/>
      <c r="U1333" s="99"/>
      <c r="V1333" s="98"/>
      <c r="W1333" s="98"/>
      <c r="X1333" s="99"/>
      <c r="Y1333" s="98"/>
    </row>
    <row r="1334" spans="2:25" s="90" customFormat="1" ht="21" customHeight="1">
      <c r="B1334" s="101"/>
      <c r="C1334" s="98"/>
      <c r="D1334" s="102"/>
      <c r="E1334" s="103"/>
      <c r="F1334" s="103"/>
      <c r="G1334" s="104"/>
      <c r="H1334" s="104"/>
      <c r="I1334" s="99"/>
      <c r="J1334" s="99"/>
      <c r="K1334" s="98"/>
      <c r="L1334" s="99"/>
      <c r="M1334" s="98"/>
      <c r="N1334" s="100"/>
      <c r="O1334" s="100"/>
      <c r="P1334" s="97"/>
      <c r="Q1334" s="98"/>
      <c r="R1334" s="98"/>
      <c r="S1334" s="98"/>
      <c r="T1334" s="98"/>
      <c r="U1334" s="99"/>
      <c r="V1334" s="98"/>
      <c r="W1334" s="98"/>
      <c r="X1334" s="99"/>
      <c r="Y1334" s="98"/>
    </row>
    <row r="1335" spans="2:25" s="90" customFormat="1" ht="21" customHeight="1">
      <c r="B1335" s="101"/>
      <c r="C1335" s="98"/>
      <c r="D1335" s="102"/>
      <c r="E1335" s="103"/>
      <c r="F1335" s="103"/>
      <c r="G1335" s="104"/>
      <c r="H1335" s="104"/>
      <c r="I1335" s="99"/>
      <c r="J1335" s="99"/>
      <c r="K1335" s="98"/>
      <c r="L1335" s="99"/>
      <c r="M1335" s="98"/>
      <c r="N1335" s="100"/>
      <c r="O1335" s="100"/>
      <c r="P1335" s="97"/>
      <c r="Q1335" s="98"/>
      <c r="R1335" s="98"/>
      <c r="S1335" s="98"/>
      <c r="T1335" s="98"/>
      <c r="U1335" s="99"/>
      <c r="V1335" s="98"/>
      <c r="W1335" s="98"/>
      <c r="X1335" s="99"/>
      <c r="Y1335" s="98"/>
    </row>
    <row r="1336" spans="2:25" s="90" customFormat="1" ht="21" customHeight="1">
      <c r="B1336" s="101"/>
      <c r="C1336" s="98"/>
      <c r="D1336" s="102"/>
      <c r="E1336" s="103"/>
      <c r="F1336" s="103"/>
      <c r="G1336" s="104"/>
      <c r="H1336" s="104"/>
      <c r="I1336" s="99"/>
      <c r="J1336" s="99"/>
      <c r="K1336" s="98"/>
      <c r="L1336" s="99"/>
      <c r="M1336" s="98"/>
      <c r="N1336" s="100"/>
      <c r="O1336" s="100"/>
      <c r="P1336" s="97"/>
      <c r="Q1336" s="98"/>
      <c r="R1336" s="98"/>
      <c r="S1336" s="98"/>
      <c r="T1336" s="98"/>
      <c r="U1336" s="99"/>
      <c r="V1336" s="98"/>
      <c r="W1336" s="98"/>
      <c r="X1336" s="99"/>
      <c r="Y1336" s="98"/>
    </row>
    <row r="1337" spans="2:25" s="90" customFormat="1" ht="21" customHeight="1">
      <c r="B1337" s="101"/>
      <c r="C1337" s="98"/>
      <c r="D1337" s="102"/>
      <c r="E1337" s="103"/>
      <c r="F1337" s="103"/>
      <c r="G1337" s="104"/>
      <c r="H1337" s="104"/>
      <c r="I1337" s="99"/>
      <c r="J1337" s="99"/>
      <c r="K1337" s="98"/>
      <c r="L1337" s="99"/>
      <c r="M1337" s="98"/>
      <c r="N1337" s="100"/>
      <c r="O1337" s="100"/>
      <c r="P1337" s="97"/>
      <c r="Q1337" s="98"/>
      <c r="R1337" s="98"/>
      <c r="S1337" s="98"/>
      <c r="T1337" s="98"/>
      <c r="U1337" s="99"/>
      <c r="V1337" s="98"/>
      <c r="W1337" s="98"/>
      <c r="X1337" s="99"/>
      <c r="Y1337" s="98"/>
    </row>
    <row r="1338" spans="2:25" s="90" customFormat="1" ht="21" customHeight="1">
      <c r="B1338" s="101"/>
      <c r="C1338" s="98"/>
      <c r="D1338" s="102"/>
      <c r="E1338" s="103"/>
      <c r="F1338" s="103"/>
      <c r="G1338" s="104"/>
      <c r="H1338" s="104"/>
      <c r="I1338" s="99"/>
      <c r="J1338" s="99"/>
      <c r="K1338" s="98"/>
      <c r="L1338" s="99"/>
      <c r="M1338" s="98"/>
      <c r="N1338" s="100"/>
      <c r="O1338" s="100"/>
      <c r="P1338" s="97"/>
      <c r="Q1338" s="98"/>
      <c r="R1338" s="98"/>
      <c r="S1338" s="98"/>
      <c r="T1338" s="98"/>
      <c r="U1338" s="99"/>
      <c r="V1338" s="98"/>
      <c r="W1338" s="98"/>
      <c r="X1338" s="99"/>
      <c r="Y1338" s="98"/>
    </row>
    <row r="1339" spans="2:25" s="90" customFormat="1" ht="21" customHeight="1">
      <c r="B1339" s="101"/>
      <c r="C1339" s="98"/>
      <c r="D1339" s="102"/>
      <c r="E1339" s="103"/>
      <c r="F1339" s="103"/>
      <c r="G1339" s="104"/>
      <c r="H1339" s="104"/>
      <c r="I1339" s="99"/>
      <c r="J1339" s="99"/>
      <c r="K1339" s="98"/>
      <c r="L1339" s="99"/>
      <c r="M1339" s="98"/>
      <c r="N1339" s="100"/>
      <c r="O1339" s="100"/>
      <c r="P1339" s="97"/>
      <c r="Q1339" s="98"/>
      <c r="R1339" s="98"/>
      <c r="S1339" s="98"/>
      <c r="T1339" s="98"/>
      <c r="U1339" s="99"/>
      <c r="V1339" s="98"/>
      <c r="W1339" s="98"/>
      <c r="X1339" s="99"/>
      <c r="Y1339" s="98"/>
    </row>
    <row r="1340" spans="2:25" s="90" customFormat="1" ht="21" customHeight="1">
      <c r="B1340" s="101"/>
      <c r="C1340" s="98"/>
      <c r="D1340" s="102"/>
      <c r="E1340" s="103"/>
      <c r="F1340" s="103"/>
      <c r="G1340" s="104"/>
      <c r="H1340" s="104"/>
      <c r="I1340" s="99"/>
      <c r="J1340" s="99"/>
      <c r="K1340" s="98"/>
      <c r="L1340" s="99"/>
      <c r="M1340" s="98"/>
      <c r="N1340" s="100"/>
      <c r="O1340" s="100"/>
      <c r="P1340" s="97"/>
      <c r="Q1340" s="98"/>
      <c r="R1340" s="98"/>
      <c r="S1340" s="98"/>
      <c r="T1340" s="98"/>
      <c r="U1340" s="99"/>
      <c r="V1340" s="98"/>
      <c r="W1340" s="98"/>
      <c r="X1340" s="99"/>
      <c r="Y1340" s="98"/>
    </row>
    <row r="1341" spans="2:25" s="90" customFormat="1" ht="21" customHeight="1">
      <c r="B1341" s="101"/>
      <c r="C1341" s="98"/>
      <c r="D1341" s="102"/>
      <c r="E1341" s="103"/>
      <c r="F1341" s="103"/>
      <c r="G1341" s="104"/>
      <c r="H1341" s="104"/>
      <c r="I1341" s="99"/>
      <c r="J1341" s="99"/>
      <c r="K1341" s="98"/>
      <c r="L1341" s="99"/>
      <c r="M1341" s="98"/>
      <c r="N1341" s="100"/>
      <c r="O1341" s="100"/>
      <c r="P1341" s="97"/>
      <c r="Q1341" s="98"/>
      <c r="R1341" s="98"/>
      <c r="S1341" s="98"/>
      <c r="T1341" s="98"/>
      <c r="U1341" s="99"/>
      <c r="V1341" s="98"/>
      <c r="W1341" s="98"/>
      <c r="X1341" s="99"/>
      <c r="Y1341" s="98"/>
    </row>
    <row r="1342" spans="2:25" s="90" customFormat="1" ht="21" customHeight="1">
      <c r="B1342" s="101"/>
      <c r="C1342" s="98"/>
      <c r="D1342" s="102"/>
      <c r="E1342" s="103"/>
      <c r="F1342" s="103"/>
      <c r="G1342" s="104"/>
      <c r="H1342" s="104"/>
      <c r="I1342" s="99"/>
      <c r="J1342" s="99"/>
      <c r="K1342" s="98"/>
      <c r="L1342" s="99"/>
      <c r="M1342" s="98"/>
      <c r="N1342" s="100"/>
      <c r="O1342" s="100"/>
      <c r="P1342" s="97"/>
      <c r="Q1342" s="98"/>
      <c r="R1342" s="98"/>
      <c r="S1342" s="98"/>
      <c r="T1342" s="98"/>
      <c r="U1342" s="99"/>
      <c r="V1342" s="98"/>
      <c r="W1342" s="98"/>
      <c r="X1342" s="99"/>
      <c r="Y1342" s="98"/>
    </row>
    <row r="1343" spans="2:25" s="90" customFormat="1" ht="21" customHeight="1">
      <c r="B1343" s="101"/>
      <c r="C1343" s="98"/>
      <c r="D1343" s="102"/>
      <c r="E1343" s="103"/>
      <c r="F1343" s="103"/>
      <c r="G1343" s="104"/>
      <c r="H1343" s="104"/>
      <c r="I1343" s="99"/>
      <c r="J1343" s="99"/>
      <c r="K1343" s="98"/>
      <c r="L1343" s="99"/>
      <c r="M1343" s="98"/>
      <c r="N1343" s="100"/>
      <c r="O1343" s="100"/>
      <c r="P1343" s="97"/>
      <c r="Q1343" s="98"/>
      <c r="R1343" s="98"/>
      <c r="S1343" s="98"/>
      <c r="T1343" s="98"/>
      <c r="U1343" s="99"/>
      <c r="V1343" s="98"/>
      <c r="W1343" s="98"/>
      <c r="X1343" s="99"/>
      <c r="Y1343" s="98"/>
    </row>
    <row r="1344" spans="2:25" s="90" customFormat="1" ht="21" customHeight="1">
      <c r="B1344" s="101"/>
      <c r="C1344" s="98"/>
      <c r="D1344" s="102"/>
      <c r="E1344" s="103"/>
      <c r="F1344" s="103"/>
      <c r="G1344" s="104"/>
      <c r="H1344" s="104"/>
      <c r="I1344" s="99"/>
      <c r="J1344" s="99"/>
      <c r="K1344" s="98"/>
      <c r="L1344" s="99"/>
      <c r="M1344" s="98"/>
      <c r="N1344" s="100"/>
      <c r="O1344" s="100"/>
      <c r="P1344" s="97"/>
      <c r="Q1344" s="98"/>
      <c r="R1344" s="98"/>
      <c r="S1344" s="98"/>
      <c r="T1344" s="98"/>
      <c r="U1344" s="99"/>
      <c r="V1344" s="98"/>
      <c r="W1344" s="98"/>
      <c r="X1344" s="99"/>
      <c r="Y1344" s="98"/>
    </row>
    <row r="1345" spans="2:25" s="90" customFormat="1" ht="21" customHeight="1">
      <c r="B1345" s="101"/>
      <c r="C1345" s="98"/>
      <c r="D1345" s="102"/>
      <c r="E1345" s="103"/>
      <c r="F1345" s="103"/>
      <c r="G1345" s="104"/>
      <c r="H1345" s="104"/>
      <c r="I1345" s="99"/>
      <c r="J1345" s="99"/>
      <c r="K1345" s="98"/>
      <c r="L1345" s="99"/>
      <c r="M1345" s="98"/>
      <c r="N1345" s="100"/>
      <c r="O1345" s="100"/>
      <c r="P1345" s="97"/>
      <c r="Q1345" s="98"/>
      <c r="R1345" s="98"/>
      <c r="S1345" s="98"/>
      <c r="T1345" s="98"/>
      <c r="U1345" s="99"/>
      <c r="V1345" s="98"/>
      <c r="W1345" s="98"/>
      <c r="X1345" s="99"/>
      <c r="Y1345" s="98"/>
    </row>
    <row r="1346" spans="2:25" s="90" customFormat="1" ht="21" customHeight="1">
      <c r="B1346" s="101"/>
      <c r="C1346" s="98"/>
      <c r="D1346" s="102"/>
      <c r="E1346" s="103"/>
      <c r="F1346" s="103"/>
      <c r="G1346" s="104"/>
      <c r="H1346" s="104"/>
      <c r="I1346" s="99"/>
      <c r="J1346" s="99"/>
      <c r="K1346" s="98"/>
      <c r="L1346" s="99"/>
      <c r="M1346" s="98"/>
      <c r="N1346" s="100"/>
      <c r="O1346" s="100"/>
      <c r="P1346" s="97"/>
      <c r="Q1346" s="98"/>
      <c r="R1346" s="98"/>
      <c r="S1346" s="98"/>
      <c r="T1346" s="98"/>
      <c r="U1346" s="99"/>
      <c r="V1346" s="98"/>
      <c r="W1346" s="98"/>
      <c r="X1346" s="99"/>
      <c r="Y1346" s="98"/>
    </row>
    <row r="1347" spans="2:25" s="90" customFormat="1" ht="21" customHeight="1">
      <c r="B1347" s="101"/>
      <c r="C1347" s="98"/>
      <c r="D1347" s="102"/>
      <c r="E1347" s="103"/>
      <c r="F1347" s="103"/>
      <c r="G1347" s="104"/>
      <c r="H1347" s="104"/>
      <c r="I1347" s="99"/>
      <c r="J1347" s="99"/>
      <c r="K1347" s="98"/>
      <c r="L1347" s="99"/>
      <c r="M1347" s="98"/>
      <c r="N1347" s="100"/>
      <c r="O1347" s="100"/>
      <c r="P1347" s="97"/>
      <c r="Q1347" s="98"/>
      <c r="R1347" s="98"/>
      <c r="S1347" s="98"/>
      <c r="T1347" s="98"/>
      <c r="U1347" s="99"/>
      <c r="V1347" s="98"/>
      <c r="W1347" s="98"/>
      <c r="X1347" s="99"/>
      <c r="Y1347" s="98"/>
    </row>
    <row r="1348" spans="2:25" s="90" customFormat="1" ht="21" customHeight="1">
      <c r="B1348" s="101"/>
      <c r="C1348" s="98"/>
      <c r="D1348" s="102"/>
      <c r="E1348" s="103"/>
      <c r="F1348" s="103"/>
      <c r="G1348" s="104"/>
      <c r="H1348" s="104"/>
      <c r="I1348" s="99"/>
      <c r="J1348" s="99"/>
      <c r="K1348" s="98"/>
      <c r="L1348" s="99"/>
      <c r="M1348" s="98"/>
      <c r="N1348" s="100"/>
      <c r="O1348" s="100"/>
      <c r="P1348" s="97"/>
      <c r="Q1348" s="98"/>
      <c r="R1348" s="98"/>
      <c r="S1348" s="98"/>
      <c r="T1348" s="98"/>
      <c r="U1348" s="99"/>
      <c r="V1348" s="98"/>
      <c r="W1348" s="98"/>
      <c r="X1348" s="99"/>
      <c r="Y1348" s="98"/>
    </row>
    <row r="1349" spans="2:25" s="90" customFormat="1" ht="21" customHeight="1">
      <c r="B1349" s="101"/>
      <c r="C1349" s="98"/>
      <c r="D1349" s="102"/>
      <c r="E1349" s="103"/>
      <c r="F1349" s="103"/>
      <c r="G1349" s="104"/>
      <c r="H1349" s="104"/>
      <c r="I1349" s="99"/>
      <c r="J1349" s="99"/>
      <c r="K1349" s="98"/>
      <c r="L1349" s="99"/>
      <c r="M1349" s="98"/>
      <c r="N1349" s="100"/>
      <c r="O1349" s="100"/>
      <c r="P1349" s="97"/>
      <c r="Q1349" s="98"/>
      <c r="R1349" s="98"/>
      <c r="S1349" s="98"/>
      <c r="T1349" s="98"/>
      <c r="U1349" s="99"/>
      <c r="V1349" s="98"/>
      <c r="W1349" s="98"/>
      <c r="X1349" s="99"/>
      <c r="Y1349" s="98"/>
    </row>
    <row r="1350" spans="2:25" s="90" customFormat="1" ht="21" customHeight="1">
      <c r="B1350" s="101"/>
      <c r="C1350" s="98"/>
      <c r="D1350" s="102"/>
      <c r="E1350" s="103"/>
      <c r="F1350" s="103"/>
      <c r="G1350" s="104"/>
      <c r="H1350" s="104"/>
      <c r="I1350" s="99"/>
      <c r="J1350" s="99"/>
      <c r="K1350" s="98"/>
      <c r="L1350" s="99"/>
      <c r="M1350" s="98"/>
      <c r="N1350" s="100"/>
      <c r="O1350" s="100"/>
      <c r="P1350" s="97"/>
      <c r="Q1350" s="98"/>
      <c r="R1350" s="98"/>
      <c r="S1350" s="98"/>
      <c r="T1350" s="98"/>
      <c r="U1350" s="99"/>
      <c r="V1350" s="98"/>
      <c r="W1350" s="98"/>
      <c r="X1350" s="99"/>
      <c r="Y1350" s="98"/>
    </row>
    <row r="1351" spans="2:25" s="90" customFormat="1" ht="21" customHeight="1">
      <c r="B1351" s="101"/>
      <c r="C1351" s="98"/>
      <c r="D1351" s="102"/>
      <c r="E1351" s="103"/>
      <c r="F1351" s="103"/>
      <c r="G1351" s="104"/>
      <c r="H1351" s="104"/>
      <c r="I1351" s="99"/>
      <c r="J1351" s="99"/>
      <c r="K1351" s="98"/>
      <c r="L1351" s="99"/>
      <c r="M1351" s="98"/>
      <c r="N1351" s="100"/>
      <c r="O1351" s="100"/>
      <c r="P1351" s="97"/>
      <c r="Q1351" s="98"/>
      <c r="R1351" s="98"/>
      <c r="S1351" s="98"/>
      <c r="T1351" s="98"/>
      <c r="U1351" s="99"/>
      <c r="V1351" s="98"/>
      <c r="W1351" s="98"/>
      <c r="X1351" s="99"/>
      <c r="Y1351" s="98"/>
    </row>
    <row r="1352" spans="2:25" s="90" customFormat="1" ht="21" customHeight="1">
      <c r="B1352" s="101"/>
      <c r="C1352" s="98"/>
      <c r="D1352" s="102"/>
      <c r="E1352" s="103"/>
      <c r="F1352" s="103"/>
      <c r="G1352" s="104"/>
      <c r="H1352" s="104"/>
      <c r="I1352" s="99"/>
      <c r="J1352" s="99"/>
      <c r="K1352" s="98"/>
      <c r="L1352" s="99"/>
      <c r="M1352" s="98"/>
      <c r="N1352" s="100"/>
      <c r="O1352" s="100"/>
      <c r="P1352" s="97"/>
      <c r="Q1352" s="98"/>
      <c r="R1352" s="98"/>
      <c r="S1352" s="98"/>
      <c r="T1352" s="98"/>
      <c r="U1352" s="99"/>
      <c r="V1352" s="98"/>
      <c r="W1352" s="98"/>
      <c r="X1352" s="99"/>
      <c r="Y1352" s="98"/>
    </row>
    <row r="1353" spans="2:25" s="90" customFormat="1" ht="21" customHeight="1">
      <c r="B1353" s="101"/>
      <c r="C1353" s="98"/>
      <c r="D1353" s="102"/>
      <c r="E1353" s="103"/>
      <c r="F1353" s="103"/>
      <c r="G1353" s="104"/>
      <c r="H1353" s="104"/>
      <c r="I1353" s="99"/>
      <c r="J1353" s="99"/>
      <c r="K1353" s="98"/>
      <c r="L1353" s="99"/>
      <c r="M1353" s="98"/>
      <c r="N1353" s="100"/>
      <c r="O1353" s="100"/>
      <c r="P1353" s="97"/>
      <c r="Q1353" s="98"/>
      <c r="R1353" s="98"/>
      <c r="S1353" s="98"/>
      <c r="T1353" s="98"/>
      <c r="U1353" s="99"/>
      <c r="V1353" s="98"/>
      <c r="W1353" s="98"/>
      <c r="X1353" s="99"/>
      <c r="Y1353" s="98"/>
    </row>
    <row r="1354" spans="2:25" s="90" customFormat="1" ht="21" customHeight="1">
      <c r="B1354" s="101"/>
      <c r="C1354" s="98"/>
      <c r="D1354" s="102"/>
      <c r="E1354" s="103"/>
      <c r="F1354" s="103"/>
      <c r="G1354" s="104"/>
      <c r="H1354" s="104"/>
      <c r="I1354" s="99"/>
      <c r="J1354" s="99"/>
      <c r="K1354" s="98"/>
      <c r="L1354" s="99"/>
      <c r="M1354" s="98"/>
      <c r="N1354" s="100"/>
      <c r="O1354" s="100"/>
      <c r="P1354" s="97"/>
      <c r="Q1354" s="98"/>
      <c r="R1354" s="98"/>
      <c r="S1354" s="98"/>
      <c r="T1354" s="98"/>
      <c r="U1354" s="99"/>
      <c r="V1354" s="98"/>
      <c r="W1354" s="98"/>
      <c r="X1354" s="99"/>
      <c r="Y1354" s="98"/>
    </row>
    <row r="1355" spans="2:25" s="90" customFormat="1" ht="21" customHeight="1">
      <c r="B1355" s="101"/>
      <c r="C1355" s="98"/>
      <c r="D1355" s="102"/>
      <c r="E1355" s="103"/>
      <c r="F1355" s="103"/>
      <c r="G1355" s="104"/>
      <c r="H1355" s="104"/>
      <c r="I1355" s="99"/>
      <c r="J1355" s="99"/>
      <c r="K1355" s="98"/>
      <c r="L1355" s="99"/>
      <c r="M1355" s="98"/>
      <c r="N1355" s="100"/>
      <c r="O1355" s="100"/>
      <c r="P1355" s="97"/>
      <c r="Q1355" s="98"/>
      <c r="R1355" s="98"/>
      <c r="S1355" s="98"/>
      <c r="T1355" s="98"/>
      <c r="U1355" s="99"/>
      <c r="V1355" s="98"/>
      <c r="W1355" s="98"/>
      <c r="X1355" s="99"/>
      <c r="Y1355" s="98"/>
    </row>
    <row r="1356" spans="2:25" s="90" customFormat="1" ht="21" customHeight="1">
      <c r="B1356" s="101"/>
      <c r="C1356" s="98"/>
      <c r="D1356" s="102"/>
      <c r="E1356" s="103"/>
      <c r="F1356" s="103"/>
      <c r="G1356" s="104"/>
      <c r="H1356" s="104"/>
      <c r="I1356" s="99"/>
      <c r="J1356" s="99"/>
      <c r="K1356" s="98"/>
      <c r="L1356" s="99"/>
      <c r="M1356" s="98"/>
      <c r="N1356" s="100"/>
      <c r="O1356" s="100"/>
      <c r="P1356" s="97"/>
      <c r="Q1356" s="98"/>
      <c r="R1356" s="98"/>
      <c r="S1356" s="98"/>
      <c r="T1356" s="98"/>
      <c r="U1356" s="99"/>
      <c r="V1356" s="98"/>
      <c r="W1356" s="98"/>
      <c r="X1356" s="99"/>
      <c r="Y1356" s="98"/>
    </row>
    <row r="1357" spans="2:25" s="90" customFormat="1" ht="21" customHeight="1">
      <c r="B1357" s="101"/>
      <c r="C1357" s="98"/>
      <c r="D1357" s="102"/>
      <c r="E1357" s="103"/>
      <c r="F1357" s="103"/>
      <c r="G1357" s="104"/>
      <c r="H1357" s="104"/>
      <c r="I1357" s="99"/>
      <c r="J1357" s="99"/>
      <c r="K1357" s="98"/>
      <c r="L1357" s="99"/>
      <c r="M1357" s="98"/>
      <c r="N1357" s="100"/>
      <c r="O1357" s="100"/>
      <c r="P1357" s="97"/>
      <c r="Q1357" s="98"/>
      <c r="R1357" s="98"/>
      <c r="S1357" s="98"/>
      <c r="T1357" s="98"/>
      <c r="U1357" s="99"/>
      <c r="V1357" s="98"/>
      <c r="W1357" s="98"/>
      <c r="X1357" s="99"/>
      <c r="Y1357" s="98"/>
    </row>
    <row r="1358" spans="2:25" s="90" customFormat="1" ht="21" customHeight="1">
      <c r="B1358" s="101"/>
      <c r="C1358" s="98"/>
      <c r="D1358" s="102"/>
      <c r="E1358" s="103"/>
      <c r="F1358" s="103"/>
      <c r="G1358" s="104"/>
      <c r="H1358" s="104"/>
      <c r="I1358" s="99"/>
      <c r="J1358" s="99"/>
      <c r="K1358" s="98"/>
      <c r="L1358" s="99"/>
      <c r="M1358" s="98"/>
      <c r="N1358" s="100"/>
      <c r="O1358" s="100"/>
      <c r="P1358" s="97"/>
      <c r="Q1358" s="98"/>
      <c r="R1358" s="98"/>
      <c r="S1358" s="98"/>
      <c r="T1358" s="98"/>
      <c r="U1358" s="99"/>
      <c r="V1358" s="98"/>
      <c r="W1358" s="98"/>
      <c r="X1358" s="99"/>
      <c r="Y1358" s="98"/>
    </row>
    <row r="1359" spans="2:25" s="90" customFormat="1" ht="21" customHeight="1">
      <c r="B1359" s="101"/>
      <c r="C1359" s="98"/>
      <c r="D1359" s="102"/>
      <c r="E1359" s="103"/>
      <c r="F1359" s="103"/>
      <c r="G1359" s="104"/>
      <c r="H1359" s="104"/>
      <c r="I1359" s="99"/>
      <c r="J1359" s="99"/>
      <c r="K1359" s="98"/>
      <c r="L1359" s="99"/>
      <c r="M1359" s="98"/>
      <c r="N1359" s="100"/>
      <c r="O1359" s="100"/>
      <c r="P1359" s="97"/>
      <c r="Q1359" s="98"/>
      <c r="R1359" s="98"/>
      <c r="S1359" s="98"/>
      <c r="T1359" s="98"/>
      <c r="U1359" s="99"/>
      <c r="V1359" s="98"/>
      <c r="W1359" s="98"/>
      <c r="X1359" s="99"/>
      <c r="Y1359" s="98"/>
    </row>
    <row r="1360" spans="2:25" s="90" customFormat="1" ht="21" customHeight="1">
      <c r="B1360" s="101"/>
      <c r="C1360" s="98"/>
      <c r="D1360" s="102"/>
      <c r="E1360" s="103"/>
      <c r="F1360" s="103"/>
      <c r="G1360" s="104"/>
      <c r="H1360" s="104"/>
      <c r="I1360" s="99"/>
      <c r="J1360" s="99"/>
      <c r="K1360" s="98"/>
      <c r="L1360" s="99"/>
      <c r="M1360" s="98"/>
      <c r="N1360" s="100"/>
      <c r="O1360" s="100"/>
      <c r="P1360" s="97"/>
      <c r="Q1360" s="98"/>
      <c r="R1360" s="98"/>
      <c r="S1360" s="98"/>
      <c r="T1360" s="98"/>
      <c r="U1360" s="99"/>
      <c r="V1360" s="98"/>
      <c r="W1360" s="98"/>
      <c r="X1360" s="99"/>
      <c r="Y1360" s="98"/>
    </row>
    <row r="1361" spans="2:25" s="90" customFormat="1" ht="21" customHeight="1">
      <c r="B1361" s="101"/>
      <c r="C1361" s="98"/>
      <c r="D1361" s="102"/>
      <c r="E1361" s="103"/>
      <c r="F1361" s="103"/>
      <c r="G1361" s="104"/>
      <c r="H1361" s="104"/>
      <c r="I1361" s="99"/>
      <c r="J1361" s="99"/>
      <c r="K1361" s="98"/>
      <c r="L1361" s="99"/>
      <c r="M1361" s="98"/>
      <c r="N1361" s="100"/>
      <c r="O1361" s="100"/>
      <c r="P1361" s="97"/>
      <c r="Q1361" s="98"/>
      <c r="R1361" s="98"/>
      <c r="S1361" s="98"/>
      <c r="T1361" s="98"/>
      <c r="U1361" s="99"/>
      <c r="V1361" s="98"/>
      <c r="W1361" s="98"/>
      <c r="X1361" s="99"/>
      <c r="Y1361" s="98"/>
    </row>
    <row r="1362" spans="2:25" s="90" customFormat="1" ht="21" customHeight="1">
      <c r="B1362" s="101"/>
      <c r="C1362" s="98"/>
      <c r="D1362" s="102"/>
      <c r="E1362" s="103"/>
      <c r="F1362" s="103"/>
      <c r="G1362" s="104"/>
      <c r="H1362" s="104"/>
      <c r="I1362" s="99"/>
      <c r="J1362" s="99"/>
      <c r="K1362" s="98"/>
      <c r="L1362" s="99"/>
      <c r="M1362" s="98"/>
      <c r="N1362" s="100"/>
      <c r="O1362" s="100"/>
      <c r="P1362" s="97"/>
      <c r="Q1362" s="98"/>
      <c r="R1362" s="98"/>
      <c r="S1362" s="98"/>
      <c r="T1362" s="98"/>
      <c r="U1362" s="99"/>
      <c r="V1362" s="98"/>
      <c r="W1362" s="98"/>
      <c r="X1362" s="99"/>
      <c r="Y1362" s="98"/>
    </row>
    <row r="1363" spans="2:25" s="90" customFormat="1" ht="21" customHeight="1">
      <c r="B1363" s="101"/>
      <c r="C1363" s="98"/>
      <c r="D1363" s="102"/>
      <c r="E1363" s="103"/>
      <c r="F1363" s="103"/>
      <c r="G1363" s="104"/>
      <c r="H1363" s="104"/>
      <c r="I1363" s="99"/>
      <c r="J1363" s="99"/>
      <c r="K1363" s="98"/>
      <c r="L1363" s="99"/>
      <c r="M1363" s="98"/>
      <c r="N1363" s="100"/>
      <c r="O1363" s="100"/>
      <c r="P1363" s="97"/>
      <c r="Q1363" s="98"/>
      <c r="R1363" s="98"/>
      <c r="S1363" s="98"/>
      <c r="T1363" s="98"/>
      <c r="U1363" s="99"/>
      <c r="V1363" s="98"/>
      <c r="W1363" s="98"/>
      <c r="X1363" s="99"/>
      <c r="Y1363" s="98"/>
    </row>
    <row r="1364" spans="2:25" s="90" customFormat="1" ht="21" customHeight="1">
      <c r="B1364" s="101"/>
      <c r="C1364" s="98"/>
      <c r="D1364" s="102"/>
      <c r="E1364" s="103"/>
      <c r="F1364" s="103"/>
      <c r="G1364" s="104"/>
      <c r="H1364" s="104"/>
      <c r="I1364" s="99"/>
      <c r="J1364" s="99"/>
      <c r="K1364" s="98"/>
      <c r="L1364" s="99"/>
      <c r="M1364" s="98"/>
      <c r="N1364" s="100"/>
      <c r="O1364" s="100"/>
      <c r="P1364" s="97"/>
      <c r="Q1364" s="98"/>
      <c r="R1364" s="98"/>
      <c r="S1364" s="98"/>
      <c r="T1364" s="98"/>
      <c r="U1364" s="99"/>
      <c r="V1364" s="98"/>
      <c r="W1364" s="98"/>
      <c r="X1364" s="99"/>
      <c r="Y1364" s="98"/>
    </row>
    <row r="1365" spans="2:25" s="90" customFormat="1" ht="21" customHeight="1">
      <c r="B1365" s="101"/>
      <c r="C1365" s="98"/>
      <c r="D1365" s="102"/>
      <c r="E1365" s="103"/>
      <c r="F1365" s="103"/>
      <c r="G1365" s="104"/>
      <c r="H1365" s="104"/>
      <c r="I1365" s="99"/>
      <c r="J1365" s="99"/>
      <c r="K1365" s="98"/>
      <c r="L1365" s="99"/>
      <c r="M1365" s="98"/>
      <c r="N1365" s="100"/>
      <c r="O1365" s="100"/>
      <c r="P1365" s="97"/>
      <c r="Q1365" s="98"/>
      <c r="R1365" s="98"/>
      <c r="S1365" s="98"/>
      <c r="T1365" s="98"/>
      <c r="U1365" s="99"/>
      <c r="V1365" s="98"/>
      <c r="W1365" s="98"/>
      <c r="X1365" s="99"/>
      <c r="Y1365" s="98"/>
    </row>
    <row r="1366" spans="2:25" s="90" customFormat="1" ht="21" customHeight="1">
      <c r="B1366" s="101"/>
      <c r="C1366" s="98"/>
      <c r="D1366" s="102"/>
      <c r="E1366" s="103"/>
      <c r="F1366" s="103"/>
      <c r="G1366" s="104"/>
      <c r="H1366" s="104"/>
      <c r="I1366" s="99"/>
      <c r="J1366" s="99"/>
      <c r="K1366" s="98"/>
      <c r="L1366" s="99"/>
      <c r="M1366" s="98"/>
      <c r="N1366" s="100"/>
      <c r="O1366" s="100"/>
      <c r="P1366" s="97"/>
      <c r="Q1366" s="98"/>
      <c r="R1366" s="98"/>
      <c r="S1366" s="98"/>
      <c r="T1366" s="98"/>
      <c r="U1366" s="99"/>
      <c r="V1366" s="98"/>
      <c r="W1366" s="98"/>
      <c r="X1366" s="99"/>
      <c r="Y1366" s="98"/>
    </row>
    <row r="1367" spans="2:25" s="90" customFormat="1" ht="21" customHeight="1">
      <c r="B1367" s="101"/>
      <c r="C1367" s="98"/>
      <c r="D1367" s="102"/>
      <c r="E1367" s="103"/>
      <c r="F1367" s="103"/>
      <c r="G1367" s="104"/>
      <c r="H1367" s="104"/>
      <c r="I1367" s="99"/>
      <c r="J1367" s="99"/>
      <c r="K1367" s="98"/>
      <c r="L1367" s="99"/>
      <c r="M1367" s="98"/>
      <c r="N1367" s="100"/>
      <c r="O1367" s="100"/>
      <c r="P1367" s="97"/>
      <c r="Q1367" s="98"/>
      <c r="R1367" s="98"/>
      <c r="S1367" s="98"/>
      <c r="T1367" s="98"/>
      <c r="U1367" s="99"/>
      <c r="V1367" s="98"/>
      <c r="W1367" s="98"/>
      <c r="X1367" s="99"/>
      <c r="Y1367" s="98"/>
    </row>
    <row r="1368" spans="2:25" s="90" customFormat="1" ht="21" customHeight="1">
      <c r="B1368" s="101"/>
      <c r="C1368" s="98"/>
      <c r="D1368" s="102"/>
      <c r="E1368" s="103"/>
      <c r="F1368" s="103"/>
      <c r="G1368" s="104"/>
      <c r="H1368" s="104"/>
      <c r="I1368" s="99"/>
      <c r="J1368" s="99"/>
      <c r="K1368" s="98"/>
      <c r="L1368" s="99"/>
      <c r="M1368" s="98"/>
      <c r="N1368" s="100"/>
      <c r="O1368" s="100"/>
      <c r="P1368" s="97"/>
      <c r="Q1368" s="98"/>
      <c r="R1368" s="98"/>
      <c r="S1368" s="98"/>
      <c r="T1368" s="98"/>
      <c r="U1368" s="99"/>
      <c r="V1368" s="98"/>
      <c r="W1368" s="98"/>
      <c r="X1368" s="99"/>
      <c r="Y1368" s="98"/>
    </row>
    <row r="1369" spans="2:25" s="90" customFormat="1" ht="21" customHeight="1">
      <c r="B1369" s="101"/>
      <c r="C1369" s="98"/>
      <c r="D1369" s="102"/>
      <c r="E1369" s="103"/>
      <c r="F1369" s="103"/>
      <c r="G1369" s="104"/>
      <c r="H1369" s="104"/>
      <c r="I1369" s="99"/>
      <c r="J1369" s="99"/>
      <c r="K1369" s="98"/>
      <c r="L1369" s="99"/>
      <c r="M1369" s="98"/>
      <c r="N1369" s="100"/>
      <c r="O1369" s="100"/>
      <c r="P1369" s="97"/>
      <c r="Q1369" s="98"/>
      <c r="R1369" s="98"/>
      <c r="S1369" s="98"/>
      <c r="T1369" s="98"/>
      <c r="U1369" s="99"/>
      <c r="V1369" s="98"/>
      <c r="W1369" s="98"/>
      <c r="X1369" s="99"/>
      <c r="Y1369" s="98"/>
    </row>
    <row r="1370" spans="2:25" s="90" customFormat="1" ht="21" customHeight="1">
      <c r="B1370" s="101"/>
      <c r="C1370" s="98"/>
      <c r="D1370" s="102"/>
      <c r="E1370" s="103"/>
      <c r="F1370" s="103"/>
      <c r="G1370" s="104"/>
      <c r="H1370" s="104"/>
      <c r="I1370" s="99"/>
      <c r="J1370" s="99"/>
      <c r="K1370" s="98"/>
      <c r="L1370" s="99"/>
      <c r="M1370" s="98"/>
      <c r="N1370" s="100"/>
      <c r="O1370" s="100"/>
      <c r="P1370" s="97"/>
      <c r="Q1370" s="98"/>
      <c r="R1370" s="98"/>
      <c r="S1370" s="98"/>
      <c r="T1370" s="98"/>
      <c r="U1370" s="99"/>
      <c r="V1370" s="98"/>
      <c r="W1370" s="98"/>
      <c r="X1370" s="99"/>
      <c r="Y1370" s="98"/>
    </row>
    <row r="1371" spans="2:25" s="90" customFormat="1" ht="21" customHeight="1">
      <c r="B1371" s="101"/>
      <c r="C1371" s="98"/>
      <c r="D1371" s="102"/>
      <c r="E1371" s="103"/>
      <c r="F1371" s="103"/>
      <c r="G1371" s="104"/>
      <c r="H1371" s="104"/>
      <c r="I1371" s="99"/>
      <c r="J1371" s="99"/>
      <c r="K1371" s="98"/>
      <c r="L1371" s="99"/>
      <c r="M1371" s="98"/>
      <c r="N1371" s="100"/>
      <c r="O1371" s="100"/>
      <c r="P1371" s="97"/>
      <c r="Q1371" s="98"/>
      <c r="R1371" s="98"/>
      <c r="S1371" s="98"/>
      <c r="T1371" s="98"/>
      <c r="U1371" s="99"/>
      <c r="V1371" s="98"/>
      <c r="W1371" s="98"/>
      <c r="X1371" s="99"/>
      <c r="Y1371" s="98"/>
    </row>
    <row r="1372" spans="2:25" s="90" customFormat="1" ht="21" customHeight="1">
      <c r="B1372" s="101"/>
      <c r="C1372" s="98"/>
      <c r="D1372" s="102"/>
      <c r="E1372" s="103"/>
      <c r="F1372" s="103"/>
      <c r="G1372" s="104"/>
      <c r="H1372" s="104"/>
      <c r="I1372" s="99"/>
      <c r="J1372" s="99"/>
      <c r="K1372" s="98"/>
      <c r="L1372" s="99"/>
      <c r="M1372" s="98"/>
      <c r="N1372" s="100"/>
      <c r="O1372" s="100"/>
      <c r="P1372" s="97"/>
      <c r="Q1372" s="98"/>
      <c r="R1372" s="98"/>
      <c r="S1372" s="98"/>
      <c r="T1372" s="98"/>
      <c r="U1372" s="99"/>
      <c r="V1372" s="98"/>
      <c r="W1372" s="98"/>
      <c r="X1372" s="99"/>
      <c r="Y1372" s="98"/>
    </row>
    <row r="1373" spans="2:25" s="90" customFormat="1" ht="21" customHeight="1">
      <c r="B1373" s="101"/>
      <c r="C1373" s="98"/>
      <c r="D1373" s="102"/>
      <c r="E1373" s="103"/>
      <c r="F1373" s="103"/>
      <c r="G1373" s="104"/>
      <c r="H1373" s="104"/>
      <c r="I1373" s="99"/>
      <c r="J1373" s="99"/>
      <c r="K1373" s="98"/>
      <c r="L1373" s="99"/>
      <c r="M1373" s="98"/>
      <c r="N1373" s="100"/>
      <c r="O1373" s="100"/>
      <c r="P1373" s="97"/>
      <c r="Q1373" s="98"/>
      <c r="R1373" s="98"/>
      <c r="S1373" s="98"/>
      <c r="T1373" s="98"/>
      <c r="U1373" s="99"/>
      <c r="V1373" s="98"/>
      <c r="W1373" s="98"/>
      <c r="X1373" s="99"/>
      <c r="Y1373" s="98"/>
    </row>
    <row r="1374" spans="2:25" s="90" customFormat="1" ht="21" customHeight="1">
      <c r="B1374" s="101"/>
      <c r="C1374" s="98"/>
      <c r="D1374" s="102"/>
      <c r="E1374" s="103"/>
      <c r="F1374" s="103"/>
      <c r="G1374" s="104"/>
      <c r="H1374" s="104"/>
      <c r="I1374" s="99"/>
      <c r="J1374" s="99"/>
      <c r="K1374" s="98"/>
      <c r="L1374" s="99"/>
      <c r="M1374" s="98"/>
      <c r="N1374" s="100"/>
      <c r="O1374" s="100"/>
      <c r="P1374" s="97"/>
      <c r="Q1374" s="98"/>
      <c r="R1374" s="98"/>
      <c r="S1374" s="98"/>
      <c r="T1374" s="98"/>
      <c r="U1374" s="99"/>
      <c r="V1374" s="98"/>
      <c r="W1374" s="98"/>
      <c r="X1374" s="99"/>
      <c r="Y1374" s="98"/>
    </row>
    <row r="1375" spans="2:25" s="90" customFormat="1" ht="21" customHeight="1">
      <c r="B1375" s="101"/>
      <c r="C1375" s="98"/>
      <c r="D1375" s="102"/>
      <c r="E1375" s="103"/>
      <c r="F1375" s="103"/>
      <c r="G1375" s="104"/>
      <c r="H1375" s="104"/>
      <c r="I1375" s="99"/>
      <c r="J1375" s="99"/>
      <c r="K1375" s="98"/>
      <c r="L1375" s="99"/>
      <c r="M1375" s="98"/>
      <c r="N1375" s="100"/>
      <c r="O1375" s="100"/>
      <c r="P1375" s="97"/>
      <c r="Q1375" s="98"/>
      <c r="R1375" s="98"/>
      <c r="S1375" s="98"/>
      <c r="T1375" s="98"/>
      <c r="U1375" s="99"/>
      <c r="V1375" s="98"/>
      <c r="W1375" s="98"/>
      <c r="X1375" s="99"/>
      <c r="Y1375" s="98"/>
    </row>
    <row r="1376" spans="2:25" s="90" customFormat="1" ht="21" customHeight="1">
      <c r="B1376" s="101"/>
      <c r="C1376" s="98"/>
      <c r="D1376" s="102"/>
      <c r="E1376" s="103"/>
      <c r="F1376" s="103"/>
      <c r="G1376" s="104"/>
      <c r="H1376" s="104"/>
      <c r="I1376" s="99"/>
      <c r="J1376" s="99"/>
      <c r="K1376" s="98"/>
      <c r="L1376" s="99"/>
      <c r="M1376" s="98"/>
      <c r="N1376" s="100"/>
      <c r="O1376" s="100"/>
      <c r="P1376" s="97"/>
      <c r="Q1376" s="98"/>
      <c r="R1376" s="98"/>
      <c r="S1376" s="98"/>
      <c r="T1376" s="98"/>
      <c r="U1376" s="99"/>
      <c r="V1376" s="98"/>
      <c r="W1376" s="98"/>
      <c r="X1376" s="99"/>
      <c r="Y1376" s="98"/>
    </row>
    <row r="1377" spans="2:25" s="90" customFormat="1" ht="21" customHeight="1">
      <c r="B1377" s="101"/>
      <c r="C1377" s="98"/>
      <c r="D1377" s="102"/>
      <c r="E1377" s="103"/>
      <c r="F1377" s="103"/>
      <c r="G1377" s="104"/>
      <c r="H1377" s="104"/>
      <c r="I1377" s="99"/>
      <c r="J1377" s="99"/>
      <c r="K1377" s="98"/>
      <c r="L1377" s="99"/>
      <c r="M1377" s="98"/>
      <c r="N1377" s="100"/>
      <c r="O1377" s="100"/>
      <c r="P1377" s="97"/>
      <c r="Q1377" s="98"/>
      <c r="R1377" s="98"/>
      <c r="S1377" s="98"/>
      <c r="T1377" s="98"/>
      <c r="U1377" s="99"/>
      <c r="V1377" s="98"/>
      <c r="W1377" s="98"/>
      <c r="X1377" s="99"/>
      <c r="Y1377" s="98"/>
    </row>
    <row r="1378" spans="2:25" s="90" customFormat="1" ht="21" customHeight="1">
      <c r="B1378" s="101"/>
      <c r="C1378" s="98"/>
      <c r="D1378" s="102"/>
      <c r="E1378" s="103"/>
      <c r="F1378" s="103"/>
      <c r="G1378" s="104"/>
      <c r="H1378" s="104"/>
      <c r="I1378" s="99"/>
      <c r="J1378" s="99"/>
      <c r="K1378" s="98"/>
      <c r="L1378" s="99"/>
      <c r="M1378" s="98"/>
      <c r="N1378" s="100"/>
      <c r="O1378" s="100"/>
      <c r="P1378" s="97"/>
      <c r="Q1378" s="98"/>
      <c r="R1378" s="98"/>
      <c r="S1378" s="98"/>
      <c r="T1378" s="98"/>
      <c r="U1378" s="99"/>
      <c r="V1378" s="98"/>
      <c r="W1378" s="98"/>
      <c r="X1378" s="99"/>
      <c r="Y1378" s="98"/>
    </row>
    <row r="1379" spans="2:25" s="90" customFormat="1" ht="21" customHeight="1">
      <c r="B1379" s="101"/>
      <c r="C1379" s="98"/>
      <c r="D1379" s="102"/>
      <c r="E1379" s="103"/>
      <c r="F1379" s="103"/>
      <c r="G1379" s="104"/>
      <c r="H1379" s="104"/>
      <c r="I1379" s="99"/>
      <c r="J1379" s="99"/>
      <c r="K1379" s="98"/>
      <c r="L1379" s="99"/>
      <c r="M1379" s="98"/>
      <c r="N1379" s="100"/>
      <c r="O1379" s="100"/>
      <c r="P1379" s="97"/>
      <c r="Q1379" s="98"/>
      <c r="R1379" s="98"/>
      <c r="S1379" s="98"/>
      <c r="T1379" s="98"/>
      <c r="U1379" s="99"/>
      <c r="V1379" s="98"/>
      <c r="W1379" s="98"/>
      <c r="X1379" s="99"/>
      <c r="Y1379" s="98"/>
    </row>
    <row r="1380" spans="2:25" s="90" customFormat="1" ht="21" customHeight="1">
      <c r="B1380" s="101"/>
      <c r="C1380" s="98"/>
      <c r="D1380" s="102"/>
      <c r="E1380" s="103"/>
      <c r="F1380" s="103"/>
      <c r="G1380" s="104"/>
      <c r="H1380" s="104"/>
      <c r="I1380" s="99"/>
      <c r="J1380" s="99"/>
      <c r="K1380" s="98"/>
      <c r="L1380" s="99"/>
      <c r="M1380" s="98"/>
      <c r="N1380" s="100"/>
      <c r="O1380" s="100"/>
      <c r="P1380" s="97"/>
      <c r="Q1380" s="98"/>
      <c r="R1380" s="98"/>
      <c r="S1380" s="98"/>
      <c r="T1380" s="98"/>
      <c r="U1380" s="99"/>
      <c r="V1380" s="98"/>
      <c r="W1380" s="98"/>
      <c r="X1380" s="99"/>
      <c r="Y1380" s="98"/>
    </row>
    <row r="1381" spans="2:25" s="90" customFormat="1" ht="21" customHeight="1">
      <c r="B1381" s="101"/>
      <c r="C1381" s="98"/>
      <c r="D1381" s="102"/>
      <c r="E1381" s="103"/>
      <c r="F1381" s="103"/>
      <c r="G1381" s="104"/>
      <c r="H1381" s="104"/>
      <c r="I1381" s="99"/>
      <c r="J1381" s="99"/>
      <c r="K1381" s="98"/>
      <c r="L1381" s="99"/>
      <c r="M1381" s="98"/>
      <c r="N1381" s="100"/>
      <c r="O1381" s="100"/>
      <c r="P1381" s="97"/>
      <c r="Q1381" s="98"/>
      <c r="R1381" s="98"/>
      <c r="S1381" s="98"/>
      <c r="T1381" s="98"/>
      <c r="U1381" s="99"/>
      <c r="V1381" s="98"/>
      <c r="W1381" s="98"/>
      <c r="X1381" s="99"/>
      <c r="Y1381" s="98"/>
    </row>
    <row r="1382" spans="2:25" s="90" customFormat="1" ht="21" customHeight="1">
      <c r="B1382" s="101"/>
      <c r="C1382" s="98"/>
      <c r="D1382" s="102"/>
      <c r="E1382" s="103"/>
      <c r="F1382" s="103"/>
      <c r="G1382" s="104"/>
      <c r="H1382" s="104"/>
      <c r="I1382" s="99"/>
      <c r="J1382" s="99"/>
      <c r="K1382" s="98"/>
      <c r="L1382" s="99"/>
      <c r="M1382" s="98"/>
      <c r="N1382" s="100"/>
      <c r="O1382" s="100"/>
      <c r="P1382" s="97"/>
      <c r="Q1382" s="98"/>
      <c r="R1382" s="98"/>
      <c r="S1382" s="98"/>
      <c r="T1382" s="98"/>
      <c r="U1382" s="99"/>
      <c r="V1382" s="98"/>
      <c r="W1382" s="98"/>
      <c r="X1382" s="99"/>
      <c r="Y1382" s="98"/>
    </row>
    <row r="1383" spans="2:25" s="90" customFormat="1" ht="21" customHeight="1">
      <c r="B1383" s="101"/>
      <c r="C1383" s="98"/>
      <c r="D1383" s="102"/>
      <c r="E1383" s="103"/>
      <c r="F1383" s="103"/>
      <c r="G1383" s="104"/>
      <c r="H1383" s="104"/>
      <c r="I1383" s="99"/>
      <c r="J1383" s="99"/>
      <c r="K1383" s="98"/>
      <c r="L1383" s="99"/>
      <c r="M1383" s="98"/>
      <c r="N1383" s="100"/>
      <c r="O1383" s="100"/>
      <c r="P1383" s="97"/>
      <c r="Q1383" s="98"/>
      <c r="R1383" s="98"/>
      <c r="S1383" s="98"/>
      <c r="T1383" s="98"/>
      <c r="U1383" s="99"/>
      <c r="V1383" s="98"/>
      <c r="W1383" s="98"/>
      <c r="X1383" s="99"/>
      <c r="Y1383" s="98"/>
    </row>
    <row r="1384" spans="2:25" s="90" customFormat="1" ht="21" customHeight="1">
      <c r="B1384" s="101"/>
      <c r="C1384" s="98"/>
      <c r="D1384" s="102"/>
      <c r="E1384" s="103"/>
      <c r="F1384" s="103"/>
      <c r="G1384" s="104"/>
      <c r="H1384" s="104"/>
      <c r="I1384" s="99"/>
      <c r="J1384" s="99"/>
      <c r="K1384" s="98"/>
      <c r="L1384" s="99"/>
      <c r="M1384" s="98"/>
      <c r="N1384" s="100"/>
      <c r="O1384" s="100"/>
      <c r="P1384" s="97"/>
      <c r="Q1384" s="98"/>
      <c r="R1384" s="98"/>
      <c r="S1384" s="98"/>
      <c r="T1384" s="98"/>
      <c r="U1384" s="99"/>
      <c r="V1384" s="98"/>
      <c r="W1384" s="98"/>
      <c r="X1384" s="99"/>
      <c r="Y1384" s="98"/>
    </row>
    <row r="1385" spans="2:25" s="90" customFormat="1" ht="21" customHeight="1">
      <c r="B1385" s="101"/>
      <c r="C1385" s="98"/>
      <c r="D1385" s="102"/>
      <c r="E1385" s="103"/>
      <c r="F1385" s="103"/>
      <c r="G1385" s="104"/>
      <c r="H1385" s="104"/>
      <c r="I1385" s="99"/>
      <c r="J1385" s="99"/>
      <c r="K1385" s="98"/>
      <c r="L1385" s="99"/>
      <c r="M1385" s="98"/>
      <c r="N1385" s="100"/>
      <c r="O1385" s="100"/>
      <c r="P1385" s="97"/>
      <c r="Q1385" s="98"/>
      <c r="R1385" s="98"/>
      <c r="S1385" s="98"/>
      <c r="T1385" s="98"/>
      <c r="U1385" s="99"/>
      <c r="V1385" s="98"/>
      <c r="W1385" s="98"/>
      <c r="X1385" s="99"/>
      <c r="Y1385" s="98"/>
    </row>
    <row r="1386" spans="2:25" s="90" customFormat="1" ht="21" customHeight="1">
      <c r="B1386" s="101"/>
      <c r="C1386" s="98"/>
      <c r="D1386" s="102"/>
      <c r="E1386" s="103"/>
      <c r="F1386" s="103"/>
      <c r="G1386" s="104"/>
      <c r="H1386" s="104"/>
      <c r="I1386" s="99"/>
      <c r="J1386" s="99"/>
      <c r="K1386" s="98"/>
      <c r="L1386" s="99"/>
      <c r="M1386" s="98"/>
      <c r="N1386" s="100"/>
      <c r="O1386" s="100"/>
      <c r="P1386" s="97"/>
      <c r="Q1386" s="98"/>
      <c r="R1386" s="98"/>
      <c r="S1386" s="98"/>
      <c r="T1386" s="98"/>
      <c r="U1386" s="99"/>
      <c r="V1386" s="98"/>
      <c r="W1386" s="98"/>
      <c r="X1386" s="99"/>
      <c r="Y1386" s="98"/>
    </row>
    <row r="1387" spans="2:25" s="90" customFormat="1" ht="21" customHeight="1">
      <c r="B1387" s="101"/>
      <c r="C1387" s="98"/>
      <c r="D1387" s="102"/>
      <c r="E1387" s="103"/>
      <c r="F1387" s="103"/>
      <c r="G1387" s="104"/>
      <c r="H1387" s="104"/>
      <c r="I1387" s="99"/>
      <c r="J1387" s="99"/>
      <c r="K1387" s="98"/>
      <c r="L1387" s="99"/>
      <c r="M1387" s="98"/>
      <c r="N1387" s="100"/>
      <c r="O1387" s="100"/>
      <c r="P1387" s="97"/>
      <c r="Q1387" s="98"/>
      <c r="R1387" s="98"/>
      <c r="S1387" s="98"/>
      <c r="T1387" s="98"/>
      <c r="U1387" s="99"/>
      <c r="V1387" s="98"/>
      <c r="W1387" s="98"/>
      <c r="X1387" s="99"/>
      <c r="Y1387" s="98"/>
    </row>
    <row r="1388" spans="2:25" s="90" customFormat="1" ht="21" customHeight="1">
      <c r="B1388" s="101"/>
      <c r="C1388" s="98"/>
      <c r="D1388" s="102"/>
      <c r="E1388" s="103"/>
      <c r="F1388" s="103"/>
      <c r="G1388" s="104"/>
      <c r="H1388" s="104"/>
      <c r="I1388" s="99"/>
      <c r="J1388" s="99"/>
      <c r="K1388" s="98"/>
      <c r="L1388" s="99"/>
      <c r="M1388" s="98"/>
      <c r="N1388" s="100"/>
      <c r="O1388" s="100"/>
      <c r="P1388" s="97"/>
      <c r="Q1388" s="98"/>
      <c r="R1388" s="98"/>
      <c r="S1388" s="98"/>
      <c r="T1388" s="98"/>
      <c r="U1388" s="99"/>
      <c r="V1388" s="98"/>
      <c r="W1388" s="98"/>
      <c r="X1388" s="99"/>
      <c r="Y1388" s="98"/>
    </row>
    <row r="1389" spans="2:25" s="90" customFormat="1" ht="21" customHeight="1">
      <c r="B1389" s="101"/>
      <c r="C1389" s="98"/>
      <c r="D1389" s="102"/>
      <c r="E1389" s="103"/>
      <c r="F1389" s="103"/>
      <c r="G1389" s="104"/>
      <c r="H1389" s="104"/>
      <c r="I1389" s="99"/>
      <c r="J1389" s="99"/>
      <c r="K1389" s="98"/>
      <c r="L1389" s="99"/>
      <c r="M1389" s="98"/>
      <c r="N1389" s="100"/>
      <c r="O1389" s="100"/>
      <c r="P1389" s="97"/>
      <c r="Q1389" s="98"/>
      <c r="R1389" s="98"/>
      <c r="S1389" s="98"/>
      <c r="T1389" s="98"/>
      <c r="U1389" s="99"/>
      <c r="V1389" s="98"/>
      <c r="W1389" s="98"/>
      <c r="X1389" s="99"/>
      <c r="Y1389" s="98"/>
    </row>
    <row r="1390" spans="2:25" s="90" customFormat="1" ht="21" customHeight="1">
      <c r="B1390" s="101"/>
      <c r="C1390" s="98"/>
      <c r="D1390" s="102"/>
      <c r="E1390" s="103"/>
      <c r="F1390" s="103"/>
      <c r="G1390" s="104"/>
      <c r="H1390" s="104"/>
      <c r="I1390" s="99"/>
      <c r="J1390" s="99"/>
      <c r="K1390" s="98"/>
      <c r="L1390" s="99"/>
      <c r="M1390" s="98"/>
      <c r="N1390" s="100"/>
      <c r="O1390" s="100"/>
      <c r="P1390" s="97"/>
      <c r="Q1390" s="98"/>
      <c r="R1390" s="98"/>
      <c r="S1390" s="98"/>
      <c r="T1390" s="98"/>
      <c r="U1390" s="99"/>
      <c r="V1390" s="98"/>
      <c r="W1390" s="98"/>
      <c r="X1390" s="99"/>
      <c r="Y1390" s="98"/>
    </row>
    <row r="1391" spans="2:25" s="90" customFormat="1" ht="21" customHeight="1">
      <c r="B1391" s="101"/>
      <c r="C1391" s="98"/>
      <c r="D1391" s="102"/>
      <c r="E1391" s="103"/>
      <c r="F1391" s="103"/>
      <c r="G1391" s="104"/>
      <c r="H1391" s="104"/>
      <c r="I1391" s="99"/>
      <c r="J1391" s="99"/>
      <c r="K1391" s="98"/>
      <c r="L1391" s="99"/>
      <c r="M1391" s="98"/>
      <c r="N1391" s="100"/>
      <c r="O1391" s="100"/>
      <c r="P1391" s="97"/>
      <c r="Q1391" s="98"/>
      <c r="R1391" s="98"/>
      <c r="S1391" s="98"/>
      <c r="T1391" s="98"/>
      <c r="U1391" s="99"/>
      <c r="V1391" s="98"/>
      <c r="W1391" s="98"/>
      <c r="X1391" s="99"/>
      <c r="Y1391" s="98"/>
    </row>
    <row r="1392" spans="2:25" s="90" customFormat="1" ht="21" customHeight="1">
      <c r="B1392" s="101"/>
      <c r="C1392" s="98"/>
      <c r="D1392" s="102"/>
      <c r="E1392" s="103"/>
      <c r="F1392" s="103"/>
      <c r="G1392" s="104"/>
      <c r="H1392" s="104"/>
      <c r="I1392" s="99"/>
      <c r="J1392" s="99"/>
      <c r="K1392" s="98"/>
      <c r="L1392" s="99"/>
      <c r="M1392" s="98"/>
      <c r="N1392" s="100"/>
      <c r="O1392" s="100"/>
      <c r="P1392" s="97"/>
      <c r="Q1392" s="98"/>
      <c r="R1392" s="98"/>
      <c r="S1392" s="98"/>
      <c r="T1392" s="98"/>
      <c r="U1392" s="99"/>
      <c r="V1392" s="98"/>
      <c r="W1392" s="98"/>
      <c r="X1392" s="99"/>
      <c r="Y1392" s="98"/>
    </row>
    <row r="1393" spans="2:25" s="90" customFormat="1" ht="21" customHeight="1">
      <c r="B1393" s="101"/>
      <c r="C1393" s="98"/>
      <c r="D1393" s="102"/>
      <c r="E1393" s="103"/>
      <c r="F1393" s="103"/>
      <c r="G1393" s="104"/>
      <c r="H1393" s="104"/>
      <c r="I1393" s="99"/>
      <c r="J1393" s="99"/>
      <c r="K1393" s="98"/>
      <c r="L1393" s="99"/>
      <c r="M1393" s="98"/>
      <c r="N1393" s="100"/>
      <c r="O1393" s="100"/>
      <c r="P1393" s="97"/>
      <c r="Q1393" s="98"/>
      <c r="R1393" s="98"/>
      <c r="S1393" s="98"/>
      <c r="T1393" s="98"/>
      <c r="U1393" s="99"/>
      <c r="V1393" s="98"/>
      <c r="W1393" s="98"/>
      <c r="X1393" s="99"/>
      <c r="Y1393" s="98"/>
    </row>
    <row r="1394" spans="2:25" s="90" customFormat="1" ht="21" customHeight="1">
      <c r="B1394" s="101"/>
      <c r="C1394" s="98"/>
      <c r="D1394" s="102"/>
      <c r="E1394" s="103"/>
      <c r="F1394" s="103"/>
      <c r="G1394" s="104"/>
      <c r="H1394" s="104"/>
      <c r="I1394" s="99"/>
      <c r="J1394" s="99"/>
      <c r="K1394" s="98"/>
      <c r="L1394" s="99"/>
      <c r="M1394" s="98"/>
      <c r="N1394" s="100"/>
      <c r="O1394" s="100"/>
      <c r="P1394" s="97"/>
      <c r="Q1394" s="98"/>
      <c r="R1394" s="98"/>
      <c r="S1394" s="98"/>
      <c r="T1394" s="98"/>
      <c r="U1394" s="99"/>
      <c r="V1394" s="98"/>
      <c r="W1394" s="98"/>
      <c r="X1394" s="99"/>
      <c r="Y1394" s="98"/>
    </row>
    <row r="1395" spans="2:25" s="90" customFormat="1" ht="21" customHeight="1">
      <c r="B1395" s="101"/>
      <c r="C1395" s="98"/>
      <c r="D1395" s="102"/>
      <c r="E1395" s="103"/>
      <c r="F1395" s="103"/>
      <c r="G1395" s="104"/>
      <c r="H1395" s="104"/>
      <c r="I1395" s="99"/>
      <c r="J1395" s="99"/>
      <c r="K1395" s="98"/>
      <c r="L1395" s="99"/>
      <c r="M1395" s="98"/>
      <c r="N1395" s="100"/>
      <c r="O1395" s="100"/>
      <c r="P1395" s="97"/>
      <c r="Q1395" s="98"/>
      <c r="R1395" s="98"/>
      <c r="S1395" s="98"/>
      <c r="T1395" s="98"/>
      <c r="U1395" s="99"/>
      <c r="V1395" s="98"/>
      <c r="W1395" s="98"/>
      <c r="X1395" s="99"/>
      <c r="Y1395" s="98"/>
    </row>
    <row r="1396" spans="2:25" s="90" customFormat="1" ht="21" customHeight="1">
      <c r="B1396" s="101"/>
      <c r="C1396" s="98"/>
      <c r="D1396" s="102"/>
      <c r="E1396" s="103"/>
      <c r="F1396" s="103"/>
      <c r="G1396" s="104"/>
      <c r="H1396" s="104"/>
      <c r="I1396" s="99"/>
      <c r="J1396" s="99"/>
      <c r="K1396" s="98"/>
      <c r="L1396" s="99"/>
      <c r="M1396" s="98"/>
      <c r="N1396" s="100"/>
      <c r="O1396" s="100"/>
      <c r="P1396" s="97"/>
      <c r="Q1396" s="98"/>
      <c r="R1396" s="98"/>
      <c r="S1396" s="98"/>
      <c r="T1396" s="98"/>
      <c r="U1396" s="99"/>
      <c r="V1396" s="98"/>
      <c r="W1396" s="98"/>
      <c r="X1396" s="99"/>
      <c r="Y1396" s="98"/>
    </row>
    <row r="1397" spans="2:25" s="90" customFormat="1" ht="21" customHeight="1">
      <c r="B1397" s="101"/>
      <c r="C1397" s="98"/>
      <c r="D1397" s="102"/>
      <c r="E1397" s="103"/>
      <c r="F1397" s="103"/>
      <c r="G1397" s="104"/>
      <c r="H1397" s="104"/>
      <c r="I1397" s="99"/>
      <c r="J1397" s="99"/>
      <c r="K1397" s="98"/>
      <c r="L1397" s="99"/>
      <c r="M1397" s="98"/>
      <c r="N1397" s="100"/>
      <c r="O1397" s="100"/>
      <c r="P1397" s="97"/>
      <c r="Q1397" s="98"/>
      <c r="R1397" s="98"/>
      <c r="S1397" s="98"/>
      <c r="T1397" s="98"/>
      <c r="U1397" s="99"/>
      <c r="V1397" s="98"/>
      <c r="W1397" s="98"/>
      <c r="X1397" s="99"/>
      <c r="Y1397" s="98"/>
    </row>
    <row r="1398" spans="2:25" s="90" customFormat="1" ht="21" customHeight="1">
      <c r="B1398" s="101"/>
      <c r="C1398" s="98"/>
      <c r="D1398" s="102"/>
      <c r="E1398" s="103"/>
      <c r="F1398" s="103"/>
      <c r="G1398" s="104"/>
      <c r="H1398" s="104"/>
      <c r="I1398" s="99"/>
      <c r="J1398" s="99"/>
      <c r="K1398" s="98"/>
      <c r="L1398" s="99"/>
      <c r="M1398" s="98"/>
      <c r="N1398" s="100"/>
      <c r="O1398" s="100"/>
      <c r="P1398" s="97"/>
      <c r="Q1398" s="98"/>
      <c r="R1398" s="98"/>
      <c r="S1398" s="98"/>
      <c r="T1398" s="98"/>
      <c r="U1398" s="99"/>
      <c r="V1398" s="98"/>
      <c r="W1398" s="98"/>
      <c r="X1398" s="99"/>
      <c r="Y1398" s="98"/>
    </row>
    <row r="1399" spans="2:25" s="90" customFormat="1" ht="21" customHeight="1">
      <c r="B1399" s="101"/>
      <c r="C1399" s="98"/>
      <c r="D1399" s="102"/>
      <c r="E1399" s="103"/>
      <c r="F1399" s="103"/>
      <c r="G1399" s="104"/>
      <c r="H1399" s="104"/>
      <c r="I1399" s="99"/>
      <c r="J1399" s="99"/>
      <c r="K1399" s="98"/>
      <c r="L1399" s="99"/>
      <c r="M1399" s="98"/>
      <c r="N1399" s="100"/>
      <c r="O1399" s="100"/>
      <c r="P1399" s="97"/>
      <c r="Q1399" s="98"/>
      <c r="R1399" s="98"/>
      <c r="S1399" s="98"/>
      <c r="T1399" s="98"/>
      <c r="U1399" s="99"/>
      <c r="V1399" s="98"/>
      <c r="W1399" s="98"/>
      <c r="X1399" s="99"/>
      <c r="Y1399" s="98"/>
    </row>
    <row r="1400" spans="2:25" s="90" customFormat="1" ht="21" customHeight="1">
      <c r="B1400" s="101"/>
      <c r="C1400" s="98"/>
      <c r="D1400" s="102"/>
      <c r="E1400" s="103"/>
      <c r="F1400" s="103"/>
      <c r="G1400" s="104"/>
      <c r="H1400" s="104"/>
      <c r="I1400" s="99"/>
      <c r="J1400" s="99"/>
      <c r="K1400" s="98"/>
      <c r="L1400" s="99"/>
      <c r="M1400" s="98"/>
      <c r="N1400" s="100"/>
      <c r="O1400" s="100"/>
      <c r="P1400" s="97"/>
      <c r="Q1400" s="98"/>
      <c r="R1400" s="98"/>
      <c r="S1400" s="98"/>
      <c r="T1400" s="98"/>
      <c r="U1400" s="99"/>
      <c r="V1400" s="98"/>
      <c r="W1400" s="98"/>
      <c r="X1400" s="99"/>
      <c r="Y1400" s="98"/>
    </row>
    <row r="1401" spans="2:25" s="90" customFormat="1" ht="21" customHeight="1">
      <c r="B1401" s="101"/>
      <c r="C1401" s="98"/>
      <c r="D1401" s="102"/>
      <c r="E1401" s="103"/>
      <c r="F1401" s="103"/>
      <c r="G1401" s="104"/>
      <c r="H1401" s="104"/>
      <c r="I1401" s="99"/>
      <c r="J1401" s="99"/>
      <c r="K1401" s="98"/>
      <c r="L1401" s="99"/>
      <c r="M1401" s="98"/>
      <c r="N1401" s="100"/>
      <c r="O1401" s="100"/>
      <c r="P1401" s="97"/>
      <c r="Q1401" s="98"/>
      <c r="R1401" s="98"/>
      <c r="S1401" s="98"/>
      <c r="T1401" s="98"/>
      <c r="U1401" s="99"/>
      <c r="V1401" s="98"/>
      <c r="W1401" s="98"/>
      <c r="X1401" s="99"/>
      <c r="Y1401" s="98"/>
    </row>
    <row r="1402" spans="2:25" s="90" customFormat="1" ht="21" customHeight="1">
      <c r="B1402" s="101"/>
      <c r="C1402" s="98"/>
      <c r="D1402" s="102"/>
      <c r="E1402" s="103"/>
      <c r="F1402" s="103"/>
      <c r="G1402" s="104"/>
      <c r="H1402" s="104"/>
      <c r="I1402" s="99"/>
      <c r="J1402" s="99"/>
      <c r="K1402" s="98"/>
      <c r="L1402" s="99"/>
      <c r="M1402" s="98"/>
      <c r="N1402" s="100"/>
      <c r="O1402" s="100"/>
      <c r="P1402" s="97"/>
      <c r="Q1402" s="98"/>
      <c r="R1402" s="98"/>
      <c r="S1402" s="98"/>
      <c r="T1402" s="98"/>
      <c r="U1402" s="99"/>
      <c r="V1402" s="98"/>
      <c r="W1402" s="98"/>
      <c r="X1402" s="99"/>
      <c r="Y1402" s="98"/>
    </row>
    <row r="1403" spans="2:25" s="90" customFormat="1" ht="21" customHeight="1">
      <c r="B1403" s="101"/>
      <c r="C1403" s="98"/>
      <c r="D1403" s="102"/>
      <c r="E1403" s="103"/>
      <c r="F1403" s="103"/>
      <c r="G1403" s="104"/>
      <c r="H1403" s="104"/>
      <c r="I1403" s="99"/>
      <c r="J1403" s="99"/>
      <c r="K1403" s="98"/>
      <c r="L1403" s="99"/>
      <c r="M1403" s="98"/>
      <c r="N1403" s="100"/>
      <c r="O1403" s="100"/>
      <c r="P1403" s="97"/>
      <c r="Q1403" s="98"/>
      <c r="R1403" s="98"/>
      <c r="S1403" s="98"/>
      <c r="T1403" s="98"/>
      <c r="U1403" s="99"/>
      <c r="V1403" s="98"/>
      <c r="W1403" s="98"/>
      <c r="X1403" s="99"/>
      <c r="Y1403" s="98"/>
    </row>
    <row r="1404" spans="2:25" s="90" customFormat="1" ht="21" customHeight="1">
      <c r="B1404" s="101"/>
      <c r="C1404" s="98"/>
      <c r="D1404" s="102"/>
      <c r="E1404" s="103"/>
      <c r="F1404" s="103"/>
      <c r="G1404" s="104"/>
      <c r="H1404" s="104"/>
      <c r="I1404" s="99"/>
      <c r="J1404" s="99"/>
      <c r="K1404" s="98"/>
      <c r="L1404" s="99"/>
      <c r="M1404" s="98"/>
      <c r="N1404" s="100"/>
      <c r="O1404" s="100"/>
      <c r="P1404" s="97"/>
      <c r="Q1404" s="98"/>
      <c r="R1404" s="98"/>
      <c r="S1404" s="98"/>
      <c r="T1404" s="98"/>
      <c r="U1404" s="99"/>
      <c r="V1404" s="98"/>
      <c r="W1404" s="98"/>
      <c r="X1404" s="99"/>
      <c r="Y1404" s="98"/>
    </row>
    <row r="1405" spans="2:25" s="90" customFormat="1" ht="21" customHeight="1">
      <c r="B1405" s="101"/>
      <c r="C1405" s="98"/>
      <c r="D1405" s="102"/>
      <c r="E1405" s="103"/>
      <c r="F1405" s="103"/>
      <c r="G1405" s="104"/>
      <c r="H1405" s="104"/>
      <c r="I1405" s="99"/>
      <c r="J1405" s="99"/>
      <c r="K1405" s="98"/>
      <c r="L1405" s="99"/>
      <c r="M1405" s="98"/>
      <c r="N1405" s="100"/>
      <c r="O1405" s="100"/>
      <c r="P1405" s="97"/>
      <c r="Q1405" s="98"/>
      <c r="R1405" s="98"/>
      <c r="S1405" s="98"/>
      <c r="T1405" s="98"/>
      <c r="U1405" s="99"/>
      <c r="V1405" s="98"/>
      <c r="W1405" s="98"/>
      <c r="X1405" s="99"/>
      <c r="Y1405" s="98"/>
    </row>
    <row r="1406" spans="2:25" s="90" customFormat="1" ht="21" customHeight="1">
      <c r="B1406" s="101"/>
      <c r="C1406" s="98"/>
      <c r="D1406" s="102"/>
      <c r="E1406" s="103"/>
      <c r="F1406" s="103"/>
      <c r="G1406" s="104"/>
      <c r="H1406" s="104"/>
      <c r="I1406" s="99"/>
      <c r="J1406" s="99"/>
      <c r="K1406" s="98"/>
      <c r="L1406" s="99"/>
      <c r="M1406" s="98"/>
      <c r="N1406" s="100"/>
      <c r="O1406" s="100"/>
      <c r="P1406" s="97"/>
      <c r="Q1406" s="98"/>
      <c r="R1406" s="98"/>
      <c r="S1406" s="98"/>
      <c r="T1406" s="98"/>
      <c r="U1406" s="99"/>
      <c r="V1406" s="98"/>
      <c r="W1406" s="98"/>
      <c r="X1406" s="99"/>
      <c r="Y1406" s="98"/>
    </row>
    <row r="1407" spans="2:25" s="90" customFormat="1" ht="21" customHeight="1">
      <c r="B1407" s="101"/>
      <c r="C1407" s="98"/>
      <c r="D1407" s="102"/>
      <c r="E1407" s="103"/>
      <c r="F1407" s="103"/>
      <c r="G1407" s="104"/>
      <c r="H1407" s="104"/>
      <c r="I1407" s="99"/>
      <c r="J1407" s="99"/>
      <c r="K1407" s="98"/>
      <c r="L1407" s="99"/>
      <c r="M1407" s="98"/>
      <c r="N1407" s="100"/>
      <c r="O1407" s="100"/>
      <c r="P1407" s="97"/>
      <c r="Q1407" s="98"/>
      <c r="R1407" s="98"/>
      <c r="S1407" s="98"/>
      <c r="T1407" s="98"/>
      <c r="U1407" s="99"/>
      <c r="V1407" s="98"/>
      <c r="W1407" s="98"/>
      <c r="X1407" s="99"/>
      <c r="Y1407" s="98"/>
    </row>
    <row r="1408" spans="2:25" s="90" customFormat="1" ht="21" customHeight="1">
      <c r="B1408" s="101"/>
      <c r="C1408" s="98"/>
      <c r="D1408" s="102"/>
      <c r="E1408" s="103"/>
      <c r="F1408" s="103"/>
      <c r="G1408" s="104"/>
      <c r="H1408" s="104"/>
      <c r="I1408" s="99"/>
      <c r="J1408" s="99"/>
      <c r="K1408" s="98"/>
      <c r="L1408" s="99"/>
      <c r="M1408" s="98"/>
      <c r="N1408" s="100"/>
      <c r="O1408" s="100"/>
      <c r="P1408" s="97"/>
      <c r="Q1408" s="98"/>
      <c r="R1408" s="98"/>
      <c r="S1408" s="98"/>
      <c r="T1408" s="98"/>
      <c r="U1408" s="99"/>
      <c r="V1408" s="98"/>
      <c r="W1408" s="98"/>
      <c r="X1408" s="99"/>
      <c r="Y1408" s="98"/>
    </row>
    <row r="1409" spans="2:25" s="90" customFormat="1" ht="21" customHeight="1">
      <c r="B1409" s="101"/>
      <c r="C1409" s="98"/>
      <c r="D1409" s="102"/>
      <c r="E1409" s="103"/>
      <c r="F1409" s="103"/>
      <c r="G1409" s="104"/>
      <c r="H1409" s="104"/>
      <c r="I1409" s="99"/>
      <c r="J1409" s="99"/>
      <c r="K1409" s="98"/>
      <c r="L1409" s="99"/>
      <c r="M1409" s="98"/>
      <c r="N1409" s="100"/>
      <c r="O1409" s="100"/>
      <c r="P1409" s="97"/>
      <c r="Q1409" s="98"/>
      <c r="R1409" s="98"/>
      <c r="S1409" s="98"/>
      <c r="T1409" s="98"/>
      <c r="U1409" s="99"/>
      <c r="V1409" s="98"/>
      <c r="W1409" s="98"/>
      <c r="X1409" s="99"/>
      <c r="Y1409" s="98"/>
    </row>
    <row r="1410" spans="2:25" s="90" customFormat="1" ht="21" customHeight="1">
      <c r="B1410" s="101"/>
      <c r="C1410" s="98"/>
      <c r="D1410" s="102"/>
      <c r="E1410" s="103"/>
      <c r="F1410" s="103"/>
      <c r="G1410" s="104"/>
      <c r="H1410" s="104"/>
      <c r="I1410" s="99"/>
      <c r="J1410" s="99"/>
      <c r="K1410" s="98"/>
      <c r="L1410" s="99"/>
      <c r="M1410" s="98"/>
      <c r="N1410" s="100"/>
      <c r="O1410" s="100"/>
      <c r="P1410" s="97"/>
      <c r="Q1410" s="98"/>
      <c r="R1410" s="98"/>
      <c r="S1410" s="98"/>
      <c r="T1410" s="98"/>
      <c r="U1410" s="99"/>
      <c r="V1410" s="98"/>
      <c r="W1410" s="98"/>
      <c r="X1410" s="99"/>
      <c r="Y1410" s="98"/>
    </row>
    <row r="1411" spans="2:25" s="90" customFormat="1" ht="21" customHeight="1">
      <c r="B1411" s="101"/>
      <c r="C1411" s="98"/>
      <c r="D1411" s="102"/>
      <c r="E1411" s="103"/>
      <c r="F1411" s="103"/>
      <c r="G1411" s="104"/>
      <c r="H1411" s="104"/>
      <c r="I1411" s="99"/>
      <c r="J1411" s="99"/>
      <c r="K1411" s="98"/>
      <c r="L1411" s="99"/>
      <c r="M1411" s="98"/>
      <c r="N1411" s="100"/>
      <c r="O1411" s="100"/>
      <c r="P1411" s="97"/>
      <c r="Q1411" s="98"/>
      <c r="R1411" s="98"/>
      <c r="S1411" s="98"/>
      <c r="T1411" s="98"/>
      <c r="U1411" s="99"/>
      <c r="V1411" s="98"/>
      <c r="W1411" s="98"/>
      <c r="X1411" s="99"/>
      <c r="Y1411" s="98"/>
    </row>
    <row r="1412" spans="2:25" s="90" customFormat="1" ht="21" customHeight="1">
      <c r="B1412" s="101"/>
      <c r="C1412" s="98"/>
      <c r="D1412" s="102"/>
      <c r="E1412" s="103"/>
      <c r="F1412" s="103"/>
      <c r="G1412" s="104"/>
      <c r="H1412" s="104"/>
      <c r="I1412" s="99"/>
      <c r="J1412" s="99"/>
      <c r="K1412" s="98"/>
      <c r="L1412" s="99"/>
      <c r="M1412" s="98"/>
      <c r="N1412" s="100"/>
      <c r="O1412" s="100"/>
      <c r="P1412" s="97"/>
      <c r="Q1412" s="98"/>
      <c r="R1412" s="98"/>
      <c r="S1412" s="98"/>
      <c r="T1412" s="98"/>
      <c r="U1412" s="99"/>
      <c r="V1412" s="98"/>
      <c r="W1412" s="98"/>
      <c r="X1412" s="99"/>
      <c r="Y1412" s="98"/>
    </row>
    <row r="1413" spans="2:25" s="90" customFormat="1" ht="21" customHeight="1">
      <c r="B1413" s="101"/>
      <c r="C1413" s="98"/>
      <c r="D1413" s="102"/>
      <c r="E1413" s="103"/>
      <c r="F1413" s="103"/>
      <c r="G1413" s="104"/>
      <c r="H1413" s="104"/>
      <c r="I1413" s="99"/>
      <c r="J1413" s="99"/>
      <c r="K1413" s="98"/>
      <c r="L1413" s="99"/>
      <c r="M1413" s="98"/>
      <c r="N1413" s="100"/>
      <c r="O1413" s="100"/>
      <c r="P1413" s="97"/>
      <c r="Q1413" s="98"/>
      <c r="R1413" s="98"/>
      <c r="S1413" s="98"/>
      <c r="T1413" s="98"/>
      <c r="U1413" s="99"/>
      <c r="V1413" s="98"/>
      <c r="W1413" s="98"/>
      <c r="X1413" s="99"/>
      <c r="Y1413" s="98"/>
    </row>
    <row r="1414" spans="2:25" s="90" customFormat="1" ht="21" customHeight="1">
      <c r="B1414" s="101"/>
      <c r="C1414" s="98"/>
      <c r="D1414" s="102"/>
      <c r="E1414" s="103"/>
      <c r="F1414" s="103"/>
      <c r="G1414" s="104"/>
      <c r="H1414" s="104"/>
      <c r="I1414" s="99"/>
      <c r="J1414" s="99"/>
      <c r="K1414" s="98"/>
      <c r="L1414" s="99"/>
      <c r="M1414" s="98"/>
      <c r="N1414" s="100"/>
      <c r="O1414" s="100"/>
      <c r="P1414" s="97"/>
      <c r="Q1414" s="98"/>
      <c r="R1414" s="98"/>
      <c r="S1414" s="98"/>
      <c r="T1414" s="98"/>
      <c r="U1414" s="99"/>
      <c r="V1414" s="98"/>
      <c r="W1414" s="98"/>
      <c r="X1414" s="99"/>
      <c r="Y1414" s="98"/>
    </row>
    <row r="1415" spans="2:25" s="90" customFormat="1" ht="21" customHeight="1">
      <c r="B1415" s="101"/>
      <c r="C1415" s="98"/>
      <c r="D1415" s="102"/>
      <c r="E1415" s="103"/>
      <c r="F1415" s="103"/>
      <c r="G1415" s="104"/>
      <c r="H1415" s="104"/>
      <c r="I1415" s="99"/>
      <c r="J1415" s="99"/>
      <c r="K1415" s="98"/>
      <c r="L1415" s="99"/>
      <c r="M1415" s="98"/>
      <c r="N1415" s="100"/>
      <c r="O1415" s="100"/>
      <c r="P1415" s="97"/>
      <c r="Q1415" s="98"/>
      <c r="R1415" s="98"/>
      <c r="S1415" s="98"/>
      <c r="T1415" s="98"/>
      <c r="U1415" s="99"/>
      <c r="V1415" s="98"/>
      <c r="W1415" s="98"/>
      <c r="X1415" s="99"/>
      <c r="Y1415" s="98"/>
    </row>
    <row r="1416" spans="2:25" s="90" customFormat="1" ht="21" customHeight="1">
      <c r="B1416" s="101"/>
      <c r="C1416" s="98"/>
      <c r="D1416" s="102"/>
      <c r="E1416" s="103"/>
      <c r="F1416" s="103"/>
      <c r="G1416" s="104"/>
      <c r="H1416" s="104"/>
      <c r="I1416" s="99"/>
      <c r="J1416" s="99"/>
      <c r="K1416" s="98"/>
      <c r="L1416" s="99"/>
      <c r="M1416" s="98"/>
      <c r="N1416" s="100"/>
      <c r="O1416" s="100"/>
      <c r="P1416" s="97"/>
      <c r="Q1416" s="98"/>
      <c r="R1416" s="98"/>
      <c r="S1416" s="98"/>
      <c r="T1416" s="98"/>
      <c r="U1416" s="99"/>
      <c r="V1416" s="98"/>
      <c r="W1416" s="98"/>
      <c r="X1416" s="99"/>
      <c r="Y1416" s="98"/>
    </row>
    <row r="1417" spans="2:25" s="90" customFormat="1" ht="21" customHeight="1">
      <c r="B1417" s="101"/>
      <c r="C1417" s="98"/>
      <c r="D1417" s="102"/>
      <c r="E1417" s="103"/>
      <c r="F1417" s="103"/>
      <c r="G1417" s="104"/>
      <c r="H1417" s="104"/>
      <c r="I1417" s="99"/>
      <c r="J1417" s="99"/>
      <c r="K1417" s="98"/>
      <c r="L1417" s="99"/>
      <c r="M1417" s="98"/>
      <c r="N1417" s="100"/>
      <c r="O1417" s="100"/>
      <c r="P1417" s="97"/>
      <c r="Q1417" s="98"/>
      <c r="R1417" s="98"/>
      <c r="S1417" s="98"/>
      <c r="T1417" s="98"/>
      <c r="U1417" s="99"/>
      <c r="V1417" s="98"/>
      <c r="W1417" s="98"/>
      <c r="X1417" s="99"/>
      <c r="Y1417" s="98"/>
    </row>
    <row r="1418" spans="2:25" s="90" customFormat="1" ht="21" customHeight="1">
      <c r="B1418" s="101"/>
      <c r="C1418" s="98"/>
      <c r="D1418" s="102"/>
      <c r="E1418" s="103"/>
      <c r="F1418" s="103"/>
      <c r="G1418" s="104"/>
      <c r="H1418" s="104"/>
      <c r="I1418" s="99"/>
      <c r="J1418" s="99"/>
      <c r="K1418" s="98"/>
      <c r="L1418" s="99"/>
      <c r="M1418" s="98"/>
      <c r="N1418" s="100"/>
      <c r="O1418" s="100"/>
      <c r="P1418" s="97"/>
      <c r="Q1418" s="98"/>
      <c r="R1418" s="98"/>
      <c r="S1418" s="98"/>
      <c r="T1418" s="98"/>
      <c r="U1418" s="99"/>
      <c r="V1418" s="98"/>
      <c r="W1418" s="98"/>
      <c r="X1418" s="99"/>
      <c r="Y1418" s="98"/>
    </row>
    <row r="1419" spans="2:25" s="90" customFormat="1" ht="21" customHeight="1">
      <c r="B1419" s="101"/>
      <c r="C1419" s="98"/>
      <c r="D1419" s="102"/>
      <c r="E1419" s="103"/>
      <c r="F1419" s="103"/>
      <c r="G1419" s="104"/>
      <c r="H1419" s="104"/>
      <c r="I1419" s="99"/>
      <c r="J1419" s="99"/>
      <c r="K1419" s="98"/>
      <c r="L1419" s="99"/>
      <c r="M1419" s="98"/>
      <c r="N1419" s="100"/>
      <c r="O1419" s="100"/>
      <c r="P1419" s="97"/>
      <c r="Q1419" s="98"/>
      <c r="R1419" s="98"/>
      <c r="S1419" s="98"/>
      <c r="T1419" s="98"/>
      <c r="U1419" s="99"/>
      <c r="V1419" s="98"/>
      <c r="W1419" s="98"/>
      <c r="X1419" s="99"/>
      <c r="Y1419" s="98"/>
    </row>
    <row r="1420" spans="2:25" s="90" customFormat="1" ht="21" customHeight="1">
      <c r="B1420" s="101"/>
      <c r="C1420" s="98"/>
      <c r="D1420" s="102"/>
      <c r="E1420" s="103"/>
      <c r="F1420" s="103"/>
      <c r="G1420" s="104"/>
      <c r="H1420" s="104"/>
      <c r="I1420" s="99"/>
      <c r="J1420" s="99"/>
      <c r="K1420" s="98"/>
      <c r="L1420" s="99"/>
      <c r="M1420" s="98"/>
      <c r="N1420" s="100"/>
      <c r="O1420" s="100"/>
      <c r="P1420" s="97"/>
      <c r="Q1420" s="98"/>
      <c r="R1420" s="98"/>
      <c r="S1420" s="98"/>
      <c r="T1420" s="98"/>
      <c r="U1420" s="99"/>
      <c r="V1420" s="98"/>
      <c r="W1420" s="98"/>
      <c r="X1420" s="99"/>
      <c r="Y1420" s="98"/>
    </row>
    <row r="1421" spans="2:25" s="90" customFormat="1" ht="21" customHeight="1">
      <c r="B1421" s="101"/>
      <c r="C1421" s="98"/>
      <c r="D1421" s="102"/>
      <c r="E1421" s="103"/>
      <c r="F1421" s="103"/>
      <c r="G1421" s="104"/>
      <c r="H1421" s="104"/>
      <c r="I1421" s="99"/>
      <c r="J1421" s="99"/>
      <c r="K1421" s="98"/>
      <c r="L1421" s="99"/>
      <c r="M1421" s="98"/>
      <c r="N1421" s="100"/>
      <c r="O1421" s="100"/>
      <c r="P1421" s="97"/>
      <c r="Q1421" s="98"/>
      <c r="R1421" s="98"/>
      <c r="S1421" s="98"/>
      <c r="T1421" s="98"/>
      <c r="U1421" s="99"/>
      <c r="V1421" s="98"/>
      <c r="W1421" s="98"/>
      <c r="X1421" s="99"/>
      <c r="Y1421" s="98"/>
    </row>
    <row r="1422" spans="2:25" s="90" customFormat="1" ht="21" customHeight="1">
      <c r="B1422" s="101"/>
      <c r="C1422" s="98"/>
      <c r="D1422" s="102"/>
      <c r="E1422" s="103"/>
      <c r="F1422" s="103"/>
      <c r="G1422" s="104"/>
      <c r="H1422" s="104"/>
      <c r="I1422" s="99"/>
      <c r="J1422" s="99"/>
      <c r="K1422" s="98"/>
      <c r="L1422" s="99"/>
      <c r="M1422" s="98"/>
      <c r="N1422" s="100"/>
      <c r="O1422" s="100"/>
      <c r="P1422" s="97"/>
      <c r="Q1422" s="98"/>
      <c r="R1422" s="98"/>
      <c r="S1422" s="98"/>
      <c r="T1422" s="98"/>
      <c r="U1422" s="99"/>
      <c r="V1422" s="98"/>
      <c r="W1422" s="98"/>
      <c r="X1422" s="99"/>
      <c r="Y1422" s="98"/>
    </row>
    <row r="1423" spans="2:25" s="90" customFormat="1" ht="21" customHeight="1">
      <c r="B1423" s="101"/>
      <c r="C1423" s="98"/>
      <c r="D1423" s="102"/>
      <c r="E1423" s="103"/>
      <c r="F1423" s="103"/>
      <c r="G1423" s="104"/>
      <c r="H1423" s="104"/>
      <c r="I1423" s="99"/>
      <c r="J1423" s="99"/>
      <c r="K1423" s="98"/>
      <c r="L1423" s="99"/>
      <c r="M1423" s="98"/>
      <c r="N1423" s="100"/>
      <c r="O1423" s="100"/>
      <c r="P1423" s="97"/>
      <c r="Q1423" s="98"/>
      <c r="R1423" s="98"/>
      <c r="S1423" s="98"/>
      <c r="T1423" s="98"/>
      <c r="U1423" s="99"/>
      <c r="V1423" s="98"/>
      <c r="W1423" s="98"/>
      <c r="X1423" s="99"/>
      <c r="Y1423" s="98"/>
    </row>
    <row r="1424" spans="2:25" s="90" customFormat="1" ht="21" customHeight="1">
      <c r="B1424" s="101"/>
      <c r="C1424" s="98"/>
      <c r="D1424" s="102"/>
      <c r="E1424" s="103"/>
      <c r="F1424" s="103"/>
      <c r="G1424" s="104"/>
      <c r="H1424" s="104"/>
      <c r="I1424" s="99"/>
      <c r="J1424" s="99"/>
      <c r="K1424" s="98"/>
      <c r="L1424" s="99"/>
      <c r="M1424" s="98"/>
      <c r="N1424" s="100"/>
      <c r="O1424" s="100"/>
      <c r="P1424" s="97"/>
      <c r="Q1424" s="98"/>
      <c r="R1424" s="98"/>
      <c r="S1424" s="98"/>
      <c r="T1424" s="98"/>
      <c r="U1424" s="99"/>
      <c r="V1424" s="98"/>
      <c r="W1424" s="98"/>
      <c r="X1424" s="99"/>
      <c r="Y1424" s="98"/>
    </row>
    <row r="1425" spans="2:25" s="90" customFormat="1" ht="21" customHeight="1">
      <c r="B1425" s="101"/>
      <c r="C1425" s="98"/>
      <c r="D1425" s="102"/>
      <c r="E1425" s="103"/>
      <c r="F1425" s="103"/>
      <c r="G1425" s="104"/>
      <c r="H1425" s="104"/>
      <c r="I1425" s="99"/>
      <c r="J1425" s="99"/>
      <c r="K1425" s="98"/>
      <c r="L1425" s="99"/>
      <c r="M1425" s="98"/>
      <c r="N1425" s="100"/>
      <c r="O1425" s="100"/>
      <c r="P1425" s="97"/>
      <c r="Q1425" s="98"/>
      <c r="R1425" s="98"/>
      <c r="S1425" s="98"/>
      <c r="T1425" s="98"/>
      <c r="U1425" s="99"/>
      <c r="V1425" s="98"/>
      <c r="W1425" s="98"/>
      <c r="X1425" s="99"/>
      <c r="Y1425" s="98"/>
    </row>
    <row r="1426" spans="2:25" s="90" customFormat="1" ht="21" customHeight="1">
      <c r="B1426" s="101"/>
      <c r="C1426" s="98"/>
      <c r="D1426" s="102"/>
      <c r="E1426" s="103"/>
      <c r="F1426" s="103"/>
      <c r="G1426" s="104"/>
      <c r="H1426" s="104"/>
      <c r="I1426" s="99"/>
      <c r="J1426" s="99"/>
      <c r="K1426" s="98"/>
      <c r="L1426" s="99"/>
      <c r="M1426" s="98"/>
      <c r="N1426" s="100"/>
      <c r="O1426" s="100"/>
      <c r="P1426" s="97"/>
      <c r="Q1426" s="98"/>
      <c r="R1426" s="98"/>
      <c r="S1426" s="98"/>
      <c r="T1426" s="98"/>
      <c r="U1426" s="99"/>
      <c r="V1426" s="98"/>
      <c r="W1426" s="98"/>
      <c r="X1426" s="99"/>
      <c r="Y1426" s="98"/>
    </row>
    <row r="1427" spans="2:25" s="90" customFormat="1" ht="21" customHeight="1">
      <c r="B1427" s="101"/>
      <c r="C1427" s="98"/>
      <c r="D1427" s="102"/>
      <c r="E1427" s="103"/>
      <c r="F1427" s="103"/>
      <c r="G1427" s="104"/>
      <c r="H1427" s="104"/>
      <c r="I1427" s="99"/>
      <c r="J1427" s="99"/>
      <c r="K1427" s="98"/>
      <c r="L1427" s="99"/>
      <c r="M1427" s="98"/>
      <c r="N1427" s="100"/>
      <c r="O1427" s="100"/>
      <c r="P1427" s="97"/>
      <c r="Q1427" s="98"/>
      <c r="R1427" s="98"/>
      <c r="S1427" s="98"/>
      <c r="T1427" s="98"/>
      <c r="U1427" s="99"/>
      <c r="V1427" s="98"/>
      <c r="W1427" s="98"/>
      <c r="X1427" s="99"/>
      <c r="Y1427" s="98"/>
    </row>
    <row r="1428" spans="2:25" s="90" customFormat="1" ht="21" customHeight="1">
      <c r="B1428" s="101"/>
      <c r="C1428" s="98"/>
      <c r="D1428" s="102"/>
      <c r="E1428" s="103"/>
      <c r="F1428" s="103"/>
      <c r="G1428" s="104"/>
      <c r="H1428" s="104"/>
      <c r="I1428" s="99"/>
      <c r="J1428" s="99"/>
      <c r="K1428" s="98"/>
      <c r="L1428" s="99"/>
      <c r="M1428" s="98"/>
      <c r="N1428" s="100"/>
      <c r="O1428" s="100"/>
      <c r="P1428" s="97"/>
      <c r="Q1428" s="98"/>
      <c r="R1428" s="98"/>
      <c r="S1428" s="98"/>
      <c r="T1428" s="98"/>
      <c r="U1428" s="99"/>
      <c r="V1428" s="98"/>
      <c r="W1428" s="98"/>
      <c r="X1428" s="99"/>
      <c r="Y1428" s="98"/>
    </row>
    <row r="1429" spans="2:25" s="90" customFormat="1" ht="21" customHeight="1">
      <c r="B1429" s="101"/>
      <c r="C1429" s="98"/>
      <c r="D1429" s="102"/>
      <c r="E1429" s="103"/>
      <c r="F1429" s="103"/>
      <c r="G1429" s="104"/>
      <c r="H1429" s="104"/>
      <c r="I1429" s="99"/>
      <c r="J1429" s="99"/>
      <c r="K1429" s="98"/>
      <c r="L1429" s="99"/>
      <c r="M1429" s="98"/>
      <c r="N1429" s="100"/>
      <c r="O1429" s="100"/>
      <c r="P1429" s="97"/>
      <c r="Q1429" s="98"/>
      <c r="R1429" s="98"/>
      <c r="S1429" s="98"/>
      <c r="T1429" s="98"/>
      <c r="U1429" s="99"/>
      <c r="V1429" s="98"/>
      <c r="W1429" s="98"/>
      <c r="X1429" s="99"/>
      <c r="Y1429" s="98"/>
    </row>
    <row r="1430" spans="2:25" s="90" customFormat="1" ht="21" customHeight="1">
      <c r="B1430" s="101"/>
      <c r="C1430" s="98"/>
      <c r="D1430" s="102"/>
      <c r="E1430" s="103"/>
      <c r="F1430" s="103"/>
      <c r="G1430" s="104"/>
      <c r="H1430" s="104"/>
      <c r="I1430" s="99"/>
      <c r="J1430" s="99"/>
      <c r="K1430" s="98"/>
      <c r="L1430" s="99"/>
      <c r="M1430" s="98"/>
      <c r="N1430" s="100"/>
      <c r="O1430" s="100"/>
      <c r="P1430" s="97"/>
      <c r="Q1430" s="98"/>
      <c r="R1430" s="98"/>
      <c r="S1430" s="98"/>
      <c r="T1430" s="98"/>
      <c r="U1430" s="99"/>
      <c r="V1430" s="98"/>
      <c r="W1430" s="98"/>
      <c r="X1430" s="99"/>
      <c r="Y1430" s="98"/>
    </row>
    <row r="1431" spans="2:25" s="90" customFormat="1" ht="21" customHeight="1">
      <c r="B1431" s="101"/>
      <c r="C1431" s="98"/>
      <c r="D1431" s="102"/>
      <c r="E1431" s="103"/>
      <c r="F1431" s="103"/>
      <c r="G1431" s="104"/>
      <c r="H1431" s="104"/>
      <c r="I1431" s="99"/>
      <c r="J1431" s="99"/>
      <c r="K1431" s="98"/>
      <c r="L1431" s="99"/>
      <c r="M1431" s="98"/>
      <c r="N1431" s="100"/>
      <c r="O1431" s="100"/>
      <c r="P1431" s="97"/>
      <c r="Q1431" s="98"/>
      <c r="R1431" s="98"/>
      <c r="S1431" s="98"/>
      <c r="T1431" s="98"/>
      <c r="U1431" s="99"/>
      <c r="V1431" s="98"/>
      <c r="W1431" s="98"/>
      <c r="X1431" s="99"/>
      <c r="Y1431" s="98"/>
    </row>
    <row r="1432" spans="2:25" s="90" customFormat="1" ht="21" customHeight="1">
      <c r="B1432" s="101"/>
      <c r="C1432" s="98"/>
      <c r="D1432" s="102"/>
      <c r="E1432" s="103"/>
      <c r="F1432" s="103"/>
      <c r="G1432" s="104"/>
      <c r="H1432" s="104"/>
      <c r="I1432" s="99"/>
      <c r="J1432" s="99"/>
      <c r="K1432" s="98"/>
      <c r="L1432" s="99"/>
      <c r="M1432" s="98"/>
      <c r="N1432" s="100"/>
      <c r="O1432" s="100"/>
      <c r="P1432" s="97"/>
      <c r="Q1432" s="98"/>
      <c r="R1432" s="98"/>
      <c r="S1432" s="98"/>
      <c r="T1432" s="98"/>
      <c r="U1432" s="99"/>
      <c r="V1432" s="98"/>
      <c r="W1432" s="98"/>
      <c r="X1432" s="99"/>
      <c r="Y1432" s="98"/>
    </row>
    <row r="1433" spans="2:25" s="90" customFormat="1" ht="21" customHeight="1">
      <c r="B1433" s="101"/>
      <c r="C1433" s="98"/>
      <c r="D1433" s="102"/>
      <c r="E1433" s="103"/>
      <c r="F1433" s="103"/>
      <c r="G1433" s="104"/>
      <c r="H1433" s="104"/>
      <c r="I1433" s="99"/>
      <c r="J1433" s="99"/>
      <c r="K1433" s="98"/>
      <c r="L1433" s="99"/>
      <c r="M1433" s="98"/>
      <c r="N1433" s="100"/>
      <c r="O1433" s="100"/>
      <c r="P1433" s="97"/>
      <c r="Q1433" s="98"/>
      <c r="R1433" s="98"/>
      <c r="S1433" s="98"/>
      <c r="T1433" s="98"/>
      <c r="U1433" s="99"/>
      <c r="V1433" s="98"/>
      <c r="W1433" s="98"/>
      <c r="X1433" s="99"/>
      <c r="Y1433" s="98"/>
    </row>
    <row r="1434" spans="2:25" s="90" customFormat="1" ht="21" customHeight="1">
      <c r="B1434" s="101"/>
      <c r="C1434" s="98"/>
      <c r="D1434" s="102"/>
      <c r="E1434" s="103"/>
      <c r="F1434" s="103"/>
      <c r="G1434" s="104"/>
      <c r="H1434" s="104"/>
      <c r="I1434" s="99"/>
      <c r="J1434" s="99"/>
      <c r="K1434" s="98"/>
      <c r="L1434" s="99"/>
      <c r="M1434" s="98"/>
      <c r="N1434" s="100"/>
      <c r="O1434" s="100"/>
      <c r="P1434" s="97"/>
      <c r="Q1434" s="98"/>
      <c r="R1434" s="98"/>
      <c r="S1434" s="98"/>
      <c r="T1434" s="98"/>
      <c r="U1434" s="99"/>
      <c r="V1434" s="98"/>
      <c r="W1434" s="98"/>
      <c r="X1434" s="99"/>
      <c r="Y1434" s="98"/>
    </row>
    <row r="1435" spans="2:25" s="90" customFormat="1" ht="21" customHeight="1">
      <c r="B1435" s="101"/>
      <c r="C1435" s="98"/>
      <c r="D1435" s="102"/>
      <c r="E1435" s="103"/>
      <c r="F1435" s="103"/>
      <c r="G1435" s="104"/>
      <c r="H1435" s="104"/>
      <c r="I1435" s="99"/>
      <c r="J1435" s="99"/>
      <c r="K1435" s="98"/>
      <c r="L1435" s="99"/>
      <c r="M1435" s="98"/>
      <c r="N1435" s="100"/>
      <c r="O1435" s="100"/>
      <c r="P1435" s="97"/>
      <c r="Q1435" s="98"/>
      <c r="R1435" s="98"/>
      <c r="S1435" s="98"/>
      <c r="T1435" s="98"/>
      <c r="U1435" s="99"/>
      <c r="V1435" s="98"/>
      <c r="W1435" s="98"/>
      <c r="X1435" s="99"/>
      <c r="Y1435" s="98"/>
    </row>
    <row r="1436" spans="2:25" s="90" customFormat="1" ht="21" customHeight="1">
      <c r="B1436" s="101"/>
      <c r="C1436" s="98"/>
      <c r="D1436" s="102"/>
      <c r="E1436" s="103"/>
      <c r="F1436" s="103"/>
      <c r="G1436" s="104"/>
      <c r="H1436" s="104"/>
      <c r="I1436" s="99"/>
      <c r="J1436" s="99"/>
      <c r="K1436" s="98"/>
      <c r="L1436" s="99"/>
      <c r="M1436" s="98"/>
      <c r="N1436" s="100"/>
      <c r="O1436" s="100"/>
      <c r="P1436" s="97"/>
      <c r="Q1436" s="98"/>
      <c r="R1436" s="98"/>
      <c r="S1436" s="98"/>
      <c r="T1436" s="98"/>
      <c r="U1436" s="99"/>
      <c r="V1436" s="98"/>
      <c r="W1436" s="98"/>
      <c r="X1436" s="99"/>
      <c r="Y1436" s="98"/>
    </row>
    <row r="1437" spans="2:25" s="90" customFormat="1" ht="21" customHeight="1">
      <c r="B1437" s="101"/>
      <c r="C1437" s="98"/>
      <c r="D1437" s="102"/>
      <c r="E1437" s="103"/>
      <c r="F1437" s="103"/>
      <c r="G1437" s="104"/>
      <c r="H1437" s="104"/>
      <c r="I1437" s="99"/>
      <c r="J1437" s="99"/>
      <c r="K1437" s="98"/>
      <c r="L1437" s="99"/>
      <c r="M1437" s="98"/>
      <c r="N1437" s="100"/>
      <c r="O1437" s="100"/>
      <c r="P1437" s="97"/>
      <c r="Q1437" s="98"/>
      <c r="R1437" s="98"/>
      <c r="S1437" s="98"/>
      <c r="T1437" s="98"/>
      <c r="U1437" s="99"/>
      <c r="V1437" s="98"/>
      <c r="W1437" s="98"/>
      <c r="X1437" s="99"/>
      <c r="Y1437" s="98"/>
    </row>
    <row r="1438" spans="2:25" s="90" customFormat="1" ht="21" customHeight="1">
      <c r="B1438" s="101"/>
      <c r="C1438" s="98"/>
      <c r="D1438" s="102"/>
      <c r="E1438" s="103"/>
      <c r="F1438" s="103"/>
      <c r="G1438" s="104"/>
      <c r="H1438" s="104"/>
      <c r="I1438" s="99"/>
      <c r="J1438" s="99"/>
      <c r="K1438" s="98"/>
      <c r="L1438" s="99"/>
      <c r="M1438" s="98"/>
      <c r="N1438" s="100"/>
      <c r="O1438" s="100"/>
      <c r="P1438" s="97"/>
      <c r="Q1438" s="98"/>
      <c r="R1438" s="98"/>
      <c r="S1438" s="98"/>
      <c r="T1438" s="98"/>
      <c r="U1438" s="99"/>
      <c r="V1438" s="98"/>
      <c r="W1438" s="98"/>
      <c r="X1438" s="99"/>
      <c r="Y1438" s="98"/>
    </row>
    <row r="1439" spans="2:25" s="90" customFormat="1" ht="21" customHeight="1">
      <c r="B1439" s="101"/>
      <c r="C1439" s="98"/>
      <c r="D1439" s="102"/>
      <c r="E1439" s="103"/>
      <c r="F1439" s="103"/>
      <c r="G1439" s="104"/>
      <c r="H1439" s="104"/>
      <c r="I1439" s="99"/>
      <c r="J1439" s="99"/>
      <c r="K1439" s="98"/>
      <c r="L1439" s="99"/>
      <c r="M1439" s="98"/>
      <c r="N1439" s="100"/>
      <c r="O1439" s="100"/>
      <c r="P1439" s="97"/>
      <c r="Q1439" s="98"/>
      <c r="R1439" s="98"/>
      <c r="S1439" s="98"/>
      <c r="T1439" s="98"/>
      <c r="U1439" s="99"/>
      <c r="V1439" s="98"/>
      <c r="W1439" s="98"/>
      <c r="X1439" s="99"/>
      <c r="Y1439" s="98"/>
    </row>
    <row r="1440" spans="2:25" s="90" customFormat="1" ht="21" customHeight="1">
      <c r="B1440" s="101"/>
      <c r="C1440" s="98"/>
      <c r="D1440" s="102"/>
      <c r="E1440" s="103"/>
      <c r="F1440" s="103"/>
      <c r="G1440" s="104"/>
      <c r="H1440" s="104"/>
      <c r="I1440" s="99"/>
      <c r="J1440" s="99"/>
      <c r="K1440" s="98"/>
      <c r="L1440" s="99"/>
      <c r="M1440" s="98"/>
      <c r="N1440" s="100"/>
      <c r="O1440" s="100"/>
      <c r="P1440" s="97"/>
      <c r="Q1440" s="98"/>
      <c r="R1440" s="98"/>
      <c r="S1440" s="98"/>
      <c r="T1440" s="98"/>
      <c r="U1440" s="99"/>
      <c r="V1440" s="98"/>
      <c r="W1440" s="98"/>
      <c r="X1440" s="99"/>
      <c r="Y1440" s="98"/>
    </row>
    <row r="1441" spans="2:25" s="90" customFormat="1" ht="21" customHeight="1">
      <c r="B1441" s="101"/>
      <c r="C1441" s="98"/>
      <c r="D1441" s="102"/>
      <c r="E1441" s="103"/>
      <c r="F1441" s="103"/>
      <c r="G1441" s="104"/>
      <c r="H1441" s="104"/>
      <c r="I1441" s="99"/>
      <c r="J1441" s="99"/>
      <c r="K1441" s="98"/>
      <c r="L1441" s="99"/>
      <c r="M1441" s="98"/>
      <c r="N1441" s="100"/>
      <c r="O1441" s="100"/>
      <c r="P1441" s="97"/>
      <c r="Q1441" s="98"/>
      <c r="R1441" s="98"/>
      <c r="S1441" s="98"/>
      <c r="T1441" s="98"/>
      <c r="U1441" s="99"/>
      <c r="V1441" s="98"/>
      <c r="W1441" s="98"/>
      <c r="X1441" s="99"/>
      <c r="Y1441" s="98"/>
    </row>
    <row r="1442" spans="2:25" s="90" customFormat="1" ht="21" customHeight="1">
      <c r="B1442" s="101"/>
      <c r="C1442" s="98"/>
      <c r="D1442" s="102"/>
      <c r="E1442" s="103"/>
      <c r="F1442" s="103"/>
      <c r="G1442" s="104"/>
      <c r="H1442" s="104"/>
      <c r="I1442" s="99"/>
      <c r="J1442" s="99"/>
      <c r="K1442" s="98"/>
      <c r="L1442" s="99"/>
      <c r="M1442" s="98"/>
      <c r="N1442" s="100"/>
      <c r="O1442" s="100"/>
      <c r="P1442" s="97"/>
      <c r="Q1442" s="98"/>
      <c r="R1442" s="98"/>
      <c r="S1442" s="98"/>
      <c r="T1442" s="98"/>
      <c r="U1442" s="99"/>
      <c r="V1442" s="98"/>
      <c r="W1442" s="98"/>
      <c r="X1442" s="99"/>
      <c r="Y1442" s="98"/>
    </row>
    <row r="1443" spans="2:25" s="90" customFormat="1" ht="21" customHeight="1">
      <c r="B1443" s="101"/>
      <c r="C1443" s="98"/>
      <c r="D1443" s="102"/>
      <c r="E1443" s="103"/>
      <c r="F1443" s="103"/>
      <c r="G1443" s="104"/>
      <c r="H1443" s="104"/>
      <c r="I1443" s="99"/>
      <c r="J1443" s="99"/>
      <c r="K1443" s="98"/>
      <c r="L1443" s="99"/>
      <c r="M1443" s="98"/>
      <c r="N1443" s="100"/>
      <c r="O1443" s="100"/>
      <c r="P1443" s="97"/>
      <c r="Q1443" s="98"/>
      <c r="R1443" s="98"/>
      <c r="S1443" s="98"/>
      <c r="T1443" s="98"/>
      <c r="U1443" s="99"/>
      <c r="V1443" s="98"/>
      <c r="W1443" s="98"/>
      <c r="X1443" s="99"/>
      <c r="Y1443" s="98"/>
    </row>
    <row r="1444" spans="2:25" s="90" customFormat="1" ht="21" customHeight="1">
      <c r="B1444" s="101"/>
      <c r="C1444" s="98"/>
      <c r="D1444" s="102"/>
      <c r="E1444" s="103"/>
      <c r="F1444" s="103"/>
      <c r="G1444" s="104"/>
      <c r="H1444" s="104"/>
      <c r="I1444" s="99"/>
      <c r="J1444" s="99"/>
      <c r="K1444" s="98"/>
      <c r="L1444" s="99"/>
      <c r="M1444" s="98"/>
      <c r="N1444" s="100"/>
      <c r="O1444" s="100"/>
      <c r="P1444" s="97"/>
      <c r="Q1444" s="98"/>
      <c r="R1444" s="98"/>
      <c r="S1444" s="98"/>
      <c r="T1444" s="98"/>
      <c r="U1444" s="99"/>
      <c r="V1444" s="98"/>
      <c r="W1444" s="98"/>
      <c r="X1444" s="99"/>
      <c r="Y1444" s="98"/>
    </row>
    <row r="1445" spans="2:25" s="90" customFormat="1" ht="21" customHeight="1">
      <c r="B1445" s="101"/>
      <c r="C1445" s="98"/>
      <c r="D1445" s="102"/>
      <c r="E1445" s="103"/>
      <c r="F1445" s="103"/>
      <c r="G1445" s="104"/>
      <c r="H1445" s="104"/>
      <c r="I1445" s="99"/>
      <c r="J1445" s="99"/>
      <c r="K1445" s="98"/>
      <c r="L1445" s="99"/>
      <c r="M1445" s="98"/>
      <c r="N1445" s="100"/>
      <c r="O1445" s="100"/>
      <c r="P1445" s="97"/>
      <c r="Q1445" s="98"/>
      <c r="R1445" s="98"/>
      <c r="S1445" s="98"/>
      <c r="T1445" s="98"/>
      <c r="U1445" s="99"/>
      <c r="V1445" s="98"/>
      <c r="W1445" s="98"/>
      <c r="X1445" s="99"/>
      <c r="Y1445" s="98"/>
    </row>
    <row r="1446" spans="2:25" s="90" customFormat="1" ht="21" customHeight="1">
      <c r="B1446" s="101"/>
      <c r="C1446" s="98"/>
      <c r="D1446" s="102"/>
      <c r="E1446" s="103"/>
      <c r="F1446" s="103"/>
      <c r="G1446" s="104"/>
      <c r="H1446" s="104"/>
      <c r="I1446" s="99"/>
      <c r="J1446" s="99"/>
      <c r="K1446" s="98"/>
      <c r="L1446" s="99"/>
      <c r="M1446" s="98"/>
      <c r="N1446" s="100"/>
      <c r="O1446" s="100"/>
      <c r="P1446" s="97"/>
      <c r="Q1446" s="98"/>
      <c r="R1446" s="98"/>
      <c r="S1446" s="98"/>
      <c r="T1446" s="98"/>
      <c r="U1446" s="99"/>
      <c r="V1446" s="98"/>
      <c r="W1446" s="98"/>
      <c r="X1446" s="99"/>
      <c r="Y1446" s="98"/>
    </row>
    <row r="1447" spans="2:25" s="90" customFormat="1" ht="21" customHeight="1">
      <c r="B1447" s="101"/>
      <c r="C1447" s="98"/>
      <c r="D1447" s="102"/>
      <c r="E1447" s="103"/>
      <c r="F1447" s="103"/>
      <c r="G1447" s="104"/>
      <c r="H1447" s="104"/>
      <c r="I1447" s="99"/>
      <c r="J1447" s="99"/>
      <c r="K1447" s="98"/>
      <c r="L1447" s="99"/>
      <c r="M1447" s="98"/>
      <c r="N1447" s="100"/>
      <c r="O1447" s="100"/>
      <c r="P1447" s="97"/>
      <c r="Q1447" s="98"/>
      <c r="R1447" s="98"/>
      <c r="S1447" s="98"/>
      <c r="T1447" s="98"/>
      <c r="U1447" s="99"/>
      <c r="V1447" s="98"/>
      <c r="W1447" s="98"/>
      <c r="X1447" s="99"/>
      <c r="Y1447" s="98"/>
    </row>
    <row r="1448" spans="2:25" s="90" customFormat="1" ht="21" customHeight="1">
      <c r="B1448" s="101"/>
      <c r="C1448" s="98"/>
      <c r="D1448" s="102"/>
      <c r="E1448" s="103"/>
      <c r="F1448" s="103"/>
      <c r="G1448" s="104"/>
      <c r="H1448" s="104"/>
      <c r="I1448" s="99"/>
      <c r="J1448" s="99"/>
      <c r="K1448" s="98"/>
      <c r="L1448" s="99"/>
      <c r="M1448" s="98"/>
      <c r="N1448" s="100"/>
      <c r="O1448" s="100"/>
      <c r="P1448" s="97"/>
      <c r="Q1448" s="98"/>
      <c r="R1448" s="98"/>
      <c r="S1448" s="98"/>
      <c r="T1448" s="98"/>
      <c r="U1448" s="99"/>
      <c r="V1448" s="98"/>
      <c r="W1448" s="98"/>
      <c r="X1448" s="99"/>
      <c r="Y1448" s="98"/>
    </row>
    <row r="1449" spans="2:25" s="90" customFormat="1" ht="21" customHeight="1">
      <c r="B1449" s="101"/>
      <c r="C1449" s="98"/>
      <c r="D1449" s="102"/>
      <c r="E1449" s="103"/>
      <c r="F1449" s="103"/>
      <c r="G1449" s="104"/>
      <c r="H1449" s="104"/>
      <c r="I1449" s="99"/>
      <c r="J1449" s="99"/>
      <c r="K1449" s="98"/>
      <c r="L1449" s="99"/>
      <c r="M1449" s="98"/>
      <c r="N1449" s="100"/>
      <c r="O1449" s="100"/>
      <c r="P1449" s="97"/>
      <c r="Q1449" s="98"/>
      <c r="R1449" s="98"/>
      <c r="S1449" s="98"/>
      <c r="T1449" s="98"/>
      <c r="U1449" s="99"/>
      <c r="V1449" s="98"/>
      <c r="W1449" s="98"/>
      <c r="X1449" s="99"/>
      <c r="Y1449" s="98"/>
    </row>
    <row r="1450" spans="2:25" s="90" customFormat="1" ht="21" customHeight="1">
      <c r="B1450" s="101"/>
      <c r="C1450" s="98"/>
      <c r="D1450" s="102"/>
      <c r="E1450" s="103"/>
      <c r="F1450" s="103"/>
      <c r="G1450" s="104"/>
      <c r="H1450" s="104"/>
      <c r="I1450" s="99"/>
      <c r="J1450" s="99"/>
      <c r="K1450" s="98"/>
      <c r="L1450" s="99"/>
      <c r="M1450" s="98"/>
      <c r="N1450" s="100"/>
      <c r="O1450" s="100"/>
      <c r="P1450" s="97"/>
      <c r="Q1450" s="98"/>
      <c r="R1450" s="98"/>
      <c r="S1450" s="98"/>
      <c r="T1450" s="98"/>
      <c r="U1450" s="99"/>
      <c r="V1450" s="98"/>
      <c r="W1450" s="98"/>
      <c r="X1450" s="99"/>
      <c r="Y1450" s="98"/>
    </row>
    <row r="1451" spans="2:25" s="90" customFormat="1" ht="21" customHeight="1">
      <c r="B1451" s="101"/>
      <c r="C1451" s="98"/>
      <c r="D1451" s="102"/>
      <c r="E1451" s="103"/>
      <c r="F1451" s="103"/>
      <c r="G1451" s="104"/>
      <c r="H1451" s="104"/>
      <c r="I1451" s="99"/>
      <c r="J1451" s="99"/>
      <c r="K1451" s="98"/>
      <c r="L1451" s="99"/>
      <c r="M1451" s="98"/>
      <c r="N1451" s="100"/>
      <c r="O1451" s="100"/>
      <c r="P1451" s="97"/>
      <c r="Q1451" s="98"/>
      <c r="R1451" s="98"/>
      <c r="S1451" s="98"/>
      <c r="T1451" s="98"/>
      <c r="U1451" s="99"/>
      <c r="V1451" s="98"/>
      <c r="W1451" s="98"/>
      <c r="X1451" s="99"/>
      <c r="Y1451" s="98"/>
    </row>
    <row r="1452" spans="2:25" s="90" customFormat="1" ht="21" customHeight="1">
      <c r="B1452" s="101"/>
      <c r="C1452" s="98"/>
      <c r="D1452" s="102"/>
      <c r="E1452" s="103"/>
      <c r="F1452" s="103"/>
      <c r="G1452" s="104"/>
      <c r="H1452" s="104"/>
      <c r="I1452" s="99"/>
      <c r="J1452" s="99"/>
      <c r="K1452" s="98"/>
      <c r="L1452" s="99"/>
      <c r="M1452" s="98"/>
      <c r="N1452" s="100"/>
      <c r="O1452" s="100"/>
      <c r="P1452" s="97"/>
      <c r="Q1452" s="98"/>
      <c r="R1452" s="98"/>
      <c r="S1452" s="98"/>
      <c r="T1452" s="98"/>
      <c r="U1452" s="99"/>
      <c r="V1452" s="98"/>
      <c r="W1452" s="98"/>
      <c r="X1452" s="99"/>
      <c r="Y1452" s="98"/>
    </row>
    <row r="1453" spans="2:25" s="90" customFormat="1" ht="21" customHeight="1">
      <c r="B1453" s="101"/>
      <c r="C1453" s="98"/>
      <c r="D1453" s="102"/>
      <c r="E1453" s="103"/>
      <c r="F1453" s="103"/>
      <c r="G1453" s="104"/>
      <c r="H1453" s="104"/>
      <c r="I1453" s="99"/>
      <c r="J1453" s="99"/>
      <c r="K1453" s="98"/>
      <c r="L1453" s="99"/>
      <c r="M1453" s="98"/>
      <c r="N1453" s="100"/>
      <c r="O1453" s="100"/>
      <c r="P1453" s="97"/>
      <c r="Q1453" s="98"/>
      <c r="R1453" s="98"/>
      <c r="S1453" s="98"/>
      <c r="T1453" s="98"/>
      <c r="U1453" s="99"/>
      <c r="V1453" s="98"/>
      <c r="W1453" s="98"/>
      <c r="X1453" s="99"/>
      <c r="Y1453" s="98"/>
    </row>
    <row r="1454" spans="2:25" s="90" customFormat="1" ht="21" customHeight="1">
      <c r="B1454" s="101"/>
      <c r="C1454" s="98"/>
      <c r="D1454" s="102"/>
      <c r="E1454" s="103"/>
      <c r="F1454" s="103"/>
      <c r="G1454" s="104"/>
      <c r="H1454" s="104"/>
      <c r="I1454" s="99"/>
      <c r="J1454" s="99"/>
      <c r="K1454" s="98"/>
      <c r="L1454" s="99"/>
      <c r="M1454" s="98"/>
      <c r="N1454" s="100"/>
      <c r="O1454" s="100"/>
      <c r="P1454" s="97"/>
      <c r="Q1454" s="98"/>
      <c r="R1454" s="98"/>
      <c r="S1454" s="98"/>
      <c r="T1454" s="98"/>
      <c r="U1454" s="99"/>
      <c r="V1454" s="98"/>
      <c r="W1454" s="98"/>
      <c r="X1454" s="99"/>
      <c r="Y1454" s="98"/>
    </row>
    <row r="1455" spans="2:25" s="90" customFormat="1" ht="21" customHeight="1">
      <c r="B1455" s="101"/>
      <c r="C1455" s="98"/>
      <c r="D1455" s="102"/>
      <c r="E1455" s="103"/>
      <c r="F1455" s="103"/>
      <c r="G1455" s="104"/>
      <c r="H1455" s="104"/>
      <c r="I1455" s="99"/>
      <c r="J1455" s="99"/>
      <c r="K1455" s="98"/>
      <c r="L1455" s="99"/>
      <c r="M1455" s="98"/>
      <c r="N1455" s="100"/>
      <c r="O1455" s="100"/>
      <c r="P1455" s="97"/>
      <c r="Q1455" s="98"/>
      <c r="R1455" s="98"/>
      <c r="S1455" s="98"/>
      <c r="T1455" s="98"/>
      <c r="U1455" s="99"/>
      <c r="V1455" s="98"/>
      <c r="W1455" s="98"/>
      <c r="X1455" s="99"/>
      <c r="Y1455" s="98"/>
    </row>
    <row r="1456" spans="2:25" s="90" customFormat="1" ht="21" customHeight="1">
      <c r="B1456" s="101"/>
      <c r="C1456" s="98"/>
      <c r="D1456" s="102"/>
      <c r="E1456" s="103"/>
      <c r="F1456" s="103"/>
      <c r="G1456" s="104"/>
      <c r="H1456" s="104"/>
      <c r="I1456" s="99"/>
      <c r="J1456" s="99"/>
      <c r="K1456" s="98"/>
      <c r="L1456" s="99"/>
      <c r="M1456" s="98"/>
      <c r="N1456" s="100"/>
      <c r="O1456" s="100"/>
      <c r="P1456" s="97"/>
      <c r="Q1456" s="98"/>
      <c r="R1456" s="98"/>
      <c r="S1456" s="98"/>
      <c r="T1456" s="98"/>
      <c r="U1456" s="99"/>
      <c r="V1456" s="98"/>
      <c r="W1456" s="98"/>
      <c r="X1456" s="99"/>
      <c r="Y1456" s="98"/>
    </row>
    <row r="1457" spans="2:25" s="90" customFormat="1" ht="21" customHeight="1">
      <c r="B1457" s="101"/>
      <c r="C1457" s="98"/>
      <c r="D1457" s="102"/>
      <c r="E1457" s="103"/>
      <c r="F1457" s="103"/>
      <c r="G1457" s="104"/>
      <c r="H1457" s="104"/>
      <c r="I1457" s="99"/>
      <c r="J1457" s="99"/>
      <c r="K1457" s="98"/>
      <c r="L1457" s="99"/>
      <c r="M1457" s="98"/>
      <c r="N1457" s="100"/>
      <c r="O1457" s="100"/>
      <c r="P1457" s="97"/>
      <c r="Q1457" s="98"/>
      <c r="R1457" s="98"/>
      <c r="S1457" s="98"/>
      <c r="T1457" s="98"/>
      <c r="U1457" s="99"/>
      <c r="V1457" s="98"/>
      <c r="W1457" s="98"/>
      <c r="X1457" s="99"/>
      <c r="Y1457" s="98"/>
    </row>
    <row r="1458" spans="2:25" s="90" customFormat="1" ht="21" customHeight="1">
      <c r="B1458" s="101"/>
      <c r="C1458" s="98"/>
      <c r="D1458" s="102"/>
      <c r="E1458" s="103"/>
      <c r="F1458" s="103"/>
      <c r="G1458" s="104"/>
      <c r="H1458" s="104"/>
      <c r="I1458" s="99"/>
      <c r="J1458" s="99"/>
      <c r="K1458" s="98"/>
      <c r="L1458" s="99"/>
      <c r="M1458" s="98"/>
      <c r="N1458" s="100"/>
      <c r="O1458" s="100"/>
      <c r="P1458" s="97"/>
      <c r="Q1458" s="98"/>
      <c r="R1458" s="98"/>
      <c r="S1458" s="98"/>
      <c r="T1458" s="98"/>
      <c r="U1458" s="99"/>
      <c r="V1458" s="98"/>
      <c r="W1458" s="98"/>
      <c r="X1458" s="99"/>
      <c r="Y1458" s="98"/>
    </row>
    <row r="1459" spans="2:25" s="90" customFormat="1" ht="21" customHeight="1">
      <c r="B1459" s="101"/>
      <c r="C1459" s="98"/>
      <c r="D1459" s="102"/>
      <c r="E1459" s="103"/>
      <c r="F1459" s="103"/>
      <c r="G1459" s="104"/>
      <c r="H1459" s="104"/>
      <c r="I1459" s="99"/>
      <c r="J1459" s="99"/>
      <c r="K1459" s="98"/>
      <c r="L1459" s="99"/>
      <c r="M1459" s="98"/>
      <c r="N1459" s="100"/>
      <c r="O1459" s="100"/>
      <c r="P1459" s="97"/>
      <c r="Q1459" s="98"/>
      <c r="R1459" s="98"/>
      <c r="S1459" s="98"/>
      <c r="T1459" s="98"/>
      <c r="U1459" s="99"/>
      <c r="V1459" s="98"/>
      <c r="W1459" s="98"/>
      <c r="X1459" s="99"/>
      <c r="Y1459" s="98"/>
    </row>
    <row r="1460" spans="2:25" s="90" customFormat="1" ht="21" customHeight="1">
      <c r="B1460" s="101"/>
      <c r="C1460" s="98"/>
      <c r="D1460" s="102"/>
      <c r="E1460" s="103"/>
      <c r="F1460" s="103"/>
      <c r="G1460" s="104"/>
      <c r="H1460" s="104"/>
      <c r="I1460" s="99"/>
      <c r="J1460" s="99"/>
      <c r="K1460" s="98"/>
      <c r="L1460" s="99"/>
      <c r="M1460" s="98"/>
      <c r="N1460" s="100"/>
      <c r="O1460" s="100"/>
      <c r="P1460" s="97"/>
      <c r="Q1460" s="98"/>
      <c r="R1460" s="98"/>
      <c r="S1460" s="98"/>
      <c r="T1460" s="98"/>
      <c r="U1460" s="99"/>
      <c r="V1460" s="98"/>
      <c r="W1460" s="98"/>
      <c r="X1460" s="99"/>
      <c r="Y1460" s="98"/>
    </row>
    <row r="1461" spans="2:25" s="90" customFormat="1" ht="21" customHeight="1">
      <c r="B1461" s="101"/>
      <c r="C1461" s="98"/>
      <c r="D1461" s="102"/>
      <c r="E1461" s="103"/>
      <c r="F1461" s="103"/>
      <c r="G1461" s="104"/>
      <c r="H1461" s="104"/>
      <c r="I1461" s="99"/>
      <c r="J1461" s="99"/>
      <c r="K1461" s="98"/>
      <c r="L1461" s="99"/>
      <c r="M1461" s="98"/>
      <c r="N1461" s="100"/>
      <c r="O1461" s="100"/>
      <c r="P1461" s="97"/>
      <c r="Q1461" s="98"/>
      <c r="R1461" s="98"/>
      <c r="S1461" s="98"/>
      <c r="T1461" s="98"/>
      <c r="U1461" s="99"/>
      <c r="V1461" s="98"/>
      <c r="W1461" s="98"/>
      <c r="X1461" s="99"/>
      <c r="Y1461" s="98"/>
    </row>
    <row r="1462" spans="2:25" s="90" customFormat="1" ht="21" customHeight="1">
      <c r="B1462" s="101"/>
      <c r="C1462" s="98"/>
      <c r="D1462" s="102"/>
      <c r="E1462" s="103"/>
      <c r="F1462" s="103"/>
      <c r="G1462" s="104"/>
      <c r="H1462" s="104"/>
      <c r="I1462" s="99"/>
      <c r="J1462" s="99"/>
      <c r="K1462" s="98"/>
      <c r="L1462" s="99"/>
      <c r="M1462" s="98"/>
      <c r="N1462" s="100"/>
      <c r="O1462" s="100"/>
      <c r="P1462" s="97"/>
      <c r="Q1462" s="98"/>
      <c r="R1462" s="98"/>
      <c r="S1462" s="98"/>
      <c r="T1462" s="98"/>
      <c r="U1462" s="99"/>
      <c r="V1462" s="98"/>
      <c r="W1462" s="98"/>
      <c r="X1462" s="99"/>
      <c r="Y1462" s="98"/>
    </row>
    <row r="1463" spans="2:25" s="90" customFormat="1" ht="21" customHeight="1">
      <c r="B1463" s="101"/>
      <c r="C1463" s="98"/>
      <c r="D1463" s="102"/>
      <c r="E1463" s="103"/>
      <c r="F1463" s="103"/>
      <c r="G1463" s="104"/>
      <c r="H1463" s="104"/>
      <c r="I1463" s="99"/>
      <c r="J1463" s="99"/>
      <c r="K1463" s="98"/>
      <c r="L1463" s="99"/>
      <c r="M1463" s="98"/>
      <c r="N1463" s="100"/>
      <c r="O1463" s="100"/>
      <c r="P1463" s="97"/>
      <c r="Q1463" s="98"/>
      <c r="R1463" s="98"/>
      <c r="S1463" s="98"/>
      <c r="T1463" s="98"/>
      <c r="U1463" s="99"/>
      <c r="V1463" s="98"/>
      <c r="W1463" s="98"/>
      <c r="X1463" s="99"/>
      <c r="Y1463" s="98"/>
    </row>
    <row r="1464" spans="2:25" s="90" customFormat="1" ht="21" customHeight="1">
      <c r="B1464" s="101"/>
      <c r="C1464" s="98"/>
      <c r="D1464" s="102"/>
      <c r="E1464" s="103"/>
      <c r="F1464" s="103"/>
      <c r="G1464" s="104"/>
      <c r="H1464" s="104"/>
      <c r="I1464" s="99"/>
      <c r="J1464" s="99"/>
      <c r="K1464" s="98"/>
      <c r="L1464" s="99"/>
      <c r="M1464" s="98"/>
      <c r="N1464" s="100"/>
      <c r="O1464" s="100"/>
      <c r="P1464" s="97"/>
      <c r="Q1464" s="98"/>
      <c r="R1464" s="98"/>
      <c r="S1464" s="98"/>
      <c r="T1464" s="98"/>
      <c r="U1464" s="99"/>
      <c r="V1464" s="98"/>
      <c r="W1464" s="98"/>
      <c r="X1464" s="99"/>
      <c r="Y1464" s="98"/>
    </row>
    <row r="1465" spans="2:25" s="90" customFormat="1" ht="21" customHeight="1">
      <c r="B1465" s="101"/>
      <c r="C1465" s="98"/>
      <c r="D1465" s="102"/>
      <c r="E1465" s="103"/>
      <c r="F1465" s="103"/>
      <c r="G1465" s="104"/>
      <c r="H1465" s="104"/>
      <c r="I1465" s="99"/>
      <c r="J1465" s="99"/>
      <c r="K1465" s="98"/>
      <c r="L1465" s="99"/>
      <c r="M1465" s="98"/>
      <c r="N1465" s="100"/>
      <c r="O1465" s="100"/>
      <c r="P1465" s="97"/>
      <c r="Q1465" s="98"/>
      <c r="R1465" s="98"/>
      <c r="S1465" s="98"/>
      <c r="T1465" s="98"/>
      <c r="U1465" s="99"/>
      <c r="V1465" s="98"/>
      <c r="W1465" s="98"/>
      <c r="X1465" s="99"/>
      <c r="Y1465" s="98"/>
    </row>
    <row r="1466" spans="2:25" s="90" customFormat="1" ht="21" customHeight="1">
      <c r="B1466" s="101"/>
      <c r="C1466" s="98"/>
      <c r="D1466" s="102"/>
      <c r="E1466" s="103"/>
      <c r="F1466" s="103"/>
      <c r="G1466" s="104"/>
      <c r="H1466" s="104"/>
      <c r="I1466" s="99"/>
      <c r="J1466" s="99"/>
      <c r="K1466" s="98"/>
      <c r="L1466" s="99"/>
      <c r="M1466" s="98"/>
      <c r="N1466" s="100"/>
      <c r="O1466" s="100"/>
      <c r="P1466" s="97"/>
      <c r="Q1466" s="98"/>
      <c r="R1466" s="98"/>
      <c r="S1466" s="98"/>
      <c r="T1466" s="98"/>
      <c r="U1466" s="99"/>
      <c r="V1466" s="98"/>
      <c r="W1466" s="98"/>
      <c r="X1466" s="99"/>
      <c r="Y1466" s="98"/>
    </row>
    <row r="1467" spans="2:25" s="90" customFormat="1" ht="21" customHeight="1">
      <c r="B1467" s="101"/>
      <c r="C1467" s="98"/>
      <c r="D1467" s="102"/>
      <c r="E1467" s="103"/>
      <c r="F1467" s="103"/>
      <c r="G1467" s="104"/>
      <c r="H1467" s="104"/>
      <c r="I1467" s="99"/>
      <c r="J1467" s="99"/>
      <c r="K1467" s="98"/>
      <c r="L1467" s="99"/>
      <c r="M1467" s="98"/>
      <c r="N1467" s="100"/>
      <c r="O1467" s="100"/>
      <c r="P1467" s="97"/>
      <c r="Q1467" s="98"/>
      <c r="R1467" s="98"/>
      <c r="S1467" s="98"/>
      <c r="T1467" s="98"/>
      <c r="U1467" s="99"/>
      <c r="V1467" s="98"/>
      <c r="W1467" s="98"/>
      <c r="X1467" s="99"/>
      <c r="Y1467" s="98"/>
    </row>
    <row r="1468" spans="2:25" s="90" customFormat="1" ht="21" customHeight="1">
      <c r="B1468" s="101"/>
      <c r="C1468" s="98"/>
      <c r="D1468" s="102"/>
      <c r="E1468" s="103"/>
      <c r="F1468" s="103"/>
      <c r="G1468" s="104"/>
      <c r="H1468" s="104"/>
      <c r="I1468" s="99"/>
      <c r="J1468" s="99"/>
      <c r="K1468" s="98"/>
      <c r="L1468" s="99"/>
      <c r="M1468" s="98"/>
      <c r="N1468" s="100"/>
      <c r="O1468" s="100"/>
      <c r="P1468" s="97"/>
      <c r="Q1468" s="98"/>
      <c r="R1468" s="98"/>
      <c r="S1468" s="98"/>
      <c r="T1468" s="98"/>
      <c r="U1468" s="99"/>
      <c r="V1468" s="98"/>
      <c r="W1468" s="98"/>
      <c r="X1468" s="99"/>
      <c r="Y1468" s="98"/>
    </row>
    <row r="1469" spans="2:25" s="90" customFormat="1" ht="21" customHeight="1">
      <c r="B1469" s="101"/>
      <c r="C1469" s="98"/>
      <c r="D1469" s="102"/>
      <c r="E1469" s="103"/>
      <c r="F1469" s="103"/>
      <c r="G1469" s="104"/>
      <c r="H1469" s="104"/>
      <c r="I1469" s="99"/>
      <c r="J1469" s="99"/>
      <c r="K1469" s="98"/>
      <c r="L1469" s="99"/>
      <c r="M1469" s="98"/>
      <c r="N1469" s="100"/>
      <c r="O1469" s="100"/>
      <c r="P1469" s="97"/>
      <c r="Q1469" s="98"/>
      <c r="R1469" s="98"/>
      <c r="S1469" s="98"/>
      <c r="T1469" s="98"/>
      <c r="U1469" s="99"/>
      <c r="V1469" s="98"/>
      <c r="W1469" s="98"/>
      <c r="X1469" s="99"/>
      <c r="Y1469" s="98"/>
    </row>
    <row r="1470" spans="2:25" s="90" customFormat="1" ht="21" customHeight="1">
      <c r="B1470" s="101"/>
      <c r="C1470" s="98"/>
      <c r="D1470" s="102"/>
      <c r="E1470" s="103"/>
      <c r="F1470" s="103"/>
      <c r="G1470" s="104"/>
      <c r="H1470" s="104"/>
      <c r="I1470" s="99"/>
      <c r="J1470" s="99"/>
      <c r="K1470" s="98"/>
      <c r="L1470" s="99"/>
      <c r="M1470" s="98"/>
      <c r="N1470" s="100"/>
      <c r="O1470" s="100"/>
      <c r="P1470" s="97"/>
      <c r="Q1470" s="98"/>
      <c r="R1470" s="98"/>
      <c r="S1470" s="98"/>
      <c r="T1470" s="98"/>
      <c r="U1470" s="99"/>
      <c r="V1470" s="98"/>
      <c r="W1470" s="98"/>
      <c r="X1470" s="99"/>
      <c r="Y1470" s="98"/>
    </row>
    <row r="1471" spans="2:25" s="90" customFormat="1" ht="21" customHeight="1">
      <c r="B1471" s="101"/>
      <c r="C1471" s="98"/>
      <c r="D1471" s="102"/>
      <c r="E1471" s="103"/>
      <c r="F1471" s="103"/>
      <c r="G1471" s="104"/>
      <c r="H1471" s="104"/>
      <c r="I1471" s="99"/>
      <c r="J1471" s="99"/>
      <c r="K1471" s="98"/>
      <c r="L1471" s="99"/>
      <c r="M1471" s="98"/>
      <c r="N1471" s="100"/>
      <c r="O1471" s="100"/>
      <c r="P1471" s="97"/>
      <c r="Q1471" s="98"/>
      <c r="R1471" s="98"/>
      <c r="S1471" s="98"/>
      <c r="T1471" s="98"/>
      <c r="U1471" s="99"/>
      <c r="V1471" s="98"/>
      <c r="W1471" s="98"/>
      <c r="X1471" s="99"/>
      <c r="Y1471" s="98"/>
    </row>
    <row r="1472" spans="2:25" s="90" customFormat="1" ht="21" customHeight="1">
      <c r="B1472" s="101"/>
      <c r="C1472" s="98"/>
      <c r="D1472" s="102"/>
      <c r="E1472" s="103"/>
      <c r="F1472" s="103"/>
      <c r="G1472" s="104"/>
      <c r="H1472" s="104"/>
      <c r="I1472" s="99"/>
      <c r="J1472" s="99"/>
      <c r="K1472" s="98"/>
      <c r="L1472" s="99"/>
      <c r="M1472" s="98"/>
      <c r="N1472" s="100"/>
      <c r="O1472" s="100"/>
      <c r="P1472" s="97"/>
      <c r="Q1472" s="98"/>
      <c r="R1472" s="98"/>
      <c r="S1472" s="98"/>
      <c r="T1472" s="98"/>
      <c r="U1472" s="99"/>
      <c r="V1472" s="98"/>
      <c r="W1472" s="98"/>
      <c r="X1472" s="99"/>
      <c r="Y1472" s="98"/>
    </row>
    <row r="1473" spans="2:25" s="90" customFormat="1" ht="21" customHeight="1">
      <c r="B1473" s="101"/>
      <c r="C1473" s="98"/>
      <c r="D1473" s="102"/>
      <c r="E1473" s="103"/>
      <c r="F1473" s="103"/>
      <c r="G1473" s="104"/>
      <c r="H1473" s="104"/>
      <c r="I1473" s="99"/>
      <c r="J1473" s="99"/>
      <c r="K1473" s="98"/>
      <c r="L1473" s="99"/>
      <c r="M1473" s="98"/>
      <c r="N1473" s="100"/>
      <c r="O1473" s="100"/>
      <c r="P1473" s="97"/>
      <c r="Q1473" s="98"/>
      <c r="R1473" s="98"/>
      <c r="S1473" s="98"/>
      <c r="T1473" s="98"/>
      <c r="U1473" s="99"/>
      <c r="V1473" s="98"/>
      <c r="W1473" s="98"/>
      <c r="X1473" s="99"/>
      <c r="Y1473" s="98"/>
    </row>
    <row r="1474" spans="2:25" s="90" customFormat="1" ht="21" customHeight="1">
      <c r="B1474" s="101"/>
      <c r="C1474" s="98"/>
      <c r="D1474" s="102"/>
      <c r="E1474" s="103"/>
      <c r="F1474" s="103"/>
      <c r="G1474" s="104"/>
      <c r="H1474" s="104"/>
      <c r="I1474" s="99"/>
      <c r="J1474" s="99"/>
      <c r="K1474" s="98"/>
      <c r="L1474" s="99"/>
      <c r="M1474" s="98"/>
      <c r="N1474" s="100"/>
      <c r="O1474" s="100"/>
      <c r="P1474" s="97"/>
      <c r="Q1474" s="98"/>
      <c r="R1474" s="98"/>
      <c r="S1474" s="98"/>
      <c r="T1474" s="98"/>
      <c r="U1474" s="99"/>
      <c r="V1474" s="98"/>
      <c r="W1474" s="98"/>
      <c r="X1474" s="99"/>
      <c r="Y1474" s="98"/>
    </row>
    <row r="1475" spans="2:25" s="90" customFormat="1" ht="21" customHeight="1">
      <c r="B1475" s="101"/>
      <c r="C1475" s="98"/>
      <c r="D1475" s="102"/>
      <c r="E1475" s="103"/>
      <c r="F1475" s="103"/>
      <c r="G1475" s="104"/>
      <c r="H1475" s="104"/>
      <c r="I1475" s="99"/>
      <c r="J1475" s="99"/>
      <c r="K1475" s="98"/>
      <c r="L1475" s="99"/>
      <c r="M1475" s="98"/>
      <c r="N1475" s="100"/>
      <c r="O1475" s="100"/>
      <c r="P1475" s="97"/>
      <c r="Q1475" s="98"/>
      <c r="R1475" s="98"/>
      <c r="S1475" s="98"/>
      <c r="T1475" s="98"/>
      <c r="U1475" s="99"/>
      <c r="V1475" s="98"/>
      <c r="W1475" s="98"/>
      <c r="X1475" s="99"/>
      <c r="Y1475" s="98"/>
    </row>
    <row r="1476" spans="2:25" s="90" customFormat="1" ht="21" customHeight="1">
      <c r="B1476" s="101"/>
      <c r="C1476" s="98"/>
      <c r="D1476" s="102"/>
      <c r="E1476" s="103"/>
      <c r="F1476" s="103"/>
      <c r="G1476" s="104"/>
      <c r="H1476" s="104"/>
      <c r="I1476" s="99"/>
      <c r="J1476" s="99"/>
      <c r="K1476" s="98"/>
      <c r="L1476" s="99"/>
      <c r="M1476" s="98"/>
      <c r="N1476" s="100"/>
      <c r="O1476" s="100"/>
      <c r="P1476" s="97"/>
      <c r="Q1476" s="98"/>
      <c r="R1476" s="98"/>
      <c r="S1476" s="98"/>
      <c r="T1476" s="98"/>
      <c r="U1476" s="99"/>
      <c r="V1476" s="98"/>
      <c r="W1476" s="98"/>
      <c r="X1476" s="99"/>
      <c r="Y1476" s="98"/>
    </row>
    <row r="1477" spans="2:25" s="90" customFormat="1" ht="21" customHeight="1">
      <c r="B1477" s="101"/>
      <c r="C1477" s="98"/>
      <c r="D1477" s="102"/>
      <c r="E1477" s="103"/>
      <c r="F1477" s="103"/>
      <c r="G1477" s="104"/>
      <c r="H1477" s="104"/>
      <c r="I1477" s="99"/>
      <c r="J1477" s="99"/>
      <c r="K1477" s="98"/>
      <c r="L1477" s="99"/>
      <c r="M1477" s="98"/>
      <c r="N1477" s="100"/>
      <c r="O1477" s="100"/>
      <c r="P1477" s="97"/>
      <c r="Q1477" s="98"/>
      <c r="R1477" s="98"/>
      <c r="S1477" s="98"/>
      <c r="T1477" s="98"/>
      <c r="U1477" s="99"/>
      <c r="V1477" s="98"/>
      <c r="W1477" s="98"/>
      <c r="X1477" s="99"/>
      <c r="Y1477" s="98"/>
    </row>
    <row r="1478" spans="2:25" s="90" customFormat="1" ht="21" customHeight="1">
      <c r="B1478" s="101"/>
      <c r="C1478" s="98"/>
      <c r="D1478" s="102"/>
      <c r="E1478" s="103"/>
      <c r="F1478" s="103"/>
      <c r="G1478" s="104"/>
      <c r="H1478" s="104"/>
      <c r="I1478" s="99"/>
      <c r="J1478" s="99"/>
      <c r="K1478" s="98"/>
      <c r="L1478" s="99"/>
      <c r="M1478" s="98"/>
      <c r="N1478" s="100"/>
      <c r="O1478" s="100"/>
      <c r="P1478" s="97"/>
      <c r="Q1478" s="98"/>
      <c r="R1478" s="98"/>
      <c r="S1478" s="98"/>
      <c r="T1478" s="98"/>
      <c r="U1478" s="99"/>
      <c r="V1478" s="98"/>
      <c r="W1478" s="98"/>
      <c r="X1478" s="99"/>
      <c r="Y1478" s="98"/>
    </row>
    <row r="1479" spans="2:25" s="90" customFormat="1" ht="21" customHeight="1">
      <c r="B1479" s="101"/>
      <c r="C1479" s="98"/>
      <c r="D1479" s="102"/>
      <c r="E1479" s="103"/>
      <c r="F1479" s="103"/>
      <c r="G1479" s="104"/>
      <c r="H1479" s="104"/>
      <c r="I1479" s="99"/>
      <c r="J1479" s="99"/>
      <c r="K1479" s="98"/>
      <c r="L1479" s="99"/>
      <c r="M1479" s="98"/>
      <c r="N1479" s="100"/>
      <c r="O1479" s="100"/>
      <c r="P1479" s="97"/>
      <c r="Q1479" s="98"/>
      <c r="R1479" s="98"/>
      <c r="S1479" s="98"/>
      <c r="T1479" s="98"/>
      <c r="U1479" s="99"/>
      <c r="V1479" s="98"/>
      <c r="W1479" s="98"/>
      <c r="X1479" s="99"/>
      <c r="Y1479" s="98"/>
    </row>
    <row r="1480" spans="2:25" s="90" customFormat="1" ht="21" customHeight="1">
      <c r="B1480" s="101"/>
      <c r="C1480" s="98"/>
      <c r="D1480" s="102"/>
      <c r="E1480" s="103"/>
      <c r="F1480" s="103"/>
      <c r="G1480" s="104"/>
      <c r="H1480" s="104"/>
      <c r="I1480" s="99"/>
      <c r="J1480" s="99"/>
      <c r="K1480" s="98"/>
      <c r="L1480" s="99"/>
      <c r="M1480" s="98"/>
      <c r="N1480" s="100"/>
      <c r="O1480" s="100"/>
      <c r="P1480" s="97"/>
      <c r="Q1480" s="98"/>
      <c r="R1480" s="98"/>
      <c r="S1480" s="98"/>
      <c r="T1480" s="98"/>
      <c r="U1480" s="99"/>
      <c r="V1480" s="98"/>
      <c r="W1480" s="98"/>
      <c r="X1480" s="99"/>
      <c r="Y1480" s="98"/>
    </row>
    <row r="1481" spans="2:25" s="90" customFormat="1" ht="21" customHeight="1">
      <c r="B1481" s="101"/>
      <c r="C1481" s="98"/>
      <c r="D1481" s="102"/>
      <c r="E1481" s="103"/>
      <c r="F1481" s="103"/>
      <c r="G1481" s="104"/>
      <c r="H1481" s="104"/>
      <c r="I1481" s="99"/>
      <c r="J1481" s="99"/>
      <c r="K1481" s="98"/>
      <c r="L1481" s="99"/>
      <c r="M1481" s="98"/>
      <c r="N1481" s="100"/>
      <c r="O1481" s="100"/>
      <c r="P1481" s="97"/>
      <c r="Q1481" s="98"/>
      <c r="R1481" s="98"/>
      <c r="S1481" s="98"/>
      <c r="T1481" s="98"/>
      <c r="U1481" s="99"/>
      <c r="V1481" s="98"/>
      <c r="W1481" s="98"/>
      <c r="X1481" s="99"/>
      <c r="Y1481" s="98"/>
    </row>
    <row r="1482" spans="2:25" s="90" customFormat="1" ht="21" customHeight="1">
      <c r="B1482" s="101"/>
      <c r="C1482" s="98"/>
      <c r="D1482" s="102"/>
      <c r="E1482" s="103"/>
      <c r="F1482" s="103"/>
      <c r="G1482" s="104"/>
      <c r="H1482" s="104"/>
      <c r="I1482" s="99"/>
      <c r="J1482" s="99"/>
      <c r="K1482" s="98"/>
      <c r="L1482" s="99"/>
      <c r="M1482" s="98"/>
      <c r="N1482" s="100"/>
      <c r="O1482" s="100"/>
      <c r="P1482" s="97"/>
      <c r="Q1482" s="98"/>
      <c r="R1482" s="98"/>
      <c r="S1482" s="98"/>
      <c r="T1482" s="98"/>
      <c r="U1482" s="99"/>
      <c r="V1482" s="98"/>
      <c r="W1482" s="98"/>
      <c r="X1482" s="99"/>
      <c r="Y1482" s="98"/>
    </row>
    <row r="1483" spans="2:25" s="90" customFormat="1" ht="21" customHeight="1">
      <c r="B1483" s="101"/>
      <c r="C1483" s="98"/>
      <c r="D1483" s="102"/>
      <c r="E1483" s="103"/>
      <c r="F1483" s="103"/>
      <c r="G1483" s="104"/>
      <c r="H1483" s="104"/>
      <c r="I1483" s="99"/>
      <c r="J1483" s="99"/>
      <c r="K1483" s="98"/>
      <c r="L1483" s="99"/>
      <c r="M1483" s="98"/>
      <c r="N1483" s="100"/>
      <c r="O1483" s="100"/>
      <c r="P1483" s="97"/>
      <c r="Q1483" s="98"/>
      <c r="R1483" s="98"/>
      <c r="S1483" s="98"/>
      <c r="T1483" s="98"/>
      <c r="U1483" s="99"/>
      <c r="V1483" s="98"/>
      <c r="W1483" s="98"/>
      <c r="X1483" s="99"/>
      <c r="Y1483" s="98"/>
    </row>
    <row r="1484" spans="2:25" s="90" customFormat="1" ht="21" customHeight="1">
      <c r="B1484" s="101"/>
      <c r="C1484" s="98"/>
      <c r="D1484" s="102"/>
      <c r="E1484" s="103"/>
      <c r="F1484" s="103"/>
      <c r="G1484" s="104"/>
      <c r="H1484" s="104"/>
      <c r="I1484" s="99"/>
      <c r="J1484" s="99"/>
      <c r="K1484" s="98"/>
      <c r="L1484" s="99"/>
      <c r="M1484" s="98"/>
      <c r="N1484" s="100"/>
      <c r="O1484" s="100"/>
      <c r="P1484" s="97"/>
      <c r="Q1484" s="98"/>
      <c r="R1484" s="98"/>
      <c r="S1484" s="98"/>
      <c r="T1484" s="98"/>
      <c r="U1484" s="99"/>
      <c r="V1484" s="98"/>
      <c r="W1484" s="98"/>
      <c r="X1484" s="99"/>
      <c r="Y1484" s="98"/>
    </row>
    <row r="1485" spans="2:25" s="90" customFormat="1" ht="21" customHeight="1">
      <c r="B1485" s="101"/>
      <c r="C1485" s="98"/>
      <c r="D1485" s="102"/>
      <c r="E1485" s="103"/>
      <c r="F1485" s="103"/>
      <c r="G1485" s="104"/>
      <c r="H1485" s="104"/>
      <c r="I1485" s="99"/>
      <c r="J1485" s="99"/>
      <c r="K1485" s="98"/>
      <c r="L1485" s="99"/>
      <c r="M1485" s="98"/>
      <c r="N1485" s="100"/>
      <c r="O1485" s="100"/>
      <c r="P1485" s="97"/>
      <c r="Q1485" s="98"/>
      <c r="R1485" s="98"/>
      <c r="S1485" s="98"/>
      <c r="T1485" s="98"/>
      <c r="U1485" s="99"/>
      <c r="V1485" s="98"/>
      <c r="W1485" s="98"/>
      <c r="X1485" s="99"/>
      <c r="Y1485" s="98"/>
    </row>
    <row r="1486" spans="2:25" s="90" customFormat="1" ht="21" customHeight="1">
      <c r="B1486" s="101"/>
      <c r="C1486" s="98"/>
      <c r="D1486" s="102"/>
      <c r="E1486" s="103"/>
      <c r="F1486" s="103"/>
      <c r="G1486" s="104"/>
      <c r="H1486" s="104"/>
      <c r="I1486" s="99"/>
      <c r="J1486" s="99"/>
      <c r="K1486" s="98"/>
      <c r="L1486" s="99"/>
      <c r="M1486" s="98"/>
      <c r="N1486" s="100"/>
      <c r="O1486" s="100"/>
      <c r="P1486" s="97"/>
      <c r="Q1486" s="98"/>
      <c r="R1486" s="98"/>
      <c r="S1486" s="98"/>
      <c r="T1486" s="98"/>
      <c r="U1486" s="99"/>
      <c r="V1486" s="98"/>
      <c r="W1486" s="98"/>
      <c r="X1486" s="99"/>
      <c r="Y1486" s="98"/>
    </row>
    <row r="1487" spans="2:25" s="90" customFormat="1" ht="21" customHeight="1">
      <c r="B1487" s="101"/>
      <c r="C1487" s="98"/>
      <c r="D1487" s="102"/>
      <c r="E1487" s="103"/>
      <c r="F1487" s="103"/>
      <c r="G1487" s="104"/>
      <c r="H1487" s="104"/>
      <c r="I1487" s="99"/>
      <c r="J1487" s="99"/>
      <c r="K1487" s="98"/>
      <c r="L1487" s="99"/>
      <c r="M1487" s="98"/>
      <c r="N1487" s="100"/>
      <c r="O1487" s="100"/>
      <c r="P1487" s="97"/>
      <c r="Q1487" s="98"/>
      <c r="R1487" s="98"/>
      <c r="S1487" s="98"/>
      <c r="T1487" s="98"/>
      <c r="U1487" s="99"/>
      <c r="V1487" s="98"/>
      <c r="W1487" s="98"/>
      <c r="X1487" s="99"/>
      <c r="Y1487" s="98"/>
    </row>
    <row r="1488" spans="2:25" s="90" customFormat="1" ht="21" customHeight="1">
      <c r="B1488" s="101"/>
      <c r="C1488" s="98"/>
      <c r="D1488" s="102"/>
      <c r="E1488" s="103"/>
      <c r="F1488" s="103"/>
      <c r="G1488" s="104"/>
      <c r="H1488" s="104"/>
      <c r="I1488" s="99"/>
      <c r="J1488" s="99"/>
      <c r="K1488" s="98"/>
      <c r="L1488" s="99"/>
      <c r="M1488" s="98"/>
      <c r="N1488" s="100"/>
      <c r="O1488" s="100"/>
      <c r="P1488" s="97"/>
      <c r="Q1488" s="98"/>
      <c r="R1488" s="98"/>
      <c r="S1488" s="98"/>
      <c r="T1488" s="98"/>
      <c r="U1488" s="99"/>
      <c r="V1488" s="98"/>
      <c r="W1488" s="98"/>
      <c r="X1488" s="99"/>
      <c r="Y1488" s="98"/>
    </row>
    <row r="1489" spans="2:25" s="90" customFormat="1" ht="21" customHeight="1">
      <c r="B1489" s="101"/>
      <c r="C1489" s="98"/>
      <c r="D1489" s="102"/>
      <c r="E1489" s="103"/>
      <c r="F1489" s="103"/>
      <c r="G1489" s="104"/>
      <c r="H1489" s="104"/>
      <c r="I1489" s="99"/>
      <c r="J1489" s="99"/>
      <c r="K1489" s="98"/>
      <c r="L1489" s="99"/>
      <c r="M1489" s="98"/>
      <c r="N1489" s="100"/>
      <c r="O1489" s="100"/>
      <c r="P1489" s="97"/>
      <c r="Q1489" s="98"/>
      <c r="R1489" s="98"/>
      <c r="S1489" s="98"/>
      <c r="T1489" s="98"/>
      <c r="U1489" s="99"/>
      <c r="V1489" s="98"/>
      <c r="W1489" s="98"/>
      <c r="X1489" s="99"/>
      <c r="Y1489" s="98"/>
    </row>
    <row r="1490" spans="2:25" s="90" customFormat="1" ht="21" customHeight="1">
      <c r="B1490" s="101"/>
      <c r="C1490" s="98"/>
      <c r="D1490" s="102"/>
      <c r="E1490" s="103"/>
      <c r="F1490" s="103"/>
      <c r="G1490" s="104"/>
      <c r="H1490" s="104"/>
      <c r="I1490" s="99"/>
      <c r="J1490" s="99"/>
      <c r="K1490" s="98"/>
      <c r="L1490" s="99"/>
      <c r="M1490" s="98"/>
      <c r="N1490" s="100"/>
      <c r="O1490" s="100"/>
      <c r="P1490" s="97"/>
      <c r="Q1490" s="98"/>
      <c r="R1490" s="98"/>
      <c r="S1490" s="98"/>
      <c r="T1490" s="98"/>
      <c r="U1490" s="99"/>
      <c r="V1490" s="98"/>
      <c r="W1490" s="98"/>
      <c r="X1490" s="99"/>
      <c r="Y1490" s="98"/>
    </row>
    <row r="1491" spans="2:25" s="90" customFormat="1" ht="21" customHeight="1">
      <c r="B1491" s="101"/>
      <c r="C1491" s="98"/>
      <c r="D1491" s="102"/>
      <c r="E1491" s="103"/>
      <c r="F1491" s="103"/>
      <c r="G1491" s="104"/>
      <c r="H1491" s="104"/>
      <c r="I1491" s="99"/>
      <c r="J1491" s="99"/>
      <c r="K1491" s="98"/>
      <c r="L1491" s="99"/>
      <c r="M1491" s="98"/>
      <c r="N1491" s="100"/>
      <c r="O1491" s="100"/>
      <c r="P1491" s="97"/>
      <c r="Q1491" s="98"/>
      <c r="R1491" s="98"/>
      <c r="S1491" s="98"/>
      <c r="T1491" s="98"/>
      <c r="U1491" s="99"/>
      <c r="V1491" s="98"/>
      <c r="W1491" s="98"/>
      <c r="X1491" s="99"/>
      <c r="Y1491" s="98"/>
    </row>
    <row r="1492" spans="2:25" s="90" customFormat="1" ht="21" customHeight="1">
      <c r="B1492" s="101"/>
      <c r="C1492" s="98"/>
      <c r="D1492" s="102"/>
      <c r="E1492" s="103"/>
      <c r="F1492" s="103"/>
      <c r="G1492" s="104"/>
      <c r="H1492" s="104"/>
      <c r="I1492" s="99"/>
      <c r="J1492" s="99"/>
      <c r="K1492" s="98"/>
      <c r="L1492" s="99"/>
      <c r="M1492" s="98"/>
      <c r="N1492" s="100"/>
      <c r="O1492" s="100"/>
      <c r="P1492" s="97"/>
      <c r="Q1492" s="98"/>
      <c r="R1492" s="98"/>
      <c r="S1492" s="98"/>
      <c r="T1492" s="98"/>
      <c r="U1492" s="99"/>
      <c r="V1492" s="98"/>
      <c r="W1492" s="98"/>
      <c r="X1492" s="99"/>
      <c r="Y1492" s="98"/>
    </row>
    <row r="1493" spans="2:25" s="90" customFormat="1" ht="21" customHeight="1">
      <c r="B1493" s="101"/>
      <c r="C1493" s="98"/>
      <c r="D1493" s="102"/>
      <c r="E1493" s="103"/>
      <c r="F1493" s="103"/>
      <c r="G1493" s="104"/>
      <c r="H1493" s="104"/>
      <c r="I1493" s="99"/>
      <c r="J1493" s="99"/>
      <c r="K1493" s="98"/>
      <c r="L1493" s="99"/>
      <c r="M1493" s="98"/>
      <c r="N1493" s="100"/>
      <c r="O1493" s="100"/>
      <c r="P1493" s="97"/>
      <c r="Q1493" s="98"/>
      <c r="R1493" s="98"/>
      <c r="S1493" s="98"/>
      <c r="T1493" s="98"/>
      <c r="U1493" s="99"/>
      <c r="V1493" s="98"/>
      <c r="W1493" s="98"/>
      <c r="X1493" s="99"/>
      <c r="Y1493" s="98"/>
    </row>
    <row r="1494" spans="2:25" s="90" customFormat="1" ht="21" customHeight="1">
      <c r="B1494" s="101"/>
      <c r="C1494" s="98"/>
      <c r="D1494" s="102"/>
      <c r="E1494" s="103"/>
      <c r="F1494" s="103"/>
      <c r="G1494" s="104"/>
      <c r="H1494" s="104"/>
      <c r="I1494" s="99"/>
      <c r="J1494" s="99"/>
      <c r="K1494" s="98"/>
      <c r="L1494" s="99"/>
      <c r="M1494" s="98"/>
      <c r="N1494" s="100"/>
      <c r="O1494" s="100"/>
      <c r="P1494" s="97"/>
      <c r="Q1494" s="98"/>
      <c r="R1494" s="98"/>
      <c r="S1494" s="98"/>
      <c r="T1494" s="98"/>
      <c r="U1494" s="99"/>
      <c r="V1494" s="98"/>
      <c r="W1494" s="98"/>
      <c r="X1494" s="99"/>
      <c r="Y1494" s="98"/>
    </row>
    <row r="1495" spans="2:25" s="90" customFormat="1" ht="21" customHeight="1">
      <c r="B1495" s="101"/>
      <c r="C1495" s="98"/>
      <c r="D1495" s="102"/>
      <c r="E1495" s="103"/>
      <c r="F1495" s="103"/>
      <c r="G1495" s="104"/>
      <c r="H1495" s="104"/>
      <c r="I1495" s="99"/>
      <c r="J1495" s="99"/>
      <c r="K1495" s="98"/>
      <c r="L1495" s="99"/>
      <c r="M1495" s="98"/>
      <c r="N1495" s="100"/>
      <c r="O1495" s="100"/>
      <c r="P1495" s="97"/>
      <c r="Q1495" s="98"/>
      <c r="R1495" s="98"/>
      <c r="S1495" s="98"/>
      <c r="T1495" s="98"/>
      <c r="U1495" s="99"/>
      <c r="V1495" s="98"/>
      <c r="W1495" s="98"/>
      <c r="X1495" s="99"/>
      <c r="Y1495" s="98"/>
    </row>
    <row r="1496" spans="2:25" s="90" customFormat="1" ht="21" customHeight="1">
      <c r="B1496" s="101"/>
      <c r="C1496" s="98"/>
      <c r="D1496" s="102"/>
      <c r="E1496" s="103"/>
      <c r="F1496" s="103"/>
      <c r="G1496" s="104"/>
      <c r="H1496" s="104"/>
      <c r="I1496" s="99"/>
      <c r="J1496" s="99"/>
      <c r="K1496" s="98"/>
      <c r="L1496" s="99"/>
      <c r="M1496" s="98"/>
      <c r="N1496" s="100"/>
      <c r="O1496" s="100"/>
      <c r="P1496" s="97"/>
      <c r="Q1496" s="98"/>
      <c r="R1496" s="98"/>
      <c r="S1496" s="98"/>
      <c r="T1496" s="98"/>
      <c r="U1496" s="99"/>
      <c r="V1496" s="98"/>
      <c r="W1496" s="98"/>
      <c r="X1496" s="99"/>
      <c r="Y1496" s="98"/>
    </row>
    <row r="1497" spans="2:25" s="90" customFormat="1" ht="21" customHeight="1">
      <c r="B1497" s="101"/>
      <c r="C1497" s="98"/>
      <c r="D1497" s="102"/>
      <c r="E1497" s="103"/>
      <c r="F1497" s="103"/>
      <c r="G1497" s="104"/>
      <c r="H1497" s="104"/>
      <c r="I1497" s="99"/>
      <c r="J1497" s="99"/>
      <c r="K1497" s="98"/>
      <c r="L1497" s="99"/>
      <c r="M1497" s="98"/>
      <c r="N1497" s="100"/>
      <c r="O1497" s="100"/>
      <c r="P1497" s="97"/>
      <c r="Q1497" s="98"/>
      <c r="R1497" s="98"/>
      <c r="S1497" s="98"/>
      <c r="T1497" s="98"/>
      <c r="U1497" s="99"/>
      <c r="V1497" s="98"/>
      <c r="W1497" s="98"/>
      <c r="X1497" s="99"/>
      <c r="Y1497" s="98"/>
    </row>
    <row r="1498" spans="2:25" s="90" customFormat="1" ht="21" customHeight="1">
      <c r="B1498" s="101"/>
      <c r="C1498" s="98"/>
      <c r="D1498" s="102"/>
      <c r="E1498" s="103"/>
      <c r="F1498" s="103"/>
      <c r="G1498" s="104"/>
      <c r="H1498" s="104"/>
      <c r="I1498" s="99"/>
      <c r="J1498" s="99"/>
      <c r="K1498" s="98"/>
      <c r="L1498" s="99"/>
      <c r="M1498" s="98"/>
      <c r="N1498" s="100"/>
      <c r="O1498" s="100"/>
      <c r="P1498" s="97"/>
      <c r="Q1498" s="98"/>
      <c r="R1498" s="98"/>
      <c r="S1498" s="98"/>
      <c r="T1498" s="98"/>
      <c r="U1498" s="99"/>
      <c r="V1498" s="98"/>
      <c r="W1498" s="98"/>
      <c r="X1498" s="99"/>
      <c r="Y1498" s="98"/>
    </row>
    <row r="1499" spans="2:25" s="90" customFormat="1" ht="21" customHeight="1">
      <c r="B1499" s="101"/>
      <c r="C1499" s="98"/>
      <c r="D1499" s="102"/>
      <c r="E1499" s="103"/>
      <c r="F1499" s="103"/>
      <c r="G1499" s="104"/>
      <c r="H1499" s="104"/>
      <c r="I1499" s="99"/>
      <c r="J1499" s="99"/>
      <c r="K1499" s="98"/>
      <c r="L1499" s="99"/>
      <c r="M1499" s="98"/>
      <c r="N1499" s="100"/>
      <c r="O1499" s="100"/>
      <c r="P1499" s="97"/>
      <c r="Q1499" s="98"/>
      <c r="R1499" s="98"/>
      <c r="S1499" s="98"/>
      <c r="T1499" s="98"/>
      <c r="U1499" s="99"/>
      <c r="V1499" s="98"/>
      <c r="W1499" s="98"/>
      <c r="X1499" s="99"/>
      <c r="Y1499" s="98"/>
    </row>
    <row r="1500" spans="2:25" s="90" customFormat="1" ht="21" customHeight="1">
      <c r="B1500" s="101"/>
      <c r="C1500" s="98"/>
      <c r="D1500" s="102"/>
      <c r="E1500" s="103"/>
      <c r="F1500" s="103"/>
      <c r="G1500" s="104"/>
      <c r="H1500" s="104"/>
      <c r="I1500" s="99"/>
      <c r="J1500" s="99"/>
      <c r="K1500" s="98"/>
      <c r="L1500" s="99"/>
      <c r="M1500" s="98"/>
      <c r="N1500" s="100"/>
      <c r="O1500" s="100"/>
      <c r="P1500" s="97"/>
      <c r="Q1500" s="98"/>
      <c r="R1500" s="98"/>
      <c r="S1500" s="98"/>
      <c r="T1500" s="98"/>
      <c r="U1500" s="99"/>
      <c r="V1500" s="98"/>
      <c r="W1500" s="98"/>
      <c r="X1500" s="99"/>
      <c r="Y1500" s="98"/>
    </row>
    <row r="1501" spans="2:25" s="90" customFormat="1" ht="21" customHeight="1">
      <c r="B1501" s="101"/>
      <c r="C1501" s="98"/>
      <c r="D1501" s="102"/>
      <c r="E1501" s="103"/>
      <c r="F1501" s="103"/>
      <c r="G1501" s="104"/>
      <c r="H1501" s="104"/>
      <c r="I1501" s="99"/>
      <c r="J1501" s="99"/>
      <c r="K1501" s="98"/>
      <c r="L1501" s="99"/>
      <c r="M1501" s="98"/>
      <c r="N1501" s="100"/>
      <c r="O1501" s="100"/>
      <c r="P1501" s="97"/>
      <c r="Q1501" s="98"/>
      <c r="R1501" s="98"/>
      <c r="S1501" s="98"/>
      <c r="T1501" s="98"/>
      <c r="U1501" s="99"/>
      <c r="V1501" s="98"/>
      <c r="W1501" s="98"/>
      <c r="X1501" s="99"/>
      <c r="Y1501" s="98"/>
    </row>
    <row r="1502" spans="2:25" s="90" customFormat="1" ht="21" customHeight="1">
      <c r="B1502" s="101"/>
      <c r="C1502" s="98"/>
      <c r="D1502" s="102"/>
      <c r="E1502" s="103"/>
      <c r="F1502" s="103"/>
      <c r="G1502" s="104"/>
      <c r="H1502" s="104"/>
      <c r="I1502" s="99"/>
      <c r="J1502" s="99"/>
      <c r="K1502" s="98"/>
      <c r="L1502" s="99"/>
      <c r="M1502" s="98"/>
      <c r="N1502" s="100"/>
      <c r="O1502" s="100"/>
      <c r="P1502" s="97"/>
      <c r="Q1502" s="98"/>
      <c r="R1502" s="98"/>
      <c r="S1502" s="98"/>
      <c r="T1502" s="98"/>
      <c r="U1502" s="99"/>
      <c r="V1502" s="98"/>
      <c r="W1502" s="98"/>
      <c r="X1502" s="99"/>
      <c r="Y1502" s="98"/>
    </row>
    <row r="1503" spans="2:25" s="90" customFormat="1" ht="21" customHeight="1">
      <c r="B1503" s="101"/>
      <c r="C1503" s="98"/>
      <c r="D1503" s="102"/>
      <c r="E1503" s="103"/>
      <c r="F1503" s="103"/>
      <c r="G1503" s="104"/>
      <c r="H1503" s="104"/>
      <c r="I1503" s="99"/>
      <c r="J1503" s="99"/>
      <c r="K1503" s="98"/>
      <c r="L1503" s="99"/>
      <c r="M1503" s="98"/>
      <c r="N1503" s="100"/>
      <c r="O1503" s="100"/>
      <c r="P1503" s="97"/>
      <c r="Q1503" s="98"/>
      <c r="R1503" s="98"/>
      <c r="S1503" s="98"/>
      <c r="T1503" s="98"/>
      <c r="U1503" s="99"/>
      <c r="V1503" s="98"/>
      <c r="W1503" s="98"/>
      <c r="X1503" s="99"/>
      <c r="Y1503" s="98"/>
    </row>
    <row r="1504" spans="2:25" s="90" customFormat="1" ht="21" customHeight="1">
      <c r="B1504" s="101"/>
      <c r="C1504" s="98"/>
      <c r="D1504" s="102"/>
      <c r="E1504" s="103"/>
      <c r="F1504" s="103"/>
      <c r="G1504" s="104"/>
      <c r="H1504" s="104"/>
      <c r="I1504" s="99"/>
      <c r="J1504" s="99"/>
      <c r="K1504" s="98"/>
      <c r="L1504" s="99"/>
      <c r="M1504" s="98"/>
      <c r="N1504" s="100"/>
      <c r="O1504" s="100"/>
      <c r="P1504" s="97"/>
      <c r="Q1504" s="98"/>
      <c r="R1504" s="98"/>
      <c r="S1504" s="98"/>
      <c r="T1504" s="98"/>
      <c r="U1504" s="99"/>
      <c r="V1504" s="98"/>
      <c r="W1504" s="98"/>
      <c r="X1504" s="99"/>
      <c r="Y1504" s="98"/>
    </row>
    <row r="1505" spans="2:25" s="90" customFormat="1" ht="21" customHeight="1">
      <c r="B1505" s="101"/>
      <c r="C1505" s="98"/>
      <c r="D1505" s="102"/>
      <c r="E1505" s="103"/>
      <c r="F1505" s="103"/>
      <c r="G1505" s="104"/>
      <c r="H1505" s="104"/>
      <c r="I1505" s="99"/>
      <c r="J1505" s="99"/>
      <c r="K1505" s="98"/>
      <c r="L1505" s="99"/>
      <c r="M1505" s="98"/>
      <c r="N1505" s="100"/>
      <c r="O1505" s="100"/>
      <c r="P1505" s="97"/>
      <c r="Q1505" s="98"/>
      <c r="R1505" s="98"/>
      <c r="S1505" s="98"/>
      <c r="T1505" s="98"/>
      <c r="U1505" s="99"/>
      <c r="V1505" s="98"/>
      <c r="W1505" s="98"/>
      <c r="X1505" s="99"/>
      <c r="Y1505" s="98"/>
    </row>
    <row r="1506" spans="2:25" s="90" customFormat="1" ht="21" customHeight="1">
      <c r="B1506" s="101"/>
      <c r="C1506" s="98"/>
      <c r="D1506" s="102"/>
      <c r="E1506" s="103"/>
      <c r="F1506" s="103"/>
      <c r="G1506" s="104"/>
      <c r="H1506" s="104"/>
      <c r="I1506" s="99"/>
      <c r="J1506" s="99"/>
      <c r="K1506" s="98"/>
      <c r="L1506" s="99"/>
      <c r="M1506" s="98"/>
      <c r="N1506" s="100"/>
      <c r="O1506" s="100"/>
      <c r="P1506" s="97"/>
      <c r="Q1506" s="98"/>
      <c r="R1506" s="98"/>
      <c r="S1506" s="98"/>
      <c r="T1506" s="98"/>
      <c r="U1506" s="99"/>
      <c r="V1506" s="98"/>
      <c r="W1506" s="98"/>
      <c r="X1506" s="99"/>
      <c r="Y1506" s="98"/>
    </row>
    <row r="1507" spans="2:25" s="90" customFormat="1" ht="21" customHeight="1">
      <c r="B1507" s="101"/>
      <c r="C1507" s="98"/>
      <c r="D1507" s="102"/>
      <c r="E1507" s="103"/>
      <c r="F1507" s="103"/>
      <c r="G1507" s="104"/>
      <c r="H1507" s="104"/>
      <c r="I1507" s="99"/>
      <c r="J1507" s="99"/>
      <c r="K1507" s="98"/>
      <c r="L1507" s="99"/>
      <c r="M1507" s="98"/>
      <c r="N1507" s="100"/>
      <c r="O1507" s="100"/>
      <c r="P1507" s="97"/>
      <c r="Q1507" s="98"/>
      <c r="R1507" s="98"/>
      <c r="S1507" s="98"/>
      <c r="T1507" s="98"/>
      <c r="U1507" s="99"/>
      <c r="V1507" s="98"/>
      <c r="W1507" s="98"/>
      <c r="X1507" s="99"/>
      <c r="Y1507" s="98"/>
    </row>
    <row r="1508" spans="2:25" s="90" customFormat="1" ht="21" customHeight="1">
      <c r="B1508" s="101"/>
      <c r="C1508" s="98"/>
      <c r="D1508" s="102"/>
      <c r="E1508" s="103"/>
      <c r="F1508" s="103"/>
      <c r="G1508" s="104"/>
      <c r="H1508" s="104"/>
      <c r="I1508" s="99"/>
      <c r="J1508" s="99"/>
      <c r="K1508" s="98"/>
      <c r="L1508" s="99"/>
      <c r="M1508" s="98"/>
      <c r="N1508" s="100"/>
      <c r="O1508" s="100"/>
      <c r="P1508" s="97"/>
      <c r="Q1508" s="98"/>
      <c r="R1508" s="98"/>
      <c r="S1508" s="98"/>
      <c r="T1508" s="98"/>
      <c r="U1508" s="99"/>
      <c r="V1508" s="98"/>
      <c r="W1508" s="98"/>
      <c r="X1508" s="99"/>
      <c r="Y1508" s="98"/>
    </row>
    <row r="1509" spans="2:25" s="90" customFormat="1" ht="21" customHeight="1">
      <c r="B1509" s="101"/>
      <c r="C1509" s="98"/>
      <c r="D1509" s="102"/>
      <c r="E1509" s="103"/>
      <c r="F1509" s="103"/>
      <c r="G1509" s="104"/>
      <c r="H1509" s="104"/>
      <c r="I1509" s="99"/>
      <c r="J1509" s="99"/>
      <c r="K1509" s="98"/>
      <c r="L1509" s="99"/>
      <c r="M1509" s="98"/>
      <c r="N1509" s="100"/>
      <c r="O1509" s="100"/>
      <c r="P1509" s="97"/>
      <c r="Q1509" s="98"/>
      <c r="R1509" s="98"/>
      <c r="S1509" s="98"/>
      <c r="T1509" s="98"/>
      <c r="U1509" s="99"/>
      <c r="V1509" s="98"/>
      <c r="W1509" s="98"/>
      <c r="X1509" s="99"/>
      <c r="Y1509" s="98"/>
    </row>
    <row r="1510" spans="2:25" s="90" customFormat="1" ht="21" customHeight="1">
      <c r="B1510" s="101"/>
      <c r="C1510" s="98"/>
      <c r="D1510" s="102"/>
      <c r="E1510" s="103"/>
      <c r="F1510" s="103"/>
      <c r="G1510" s="104"/>
      <c r="H1510" s="104"/>
      <c r="I1510" s="99"/>
      <c r="J1510" s="99"/>
      <c r="K1510" s="98"/>
      <c r="L1510" s="99"/>
      <c r="M1510" s="98"/>
      <c r="N1510" s="100"/>
      <c r="O1510" s="100"/>
      <c r="P1510" s="97"/>
      <c r="Q1510" s="98"/>
      <c r="R1510" s="98"/>
      <c r="S1510" s="98"/>
      <c r="T1510" s="98"/>
      <c r="U1510" s="99"/>
      <c r="V1510" s="98"/>
      <c r="W1510" s="98"/>
      <c r="X1510" s="99"/>
      <c r="Y1510" s="98"/>
    </row>
    <row r="1511" spans="2:25" s="90" customFormat="1" ht="21" customHeight="1">
      <c r="B1511" s="101"/>
      <c r="C1511" s="98"/>
      <c r="D1511" s="102"/>
      <c r="E1511" s="103"/>
      <c r="F1511" s="103"/>
      <c r="G1511" s="104"/>
      <c r="H1511" s="104"/>
      <c r="I1511" s="99"/>
      <c r="J1511" s="99"/>
      <c r="K1511" s="98"/>
      <c r="L1511" s="99"/>
      <c r="M1511" s="98"/>
      <c r="N1511" s="100"/>
      <c r="O1511" s="100"/>
      <c r="P1511" s="97"/>
      <c r="Q1511" s="98"/>
      <c r="R1511" s="98"/>
      <c r="S1511" s="98"/>
      <c r="T1511" s="98"/>
      <c r="U1511" s="99"/>
      <c r="V1511" s="98"/>
      <c r="W1511" s="98"/>
      <c r="X1511" s="99"/>
      <c r="Y1511" s="98"/>
    </row>
    <row r="1512" spans="2:25" s="90" customFormat="1" ht="21" customHeight="1">
      <c r="B1512" s="101"/>
      <c r="C1512" s="98"/>
      <c r="D1512" s="102"/>
      <c r="E1512" s="103"/>
      <c r="F1512" s="103"/>
      <c r="G1512" s="104"/>
      <c r="H1512" s="104"/>
      <c r="I1512" s="99"/>
      <c r="J1512" s="99"/>
      <c r="K1512" s="98"/>
      <c r="L1512" s="99"/>
      <c r="M1512" s="98"/>
      <c r="N1512" s="100"/>
      <c r="O1512" s="100"/>
      <c r="P1512" s="97"/>
      <c r="Q1512" s="98"/>
      <c r="R1512" s="98"/>
      <c r="S1512" s="98"/>
      <c r="T1512" s="98"/>
      <c r="U1512" s="99"/>
      <c r="V1512" s="98"/>
      <c r="W1512" s="98"/>
      <c r="X1512" s="99"/>
      <c r="Y1512" s="98"/>
    </row>
    <row r="1513" spans="2:25" s="90" customFormat="1" ht="21" customHeight="1">
      <c r="B1513" s="101"/>
      <c r="C1513" s="98"/>
      <c r="D1513" s="102"/>
      <c r="E1513" s="103"/>
      <c r="F1513" s="103"/>
      <c r="G1513" s="104"/>
      <c r="H1513" s="104"/>
      <c r="I1513" s="99"/>
      <c r="J1513" s="99"/>
      <c r="K1513" s="98"/>
      <c r="L1513" s="99"/>
      <c r="M1513" s="98"/>
      <c r="N1513" s="100"/>
      <c r="O1513" s="100"/>
      <c r="P1513" s="97"/>
      <c r="Q1513" s="98"/>
      <c r="R1513" s="98"/>
      <c r="S1513" s="98"/>
      <c r="T1513" s="98"/>
      <c r="U1513" s="99"/>
      <c r="V1513" s="98"/>
      <c r="W1513" s="98"/>
      <c r="X1513" s="99"/>
      <c r="Y1513" s="98"/>
    </row>
    <row r="1514" spans="2:25" s="90" customFormat="1" ht="21" customHeight="1">
      <c r="B1514" s="101"/>
      <c r="C1514" s="98"/>
      <c r="D1514" s="102"/>
      <c r="E1514" s="103"/>
      <c r="F1514" s="103"/>
      <c r="G1514" s="104"/>
      <c r="H1514" s="104"/>
      <c r="I1514" s="99"/>
      <c r="J1514" s="99"/>
      <c r="K1514" s="98"/>
      <c r="L1514" s="99"/>
      <c r="M1514" s="98"/>
      <c r="N1514" s="100"/>
      <c r="O1514" s="100"/>
      <c r="P1514" s="97"/>
      <c r="Q1514" s="98"/>
      <c r="R1514" s="98"/>
      <c r="S1514" s="98"/>
      <c r="T1514" s="98"/>
      <c r="U1514" s="99"/>
      <c r="V1514" s="98"/>
      <c r="W1514" s="98"/>
      <c r="X1514" s="99"/>
      <c r="Y1514" s="98"/>
    </row>
    <row r="1515" spans="2:25" s="90" customFormat="1" ht="21" customHeight="1">
      <c r="B1515" s="101"/>
      <c r="C1515" s="98"/>
      <c r="D1515" s="102"/>
      <c r="E1515" s="103"/>
      <c r="F1515" s="103"/>
      <c r="G1515" s="104"/>
      <c r="H1515" s="104"/>
      <c r="I1515" s="99"/>
      <c r="J1515" s="99"/>
      <c r="K1515" s="98"/>
      <c r="L1515" s="99"/>
      <c r="M1515" s="98"/>
      <c r="N1515" s="100"/>
      <c r="O1515" s="100"/>
      <c r="P1515" s="97"/>
      <c r="Q1515" s="98"/>
      <c r="R1515" s="98"/>
      <c r="S1515" s="98"/>
      <c r="T1515" s="98"/>
      <c r="U1515" s="99"/>
      <c r="V1515" s="98"/>
      <c r="W1515" s="98"/>
      <c r="X1515" s="99"/>
      <c r="Y1515" s="98"/>
    </row>
    <row r="1516" spans="2:25" s="90" customFormat="1" ht="21" customHeight="1">
      <c r="B1516" s="101"/>
      <c r="C1516" s="98"/>
      <c r="D1516" s="102"/>
      <c r="E1516" s="103"/>
      <c r="F1516" s="103"/>
      <c r="G1516" s="104"/>
      <c r="H1516" s="104"/>
      <c r="I1516" s="99"/>
      <c r="J1516" s="99"/>
      <c r="K1516" s="98"/>
      <c r="L1516" s="99"/>
      <c r="M1516" s="98"/>
      <c r="N1516" s="100"/>
      <c r="O1516" s="100"/>
      <c r="P1516" s="97"/>
      <c r="Q1516" s="98"/>
      <c r="R1516" s="98"/>
      <c r="S1516" s="98"/>
      <c r="T1516" s="98"/>
      <c r="U1516" s="99"/>
      <c r="V1516" s="98"/>
      <c r="W1516" s="98"/>
      <c r="X1516" s="99"/>
      <c r="Y1516" s="98"/>
    </row>
    <row r="1517" spans="2:25" s="90" customFormat="1" ht="21" customHeight="1">
      <c r="B1517" s="101"/>
      <c r="C1517" s="98"/>
      <c r="D1517" s="102"/>
      <c r="E1517" s="103"/>
      <c r="F1517" s="103"/>
      <c r="G1517" s="104"/>
      <c r="H1517" s="104"/>
      <c r="I1517" s="99"/>
      <c r="J1517" s="99"/>
      <c r="K1517" s="98"/>
      <c r="L1517" s="99"/>
      <c r="M1517" s="98"/>
      <c r="N1517" s="100"/>
      <c r="O1517" s="100"/>
      <c r="P1517" s="97"/>
      <c r="Q1517" s="98"/>
      <c r="R1517" s="98"/>
      <c r="S1517" s="98"/>
      <c r="T1517" s="98"/>
      <c r="U1517" s="99"/>
      <c r="V1517" s="98"/>
      <c r="W1517" s="98"/>
      <c r="X1517" s="99"/>
      <c r="Y1517" s="98"/>
    </row>
    <row r="1518" spans="2:25" s="90" customFormat="1" ht="21" customHeight="1">
      <c r="B1518" s="101"/>
      <c r="C1518" s="98"/>
      <c r="D1518" s="102"/>
      <c r="E1518" s="103"/>
      <c r="F1518" s="103"/>
      <c r="G1518" s="104"/>
      <c r="H1518" s="104"/>
      <c r="I1518" s="99"/>
      <c r="J1518" s="99"/>
      <c r="K1518" s="98"/>
      <c r="L1518" s="99"/>
      <c r="M1518" s="98"/>
      <c r="N1518" s="100"/>
      <c r="O1518" s="100"/>
      <c r="P1518" s="97"/>
      <c r="Q1518" s="98"/>
      <c r="R1518" s="98"/>
      <c r="S1518" s="98"/>
      <c r="T1518" s="98"/>
      <c r="U1518" s="99"/>
      <c r="V1518" s="98"/>
      <c r="W1518" s="98"/>
      <c r="X1518" s="99"/>
      <c r="Y1518" s="98"/>
    </row>
    <row r="1519" spans="2:25" s="90" customFormat="1" ht="21" customHeight="1">
      <c r="B1519" s="101"/>
      <c r="C1519" s="98"/>
      <c r="D1519" s="102"/>
      <c r="E1519" s="103"/>
      <c r="F1519" s="103"/>
      <c r="G1519" s="104"/>
      <c r="H1519" s="104"/>
      <c r="I1519" s="99"/>
      <c r="J1519" s="99"/>
      <c r="K1519" s="98"/>
      <c r="L1519" s="99"/>
      <c r="M1519" s="98"/>
      <c r="N1519" s="100"/>
      <c r="O1519" s="100"/>
      <c r="P1519" s="97"/>
      <c r="Q1519" s="98"/>
      <c r="R1519" s="98"/>
      <c r="S1519" s="98"/>
      <c r="T1519" s="98"/>
      <c r="U1519" s="99"/>
      <c r="V1519" s="98"/>
      <c r="W1519" s="98"/>
      <c r="X1519" s="99"/>
      <c r="Y1519" s="98"/>
    </row>
    <row r="1520" spans="2:25" s="90" customFormat="1" ht="21" customHeight="1">
      <c r="B1520" s="101"/>
      <c r="C1520" s="98"/>
      <c r="D1520" s="102"/>
      <c r="E1520" s="103"/>
      <c r="F1520" s="103"/>
      <c r="G1520" s="104"/>
      <c r="H1520" s="104"/>
      <c r="I1520" s="99"/>
      <c r="J1520" s="99"/>
      <c r="K1520" s="98"/>
      <c r="L1520" s="99"/>
      <c r="M1520" s="98"/>
      <c r="N1520" s="100"/>
      <c r="O1520" s="100"/>
      <c r="P1520" s="97"/>
      <c r="Q1520" s="98"/>
      <c r="R1520" s="98"/>
      <c r="S1520" s="98"/>
      <c r="T1520" s="98"/>
      <c r="U1520" s="99"/>
      <c r="V1520" s="98"/>
      <c r="W1520" s="98"/>
      <c r="X1520" s="99"/>
      <c r="Y1520" s="98"/>
    </row>
    <row r="1521" spans="2:25" s="90" customFormat="1" ht="21" customHeight="1">
      <c r="B1521" s="101"/>
      <c r="C1521" s="98"/>
      <c r="D1521" s="102"/>
      <c r="E1521" s="103"/>
      <c r="F1521" s="103"/>
      <c r="G1521" s="104"/>
      <c r="H1521" s="104"/>
      <c r="I1521" s="99"/>
      <c r="J1521" s="99"/>
      <c r="K1521" s="98"/>
      <c r="L1521" s="99"/>
      <c r="M1521" s="98"/>
      <c r="N1521" s="100"/>
      <c r="O1521" s="100"/>
      <c r="P1521" s="97"/>
      <c r="Q1521" s="98"/>
      <c r="R1521" s="98"/>
      <c r="S1521" s="98"/>
      <c r="T1521" s="98"/>
      <c r="U1521" s="99"/>
      <c r="V1521" s="98"/>
      <c r="W1521" s="98"/>
      <c r="X1521" s="99"/>
      <c r="Y1521" s="98"/>
    </row>
    <row r="1522" spans="2:25" s="90" customFormat="1" ht="21" customHeight="1">
      <c r="B1522" s="101"/>
      <c r="C1522" s="98"/>
      <c r="D1522" s="102"/>
      <c r="E1522" s="103"/>
      <c r="F1522" s="103"/>
      <c r="G1522" s="104"/>
      <c r="H1522" s="104"/>
      <c r="I1522" s="99"/>
      <c r="J1522" s="99"/>
      <c r="K1522" s="98"/>
      <c r="L1522" s="99"/>
      <c r="M1522" s="98"/>
      <c r="N1522" s="100"/>
      <c r="O1522" s="100"/>
      <c r="P1522" s="97"/>
      <c r="Q1522" s="98"/>
      <c r="R1522" s="98"/>
      <c r="S1522" s="98"/>
      <c r="T1522" s="98"/>
      <c r="U1522" s="99"/>
      <c r="V1522" s="98"/>
      <c r="W1522" s="98"/>
      <c r="X1522" s="99"/>
      <c r="Y1522" s="98"/>
    </row>
    <row r="1523" spans="2:25" s="90" customFormat="1" ht="21" customHeight="1">
      <c r="B1523" s="101"/>
      <c r="C1523" s="98"/>
      <c r="D1523" s="102"/>
      <c r="E1523" s="103"/>
      <c r="F1523" s="103"/>
      <c r="G1523" s="104"/>
      <c r="H1523" s="104"/>
      <c r="I1523" s="99"/>
      <c r="J1523" s="99"/>
      <c r="K1523" s="98"/>
      <c r="L1523" s="99"/>
      <c r="M1523" s="98"/>
      <c r="N1523" s="100"/>
      <c r="O1523" s="100"/>
      <c r="P1523" s="97"/>
      <c r="Q1523" s="98"/>
      <c r="R1523" s="98"/>
      <c r="S1523" s="98"/>
      <c r="T1523" s="98"/>
      <c r="U1523" s="99"/>
      <c r="V1523" s="98"/>
      <c r="W1523" s="98"/>
      <c r="X1523" s="99"/>
      <c r="Y1523" s="98"/>
    </row>
    <row r="1524" spans="2:25" s="90" customFormat="1" ht="21" customHeight="1">
      <c r="B1524" s="101"/>
      <c r="C1524" s="98"/>
      <c r="D1524" s="102"/>
      <c r="E1524" s="103"/>
      <c r="F1524" s="103"/>
      <c r="G1524" s="104"/>
      <c r="H1524" s="104"/>
      <c r="I1524" s="99"/>
      <c r="J1524" s="99"/>
      <c r="K1524" s="98"/>
      <c r="L1524" s="99"/>
      <c r="M1524" s="98"/>
      <c r="N1524" s="100"/>
      <c r="O1524" s="100"/>
      <c r="P1524" s="97"/>
      <c r="Q1524" s="98"/>
      <c r="R1524" s="98"/>
      <c r="S1524" s="98"/>
      <c r="T1524" s="98"/>
      <c r="U1524" s="99"/>
      <c r="V1524" s="98"/>
      <c r="W1524" s="98"/>
      <c r="X1524" s="99"/>
      <c r="Y1524" s="98"/>
    </row>
    <row r="1525" spans="2:25" s="90" customFormat="1" ht="21" customHeight="1">
      <c r="B1525" s="101"/>
      <c r="C1525" s="98"/>
      <c r="D1525" s="102"/>
      <c r="E1525" s="103"/>
      <c r="F1525" s="103"/>
      <c r="G1525" s="104"/>
      <c r="H1525" s="104"/>
      <c r="I1525" s="99"/>
      <c r="J1525" s="99"/>
      <c r="K1525" s="98"/>
      <c r="L1525" s="99"/>
      <c r="M1525" s="98"/>
      <c r="N1525" s="100"/>
      <c r="O1525" s="100"/>
      <c r="P1525" s="97"/>
      <c r="Q1525" s="98"/>
      <c r="R1525" s="98"/>
      <c r="S1525" s="98"/>
      <c r="T1525" s="98"/>
      <c r="U1525" s="99"/>
      <c r="V1525" s="98"/>
      <c r="W1525" s="98"/>
      <c r="X1525" s="99"/>
      <c r="Y1525" s="98"/>
    </row>
    <row r="1526" spans="2:25" s="90" customFormat="1" ht="21" customHeight="1">
      <c r="B1526" s="101"/>
      <c r="C1526" s="98"/>
      <c r="D1526" s="102"/>
      <c r="E1526" s="103"/>
      <c r="F1526" s="103"/>
      <c r="G1526" s="104"/>
      <c r="H1526" s="104"/>
      <c r="I1526" s="99"/>
      <c r="J1526" s="99"/>
      <c r="K1526" s="98"/>
      <c r="L1526" s="99"/>
      <c r="M1526" s="98"/>
      <c r="N1526" s="100"/>
      <c r="O1526" s="100"/>
      <c r="P1526" s="97"/>
      <c r="Q1526" s="98"/>
      <c r="R1526" s="98"/>
      <c r="S1526" s="98"/>
      <c r="T1526" s="98"/>
      <c r="U1526" s="99"/>
      <c r="V1526" s="98"/>
      <c r="W1526" s="98"/>
      <c r="X1526" s="99"/>
      <c r="Y1526" s="98"/>
    </row>
    <row r="1527" spans="2:25" s="90" customFormat="1" ht="21" customHeight="1">
      <c r="B1527" s="101"/>
      <c r="C1527" s="98"/>
      <c r="D1527" s="102"/>
      <c r="E1527" s="103"/>
      <c r="F1527" s="103"/>
      <c r="G1527" s="104"/>
      <c r="H1527" s="104"/>
      <c r="I1527" s="99"/>
      <c r="J1527" s="99"/>
      <c r="K1527" s="98"/>
      <c r="L1527" s="99"/>
      <c r="M1527" s="98"/>
      <c r="N1527" s="100"/>
      <c r="O1527" s="100"/>
      <c r="P1527" s="97"/>
      <c r="Q1527" s="98"/>
      <c r="R1527" s="98"/>
      <c r="S1527" s="98"/>
      <c r="T1527" s="98"/>
      <c r="U1527" s="99"/>
      <c r="V1527" s="98"/>
      <c r="W1527" s="98"/>
      <c r="X1527" s="99"/>
      <c r="Y1527" s="98"/>
    </row>
    <row r="1528" spans="2:25" s="90" customFormat="1" ht="21" customHeight="1">
      <c r="B1528" s="101"/>
      <c r="C1528" s="98"/>
      <c r="D1528" s="102"/>
      <c r="E1528" s="103"/>
      <c r="F1528" s="103"/>
      <c r="G1528" s="104"/>
      <c r="H1528" s="104"/>
      <c r="I1528" s="99"/>
      <c r="J1528" s="99"/>
      <c r="K1528" s="98"/>
      <c r="L1528" s="99"/>
      <c r="M1528" s="98"/>
      <c r="N1528" s="100"/>
      <c r="O1528" s="100"/>
      <c r="P1528" s="97"/>
      <c r="Q1528" s="98"/>
      <c r="R1528" s="98"/>
      <c r="S1528" s="98"/>
      <c r="T1528" s="98"/>
      <c r="U1528" s="99"/>
      <c r="V1528" s="98"/>
      <c r="W1528" s="98"/>
      <c r="X1528" s="99"/>
      <c r="Y1528" s="98"/>
    </row>
    <row r="1529" spans="2:25" s="90" customFormat="1" ht="21" customHeight="1">
      <c r="B1529" s="101"/>
      <c r="C1529" s="98"/>
      <c r="D1529" s="102"/>
      <c r="E1529" s="103"/>
      <c r="F1529" s="103"/>
      <c r="G1529" s="104"/>
      <c r="H1529" s="104"/>
      <c r="I1529" s="99"/>
      <c r="J1529" s="99"/>
      <c r="K1529" s="98"/>
      <c r="L1529" s="99"/>
      <c r="M1529" s="98"/>
      <c r="N1529" s="100"/>
      <c r="O1529" s="100"/>
      <c r="P1529" s="97"/>
      <c r="Q1529" s="98"/>
      <c r="R1529" s="98"/>
      <c r="S1529" s="98"/>
      <c r="T1529" s="98"/>
      <c r="U1529" s="99"/>
      <c r="V1529" s="98"/>
      <c r="W1529" s="98"/>
      <c r="X1529" s="99"/>
      <c r="Y1529" s="98"/>
    </row>
    <row r="1530" spans="2:25" s="90" customFormat="1" ht="21" customHeight="1">
      <c r="B1530" s="101"/>
      <c r="C1530" s="98"/>
      <c r="D1530" s="102"/>
      <c r="E1530" s="103"/>
      <c r="F1530" s="103"/>
      <c r="G1530" s="104"/>
      <c r="H1530" s="104"/>
      <c r="I1530" s="99"/>
      <c r="J1530" s="99"/>
      <c r="K1530" s="98"/>
      <c r="L1530" s="99"/>
      <c r="M1530" s="98"/>
      <c r="N1530" s="100"/>
      <c r="O1530" s="100"/>
      <c r="P1530" s="97"/>
      <c r="Q1530" s="98"/>
      <c r="R1530" s="98"/>
      <c r="S1530" s="98"/>
      <c r="T1530" s="98"/>
      <c r="U1530" s="99"/>
      <c r="V1530" s="98"/>
      <c r="W1530" s="98"/>
      <c r="X1530" s="99"/>
      <c r="Y1530" s="98"/>
    </row>
    <row r="1531" spans="2:25" s="90" customFormat="1" ht="21" customHeight="1">
      <c r="B1531" s="101"/>
      <c r="C1531" s="98"/>
      <c r="D1531" s="102"/>
      <c r="E1531" s="103"/>
      <c r="F1531" s="103"/>
      <c r="G1531" s="104"/>
      <c r="H1531" s="104"/>
      <c r="I1531" s="99"/>
      <c r="J1531" s="99"/>
      <c r="K1531" s="98"/>
      <c r="L1531" s="99"/>
      <c r="M1531" s="98"/>
      <c r="N1531" s="100"/>
      <c r="O1531" s="100"/>
      <c r="P1531" s="97"/>
      <c r="Q1531" s="98"/>
      <c r="R1531" s="98"/>
      <c r="S1531" s="98"/>
      <c r="T1531" s="98"/>
      <c r="U1531" s="99"/>
      <c r="V1531" s="98"/>
      <c r="W1531" s="98"/>
      <c r="X1531" s="99"/>
      <c r="Y1531" s="98"/>
    </row>
    <row r="1532" spans="2:25" s="90" customFormat="1" ht="21" customHeight="1">
      <c r="B1532" s="101"/>
      <c r="C1532" s="98"/>
      <c r="D1532" s="102"/>
      <c r="E1532" s="103"/>
      <c r="F1532" s="103"/>
      <c r="G1532" s="104"/>
      <c r="H1532" s="104"/>
      <c r="I1532" s="99"/>
      <c r="J1532" s="99"/>
      <c r="K1532" s="98"/>
      <c r="L1532" s="99"/>
      <c r="M1532" s="98"/>
      <c r="N1532" s="100"/>
      <c r="O1532" s="100"/>
      <c r="P1532" s="97"/>
      <c r="Q1532" s="98"/>
      <c r="R1532" s="98"/>
      <c r="S1532" s="98"/>
      <c r="T1532" s="98"/>
      <c r="U1532" s="99"/>
      <c r="V1532" s="98"/>
      <c r="W1532" s="98"/>
      <c r="X1532" s="99"/>
      <c r="Y1532" s="98"/>
    </row>
    <row r="1533" spans="2:25" s="90" customFormat="1" ht="21" customHeight="1">
      <c r="B1533" s="101"/>
      <c r="C1533" s="98"/>
      <c r="D1533" s="102"/>
      <c r="E1533" s="103"/>
      <c r="F1533" s="103"/>
      <c r="G1533" s="104"/>
      <c r="H1533" s="104"/>
      <c r="I1533" s="99"/>
      <c r="J1533" s="99"/>
      <c r="K1533" s="98"/>
      <c r="L1533" s="99"/>
      <c r="M1533" s="98"/>
      <c r="N1533" s="100"/>
      <c r="O1533" s="100"/>
      <c r="P1533" s="97"/>
      <c r="Q1533" s="98"/>
      <c r="R1533" s="98"/>
      <c r="S1533" s="98"/>
      <c r="T1533" s="98"/>
      <c r="U1533" s="99"/>
      <c r="V1533" s="98"/>
      <c r="W1533" s="98"/>
      <c r="X1533" s="99"/>
      <c r="Y1533" s="98"/>
    </row>
    <row r="1534" spans="2:25" s="90" customFormat="1" ht="21" customHeight="1">
      <c r="B1534" s="101"/>
      <c r="C1534" s="98"/>
      <c r="D1534" s="102"/>
      <c r="E1534" s="103"/>
      <c r="F1534" s="103"/>
      <c r="G1534" s="104"/>
      <c r="H1534" s="104"/>
      <c r="I1534" s="99"/>
      <c r="J1534" s="99"/>
      <c r="K1534" s="98"/>
      <c r="L1534" s="99"/>
      <c r="M1534" s="98"/>
      <c r="N1534" s="100"/>
      <c r="O1534" s="100"/>
      <c r="P1534" s="97"/>
      <c r="Q1534" s="98"/>
      <c r="R1534" s="98"/>
      <c r="S1534" s="98"/>
      <c r="T1534" s="98"/>
      <c r="U1534" s="99"/>
      <c r="V1534" s="98"/>
      <c r="W1534" s="98"/>
      <c r="X1534" s="99"/>
      <c r="Y1534" s="98"/>
    </row>
    <row r="1535" spans="2:25" s="90" customFormat="1" ht="21" customHeight="1">
      <c r="B1535" s="101"/>
      <c r="C1535" s="98"/>
      <c r="D1535" s="102"/>
      <c r="E1535" s="103"/>
      <c r="F1535" s="103"/>
      <c r="G1535" s="104"/>
      <c r="H1535" s="104"/>
      <c r="I1535" s="99"/>
      <c r="J1535" s="99"/>
      <c r="K1535" s="98"/>
      <c r="L1535" s="99"/>
      <c r="M1535" s="98"/>
      <c r="N1535" s="100"/>
      <c r="O1535" s="100"/>
      <c r="P1535" s="97"/>
      <c r="Q1535" s="98"/>
      <c r="R1535" s="98"/>
      <c r="S1535" s="98"/>
      <c r="T1535" s="98"/>
      <c r="U1535" s="99"/>
      <c r="V1535" s="98"/>
      <c r="W1535" s="98"/>
      <c r="X1535" s="99"/>
      <c r="Y1535" s="98"/>
    </row>
    <row r="1536" spans="2:25" s="90" customFormat="1" ht="21" customHeight="1">
      <c r="B1536" s="101"/>
      <c r="C1536" s="98"/>
      <c r="D1536" s="102"/>
      <c r="E1536" s="103"/>
      <c r="F1536" s="103"/>
      <c r="G1536" s="104"/>
      <c r="H1536" s="104"/>
      <c r="I1536" s="99"/>
      <c r="J1536" s="99"/>
      <c r="K1536" s="98"/>
      <c r="L1536" s="99"/>
      <c r="M1536" s="98"/>
      <c r="N1536" s="100"/>
      <c r="O1536" s="100"/>
      <c r="P1536" s="97"/>
      <c r="Q1536" s="98"/>
      <c r="R1536" s="98"/>
      <c r="S1536" s="98"/>
      <c r="T1536" s="98"/>
      <c r="U1536" s="99"/>
      <c r="V1536" s="98"/>
      <c r="W1536" s="98"/>
      <c r="X1536" s="99"/>
      <c r="Y1536" s="98"/>
    </row>
    <row r="1537" spans="2:25" s="90" customFormat="1" ht="21" customHeight="1">
      <c r="B1537" s="101"/>
      <c r="C1537" s="98"/>
      <c r="D1537" s="102"/>
      <c r="E1537" s="103"/>
      <c r="F1537" s="103"/>
      <c r="G1537" s="104"/>
      <c r="H1537" s="104"/>
      <c r="I1537" s="99"/>
      <c r="J1537" s="99"/>
      <c r="K1537" s="98"/>
      <c r="L1537" s="99"/>
      <c r="M1537" s="98"/>
      <c r="N1537" s="100"/>
      <c r="O1537" s="100"/>
      <c r="P1537" s="97"/>
      <c r="Q1537" s="98"/>
      <c r="R1537" s="98"/>
      <c r="S1537" s="98"/>
      <c r="T1537" s="98"/>
      <c r="U1537" s="99"/>
      <c r="V1537" s="98"/>
      <c r="W1537" s="98"/>
      <c r="X1537" s="99"/>
      <c r="Y1537" s="98"/>
    </row>
    <row r="1538" spans="2:25" s="90" customFormat="1" ht="21" customHeight="1">
      <c r="B1538" s="101"/>
      <c r="C1538" s="98"/>
      <c r="D1538" s="102"/>
      <c r="E1538" s="103"/>
      <c r="F1538" s="103"/>
      <c r="G1538" s="104"/>
      <c r="H1538" s="104"/>
      <c r="I1538" s="99"/>
      <c r="J1538" s="99"/>
      <c r="K1538" s="98"/>
      <c r="L1538" s="99"/>
      <c r="M1538" s="98"/>
      <c r="N1538" s="100"/>
      <c r="O1538" s="100"/>
      <c r="P1538" s="97"/>
      <c r="Q1538" s="98"/>
      <c r="R1538" s="98"/>
      <c r="S1538" s="98"/>
      <c r="T1538" s="98"/>
      <c r="U1538" s="99"/>
      <c r="V1538" s="98"/>
      <c r="W1538" s="98"/>
      <c r="X1538" s="99"/>
      <c r="Y1538" s="98"/>
    </row>
    <row r="1539" spans="2:25" s="90" customFormat="1" ht="21" customHeight="1">
      <c r="B1539" s="101"/>
      <c r="C1539" s="98"/>
      <c r="D1539" s="102"/>
      <c r="E1539" s="103"/>
      <c r="F1539" s="103"/>
      <c r="G1539" s="104"/>
      <c r="H1539" s="104"/>
      <c r="I1539" s="99"/>
      <c r="J1539" s="99"/>
      <c r="K1539" s="98"/>
      <c r="L1539" s="99"/>
      <c r="M1539" s="98"/>
      <c r="N1539" s="100"/>
      <c r="O1539" s="100"/>
      <c r="P1539" s="97"/>
      <c r="Q1539" s="98"/>
      <c r="R1539" s="98"/>
      <c r="S1539" s="98"/>
      <c r="T1539" s="98"/>
      <c r="U1539" s="99"/>
      <c r="V1539" s="98"/>
      <c r="W1539" s="98"/>
      <c r="X1539" s="99"/>
      <c r="Y1539" s="98"/>
    </row>
    <row r="1540" spans="2:25" s="90" customFormat="1" ht="21" customHeight="1">
      <c r="B1540" s="101"/>
      <c r="C1540" s="98"/>
      <c r="D1540" s="102"/>
      <c r="E1540" s="103"/>
      <c r="F1540" s="103"/>
      <c r="G1540" s="104"/>
      <c r="H1540" s="104"/>
      <c r="I1540" s="99"/>
      <c r="J1540" s="99"/>
      <c r="K1540" s="98"/>
      <c r="L1540" s="99"/>
      <c r="M1540" s="98"/>
      <c r="N1540" s="100"/>
      <c r="O1540" s="100"/>
      <c r="P1540" s="97"/>
      <c r="Q1540" s="98"/>
      <c r="R1540" s="98"/>
      <c r="S1540" s="98"/>
      <c r="T1540" s="98"/>
      <c r="U1540" s="99"/>
      <c r="V1540" s="98"/>
      <c r="W1540" s="98"/>
      <c r="X1540" s="99"/>
      <c r="Y1540" s="98"/>
    </row>
    <row r="1541" spans="2:25" s="90" customFormat="1" ht="21" customHeight="1">
      <c r="B1541" s="101"/>
      <c r="C1541" s="98"/>
      <c r="D1541" s="102"/>
      <c r="E1541" s="103"/>
      <c r="F1541" s="103"/>
      <c r="G1541" s="104"/>
      <c r="H1541" s="104"/>
      <c r="I1541" s="99"/>
      <c r="J1541" s="99"/>
      <c r="K1541" s="98"/>
      <c r="L1541" s="99"/>
      <c r="M1541" s="98"/>
      <c r="N1541" s="100"/>
      <c r="O1541" s="100"/>
      <c r="P1541" s="97"/>
      <c r="Q1541" s="98"/>
      <c r="R1541" s="98"/>
      <c r="S1541" s="98"/>
      <c r="T1541" s="98"/>
      <c r="U1541" s="99"/>
      <c r="V1541" s="98"/>
      <c r="W1541" s="98"/>
      <c r="X1541" s="99"/>
      <c r="Y1541" s="98"/>
    </row>
    <row r="1542" spans="2:25" s="90" customFormat="1" ht="21" customHeight="1">
      <c r="B1542" s="101"/>
      <c r="C1542" s="98"/>
      <c r="D1542" s="102"/>
      <c r="E1542" s="103"/>
      <c r="F1542" s="103"/>
      <c r="G1542" s="104"/>
      <c r="H1542" s="104"/>
      <c r="I1542" s="99"/>
      <c r="J1542" s="99"/>
      <c r="K1542" s="98"/>
      <c r="L1542" s="99"/>
      <c r="M1542" s="98"/>
      <c r="N1542" s="100"/>
      <c r="O1542" s="100"/>
      <c r="P1542" s="97"/>
      <c r="Q1542" s="98"/>
      <c r="R1542" s="98"/>
      <c r="S1542" s="98"/>
      <c r="T1542" s="98"/>
      <c r="U1542" s="99"/>
      <c r="V1542" s="98"/>
      <c r="W1542" s="98"/>
      <c r="X1542" s="99"/>
      <c r="Y1542" s="98"/>
    </row>
    <row r="1543" spans="2:25" s="90" customFormat="1" ht="21" customHeight="1">
      <c r="B1543" s="101"/>
      <c r="C1543" s="98"/>
      <c r="D1543" s="102"/>
      <c r="E1543" s="103"/>
      <c r="F1543" s="103"/>
      <c r="G1543" s="104"/>
      <c r="H1543" s="104"/>
      <c r="I1543" s="99"/>
      <c r="J1543" s="99"/>
      <c r="K1543" s="98"/>
      <c r="L1543" s="99"/>
      <c r="M1543" s="98"/>
      <c r="N1543" s="100"/>
      <c r="O1543" s="100"/>
      <c r="P1543" s="97"/>
      <c r="Q1543" s="98"/>
      <c r="R1543" s="98"/>
      <c r="S1543" s="98"/>
      <c r="T1543" s="98"/>
      <c r="U1543" s="99"/>
      <c r="V1543" s="98"/>
      <c r="W1543" s="98"/>
      <c r="X1543" s="99"/>
      <c r="Y1543" s="98"/>
    </row>
    <row r="1544" spans="2:25" s="90" customFormat="1" ht="21" customHeight="1">
      <c r="B1544" s="101"/>
      <c r="C1544" s="98"/>
      <c r="D1544" s="102"/>
      <c r="E1544" s="103"/>
      <c r="F1544" s="103"/>
      <c r="G1544" s="104"/>
      <c r="H1544" s="104"/>
      <c r="I1544" s="99"/>
      <c r="J1544" s="99"/>
      <c r="K1544" s="98"/>
      <c r="L1544" s="99"/>
      <c r="M1544" s="98"/>
      <c r="N1544" s="100"/>
      <c r="O1544" s="100"/>
      <c r="P1544" s="97"/>
      <c r="Q1544" s="98"/>
      <c r="R1544" s="98"/>
      <c r="S1544" s="98"/>
      <c r="T1544" s="98"/>
      <c r="U1544" s="99"/>
      <c r="V1544" s="98"/>
      <c r="W1544" s="98"/>
      <c r="X1544" s="99"/>
      <c r="Y1544" s="98"/>
    </row>
    <row r="1545" spans="2:25" s="90" customFormat="1" ht="21" customHeight="1">
      <c r="B1545" s="101"/>
      <c r="C1545" s="98"/>
      <c r="D1545" s="102"/>
      <c r="E1545" s="103"/>
      <c r="F1545" s="103"/>
      <c r="G1545" s="104"/>
      <c r="H1545" s="104"/>
      <c r="I1545" s="99"/>
      <c r="J1545" s="99"/>
      <c r="K1545" s="98"/>
      <c r="L1545" s="99"/>
      <c r="M1545" s="98"/>
      <c r="N1545" s="100"/>
      <c r="O1545" s="100"/>
      <c r="P1545" s="97"/>
      <c r="Q1545" s="98"/>
      <c r="R1545" s="98"/>
      <c r="S1545" s="98"/>
      <c r="T1545" s="98"/>
      <c r="U1545" s="99"/>
      <c r="V1545" s="98"/>
      <c r="W1545" s="98"/>
      <c r="X1545" s="99"/>
      <c r="Y1545" s="98"/>
    </row>
    <row r="1546" spans="2:25" s="90" customFormat="1" ht="21" customHeight="1">
      <c r="B1546" s="101"/>
      <c r="C1546" s="98"/>
      <c r="D1546" s="102"/>
      <c r="E1546" s="103"/>
      <c r="F1546" s="103"/>
      <c r="G1546" s="104"/>
      <c r="H1546" s="104"/>
      <c r="I1546" s="99"/>
      <c r="J1546" s="99"/>
      <c r="K1546" s="98"/>
      <c r="L1546" s="99"/>
      <c r="M1546" s="98"/>
      <c r="N1546" s="100"/>
      <c r="O1546" s="100"/>
      <c r="P1546" s="97"/>
      <c r="Q1546" s="98"/>
      <c r="R1546" s="98"/>
      <c r="S1546" s="98"/>
      <c r="T1546" s="98"/>
      <c r="U1546" s="99"/>
      <c r="V1546" s="98"/>
      <c r="W1546" s="98"/>
      <c r="X1546" s="99"/>
      <c r="Y1546" s="98"/>
    </row>
    <row r="1547" spans="2:25" s="90" customFormat="1" ht="21" customHeight="1">
      <c r="B1547" s="101"/>
      <c r="C1547" s="98"/>
      <c r="D1547" s="102"/>
      <c r="E1547" s="103"/>
      <c r="F1547" s="103"/>
      <c r="G1547" s="104"/>
      <c r="H1547" s="104"/>
      <c r="I1547" s="99"/>
      <c r="J1547" s="99"/>
      <c r="K1547" s="98"/>
      <c r="L1547" s="99"/>
      <c r="M1547" s="98"/>
      <c r="N1547" s="100"/>
      <c r="O1547" s="100"/>
      <c r="P1547" s="97"/>
      <c r="Q1547" s="98"/>
      <c r="R1547" s="98"/>
      <c r="S1547" s="98"/>
      <c r="T1547" s="98"/>
      <c r="U1547" s="99"/>
      <c r="V1547" s="98"/>
      <c r="W1547" s="98"/>
      <c r="X1547" s="99"/>
      <c r="Y1547" s="98"/>
    </row>
    <row r="1548" spans="2:25" s="90" customFormat="1" ht="21" customHeight="1">
      <c r="B1548" s="101"/>
      <c r="C1548" s="98"/>
      <c r="D1548" s="102"/>
      <c r="E1548" s="103"/>
      <c r="F1548" s="103"/>
      <c r="G1548" s="104"/>
      <c r="H1548" s="104"/>
      <c r="I1548" s="99"/>
      <c r="J1548" s="99"/>
      <c r="K1548" s="98"/>
      <c r="L1548" s="99"/>
      <c r="M1548" s="98"/>
      <c r="N1548" s="100"/>
      <c r="O1548" s="100"/>
      <c r="P1548" s="97"/>
      <c r="Q1548" s="98"/>
      <c r="R1548" s="98"/>
      <c r="S1548" s="98"/>
      <c r="T1548" s="98"/>
      <c r="U1548" s="99"/>
      <c r="V1548" s="98"/>
      <c r="W1548" s="98"/>
      <c r="X1548" s="99"/>
      <c r="Y1548" s="98"/>
    </row>
    <row r="1549" spans="2:25" s="90" customFormat="1" ht="21" customHeight="1">
      <c r="B1549" s="101"/>
      <c r="C1549" s="98"/>
      <c r="D1549" s="102"/>
      <c r="E1549" s="103"/>
      <c r="F1549" s="103"/>
      <c r="G1549" s="104"/>
      <c r="H1549" s="104"/>
      <c r="I1549" s="99"/>
      <c r="J1549" s="99"/>
      <c r="K1549" s="98"/>
      <c r="L1549" s="99"/>
      <c r="M1549" s="98"/>
      <c r="N1549" s="100"/>
      <c r="O1549" s="100"/>
      <c r="P1549" s="97"/>
      <c r="Q1549" s="98"/>
      <c r="R1549" s="98"/>
      <c r="S1549" s="98"/>
      <c r="T1549" s="98"/>
      <c r="U1549" s="99"/>
      <c r="V1549" s="98"/>
      <c r="W1549" s="98"/>
      <c r="X1549" s="99"/>
      <c r="Y1549" s="98"/>
    </row>
    <row r="1550" spans="2:25" s="90" customFormat="1" ht="21" customHeight="1">
      <c r="B1550" s="101"/>
      <c r="C1550" s="98"/>
      <c r="D1550" s="102"/>
      <c r="E1550" s="103"/>
      <c r="F1550" s="103"/>
      <c r="G1550" s="104"/>
      <c r="H1550" s="104"/>
      <c r="I1550" s="99"/>
      <c r="J1550" s="99"/>
      <c r="K1550" s="98"/>
      <c r="L1550" s="99"/>
      <c r="M1550" s="98"/>
      <c r="N1550" s="100"/>
      <c r="O1550" s="100"/>
      <c r="P1550" s="97"/>
      <c r="Q1550" s="98"/>
      <c r="R1550" s="98"/>
      <c r="S1550" s="98"/>
      <c r="T1550" s="98"/>
      <c r="U1550" s="99"/>
      <c r="V1550" s="98"/>
      <c r="W1550" s="98"/>
      <c r="X1550" s="99"/>
      <c r="Y1550" s="98"/>
    </row>
    <row r="1551" spans="2:25" s="90" customFormat="1" ht="21" customHeight="1">
      <c r="B1551" s="101"/>
      <c r="C1551" s="98"/>
      <c r="D1551" s="102"/>
      <c r="E1551" s="103"/>
      <c r="F1551" s="103"/>
      <c r="G1551" s="104"/>
      <c r="H1551" s="104"/>
      <c r="I1551" s="99"/>
      <c r="J1551" s="99"/>
      <c r="K1551" s="98"/>
      <c r="L1551" s="99"/>
      <c r="M1551" s="98"/>
      <c r="N1551" s="100"/>
      <c r="O1551" s="100"/>
      <c r="P1551" s="97"/>
      <c r="Q1551" s="98"/>
      <c r="R1551" s="98"/>
      <c r="S1551" s="98"/>
      <c r="T1551" s="98"/>
      <c r="U1551" s="99"/>
      <c r="V1551" s="98"/>
      <c r="W1551" s="98"/>
      <c r="X1551" s="99"/>
      <c r="Y1551" s="98"/>
    </row>
    <row r="1552" spans="2:25" s="90" customFormat="1" ht="21" customHeight="1">
      <c r="B1552" s="101"/>
      <c r="C1552" s="98"/>
      <c r="D1552" s="102"/>
      <c r="E1552" s="103"/>
      <c r="F1552" s="103"/>
      <c r="G1552" s="104"/>
      <c r="H1552" s="104"/>
      <c r="I1552" s="99"/>
      <c r="J1552" s="99"/>
      <c r="K1552" s="98"/>
      <c r="L1552" s="99"/>
      <c r="M1552" s="98"/>
      <c r="N1552" s="100"/>
      <c r="O1552" s="100"/>
      <c r="P1552" s="97"/>
      <c r="Q1552" s="98"/>
      <c r="R1552" s="98"/>
      <c r="S1552" s="98"/>
      <c r="T1552" s="98"/>
      <c r="U1552" s="99"/>
      <c r="V1552" s="98"/>
      <c r="W1552" s="98"/>
      <c r="X1552" s="99"/>
      <c r="Y1552" s="98"/>
    </row>
    <row r="1553" spans="2:25" s="90" customFormat="1" ht="21" customHeight="1">
      <c r="B1553" s="101"/>
      <c r="C1553" s="98"/>
      <c r="D1553" s="102"/>
      <c r="E1553" s="103"/>
      <c r="F1553" s="103"/>
      <c r="G1553" s="104"/>
      <c r="H1553" s="104"/>
      <c r="I1553" s="99"/>
      <c r="J1553" s="99"/>
      <c r="K1553" s="98"/>
      <c r="L1553" s="99"/>
      <c r="M1553" s="98"/>
      <c r="N1553" s="100"/>
      <c r="O1553" s="100"/>
      <c r="P1553" s="97"/>
      <c r="Q1553" s="98"/>
      <c r="R1553" s="98"/>
      <c r="S1553" s="98"/>
      <c r="T1553" s="98"/>
      <c r="U1553" s="99"/>
      <c r="V1553" s="98"/>
      <c r="W1553" s="98"/>
      <c r="X1553" s="99"/>
      <c r="Y1553" s="98"/>
    </row>
    <row r="1554" spans="2:25" s="90" customFormat="1" ht="21" customHeight="1">
      <c r="B1554" s="101"/>
      <c r="C1554" s="98"/>
      <c r="D1554" s="102"/>
      <c r="E1554" s="103"/>
      <c r="F1554" s="103"/>
      <c r="G1554" s="104"/>
      <c r="H1554" s="104"/>
      <c r="I1554" s="99"/>
      <c r="J1554" s="99"/>
      <c r="K1554" s="98"/>
      <c r="L1554" s="99"/>
      <c r="M1554" s="98"/>
      <c r="N1554" s="100"/>
      <c r="O1554" s="100"/>
      <c r="P1554" s="97"/>
      <c r="Q1554" s="98"/>
      <c r="R1554" s="98"/>
      <c r="S1554" s="98"/>
      <c r="T1554" s="98"/>
      <c r="U1554" s="99"/>
      <c r="V1554" s="98"/>
      <c r="W1554" s="98"/>
      <c r="X1554" s="99"/>
      <c r="Y1554" s="98"/>
    </row>
    <row r="1555" spans="2:25" s="90" customFormat="1" ht="21" customHeight="1">
      <c r="B1555" s="101"/>
      <c r="C1555" s="98"/>
      <c r="D1555" s="102"/>
      <c r="E1555" s="103"/>
      <c r="F1555" s="103"/>
      <c r="G1555" s="104"/>
      <c r="H1555" s="104"/>
      <c r="I1555" s="99"/>
      <c r="J1555" s="99"/>
      <c r="K1555" s="98"/>
      <c r="L1555" s="99"/>
      <c r="M1555" s="98"/>
      <c r="N1555" s="100"/>
      <c r="O1555" s="100"/>
      <c r="P1555" s="97"/>
      <c r="Q1555" s="98"/>
      <c r="R1555" s="98"/>
      <c r="S1555" s="98"/>
      <c r="T1555" s="98"/>
      <c r="U1555" s="99"/>
      <c r="V1555" s="98"/>
      <c r="W1555" s="98"/>
      <c r="X1555" s="99"/>
      <c r="Y1555" s="98"/>
    </row>
    <row r="1556" spans="2:25" s="90" customFormat="1" ht="21" customHeight="1">
      <c r="B1556" s="101"/>
      <c r="C1556" s="98"/>
      <c r="D1556" s="102"/>
      <c r="E1556" s="103"/>
      <c r="F1556" s="103"/>
      <c r="G1556" s="104"/>
      <c r="H1556" s="104"/>
      <c r="I1556" s="99"/>
      <c r="J1556" s="99"/>
      <c r="K1556" s="98"/>
      <c r="L1556" s="99"/>
      <c r="M1556" s="98"/>
      <c r="N1556" s="100"/>
      <c r="O1556" s="100"/>
      <c r="P1556" s="97"/>
      <c r="Q1556" s="98"/>
      <c r="R1556" s="98"/>
      <c r="S1556" s="98"/>
      <c r="T1556" s="98"/>
      <c r="U1556" s="99"/>
      <c r="V1556" s="98"/>
      <c r="W1556" s="98"/>
      <c r="X1556" s="99"/>
      <c r="Y1556" s="98"/>
    </row>
    <row r="1557" spans="2:25" s="90" customFormat="1" ht="21" customHeight="1">
      <c r="B1557" s="101"/>
      <c r="C1557" s="98"/>
      <c r="D1557" s="102"/>
      <c r="E1557" s="103"/>
      <c r="F1557" s="103"/>
      <c r="G1557" s="104"/>
      <c r="H1557" s="104"/>
      <c r="I1557" s="99"/>
      <c r="J1557" s="99"/>
      <c r="K1557" s="98"/>
      <c r="L1557" s="99"/>
      <c r="M1557" s="98"/>
      <c r="N1557" s="100"/>
      <c r="O1557" s="100"/>
      <c r="P1557" s="97"/>
      <c r="Q1557" s="98"/>
      <c r="R1557" s="98"/>
      <c r="S1557" s="98"/>
      <c r="T1557" s="98"/>
      <c r="U1557" s="99"/>
      <c r="V1557" s="98"/>
      <c r="W1557" s="98"/>
      <c r="X1557" s="99"/>
      <c r="Y1557" s="98"/>
    </row>
    <row r="1558" spans="2:25" s="90" customFormat="1" ht="21" customHeight="1">
      <c r="B1558" s="101"/>
      <c r="C1558" s="98"/>
      <c r="D1558" s="102"/>
      <c r="E1558" s="103"/>
      <c r="F1558" s="103"/>
      <c r="G1558" s="104"/>
      <c r="H1558" s="104"/>
      <c r="I1558" s="99"/>
      <c r="J1558" s="99"/>
      <c r="K1558" s="98"/>
      <c r="L1558" s="99"/>
      <c r="M1558" s="98"/>
      <c r="N1558" s="100"/>
      <c r="O1558" s="100"/>
      <c r="P1558" s="97"/>
      <c r="Q1558" s="98"/>
      <c r="R1558" s="98"/>
      <c r="S1558" s="98"/>
      <c r="T1558" s="98"/>
      <c r="U1558" s="99"/>
      <c r="V1558" s="98"/>
      <c r="W1558" s="98"/>
      <c r="X1558" s="99"/>
      <c r="Y1558" s="98"/>
    </row>
    <row r="1559" spans="2:25" s="90" customFormat="1" ht="21" customHeight="1">
      <c r="B1559" s="101"/>
      <c r="C1559" s="98"/>
      <c r="D1559" s="102"/>
      <c r="E1559" s="103"/>
      <c r="F1559" s="103"/>
      <c r="G1559" s="104"/>
      <c r="H1559" s="104"/>
      <c r="I1559" s="99"/>
      <c r="J1559" s="99"/>
      <c r="K1559" s="98"/>
      <c r="L1559" s="99"/>
      <c r="M1559" s="98"/>
      <c r="N1559" s="100"/>
      <c r="O1559" s="100"/>
      <c r="P1559" s="97"/>
      <c r="Q1559" s="98"/>
      <c r="R1559" s="98"/>
      <c r="S1559" s="98"/>
      <c r="T1559" s="98"/>
      <c r="U1559" s="99"/>
      <c r="V1559" s="98"/>
      <c r="W1559" s="98"/>
      <c r="X1559" s="99"/>
      <c r="Y1559" s="98"/>
    </row>
    <row r="1560" spans="2:25" s="90" customFormat="1" ht="21" customHeight="1">
      <c r="B1560" s="101"/>
      <c r="C1560" s="98"/>
      <c r="D1560" s="102"/>
      <c r="E1560" s="103"/>
      <c r="F1560" s="103"/>
      <c r="G1560" s="104"/>
      <c r="H1560" s="104"/>
      <c r="I1560" s="99"/>
      <c r="J1560" s="99"/>
      <c r="K1560" s="98"/>
      <c r="L1560" s="99"/>
      <c r="M1560" s="98"/>
      <c r="N1560" s="100"/>
      <c r="O1560" s="100"/>
      <c r="P1560" s="97"/>
      <c r="Q1560" s="98"/>
      <c r="R1560" s="98"/>
      <c r="S1560" s="98"/>
      <c r="T1560" s="98"/>
      <c r="U1560" s="99"/>
      <c r="V1560" s="98"/>
      <c r="W1560" s="98"/>
      <c r="X1560" s="99"/>
      <c r="Y1560" s="98"/>
    </row>
    <row r="1561" spans="2:25" s="90" customFormat="1" ht="21" customHeight="1">
      <c r="B1561" s="101"/>
      <c r="C1561" s="98"/>
      <c r="D1561" s="102"/>
      <c r="E1561" s="103"/>
      <c r="F1561" s="103"/>
      <c r="G1561" s="104"/>
      <c r="H1561" s="104"/>
      <c r="I1561" s="99"/>
      <c r="J1561" s="99"/>
      <c r="K1561" s="98"/>
      <c r="L1561" s="99"/>
      <c r="M1561" s="98"/>
      <c r="N1561" s="100"/>
      <c r="O1561" s="100"/>
      <c r="P1561" s="97"/>
      <c r="Q1561" s="98"/>
      <c r="R1561" s="98"/>
      <c r="S1561" s="98"/>
      <c r="T1561" s="98"/>
      <c r="U1561" s="99"/>
      <c r="V1561" s="98"/>
      <c r="W1561" s="98"/>
      <c r="X1561" s="99"/>
      <c r="Y1561" s="98"/>
    </row>
    <row r="1562" spans="2:25" s="90" customFormat="1" ht="21" customHeight="1">
      <c r="B1562" s="101"/>
      <c r="C1562" s="98"/>
      <c r="D1562" s="102"/>
      <c r="E1562" s="103"/>
      <c r="F1562" s="103"/>
      <c r="G1562" s="104"/>
      <c r="H1562" s="104"/>
      <c r="I1562" s="99"/>
      <c r="J1562" s="99"/>
      <c r="K1562" s="98"/>
      <c r="L1562" s="99"/>
      <c r="M1562" s="98"/>
      <c r="N1562" s="100"/>
      <c r="O1562" s="100"/>
      <c r="P1562" s="97"/>
      <c r="Q1562" s="98"/>
      <c r="R1562" s="98"/>
      <c r="S1562" s="98"/>
      <c r="T1562" s="98"/>
      <c r="U1562" s="99"/>
      <c r="V1562" s="98"/>
      <c r="W1562" s="98"/>
      <c r="X1562" s="99"/>
      <c r="Y1562" s="98"/>
    </row>
    <row r="1563" spans="2:25" s="90" customFormat="1" ht="21" customHeight="1">
      <c r="B1563" s="101"/>
      <c r="C1563" s="98"/>
      <c r="D1563" s="102"/>
      <c r="E1563" s="103"/>
      <c r="F1563" s="103"/>
      <c r="G1563" s="104"/>
      <c r="H1563" s="104"/>
      <c r="I1563" s="99"/>
      <c r="J1563" s="99"/>
      <c r="K1563" s="98"/>
      <c r="L1563" s="99"/>
      <c r="M1563" s="98"/>
      <c r="N1563" s="100"/>
      <c r="O1563" s="100"/>
      <c r="P1563" s="97"/>
      <c r="Q1563" s="98"/>
      <c r="R1563" s="98"/>
      <c r="S1563" s="98"/>
      <c r="T1563" s="98"/>
      <c r="U1563" s="99"/>
      <c r="V1563" s="98"/>
      <c r="W1563" s="98"/>
      <c r="X1563" s="99"/>
      <c r="Y1563" s="98"/>
    </row>
    <row r="1564" spans="2:25" s="90" customFormat="1" ht="21" customHeight="1">
      <c r="B1564" s="101"/>
      <c r="C1564" s="98"/>
      <c r="D1564" s="102"/>
      <c r="E1564" s="103"/>
      <c r="F1564" s="103"/>
      <c r="G1564" s="104"/>
      <c r="H1564" s="104"/>
      <c r="I1564" s="99"/>
      <c r="J1564" s="99"/>
      <c r="K1564" s="98"/>
      <c r="L1564" s="99"/>
      <c r="M1564" s="98"/>
      <c r="N1564" s="100"/>
      <c r="O1564" s="100"/>
      <c r="P1564" s="97"/>
      <c r="Q1564" s="98"/>
      <c r="R1564" s="98"/>
      <c r="S1564" s="98"/>
      <c r="T1564" s="98"/>
      <c r="U1564" s="99"/>
      <c r="V1564" s="98"/>
      <c r="W1564" s="98"/>
      <c r="X1564" s="99"/>
      <c r="Y1564" s="98"/>
    </row>
    <row r="1565" spans="2:25" s="90" customFormat="1" ht="21" customHeight="1">
      <c r="B1565" s="101"/>
      <c r="C1565" s="98"/>
      <c r="D1565" s="102"/>
      <c r="E1565" s="103"/>
      <c r="F1565" s="103"/>
      <c r="G1565" s="104"/>
      <c r="H1565" s="104"/>
      <c r="I1565" s="99"/>
      <c r="J1565" s="99"/>
      <c r="K1565" s="98"/>
      <c r="L1565" s="99"/>
      <c r="M1565" s="98"/>
      <c r="N1565" s="100"/>
      <c r="O1565" s="100"/>
      <c r="P1565" s="97"/>
      <c r="Q1565" s="98"/>
      <c r="R1565" s="98"/>
      <c r="S1565" s="98"/>
      <c r="T1565" s="98"/>
      <c r="U1565" s="99"/>
      <c r="V1565" s="98"/>
      <c r="W1565" s="98"/>
      <c r="X1565" s="99"/>
      <c r="Y1565" s="98"/>
    </row>
    <row r="1566" spans="2:25" s="90" customFormat="1" ht="21" customHeight="1">
      <c r="B1566" s="101"/>
      <c r="C1566" s="98"/>
      <c r="D1566" s="102"/>
      <c r="E1566" s="103"/>
      <c r="F1566" s="103"/>
      <c r="G1566" s="104"/>
      <c r="H1566" s="104"/>
      <c r="I1566" s="99"/>
      <c r="J1566" s="99"/>
      <c r="K1566" s="98"/>
      <c r="L1566" s="99"/>
      <c r="M1566" s="98"/>
      <c r="N1566" s="100"/>
      <c r="O1566" s="100"/>
      <c r="P1566" s="97"/>
      <c r="Q1566" s="98"/>
      <c r="R1566" s="98"/>
      <c r="S1566" s="98"/>
      <c r="T1566" s="98"/>
      <c r="U1566" s="99"/>
      <c r="V1566" s="98"/>
      <c r="W1566" s="98"/>
      <c r="X1566" s="99"/>
      <c r="Y1566" s="98"/>
    </row>
    <row r="1567" spans="2:25" s="90" customFormat="1" ht="21" customHeight="1">
      <c r="B1567" s="101"/>
      <c r="C1567" s="98"/>
      <c r="D1567" s="102"/>
      <c r="E1567" s="103"/>
      <c r="F1567" s="103"/>
      <c r="G1567" s="104"/>
      <c r="H1567" s="104"/>
      <c r="I1567" s="99"/>
      <c r="J1567" s="99"/>
      <c r="K1567" s="98"/>
      <c r="L1567" s="99"/>
      <c r="M1567" s="98"/>
      <c r="N1567" s="100"/>
      <c r="O1567" s="100"/>
      <c r="P1567" s="97"/>
      <c r="Q1567" s="98"/>
      <c r="R1567" s="98"/>
      <c r="S1567" s="98"/>
      <c r="T1567" s="98"/>
      <c r="U1567" s="99"/>
      <c r="V1567" s="98"/>
      <c r="W1567" s="98"/>
      <c r="X1567" s="99"/>
      <c r="Y1567" s="98"/>
    </row>
    <row r="1568" spans="2:25" s="90" customFormat="1" ht="21" customHeight="1">
      <c r="B1568" s="101"/>
      <c r="C1568" s="98"/>
      <c r="D1568" s="102"/>
      <c r="E1568" s="103"/>
      <c r="F1568" s="103"/>
      <c r="G1568" s="104"/>
      <c r="H1568" s="104"/>
      <c r="I1568" s="99"/>
      <c r="J1568" s="99"/>
      <c r="K1568" s="98"/>
      <c r="L1568" s="99"/>
      <c r="M1568" s="98"/>
      <c r="N1568" s="100"/>
      <c r="O1568" s="100"/>
      <c r="P1568" s="97"/>
      <c r="Q1568" s="98"/>
      <c r="R1568" s="98"/>
      <c r="S1568" s="98"/>
      <c r="T1568" s="98"/>
      <c r="U1568" s="99"/>
      <c r="V1568" s="98"/>
      <c r="W1568" s="98"/>
      <c r="X1568" s="99"/>
      <c r="Y1568" s="98"/>
    </row>
    <row r="1569" spans="2:25" s="90" customFormat="1" ht="21" customHeight="1">
      <c r="B1569" s="101"/>
      <c r="C1569" s="98"/>
      <c r="D1569" s="102"/>
      <c r="E1569" s="103"/>
      <c r="F1569" s="103"/>
      <c r="G1569" s="104"/>
      <c r="H1569" s="104"/>
      <c r="I1569" s="99"/>
      <c r="J1569" s="99"/>
      <c r="K1569" s="98"/>
      <c r="L1569" s="99"/>
      <c r="M1569" s="98"/>
      <c r="N1569" s="100"/>
      <c r="O1569" s="100"/>
      <c r="P1569" s="97"/>
      <c r="Q1569" s="98"/>
      <c r="R1569" s="98"/>
      <c r="S1569" s="98"/>
      <c r="T1569" s="98"/>
      <c r="U1569" s="99"/>
      <c r="V1569" s="98"/>
      <c r="W1569" s="98"/>
      <c r="X1569" s="99"/>
      <c r="Y1569" s="98"/>
    </row>
    <row r="1570" spans="2:25" s="90" customFormat="1" ht="21" customHeight="1">
      <c r="B1570" s="101"/>
      <c r="C1570" s="98"/>
      <c r="D1570" s="102"/>
      <c r="E1570" s="103"/>
      <c r="F1570" s="103"/>
      <c r="G1570" s="104"/>
      <c r="H1570" s="104"/>
      <c r="I1570" s="99"/>
      <c r="J1570" s="99"/>
      <c r="K1570" s="98"/>
      <c r="L1570" s="99"/>
      <c r="M1570" s="98"/>
      <c r="N1570" s="100"/>
      <c r="O1570" s="100"/>
      <c r="P1570" s="97"/>
      <c r="Q1570" s="98"/>
      <c r="R1570" s="98"/>
      <c r="S1570" s="98"/>
      <c r="T1570" s="98"/>
      <c r="U1570" s="99"/>
      <c r="V1570" s="98"/>
      <c r="W1570" s="98"/>
      <c r="X1570" s="99"/>
      <c r="Y1570" s="98"/>
    </row>
    <row r="1571" spans="2:25" s="90" customFormat="1" ht="21" customHeight="1">
      <c r="B1571" s="101"/>
      <c r="C1571" s="98"/>
      <c r="D1571" s="102"/>
      <c r="E1571" s="103"/>
      <c r="F1571" s="103"/>
      <c r="G1571" s="104"/>
      <c r="H1571" s="104"/>
      <c r="I1571" s="99"/>
      <c r="J1571" s="99"/>
      <c r="K1571" s="98"/>
      <c r="L1571" s="99"/>
      <c r="M1571" s="98"/>
      <c r="N1571" s="100"/>
      <c r="O1571" s="100"/>
      <c r="P1571" s="97"/>
      <c r="Q1571" s="98"/>
      <c r="R1571" s="98"/>
      <c r="S1571" s="98"/>
      <c r="T1571" s="98"/>
      <c r="U1571" s="99"/>
      <c r="V1571" s="98"/>
      <c r="W1571" s="98"/>
      <c r="X1571" s="99"/>
      <c r="Y1571" s="98"/>
    </row>
    <row r="1572" spans="2:25" s="90" customFormat="1" ht="21" customHeight="1">
      <c r="B1572" s="101"/>
      <c r="C1572" s="98"/>
      <c r="D1572" s="102"/>
      <c r="E1572" s="103"/>
      <c r="F1572" s="103"/>
      <c r="G1572" s="104"/>
      <c r="H1572" s="104"/>
      <c r="I1572" s="99"/>
      <c r="J1572" s="99"/>
      <c r="K1572" s="98"/>
      <c r="L1572" s="99"/>
      <c r="M1572" s="98"/>
      <c r="N1572" s="100"/>
      <c r="O1572" s="100"/>
      <c r="P1572" s="97"/>
      <c r="Q1572" s="98"/>
      <c r="R1572" s="98"/>
      <c r="S1572" s="98"/>
      <c r="T1572" s="98"/>
      <c r="U1572" s="99"/>
      <c r="V1572" s="98"/>
      <c r="W1572" s="98"/>
      <c r="X1572" s="99"/>
      <c r="Y1572" s="98"/>
    </row>
    <row r="1573" spans="2:25" s="90" customFormat="1" ht="21" customHeight="1">
      <c r="B1573" s="101"/>
      <c r="C1573" s="98"/>
      <c r="D1573" s="102"/>
      <c r="E1573" s="103"/>
      <c r="F1573" s="103"/>
      <c r="G1573" s="104"/>
      <c r="H1573" s="104"/>
      <c r="I1573" s="99"/>
      <c r="J1573" s="99"/>
      <c r="K1573" s="98"/>
      <c r="L1573" s="99"/>
      <c r="M1573" s="98"/>
      <c r="N1573" s="100"/>
      <c r="O1573" s="100"/>
      <c r="P1573" s="97"/>
      <c r="Q1573" s="98"/>
      <c r="R1573" s="98"/>
      <c r="S1573" s="98"/>
      <c r="T1573" s="98"/>
      <c r="U1573" s="99"/>
      <c r="V1573" s="98"/>
      <c r="W1573" s="98"/>
      <c r="X1573" s="99"/>
      <c r="Y1573" s="98"/>
    </row>
    <row r="1574" spans="2:25" s="90" customFormat="1" ht="21" customHeight="1">
      <c r="B1574" s="101"/>
      <c r="C1574" s="98"/>
      <c r="D1574" s="102"/>
      <c r="E1574" s="103"/>
      <c r="F1574" s="103"/>
      <c r="G1574" s="104"/>
      <c r="H1574" s="104"/>
      <c r="I1574" s="99"/>
      <c r="J1574" s="99"/>
      <c r="K1574" s="98"/>
      <c r="L1574" s="99"/>
      <c r="M1574" s="98"/>
      <c r="N1574" s="100"/>
      <c r="O1574" s="100"/>
      <c r="P1574" s="97"/>
      <c r="Q1574" s="98"/>
      <c r="R1574" s="98"/>
      <c r="S1574" s="98"/>
      <c r="T1574" s="98"/>
      <c r="U1574" s="99"/>
      <c r="V1574" s="98"/>
      <c r="W1574" s="98"/>
      <c r="X1574" s="99"/>
      <c r="Y1574" s="98"/>
    </row>
    <row r="1575" spans="2:25" s="90" customFormat="1" ht="21" customHeight="1">
      <c r="B1575" s="101"/>
      <c r="C1575" s="98"/>
      <c r="D1575" s="102"/>
      <c r="E1575" s="103"/>
      <c r="F1575" s="103"/>
      <c r="G1575" s="104"/>
      <c r="H1575" s="104"/>
      <c r="I1575" s="99"/>
      <c r="J1575" s="99"/>
      <c r="K1575" s="98"/>
      <c r="L1575" s="99"/>
      <c r="M1575" s="98"/>
      <c r="N1575" s="100"/>
      <c r="O1575" s="100"/>
      <c r="P1575" s="97"/>
      <c r="Q1575" s="98"/>
      <c r="R1575" s="98"/>
      <c r="S1575" s="98"/>
      <c r="T1575" s="98"/>
      <c r="U1575" s="99"/>
      <c r="V1575" s="98"/>
      <c r="W1575" s="98"/>
      <c r="X1575" s="99"/>
      <c r="Y1575" s="98"/>
    </row>
    <row r="1576" spans="2:25" s="90" customFormat="1" ht="21" customHeight="1">
      <c r="B1576" s="101"/>
      <c r="C1576" s="98"/>
      <c r="D1576" s="102"/>
      <c r="E1576" s="103"/>
      <c r="F1576" s="103"/>
      <c r="G1576" s="104"/>
      <c r="H1576" s="104"/>
      <c r="I1576" s="99"/>
      <c r="J1576" s="99"/>
      <c r="K1576" s="98"/>
      <c r="L1576" s="99"/>
      <c r="M1576" s="98"/>
      <c r="N1576" s="100"/>
      <c r="O1576" s="100"/>
      <c r="P1576" s="97"/>
      <c r="Q1576" s="98"/>
      <c r="R1576" s="98"/>
      <c r="S1576" s="98"/>
      <c r="T1576" s="98"/>
      <c r="U1576" s="99"/>
      <c r="V1576" s="98"/>
      <c r="W1576" s="98"/>
      <c r="X1576" s="99"/>
      <c r="Y1576" s="98"/>
    </row>
    <row r="1577" spans="2:25" s="90" customFormat="1" ht="21" customHeight="1">
      <c r="B1577" s="101"/>
      <c r="C1577" s="98"/>
      <c r="D1577" s="102"/>
      <c r="E1577" s="103"/>
      <c r="F1577" s="103"/>
      <c r="G1577" s="104"/>
      <c r="H1577" s="104"/>
      <c r="I1577" s="99"/>
      <c r="J1577" s="99"/>
      <c r="K1577" s="98"/>
      <c r="L1577" s="99"/>
      <c r="M1577" s="98"/>
      <c r="N1577" s="100"/>
      <c r="O1577" s="100"/>
      <c r="P1577" s="97"/>
      <c r="Q1577" s="98"/>
      <c r="R1577" s="98"/>
      <c r="S1577" s="98"/>
      <c r="T1577" s="98"/>
      <c r="U1577" s="99"/>
      <c r="V1577" s="98"/>
      <c r="W1577" s="98"/>
      <c r="X1577" s="99"/>
      <c r="Y1577" s="98"/>
    </row>
    <row r="1578" spans="2:25" s="90" customFormat="1" ht="21" customHeight="1">
      <c r="B1578" s="101"/>
      <c r="C1578" s="98"/>
      <c r="D1578" s="102"/>
      <c r="E1578" s="103"/>
      <c r="F1578" s="103"/>
      <c r="G1578" s="104"/>
      <c r="H1578" s="104"/>
      <c r="I1578" s="99"/>
      <c r="J1578" s="99"/>
      <c r="K1578" s="98"/>
      <c r="L1578" s="99"/>
      <c r="M1578" s="98"/>
      <c r="N1578" s="100"/>
      <c r="O1578" s="100"/>
      <c r="P1578" s="97"/>
      <c r="Q1578" s="98"/>
      <c r="R1578" s="98"/>
      <c r="S1578" s="98"/>
      <c r="T1578" s="98"/>
      <c r="U1578" s="99"/>
      <c r="V1578" s="98"/>
      <c r="W1578" s="98"/>
      <c r="X1578" s="99"/>
      <c r="Y1578" s="98"/>
    </row>
    <row r="1579" spans="2:25" s="90" customFormat="1" ht="21" customHeight="1">
      <c r="B1579" s="101"/>
      <c r="C1579" s="98"/>
      <c r="D1579" s="102"/>
      <c r="E1579" s="103"/>
      <c r="F1579" s="103"/>
      <c r="G1579" s="104"/>
      <c r="H1579" s="104"/>
      <c r="I1579" s="99"/>
      <c r="J1579" s="99"/>
      <c r="K1579" s="98"/>
      <c r="L1579" s="99"/>
      <c r="M1579" s="98"/>
      <c r="N1579" s="100"/>
      <c r="O1579" s="100"/>
      <c r="P1579" s="97"/>
      <c r="Q1579" s="98"/>
      <c r="R1579" s="98"/>
      <c r="S1579" s="98"/>
      <c r="T1579" s="98"/>
      <c r="U1579" s="99"/>
      <c r="V1579" s="98"/>
      <c r="W1579" s="98"/>
      <c r="X1579" s="99"/>
      <c r="Y1579" s="98"/>
    </row>
    <row r="1580" spans="2:25" s="90" customFormat="1" ht="21" customHeight="1">
      <c r="B1580" s="101"/>
      <c r="C1580" s="98"/>
      <c r="D1580" s="102"/>
      <c r="E1580" s="103"/>
      <c r="F1580" s="103"/>
      <c r="G1580" s="104"/>
      <c r="H1580" s="104"/>
      <c r="I1580" s="99"/>
      <c r="J1580" s="99"/>
      <c r="K1580" s="98"/>
      <c r="L1580" s="99"/>
      <c r="M1580" s="98"/>
      <c r="N1580" s="100"/>
      <c r="O1580" s="100"/>
      <c r="P1580" s="97"/>
      <c r="Q1580" s="98"/>
      <c r="R1580" s="98"/>
      <c r="S1580" s="98"/>
      <c r="T1580" s="98"/>
      <c r="U1580" s="99"/>
      <c r="V1580" s="98"/>
      <c r="W1580" s="98"/>
      <c r="X1580" s="99"/>
      <c r="Y1580" s="98"/>
    </row>
    <row r="1581" spans="2:25" s="90" customFormat="1" ht="21" customHeight="1">
      <c r="B1581" s="101"/>
      <c r="C1581" s="98"/>
      <c r="D1581" s="102"/>
      <c r="E1581" s="103"/>
      <c r="F1581" s="103"/>
      <c r="G1581" s="104"/>
      <c r="H1581" s="104"/>
      <c r="I1581" s="99"/>
      <c r="J1581" s="99"/>
      <c r="K1581" s="98"/>
      <c r="L1581" s="99"/>
      <c r="M1581" s="98"/>
      <c r="N1581" s="100"/>
      <c r="O1581" s="100"/>
      <c r="P1581" s="97"/>
      <c r="Q1581" s="98"/>
      <c r="R1581" s="98"/>
      <c r="S1581" s="98"/>
      <c r="T1581" s="98"/>
      <c r="U1581" s="99"/>
      <c r="V1581" s="98"/>
      <c r="W1581" s="98"/>
      <c r="X1581" s="99"/>
      <c r="Y1581" s="98"/>
    </row>
    <row r="1582" spans="2:25" s="90" customFormat="1" ht="21" customHeight="1">
      <c r="B1582" s="101"/>
      <c r="C1582" s="98"/>
      <c r="D1582" s="102"/>
      <c r="E1582" s="103"/>
      <c r="F1582" s="103"/>
      <c r="G1582" s="104"/>
      <c r="H1582" s="104"/>
      <c r="I1582" s="99"/>
      <c r="J1582" s="99"/>
      <c r="K1582" s="98"/>
      <c r="L1582" s="99"/>
      <c r="M1582" s="98"/>
      <c r="N1582" s="100"/>
      <c r="O1582" s="100"/>
      <c r="P1582" s="97"/>
      <c r="Q1582" s="98"/>
      <c r="R1582" s="98"/>
      <c r="S1582" s="98"/>
      <c r="T1582" s="98"/>
      <c r="U1582" s="99"/>
      <c r="V1582" s="98"/>
      <c r="W1582" s="98"/>
      <c r="X1582" s="99"/>
      <c r="Y1582" s="98"/>
    </row>
    <row r="1583" spans="2:25" s="90" customFormat="1" ht="21" customHeight="1">
      <c r="B1583" s="101"/>
      <c r="C1583" s="98"/>
      <c r="D1583" s="102"/>
      <c r="E1583" s="103"/>
      <c r="F1583" s="103"/>
      <c r="G1583" s="104"/>
      <c r="H1583" s="104"/>
      <c r="I1583" s="99"/>
      <c r="J1583" s="99"/>
      <c r="K1583" s="98"/>
      <c r="L1583" s="99"/>
      <c r="M1583" s="98"/>
      <c r="N1583" s="100"/>
      <c r="O1583" s="100"/>
      <c r="P1583" s="97"/>
      <c r="Q1583" s="98"/>
      <c r="R1583" s="98"/>
      <c r="S1583" s="98"/>
      <c r="T1583" s="98"/>
      <c r="U1583" s="99"/>
      <c r="V1583" s="98"/>
      <c r="W1583" s="98"/>
      <c r="X1583" s="99"/>
      <c r="Y1583" s="98"/>
    </row>
    <row r="1584" spans="2:25" s="90" customFormat="1" ht="21" customHeight="1">
      <c r="B1584" s="101"/>
      <c r="C1584" s="98"/>
      <c r="D1584" s="102"/>
      <c r="E1584" s="103"/>
      <c r="F1584" s="103"/>
      <c r="G1584" s="104"/>
      <c r="H1584" s="104"/>
      <c r="I1584" s="99"/>
      <c r="J1584" s="99"/>
      <c r="K1584" s="98"/>
      <c r="L1584" s="99"/>
      <c r="M1584" s="98"/>
      <c r="N1584" s="100"/>
      <c r="O1584" s="100"/>
      <c r="P1584" s="97"/>
      <c r="Q1584" s="98"/>
      <c r="R1584" s="98"/>
      <c r="S1584" s="98"/>
      <c r="T1584" s="98"/>
      <c r="U1584" s="99"/>
      <c r="V1584" s="98"/>
      <c r="W1584" s="98"/>
      <c r="X1584" s="99"/>
      <c r="Y1584" s="98"/>
    </row>
    <row r="1585" spans="2:25" s="90" customFormat="1" ht="21" customHeight="1">
      <c r="B1585" s="101"/>
      <c r="C1585" s="98"/>
      <c r="D1585" s="102"/>
      <c r="E1585" s="103"/>
      <c r="F1585" s="103"/>
      <c r="G1585" s="104"/>
      <c r="H1585" s="104"/>
      <c r="I1585" s="99"/>
      <c r="J1585" s="99"/>
      <c r="K1585" s="98"/>
      <c r="L1585" s="99"/>
      <c r="M1585" s="98"/>
      <c r="N1585" s="100"/>
      <c r="O1585" s="100"/>
      <c r="P1585" s="97"/>
      <c r="Q1585" s="98"/>
      <c r="R1585" s="98"/>
      <c r="S1585" s="98"/>
      <c r="T1585" s="98"/>
      <c r="U1585" s="99"/>
      <c r="V1585" s="98"/>
      <c r="W1585" s="98"/>
      <c r="X1585" s="99"/>
      <c r="Y1585" s="98"/>
    </row>
    <row r="1586" spans="2:25" s="90" customFormat="1" ht="21" customHeight="1">
      <c r="B1586" s="101"/>
      <c r="C1586" s="98"/>
      <c r="D1586" s="102"/>
      <c r="E1586" s="103"/>
      <c r="F1586" s="103"/>
      <c r="G1586" s="104"/>
      <c r="H1586" s="104"/>
      <c r="I1586" s="99"/>
      <c r="J1586" s="99"/>
      <c r="K1586" s="98"/>
      <c r="L1586" s="99"/>
      <c r="M1586" s="98"/>
      <c r="N1586" s="100"/>
      <c r="O1586" s="100"/>
      <c r="P1586" s="97"/>
      <c r="Q1586" s="98"/>
      <c r="R1586" s="98"/>
      <c r="S1586" s="98"/>
      <c r="T1586" s="98"/>
      <c r="U1586" s="99"/>
      <c r="V1586" s="98"/>
      <c r="W1586" s="98"/>
      <c r="X1586" s="99"/>
      <c r="Y1586" s="98"/>
    </row>
    <row r="1587" spans="2:25" s="90" customFormat="1" ht="21" customHeight="1">
      <c r="B1587" s="101"/>
      <c r="C1587" s="98"/>
      <c r="D1587" s="102"/>
      <c r="E1587" s="103"/>
      <c r="F1587" s="103"/>
      <c r="G1587" s="104"/>
      <c r="H1587" s="104"/>
      <c r="I1587" s="99"/>
      <c r="J1587" s="99"/>
      <c r="K1587" s="98"/>
      <c r="L1587" s="99"/>
      <c r="M1587" s="98"/>
      <c r="N1587" s="100"/>
      <c r="O1587" s="100"/>
      <c r="P1587" s="97"/>
      <c r="Q1587" s="98"/>
      <c r="R1587" s="98"/>
      <c r="S1587" s="98"/>
      <c r="T1587" s="98"/>
      <c r="U1587" s="99"/>
      <c r="V1587" s="98"/>
      <c r="W1587" s="98"/>
      <c r="X1587" s="99"/>
      <c r="Y1587" s="98"/>
    </row>
    <row r="1588" spans="2:25" s="90" customFormat="1" ht="21" customHeight="1">
      <c r="B1588" s="101"/>
      <c r="C1588" s="98"/>
      <c r="D1588" s="102"/>
      <c r="E1588" s="103"/>
      <c r="F1588" s="103"/>
      <c r="G1588" s="104"/>
      <c r="H1588" s="104"/>
      <c r="I1588" s="99"/>
      <c r="J1588" s="99"/>
      <c r="K1588" s="98"/>
      <c r="L1588" s="99"/>
      <c r="M1588" s="98"/>
      <c r="N1588" s="100"/>
      <c r="O1588" s="100"/>
      <c r="P1588" s="97"/>
      <c r="Q1588" s="98"/>
      <c r="R1588" s="98"/>
      <c r="S1588" s="98"/>
      <c r="T1588" s="98"/>
      <c r="U1588" s="99"/>
      <c r="V1588" s="98"/>
      <c r="W1588" s="98"/>
      <c r="X1588" s="99"/>
      <c r="Y1588" s="98"/>
    </row>
    <row r="1589" spans="2:25" s="90" customFormat="1" ht="21" customHeight="1">
      <c r="B1589" s="101"/>
      <c r="C1589" s="98"/>
      <c r="D1589" s="102"/>
      <c r="E1589" s="103"/>
      <c r="F1589" s="103"/>
      <c r="G1589" s="104"/>
      <c r="H1589" s="104"/>
      <c r="I1589" s="99"/>
      <c r="J1589" s="99"/>
      <c r="K1589" s="98"/>
      <c r="L1589" s="99"/>
      <c r="M1589" s="98"/>
      <c r="N1589" s="100"/>
      <c r="O1589" s="100"/>
      <c r="P1589" s="97"/>
      <c r="Q1589" s="98"/>
      <c r="R1589" s="98"/>
      <c r="S1589" s="98"/>
      <c r="T1589" s="98"/>
      <c r="U1589" s="99"/>
      <c r="V1589" s="98"/>
      <c r="W1589" s="98"/>
      <c r="X1589" s="99"/>
      <c r="Y1589" s="98"/>
    </row>
    <row r="1590" spans="2:25" s="90" customFormat="1" ht="21" customHeight="1">
      <c r="B1590" s="101"/>
      <c r="C1590" s="98"/>
      <c r="D1590" s="102"/>
      <c r="E1590" s="103"/>
      <c r="F1590" s="103"/>
      <c r="G1590" s="104"/>
      <c r="H1590" s="104"/>
      <c r="I1590" s="99"/>
      <c r="J1590" s="99"/>
      <c r="K1590" s="98"/>
      <c r="L1590" s="99"/>
      <c r="M1590" s="98"/>
      <c r="N1590" s="100"/>
      <c r="O1590" s="100"/>
      <c r="P1590" s="97"/>
      <c r="Q1590" s="98"/>
      <c r="R1590" s="98"/>
      <c r="S1590" s="98"/>
      <c r="T1590" s="98"/>
      <c r="U1590" s="99"/>
      <c r="V1590" s="98"/>
      <c r="W1590" s="98"/>
      <c r="X1590" s="99"/>
      <c r="Y1590" s="98"/>
    </row>
    <row r="1591" spans="2:25" s="90" customFormat="1" ht="21" customHeight="1">
      <c r="B1591" s="101"/>
      <c r="C1591" s="98"/>
      <c r="D1591" s="102"/>
      <c r="E1591" s="103"/>
      <c r="F1591" s="103"/>
      <c r="G1591" s="104"/>
      <c r="H1591" s="104"/>
      <c r="I1591" s="99"/>
      <c r="J1591" s="99"/>
      <c r="K1591" s="98"/>
      <c r="L1591" s="99"/>
      <c r="M1591" s="98"/>
      <c r="N1591" s="100"/>
      <c r="O1591" s="100"/>
      <c r="P1591" s="97"/>
      <c r="Q1591" s="98"/>
      <c r="R1591" s="98"/>
      <c r="S1591" s="98"/>
      <c r="T1591" s="98"/>
      <c r="U1591" s="99"/>
      <c r="V1591" s="98"/>
      <c r="W1591" s="98"/>
      <c r="X1591" s="99"/>
      <c r="Y1591" s="98"/>
    </row>
    <row r="1592" spans="2:25" s="90" customFormat="1" ht="21" customHeight="1">
      <c r="B1592" s="101"/>
      <c r="C1592" s="98"/>
      <c r="D1592" s="102"/>
      <c r="E1592" s="103"/>
      <c r="F1592" s="103"/>
      <c r="G1592" s="104"/>
      <c r="H1592" s="104"/>
      <c r="I1592" s="99"/>
      <c r="J1592" s="99"/>
      <c r="K1592" s="98"/>
      <c r="L1592" s="99"/>
      <c r="M1592" s="98"/>
      <c r="N1592" s="100"/>
      <c r="O1592" s="100"/>
      <c r="P1592" s="97"/>
      <c r="Q1592" s="98"/>
      <c r="R1592" s="98"/>
      <c r="S1592" s="98"/>
      <c r="T1592" s="98"/>
      <c r="U1592" s="99"/>
      <c r="V1592" s="98"/>
      <c r="W1592" s="98"/>
      <c r="X1592" s="99"/>
      <c r="Y1592" s="98"/>
    </row>
    <row r="1593" spans="2:25" s="90" customFormat="1" ht="21" customHeight="1">
      <c r="B1593" s="101"/>
      <c r="C1593" s="98"/>
      <c r="D1593" s="102"/>
      <c r="E1593" s="103"/>
      <c r="F1593" s="103"/>
      <c r="G1593" s="104"/>
      <c r="H1593" s="104"/>
      <c r="I1593" s="99"/>
      <c r="J1593" s="99"/>
      <c r="K1593" s="98"/>
      <c r="L1593" s="99"/>
      <c r="M1593" s="98"/>
      <c r="N1593" s="100"/>
      <c r="O1593" s="100"/>
      <c r="P1593" s="97"/>
      <c r="Q1593" s="98"/>
      <c r="R1593" s="98"/>
      <c r="S1593" s="98"/>
      <c r="T1593" s="98"/>
      <c r="U1593" s="99"/>
      <c r="V1593" s="98"/>
      <c r="W1593" s="98"/>
      <c r="X1593" s="99"/>
      <c r="Y1593" s="98"/>
    </row>
    <row r="1594" spans="2:25" s="90" customFormat="1" ht="21" customHeight="1">
      <c r="B1594" s="101"/>
      <c r="C1594" s="98"/>
      <c r="D1594" s="102"/>
      <c r="E1594" s="103"/>
      <c r="F1594" s="103"/>
      <c r="G1594" s="104"/>
      <c r="H1594" s="104"/>
      <c r="I1594" s="99"/>
      <c r="J1594" s="99"/>
      <c r="K1594" s="98"/>
      <c r="L1594" s="99"/>
      <c r="M1594" s="98"/>
      <c r="N1594" s="100"/>
      <c r="O1594" s="100"/>
      <c r="P1594" s="97"/>
      <c r="Q1594" s="98"/>
      <c r="R1594" s="98"/>
      <c r="S1594" s="98"/>
      <c r="T1594" s="98"/>
      <c r="U1594" s="99"/>
      <c r="V1594" s="98"/>
      <c r="W1594" s="98"/>
      <c r="X1594" s="99"/>
      <c r="Y1594" s="98"/>
    </row>
    <row r="1595" spans="2:25" s="90" customFormat="1" ht="21" customHeight="1">
      <c r="B1595" s="101"/>
      <c r="C1595" s="98"/>
      <c r="D1595" s="102"/>
      <c r="E1595" s="103"/>
      <c r="F1595" s="103"/>
      <c r="G1595" s="104"/>
      <c r="H1595" s="104"/>
      <c r="I1595" s="99"/>
      <c r="J1595" s="99"/>
      <c r="K1595" s="98"/>
      <c r="L1595" s="99"/>
      <c r="M1595" s="98"/>
      <c r="N1595" s="100"/>
      <c r="O1595" s="100"/>
      <c r="P1595" s="97"/>
      <c r="Q1595" s="98"/>
      <c r="R1595" s="98"/>
      <c r="S1595" s="98"/>
      <c r="T1595" s="98"/>
      <c r="U1595" s="99"/>
      <c r="V1595" s="98"/>
      <c r="W1595" s="98"/>
      <c r="X1595" s="99"/>
      <c r="Y1595" s="98"/>
    </row>
    <row r="1596" spans="2:25" s="90" customFormat="1" ht="21" customHeight="1">
      <c r="B1596" s="101"/>
      <c r="C1596" s="98"/>
      <c r="D1596" s="102"/>
      <c r="E1596" s="103"/>
      <c r="F1596" s="103"/>
      <c r="G1596" s="104"/>
      <c r="H1596" s="104"/>
      <c r="I1596" s="99"/>
      <c r="J1596" s="99"/>
      <c r="K1596" s="98"/>
      <c r="L1596" s="99"/>
      <c r="M1596" s="98"/>
      <c r="N1596" s="100"/>
      <c r="O1596" s="100"/>
      <c r="P1596" s="97"/>
      <c r="Q1596" s="98"/>
      <c r="R1596" s="98"/>
      <c r="S1596" s="98"/>
      <c r="T1596" s="98"/>
      <c r="U1596" s="99"/>
      <c r="V1596" s="98"/>
      <c r="W1596" s="98"/>
      <c r="X1596" s="99"/>
      <c r="Y1596" s="98"/>
    </row>
    <row r="1597" spans="2:25" s="90" customFormat="1" ht="21" customHeight="1">
      <c r="B1597" s="101"/>
      <c r="C1597" s="98"/>
      <c r="D1597" s="102"/>
      <c r="E1597" s="103"/>
      <c r="F1597" s="103"/>
      <c r="G1597" s="104"/>
      <c r="H1597" s="104"/>
      <c r="I1597" s="99"/>
      <c r="J1597" s="99"/>
      <c r="K1597" s="98"/>
      <c r="L1597" s="99"/>
      <c r="M1597" s="98"/>
      <c r="N1597" s="100"/>
      <c r="O1597" s="100"/>
      <c r="P1597" s="97"/>
      <c r="Q1597" s="98"/>
      <c r="R1597" s="98"/>
      <c r="S1597" s="98"/>
      <c r="T1597" s="98"/>
      <c r="U1597" s="99"/>
      <c r="V1597" s="98"/>
      <c r="W1597" s="98"/>
      <c r="X1597" s="99"/>
      <c r="Y1597" s="98"/>
    </row>
    <row r="1598" spans="2:25" s="90" customFormat="1" ht="21" customHeight="1">
      <c r="B1598" s="101"/>
      <c r="C1598" s="98"/>
      <c r="D1598" s="102"/>
      <c r="E1598" s="103"/>
      <c r="F1598" s="103"/>
      <c r="G1598" s="104"/>
      <c r="H1598" s="104"/>
      <c r="I1598" s="99"/>
      <c r="J1598" s="99"/>
      <c r="K1598" s="98"/>
      <c r="L1598" s="99"/>
      <c r="M1598" s="98"/>
      <c r="N1598" s="100"/>
      <c r="O1598" s="100"/>
      <c r="P1598" s="97"/>
      <c r="Q1598" s="98"/>
      <c r="R1598" s="98"/>
      <c r="S1598" s="98"/>
      <c r="T1598" s="98"/>
      <c r="U1598" s="99"/>
      <c r="V1598" s="98"/>
      <c r="W1598" s="98"/>
      <c r="X1598" s="99"/>
      <c r="Y1598" s="98"/>
    </row>
    <row r="1599" spans="2:25" s="90" customFormat="1" ht="21" customHeight="1">
      <c r="B1599" s="101"/>
      <c r="C1599" s="98"/>
      <c r="D1599" s="102"/>
      <c r="E1599" s="103"/>
      <c r="F1599" s="103"/>
      <c r="G1599" s="104"/>
      <c r="H1599" s="104"/>
      <c r="I1599" s="99"/>
      <c r="J1599" s="99"/>
      <c r="K1599" s="98"/>
      <c r="L1599" s="99"/>
      <c r="M1599" s="98"/>
      <c r="N1599" s="100"/>
      <c r="O1599" s="100"/>
      <c r="P1599" s="97"/>
      <c r="Q1599" s="98"/>
      <c r="R1599" s="98"/>
      <c r="S1599" s="98"/>
      <c r="T1599" s="98"/>
      <c r="U1599" s="99"/>
      <c r="V1599" s="98"/>
      <c r="W1599" s="98"/>
      <c r="X1599" s="99"/>
      <c r="Y1599" s="98"/>
    </row>
    <row r="1600" spans="2:25" s="90" customFormat="1" ht="21" customHeight="1">
      <c r="B1600" s="101"/>
      <c r="C1600" s="98"/>
      <c r="D1600" s="102"/>
      <c r="E1600" s="103"/>
      <c r="F1600" s="103"/>
      <c r="G1600" s="104"/>
      <c r="H1600" s="104"/>
      <c r="I1600" s="99"/>
      <c r="J1600" s="99"/>
      <c r="K1600" s="98"/>
      <c r="L1600" s="99"/>
      <c r="M1600" s="98"/>
      <c r="N1600" s="100"/>
      <c r="O1600" s="100"/>
      <c r="P1600" s="97"/>
      <c r="Q1600" s="98"/>
      <c r="R1600" s="98"/>
      <c r="S1600" s="98"/>
      <c r="T1600" s="98"/>
      <c r="U1600" s="99"/>
      <c r="V1600" s="98"/>
      <c r="W1600" s="98"/>
      <c r="X1600" s="99"/>
      <c r="Y1600" s="98"/>
    </row>
    <row r="1601" spans="2:25" s="90" customFormat="1" ht="21" customHeight="1">
      <c r="B1601" s="101"/>
      <c r="C1601" s="98"/>
      <c r="D1601" s="102"/>
      <c r="E1601" s="103"/>
      <c r="F1601" s="103"/>
      <c r="G1601" s="104"/>
      <c r="H1601" s="104"/>
      <c r="I1601" s="99"/>
      <c r="J1601" s="99"/>
      <c r="K1601" s="98"/>
      <c r="L1601" s="99"/>
      <c r="M1601" s="98"/>
      <c r="N1601" s="100"/>
      <c r="O1601" s="100"/>
      <c r="P1601" s="97"/>
      <c r="Q1601" s="98"/>
      <c r="R1601" s="98"/>
      <c r="S1601" s="98"/>
      <c r="T1601" s="98"/>
      <c r="U1601" s="99"/>
      <c r="V1601" s="98"/>
      <c r="W1601" s="98"/>
      <c r="X1601" s="99"/>
      <c r="Y1601" s="98"/>
    </row>
    <row r="1602" spans="2:25" s="90" customFormat="1" ht="21" customHeight="1">
      <c r="B1602" s="101"/>
      <c r="C1602" s="98"/>
      <c r="D1602" s="102"/>
      <c r="E1602" s="103"/>
      <c r="F1602" s="103"/>
      <c r="G1602" s="104"/>
      <c r="H1602" s="104"/>
      <c r="I1602" s="99"/>
      <c r="J1602" s="99"/>
      <c r="K1602" s="98"/>
      <c r="L1602" s="99"/>
      <c r="M1602" s="98"/>
      <c r="N1602" s="100"/>
      <c r="O1602" s="100"/>
      <c r="P1602" s="97"/>
      <c r="Q1602" s="98"/>
      <c r="R1602" s="98"/>
      <c r="S1602" s="98"/>
      <c r="T1602" s="98"/>
      <c r="U1602" s="99"/>
      <c r="V1602" s="98"/>
      <c r="W1602" s="98"/>
      <c r="X1602" s="99"/>
      <c r="Y1602" s="98"/>
    </row>
    <row r="1603" spans="2:25" s="90" customFormat="1" ht="21" customHeight="1">
      <c r="B1603" s="101"/>
      <c r="C1603" s="98"/>
      <c r="D1603" s="102"/>
      <c r="E1603" s="103"/>
      <c r="F1603" s="103"/>
      <c r="G1603" s="104"/>
      <c r="H1603" s="104"/>
      <c r="I1603" s="99"/>
      <c r="J1603" s="99"/>
      <c r="K1603" s="98"/>
      <c r="L1603" s="99"/>
      <c r="M1603" s="98"/>
      <c r="N1603" s="100"/>
      <c r="O1603" s="100"/>
      <c r="P1603" s="97"/>
      <c r="Q1603" s="98"/>
      <c r="R1603" s="98"/>
      <c r="S1603" s="98"/>
      <c r="T1603" s="98"/>
      <c r="U1603" s="99"/>
      <c r="V1603" s="98"/>
      <c r="W1603" s="98"/>
      <c r="X1603" s="99"/>
      <c r="Y1603" s="98"/>
    </row>
    <row r="1604" spans="2:25" s="90" customFormat="1" ht="21" customHeight="1">
      <c r="B1604" s="101"/>
      <c r="C1604" s="98"/>
      <c r="D1604" s="102"/>
      <c r="E1604" s="103"/>
      <c r="F1604" s="103"/>
      <c r="G1604" s="104"/>
      <c r="H1604" s="104"/>
      <c r="I1604" s="99"/>
      <c r="J1604" s="99"/>
      <c r="K1604" s="98"/>
      <c r="L1604" s="99"/>
      <c r="M1604" s="98"/>
      <c r="N1604" s="100"/>
      <c r="O1604" s="100"/>
      <c r="P1604" s="97"/>
      <c r="Q1604" s="98"/>
      <c r="R1604" s="98"/>
      <c r="S1604" s="98"/>
      <c r="T1604" s="98"/>
      <c r="U1604" s="99"/>
      <c r="V1604" s="98"/>
      <c r="W1604" s="98"/>
      <c r="X1604" s="99"/>
      <c r="Y1604" s="98"/>
    </row>
    <row r="1605" spans="2:25" s="90" customFormat="1" ht="21" customHeight="1">
      <c r="B1605" s="101"/>
      <c r="C1605" s="98"/>
      <c r="D1605" s="102"/>
      <c r="E1605" s="103"/>
      <c r="F1605" s="103"/>
      <c r="G1605" s="104"/>
      <c r="H1605" s="104"/>
      <c r="I1605" s="99"/>
      <c r="J1605" s="99"/>
      <c r="K1605" s="98"/>
      <c r="L1605" s="99"/>
      <c r="M1605" s="98"/>
      <c r="N1605" s="100"/>
      <c r="O1605" s="100"/>
      <c r="P1605" s="97"/>
      <c r="Q1605" s="98"/>
      <c r="R1605" s="98"/>
      <c r="S1605" s="98"/>
      <c r="T1605" s="98"/>
      <c r="U1605" s="99"/>
      <c r="V1605" s="98"/>
      <c r="W1605" s="98"/>
      <c r="X1605" s="99"/>
      <c r="Y1605" s="98"/>
    </row>
    <row r="1606" spans="2:25" s="90" customFormat="1" ht="21" customHeight="1">
      <c r="B1606" s="101"/>
      <c r="C1606" s="98"/>
      <c r="D1606" s="102"/>
      <c r="E1606" s="103"/>
      <c r="F1606" s="103"/>
      <c r="G1606" s="104"/>
      <c r="H1606" s="104"/>
      <c r="I1606" s="99"/>
      <c r="J1606" s="99"/>
      <c r="K1606" s="98"/>
      <c r="L1606" s="99"/>
      <c r="M1606" s="98"/>
      <c r="N1606" s="100"/>
      <c r="O1606" s="100"/>
      <c r="P1606" s="97"/>
      <c r="Q1606" s="98"/>
      <c r="R1606" s="98"/>
      <c r="S1606" s="98"/>
      <c r="T1606" s="98"/>
      <c r="U1606" s="99"/>
      <c r="V1606" s="98"/>
      <c r="W1606" s="98"/>
      <c r="X1606" s="99"/>
      <c r="Y1606" s="98"/>
    </row>
    <row r="1607" spans="2:25" s="90" customFormat="1" ht="21" customHeight="1">
      <c r="B1607" s="101"/>
      <c r="C1607" s="98"/>
      <c r="D1607" s="102"/>
      <c r="E1607" s="103"/>
      <c r="F1607" s="103"/>
      <c r="G1607" s="104"/>
      <c r="H1607" s="104"/>
      <c r="I1607" s="99"/>
      <c r="J1607" s="99"/>
      <c r="K1607" s="98"/>
      <c r="L1607" s="99"/>
      <c r="M1607" s="98"/>
      <c r="N1607" s="100"/>
      <c r="O1607" s="100"/>
      <c r="P1607" s="97"/>
      <c r="Q1607" s="98"/>
      <c r="R1607" s="98"/>
      <c r="S1607" s="98"/>
      <c r="T1607" s="98"/>
      <c r="U1607" s="99"/>
      <c r="V1607" s="98"/>
      <c r="W1607" s="98"/>
      <c r="X1607" s="99"/>
      <c r="Y1607" s="98"/>
    </row>
    <row r="1608" spans="2:25" s="90" customFormat="1" ht="21" customHeight="1">
      <c r="B1608" s="101"/>
      <c r="C1608" s="98"/>
      <c r="D1608" s="102"/>
      <c r="E1608" s="103"/>
      <c r="F1608" s="103"/>
      <c r="G1608" s="104"/>
      <c r="H1608" s="104"/>
      <c r="I1608" s="99"/>
      <c r="J1608" s="99"/>
      <c r="K1608" s="98"/>
      <c r="L1608" s="99"/>
      <c r="M1608" s="98"/>
      <c r="N1608" s="100"/>
      <c r="O1608" s="100"/>
      <c r="P1608" s="97"/>
      <c r="Q1608" s="98"/>
      <c r="R1608" s="98"/>
      <c r="S1608" s="98"/>
      <c r="T1608" s="98"/>
      <c r="U1608" s="99"/>
      <c r="V1608" s="98"/>
      <c r="W1608" s="98"/>
      <c r="X1608" s="99"/>
      <c r="Y1608" s="98"/>
    </row>
    <row r="1609" spans="2:25" s="90" customFormat="1" ht="21" customHeight="1">
      <c r="B1609" s="101"/>
      <c r="C1609" s="98"/>
      <c r="D1609" s="102"/>
      <c r="E1609" s="103"/>
      <c r="F1609" s="103"/>
      <c r="G1609" s="104"/>
      <c r="H1609" s="104"/>
      <c r="I1609" s="99"/>
      <c r="J1609" s="99"/>
      <c r="K1609" s="98"/>
      <c r="L1609" s="99"/>
      <c r="M1609" s="98"/>
      <c r="N1609" s="100"/>
      <c r="O1609" s="100"/>
      <c r="P1609" s="97"/>
      <c r="Q1609" s="98"/>
      <c r="R1609" s="98"/>
      <c r="S1609" s="98"/>
      <c r="T1609" s="98"/>
      <c r="U1609" s="99"/>
      <c r="V1609" s="98"/>
      <c r="W1609" s="98"/>
      <c r="X1609" s="99"/>
      <c r="Y1609" s="98"/>
    </row>
    <row r="1610" spans="2:25" s="90" customFormat="1" ht="21" customHeight="1">
      <c r="B1610" s="101"/>
      <c r="C1610" s="98"/>
      <c r="D1610" s="102"/>
      <c r="E1610" s="103"/>
      <c r="F1610" s="103"/>
      <c r="G1610" s="104"/>
      <c r="H1610" s="104"/>
      <c r="I1610" s="99"/>
      <c r="J1610" s="99"/>
      <c r="K1610" s="98"/>
      <c r="L1610" s="99"/>
      <c r="M1610" s="98"/>
      <c r="N1610" s="100"/>
      <c r="O1610" s="100"/>
      <c r="P1610" s="97"/>
      <c r="Q1610" s="98"/>
      <c r="R1610" s="98"/>
      <c r="S1610" s="98"/>
      <c r="T1610" s="98"/>
      <c r="U1610" s="99"/>
      <c r="V1610" s="98"/>
      <c r="W1610" s="98"/>
      <c r="X1610" s="99"/>
      <c r="Y1610" s="98"/>
    </row>
    <row r="1611" spans="2:25" s="90" customFormat="1" ht="21" customHeight="1">
      <c r="B1611" s="101"/>
      <c r="C1611" s="98"/>
      <c r="D1611" s="102"/>
      <c r="E1611" s="103"/>
      <c r="F1611" s="103"/>
      <c r="G1611" s="104"/>
      <c r="H1611" s="104"/>
      <c r="I1611" s="99"/>
      <c r="J1611" s="99"/>
      <c r="K1611" s="98"/>
      <c r="L1611" s="99"/>
      <c r="M1611" s="98"/>
      <c r="N1611" s="100"/>
      <c r="O1611" s="100"/>
      <c r="P1611" s="97"/>
      <c r="Q1611" s="98"/>
      <c r="R1611" s="98"/>
      <c r="S1611" s="98"/>
      <c r="T1611" s="98"/>
      <c r="U1611" s="99"/>
      <c r="V1611" s="98"/>
      <c r="W1611" s="98"/>
      <c r="X1611" s="99"/>
      <c r="Y1611" s="98"/>
    </row>
    <row r="1612" spans="2:25" s="90" customFormat="1" ht="21" customHeight="1">
      <c r="B1612" s="101"/>
      <c r="C1612" s="98"/>
      <c r="D1612" s="102"/>
      <c r="E1612" s="103"/>
      <c r="F1612" s="103"/>
      <c r="G1612" s="104"/>
      <c r="H1612" s="104"/>
      <c r="I1612" s="99"/>
      <c r="J1612" s="99"/>
      <c r="K1612" s="98"/>
      <c r="L1612" s="99"/>
      <c r="M1612" s="98"/>
      <c r="N1612" s="100"/>
      <c r="O1612" s="100"/>
      <c r="P1612" s="97"/>
      <c r="Q1612" s="98"/>
      <c r="R1612" s="98"/>
      <c r="S1612" s="98"/>
      <c r="T1612" s="98"/>
      <c r="U1612" s="99"/>
      <c r="V1612" s="98"/>
      <c r="W1612" s="98"/>
      <c r="X1612" s="99"/>
      <c r="Y1612" s="98"/>
    </row>
    <row r="1613" spans="2:25" s="90" customFormat="1" ht="21" customHeight="1">
      <c r="B1613" s="101"/>
      <c r="C1613" s="98"/>
      <c r="D1613" s="102"/>
      <c r="E1613" s="103"/>
      <c r="F1613" s="103"/>
      <c r="G1613" s="104"/>
      <c r="H1613" s="104"/>
      <c r="I1613" s="99"/>
      <c r="J1613" s="99"/>
      <c r="K1613" s="98"/>
      <c r="L1613" s="99"/>
      <c r="M1613" s="98"/>
      <c r="N1613" s="100"/>
      <c r="O1613" s="100"/>
      <c r="P1613" s="97"/>
      <c r="Q1613" s="98"/>
      <c r="R1613" s="98"/>
      <c r="S1613" s="98"/>
      <c r="T1613" s="98"/>
      <c r="U1613" s="99"/>
      <c r="V1613" s="98"/>
      <c r="W1613" s="98"/>
      <c r="X1613" s="99"/>
      <c r="Y1613" s="98"/>
    </row>
    <row r="1614" spans="2:25" s="90" customFormat="1" ht="21" customHeight="1">
      <c r="B1614" s="101"/>
      <c r="C1614" s="98"/>
      <c r="D1614" s="102"/>
      <c r="E1614" s="103"/>
      <c r="F1614" s="103"/>
      <c r="G1614" s="104"/>
      <c r="H1614" s="104"/>
      <c r="I1614" s="99"/>
      <c r="J1614" s="99"/>
      <c r="K1614" s="98"/>
      <c r="L1614" s="99"/>
      <c r="M1614" s="98"/>
      <c r="N1614" s="100"/>
      <c r="O1614" s="100"/>
      <c r="P1614" s="97"/>
      <c r="Q1614" s="98"/>
      <c r="R1614" s="98"/>
      <c r="S1614" s="98"/>
      <c r="T1614" s="98"/>
      <c r="U1614" s="99"/>
      <c r="V1614" s="98"/>
      <c r="W1614" s="98"/>
      <c r="X1614" s="99"/>
      <c r="Y1614" s="98"/>
    </row>
    <row r="1615" spans="2:25" s="90" customFormat="1" ht="21" customHeight="1">
      <c r="B1615" s="101"/>
      <c r="C1615" s="98"/>
      <c r="D1615" s="102"/>
      <c r="E1615" s="103"/>
      <c r="F1615" s="103"/>
      <c r="G1615" s="104"/>
      <c r="H1615" s="104"/>
      <c r="I1615" s="99"/>
      <c r="J1615" s="99"/>
      <c r="K1615" s="98"/>
      <c r="L1615" s="99"/>
      <c r="M1615" s="98"/>
      <c r="N1615" s="100"/>
      <c r="O1615" s="100"/>
      <c r="P1615" s="97"/>
      <c r="Q1615" s="98"/>
      <c r="R1615" s="98"/>
      <c r="S1615" s="98"/>
      <c r="T1615" s="98"/>
      <c r="U1615" s="99"/>
      <c r="V1615" s="98"/>
      <c r="W1615" s="98"/>
      <c r="X1615" s="99"/>
      <c r="Y1615" s="98"/>
    </row>
    <row r="1616" spans="2:25" s="90" customFormat="1" ht="21" customHeight="1">
      <c r="B1616" s="101"/>
      <c r="C1616" s="98"/>
      <c r="D1616" s="102"/>
      <c r="E1616" s="103"/>
      <c r="F1616" s="103"/>
      <c r="G1616" s="104"/>
      <c r="H1616" s="104"/>
      <c r="I1616" s="99"/>
      <c r="J1616" s="99"/>
      <c r="K1616" s="98"/>
      <c r="L1616" s="99"/>
      <c r="M1616" s="98"/>
      <c r="N1616" s="100"/>
      <c r="O1616" s="100"/>
      <c r="P1616" s="97"/>
      <c r="Q1616" s="98"/>
      <c r="R1616" s="98"/>
      <c r="S1616" s="98"/>
      <c r="T1616" s="98"/>
      <c r="U1616" s="99"/>
      <c r="V1616" s="98"/>
      <c r="W1616" s="98"/>
      <c r="X1616" s="99"/>
      <c r="Y1616" s="98"/>
    </row>
    <row r="1617" spans="2:25" s="90" customFormat="1" ht="21" customHeight="1">
      <c r="B1617" s="101"/>
      <c r="C1617" s="98"/>
      <c r="D1617" s="102"/>
      <c r="E1617" s="103"/>
      <c r="F1617" s="103"/>
      <c r="G1617" s="104"/>
      <c r="H1617" s="104"/>
      <c r="I1617" s="99"/>
      <c r="J1617" s="99"/>
      <c r="K1617" s="98"/>
      <c r="L1617" s="99"/>
      <c r="M1617" s="98"/>
      <c r="N1617" s="100"/>
      <c r="O1617" s="100"/>
      <c r="P1617" s="97"/>
      <c r="Q1617" s="98"/>
      <c r="R1617" s="98"/>
      <c r="S1617" s="98"/>
      <c r="T1617" s="98"/>
      <c r="U1617" s="99"/>
      <c r="V1617" s="98"/>
      <c r="W1617" s="98"/>
      <c r="X1617" s="99"/>
      <c r="Y1617" s="98"/>
    </row>
    <row r="1618" spans="2:25" s="90" customFormat="1" ht="21" customHeight="1">
      <c r="B1618" s="101"/>
      <c r="C1618" s="98"/>
      <c r="D1618" s="102"/>
      <c r="E1618" s="103"/>
      <c r="F1618" s="103"/>
      <c r="G1618" s="104"/>
      <c r="H1618" s="104"/>
      <c r="I1618" s="99"/>
      <c r="J1618" s="99"/>
      <c r="K1618" s="98"/>
      <c r="L1618" s="99"/>
      <c r="M1618" s="98"/>
      <c r="N1618" s="100"/>
      <c r="O1618" s="100"/>
      <c r="P1618" s="97"/>
      <c r="Q1618" s="98"/>
      <c r="R1618" s="98"/>
      <c r="S1618" s="98"/>
      <c r="T1618" s="98"/>
      <c r="U1618" s="99"/>
      <c r="V1618" s="98"/>
      <c r="W1618" s="98"/>
      <c r="X1618" s="99"/>
      <c r="Y1618" s="98"/>
    </row>
    <row r="1619" spans="2:25" s="90" customFormat="1" ht="21" customHeight="1">
      <c r="B1619" s="101"/>
      <c r="C1619" s="98"/>
      <c r="D1619" s="102"/>
      <c r="E1619" s="103"/>
      <c r="F1619" s="103"/>
      <c r="G1619" s="104"/>
      <c r="H1619" s="104"/>
      <c r="I1619" s="99"/>
      <c r="J1619" s="99"/>
      <c r="K1619" s="98"/>
      <c r="L1619" s="99"/>
      <c r="M1619" s="98"/>
      <c r="N1619" s="100"/>
      <c r="O1619" s="100"/>
      <c r="P1619" s="97"/>
      <c r="Q1619" s="98"/>
      <c r="R1619" s="98"/>
      <c r="S1619" s="98"/>
      <c r="T1619" s="98"/>
      <c r="U1619" s="99"/>
      <c r="V1619" s="98"/>
      <c r="W1619" s="98"/>
      <c r="X1619" s="99"/>
      <c r="Y1619" s="98"/>
    </row>
    <row r="1620" spans="2:25" s="90" customFormat="1" ht="21" customHeight="1">
      <c r="B1620" s="101"/>
      <c r="C1620" s="98"/>
      <c r="D1620" s="102"/>
      <c r="E1620" s="103"/>
      <c r="F1620" s="103"/>
      <c r="G1620" s="104"/>
      <c r="H1620" s="104"/>
      <c r="I1620" s="99"/>
      <c r="J1620" s="99"/>
      <c r="K1620" s="98"/>
      <c r="L1620" s="99"/>
      <c r="M1620" s="98"/>
      <c r="N1620" s="100"/>
      <c r="O1620" s="100"/>
      <c r="P1620" s="97"/>
      <c r="Q1620" s="98"/>
      <c r="R1620" s="98"/>
      <c r="S1620" s="98"/>
      <c r="T1620" s="98"/>
      <c r="U1620" s="99"/>
      <c r="V1620" s="98"/>
      <c r="W1620" s="98"/>
      <c r="X1620" s="99"/>
      <c r="Y1620" s="98"/>
    </row>
    <row r="1621" spans="2:25" s="90" customFormat="1" ht="21" customHeight="1">
      <c r="B1621" s="101"/>
      <c r="C1621" s="98"/>
      <c r="D1621" s="102"/>
      <c r="E1621" s="103"/>
      <c r="F1621" s="103"/>
      <c r="G1621" s="104"/>
      <c r="H1621" s="104"/>
      <c r="I1621" s="99"/>
      <c r="J1621" s="99"/>
      <c r="K1621" s="98"/>
      <c r="L1621" s="99"/>
      <c r="M1621" s="98"/>
      <c r="N1621" s="100"/>
      <c r="O1621" s="100"/>
      <c r="P1621" s="97"/>
      <c r="Q1621" s="98"/>
      <c r="R1621" s="98"/>
      <c r="S1621" s="98"/>
      <c r="T1621" s="98"/>
      <c r="U1621" s="99"/>
      <c r="V1621" s="98"/>
      <c r="W1621" s="98"/>
      <c r="X1621" s="99"/>
      <c r="Y1621" s="98"/>
    </row>
    <row r="1622" spans="2:25" s="90" customFormat="1" ht="21" customHeight="1">
      <c r="B1622" s="101"/>
      <c r="C1622" s="98"/>
      <c r="D1622" s="102"/>
      <c r="E1622" s="103"/>
      <c r="F1622" s="103"/>
      <c r="G1622" s="104"/>
      <c r="H1622" s="104"/>
      <c r="I1622" s="99"/>
      <c r="J1622" s="99"/>
      <c r="K1622" s="98"/>
      <c r="L1622" s="99"/>
      <c r="M1622" s="98"/>
      <c r="N1622" s="100"/>
      <c r="O1622" s="100"/>
      <c r="P1622" s="97"/>
      <c r="Q1622" s="98"/>
      <c r="R1622" s="98"/>
      <c r="S1622" s="98"/>
      <c r="T1622" s="98"/>
      <c r="U1622" s="99"/>
      <c r="V1622" s="98"/>
      <c r="W1622" s="98"/>
      <c r="X1622" s="99"/>
      <c r="Y1622" s="98"/>
    </row>
    <row r="1623" spans="2:25" s="90" customFormat="1" ht="21" customHeight="1">
      <c r="B1623" s="101"/>
      <c r="C1623" s="98"/>
      <c r="D1623" s="102"/>
      <c r="E1623" s="103"/>
      <c r="F1623" s="103"/>
      <c r="G1623" s="104"/>
      <c r="H1623" s="104"/>
      <c r="I1623" s="99"/>
      <c r="J1623" s="99"/>
      <c r="K1623" s="98"/>
      <c r="L1623" s="99"/>
      <c r="M1623" s="98"/>
      <c r="N1623" s="100"/>
      <c r="O1623" s="100"/>
      <c r="P1623" s="97"/>
      <c r="Q1623" s="98"/>
      <c r="R1623" s="98"/>
      <c r="S1623" s="98"/>
      <c r="T1623" s="98"/>
      <c r="U1623" s="99"/>
      <c r="V1623" s="98"/>
      <c r="W1623" s="98"/>
      <c r="X1623" s="99"/>
      <c r="Y1623" s="98"/>
    </row>
    <row r="1624" spans="2:25" s="90" customFormat="1" ht="21" customHeight="1">
      <c r="B1624" s="101"/>
      <c r="C1624" s="98"/>
      <c r="D1624" s="102"/>
      <c r="E1624" s="103"/>
      <c r="F1624" s="103"/>
      <c r="G1624" s="104"/>
      <c r="H1624" s="104"/>
      <c r="I1624" s="99"/>
      <c r="J1624" s="99"/>
      <c r="K1624" s="98"/>
      <c r="L1624" s="99"/>
      <c r="M1624" s="98"/>
      <c r="N1624" s="100"/>
      <c r="O1624" s="100"/>
      <c r="P1624" s="97"/>
      <c r="Q1624" s="98"/>
      <c r="R1624" s="98"/>
      <c r="S1624" s="98"/>
      <c r="T1624" s="98"/>
      <c r="U1624" s="99"/>
      <c r="V1624" s="98"/>
      <c r="W1624" s="98"/>
      <c r="X1624" s="99"/>
      <c r="Y1624" s="98"/>
    </row>
    <row r="1625" spans="2:25" s="90" customFormat="1" ht="21" customHeight="1">
      <c r="B1625" s="101"/>
      <c r="C1625" s="98"/>
      <c r="D1625" s="102"/>
      <c r="E1625" s="103"/>
      <c r="F1625" s="103"/>
      <c r="G1625" s="104"/>
      <c r="H1625" s="104"/>
      <c r="I1625" s="99"/>
      <c r="J1625" s="99"/>
      <c r="K1625" s="98"/>
      <c r="L1625" s="99"/>
      <c r="M1625" s="98"/>
      <c r="N1625" s="100"/>
      <c r="O1625" s="100"/>
      <c r="P1625" s="97"/>
      <c r="Q1625" s="98"/>
      <c r="R1625" s="98"/>
      <c r="S1625" s="98"/>
      <c r="T1625" s="98"/>
      <c r="U1625" s="99"/>
      <c r="V1625" s="98"/>
      <c r="W1625" s="98"/>
      <c r="X1625" s="99"/>
      <c r="Y1625" s="98"/>
    </row>
    <row r="1626" spans="2:25" s="90" customFormat="1" ht="21" customHeight="1">
      <c r="B1626" s="101"/>
      <c r="C1626" s="98"/>
      <c r="D1626" s="102"/>
      <c r="E1626" s="103"/>
      <c r="F1626" s="103"/>
      <c r="G1626" s="104"/>
      <c r="H1626" s="104"/>
      <c r="I1626" s="99"/>
      <c r="J1626" s="99"/>
      <c r="K1626" s="98"/>
      <c r="L1626" s="99"/>
      <c r="M1626" s="98"/>
      <c r="N1626" s="100"/>
      <c r="O1626" s="100"/>
      <c r="P1626" s="97"/>
      <c r="Q1626" s="98"/>
      <c r="R1626" s="98"/>
      <c r="S1626" s="98"/>
      <c r="T1626" s="98"/>
      <c r="U1626" s="99"/>
      <c r="V1626" s="98"/>
      <c r="W1626" s="98"/>
      <c r="X1626" s="99"/>
      <c r="Y1626" s="98"/>
    </row>
    <row r="1627" spans="2:25" s="90" customFormat="1" ht="21" customHeight="1">
      <c r="B1627" s="101"/>
      <c r="C1627" s="98"/>
      <c r="D1627" s="102"/>
      <c r="E1627" s="103"/>
      <c r="F1627" s="103"/>
      <c r="G1627" s="104"/>
      <c r="H1627" s="104"/>
      <c r="I1627" s="99"/>
      <c r="J1627" s="99"/>
      <c r="K1627" s="98"/>
      <c r="L1627" s="99"/>
      <c r="M1627" s="98"/>
      <c r="N1627" s="100"/>
      <c r="O1627" s="100"/>
      <c r="P1627" s="97"/>
      <c r="Q1627" s="98"/>
      <c r="R1627" s="98"/>
      <c r="S1627" s="98"/>
      <c r="T1627" s="98"/>
      <c r="U1627" s="99"/>
      <c r="V1627" s="98"/>
      <c r="W1627" s="98"/>
      <c r="X1627" s="99"/>
      <c r="Y1627" s="98"/>
    </row>
    <row r="1628" spans="2:25" s="90" customFormat="1" ht="21" customHeight="1">
      <c r="B1628" s="101"/>
      <c r="C1628" s="98"/>
      <c r="D1628" s="102"/>
      <c r="E1628" s="103"/>
      <c r="F1628" s="103"/>
      <c r="G1628" s="104"/>
      <c r="H1628" s="104"/>
      <c r="I1628" s="99"/>
      <c r="J1628" s="99"/>
      <c r="K1628" s="98"/>
      <c r="L1628" s="99"/>
      <c r="M1628" s="98"/>
      <c r="N1628" s="100"/>
      <c r="O1628" s="100"/>
      <c r="P1628" s="97"/>
      <c r="Q1628" s="98"/>
      <c r="R1628" s="98"/>
      <c r="S1628" s="98"/>
      <c r="T1628" s="98"/>
      <c r="U1628" s="99"/>
      <c r="V1628" s="98"/>
      <c r="W1628" s="98"/>
      <c r="X1628" s="99"/>
      <c r="Y1628" s="98"/>
    </row>
    <row r="1629" spans="2:25" s="90" customFormat="1" ht="21" customHeight="1">
      <c r="B1629" s="101"/>
      <c r="C1629" s="98"/>
      <c r="D1629" s="102"/>
      <c r="E1629" s="103"/>
      <c r="F1629" s="103"/>
      <c r="G1629" s="104"/>
      <c r="H1629" s="104"/>
      <c r="I1629" s="99"/>
      <c r="J1629" s="99"/>
      <c r="K1629" s="98"/>
      <c r="L1629" s="99"/>
      <c r="M1629" s="98"/>
      <c r="N1629" s="100"/>
      <c r="O1629" s="100"/>
      <c r="P1629" s="97"/>
      <c r="Q1629" s="98"/>
      <c r="R1629" s="98"/>
      <c r="S1629" s="98"/>
      <c r="T1629" s="98"/>
      <c r="U1629" s="99"/>
      <c r="V1629" s="98"/>
      <c r="W1629" s="98"/>
      <c r="X1629" s="99"/>
      <c r="Y1629" s="98"/>
    </row>
    <row r="1630" spans="2:25" s="90" customFormat="1" ht="21" customHeight="1">
      <c r="B1630" s="101"/>
      <c r="C1630" s="98"/>
      <c r="D1630" s="102"/>
      <c r="E1630" s="103"/>
      <c r="F1630" s="103"/>
      <c r="G1630" s="104"/>
      <c r="H1630" s="104"/>
      <c r="I1630" s="99"/>
      <c r="J1630" s="99"/>
      <c r="K1630" s="98"/>
      <c r="L1630" s="99"/>
      <c r="M1630" s="98"/>
      <c r="N1630" s="100"/>
      <c r="O1630" s="100"/>
      <c r="P1630" s="97"/>
      <c r="Q1630" s="98"/>
      <c r="R1630" s="98"/>
      <c r="S1630" s="98"/>
      <c r="T1630" s="98"/>
      <c r="U1630" s="99"/>
      <c r="V1630" s="98"/>
      <c r="W1630" s="98"/>
      <c r="X1630" s="99"/>
      <c r="Y1630" s="98"/>
    </row>
    <row r="1631" spans="2:25" s="90" customFormat="1" ht="21" customHeight="1">
      <c r="B1631" s="101"/>
      <c r="C1631" s="98"/>
      <c r="D1631" s="102"/>
      <c r="E1631" s="103"/>
      <c r="F1631" s="103"/>
      <c r="G1631" s="104"/>
      <c r="H1631" s="104"/>
      <c r="I1631" s="99"/>
      <c r="J1631" s="99"/>
      <c r="K1631" s="98"/>
      <c r="L1631" s="99"/>
      <c r="M1631" s="98"/>
      <c r="N1631" s="100"/>
      <c r="O1631" s="100"/>
      <c r="P1631" s="97"/>
      <c r="Q1631" s="98"/>
      <c r="R1631" s="98"/>
      <c r="S1631" s="98"/>
      <c r="T1631" s="98"/>
      <c r="U1631" s="99"/>
      <c r="V1631" s="98"/>
      <c r="W1631" s="98"/>
      <c r="X1631" s="99"/>
      <c r="Y1631" s="98"/>
    </row>
    <row r="1632" spans="2:25" s="90" customFormat="1" ht="21" customHeight="1">
      <c r="B1632" s="101"/>
      <c r="C1632" s="98"/>
      <c r="D1632" s="102"/>
      <c r="E1632" s="103"/>
      <c r="F1632" s="103"/>
      <c r="G1632" s="104"/>
      <c r="H1632" s="104"/>
      <c r="I1632" s="99"/>
      <c r="J1632" s="99"/>
      <c r="K1632" s="98"/>
      <c r="L1632" s="99"/>
      <c r="M1632" s="98"/>
      <c r="N1632" s="100"/>
      <c r="O1632" s="100"/>
      <c r="P1632" s="97"/>
      <c r="Q1632" s="98"/>
      <c r="R1632" s="98"/>
      <c r="S1632" s="98"/>
      <c r="T1632" s="98"/>
      <c r="U1632" s="99"/>
      <c r="V1632" s="98"/>
      <c r="W1632" s="98"/>
      <c r="X1632" s="99"/>
      <c r="Y1632" s="98"/>
    </row>
    <row r="1633" spans="2:25" s="90" customFormat="1" ht="21" customHeight="1">
      <c r="B1633" s="101"/>
      <c r="C1633" s="98"/>
      <c r="D1633" s="102"/>
      <c r="E1633" s="103"/>
      <c r="F1633" s="103"/>
      <c r="G1633" s="104"/>
      <c r="H1633" s="104"/>
      <c r="I1633" s="99"/>
      <c r="J1633" s="99"/>
      <c r="K1633" s="98"/>
      <c r="L1633" s="99"/>
      <c r="M1633" s="98"/>
      <c r="N1633" s="100"/>
      <c r="O1633" s="100"/>
      <c r="P1633" s="97"/>
      <c r="Q1633" s="98"/>
      <c r="R1633" s="98"/>
      <c r="S1633" s="98"/>
      <c r="T1633" s="98"/>
      <c r="U1633" s="99"/>
      <c r="V1633" s="98"/>
      <c r="W1633" s="98"/>
      <c r="X1633" s="99"/>
      <c r="Y1633" s="98"/>
    </row>
    <row r="1634" spans="2:25" s="90" customFormat="1" ht="21" customHeight="1">
      <c r="B1634" s="101"/>
      <c r="C1634" s="98"/>
      <c r="D1634" s="102"/>
      <c r="E1634" s="103"/>
      <c r="F1634" s="103"/>
      <c r="G1634" s="104"/>
      <c r="H1634" s="104"/>
      <c r="I1634" s="99"/>
      <c r="J1634" s="99"/>
      <c r="K1634" s="98"/>
      <c r="L1634" s="99"/>
      <c r="M1634" s="98"/>
      <c r="N1634" s="100"/>
      <c r="O1634" s="100"/>
      <c r="P1634" s="97"/>
      <c r="Q1634" s="98"/>
      <c r="R1634" s="98"/>
      <c r="S1634" s="98"/>
      <c r="T1634" s="98"/>
      <c r="U1634" s="99"/>
      <c r="V1634" s="98"/>
      <c r="W1634" s="98"/>
      <c r="X1634" s="99"/>
      <c r="Y1634" s="98"/>
    </row>
    <row r="1635" spans="2:25" s="90" customFormat="1" ht="21" customHeight="1">
      <c r="B1635" s="101"/>
      <c r="C1635" s="98"/>
      <c r="D1635" s="102"/>
      <c r="E1635" s="103"/>
      <c r="F1635" s="103"/>
      <c r="G1635" s="104"/>
      <c r="H1635" s="104"/>
      <c r="I1635" s="99"/>
      <c r="J1635" s="99"/>
      <c r="K1635" s="98"/>
      <c r="L1635" s="99"/>
      <c r="M1635" s="98"/>
      <c r="N1635" s="100"/>
      <c r="O1635" s="100"/>
      <c r="P1635" s="97"/>
      <c r="Q1635" s="98"/>
      <c r="R1635" s="98"/>
      <c r="S1635" s="98"/>
      <c r="T1635" s="98"/>
      <c r="U1635" s="99"/>
      <c r="V1635" s="98"/>
      <c r="W1635" s="98"/>
      <c r="X1635" s="99"/>
      <c r="Y1635" s="98"/>
    </row>
    <row r="1636" spans="2:25" s="90" customFormat="1" ht="21" customHeight="1">
      <c r="B1636" s="101"/>
      <c r="C1636" s="98"/>
      <c r="D1636" s="102"/>
      <c r="E1636" s="103"/>
      <c r="F1636" s="103"/>
      <c r="G1636" s="104"/>
      <c r="H1636" s="104"/>
      <c r="I1636" s="99"/>
      <c r="J1636" s="99"/>
      <c r="K1636" s="98"/>
      <c r="L1636" s="99"/>
      <c r="M1636" s="98"/>
      <c r="N1636" s="100"/>
      <c r="O1636" s="100"/>
      <c r="P1636" s="97"/>
      <c r="Q1636" s="98"/>
      <c r="R1636" s="98"/>
      <c r="S1636" s="98"/>
      <c r="T1636" s="98"/>
      <c r="U1636" s="99"/>
      <c r="V1636" s="98"/>
      <c r="W1636" s="98"/>
      <c r="X1636" s="99"/>
      <c r="Y1636" s="98"/>
    </row>
    <row r="1637" spans="2:25" s="90" customFormat="1" ht="21" customHeight="1">
      <c r="B1637" s="101"/>
      <c r="C1637" s="98"/>
      <c r="D1637" s="102"/>
      <c r="E1637" s="103"/>
      <c r="F1637" s="103"/>
      <c r="G1637" s="104"/>
      <c r="H1637" s="104"/>
      <c r="I1637" s="99"/>
      <c r="J1637" s="99"/>
      <c r="K1637" s="98"/>
      <c r="L1637" s="99"/>
      <c r="M1637" s="98"/>
      <c r="N1637" s="100"/>
      <c r="O1637" s="100"/>
      <c r="P1637" s="97"/>
      <c r="Q1637" s="98"/>
      <c r="R1637" s="98"/>
      <c r="S1637" s="98"/>
      <c r="T1637" s="98"/>
      <c r="U1637" s="99"/>
      <c r="V1637" s="98"/>
      <c r="W1637" s="98"/>
      <c r="X1637" s="99"/>
      <c r="Y1637" s="98"/>
    </row>
    <row r="1638" spans="2:25" s="90" customFormat="1" ht="21" customHeight="1">
      <c r="B1638" s="101"/>
      <c r="C1638" s="98"/>
      <c r="D1638" s="102"/>
      <c r="E1638" s="103"/>
      <c r="F1638" s="103"/>
      <c r="G1638" s="104"/>
      <c r="H1638" s="104"/>
      <c r="I1638" s="99"/>
      <c r="J1638" s="99"/>
      <c r="K1638" s="98"/>
      <c r="L1638" s="99"/>
      <c r="M1638" s="98"/>
      <c r="N1638" s="100"/>
      <c r="O1638" s="100"/>
      <c r="P1638" s="97"/>
      <c r="Q1638" s="98"/>
      <c r="R1638" s="98"/>
      <c r="S1638" s="98"/>
      <c r="T1638" s="98"/>
      <c r="U1638" s="99"/>
      <c r="V1638" s="98"/>
      <c r="W1638" s="98"/>
      <c r="X1638" s="99"/>
      <c r="Y1638" s="98"/>
    </row>
    <row r="1639" spans="2:25" s="90" customFormat="1" ht="21" customHeight="1">
      <c r="B1639" s="101"/>
      <c r="C1639" s="98"/>
      <c r="D1639" s="102"/>
      <c r="E1639" s="103"/>
      <c r="F1639" s="103"/>
      <c r="G1639" s="104"/>
      <c r="H1639" s="104"/>
      <c r="I1639" s="99"/>
      <c r="J1639" s="99"/>
      <c r="K1639" s="98"/>
      <c r="L1639" s="99"/>
      <c r="M1639" s="98"/>
      <c r="N1639" s="100"/>
      <c r="O1639" s="100"/>
      <c r="P1639" s="97"/>
      <c r="Q1639" s="98"/>
      <c r="R1639" s="98"/>
      <c r="S1639" s="98"/>
      <c r="T1639" s="98"/>
      <c r="U1639" s="99"/>
      <c r="V1639" s="98"/>
      <c r="W1639" s="98"/>
      <c r="X1639" s="99"/>
      <c r="Y1639" s="98"/>
    </row>
    <row r="1640" spans="2:25" s="90" customFormat="1" ht="21" customHeight="1">
      <c r="B1640" s="101"/>
      <c r="C1640" s="98"/>
      <c r="D1640" s="102"/>
      <c r="E1640" s="103"/>
      <c r="F1640" s="103"/>
      <c r="G1640" s="104"/>
      <c r="H1640" s="104"/>
      <c r="I1640" s="99"/>
      <c r="J1640" s="99"/>
      <c r="K1640" s="98"/>
      <c r="L1640" s="99"/>
      <c r="M1640" s="98"/>
      <c r="N1640" s="100"/>
      <c r="O1640" s="100"/>
      <c r="P1640" s="97"/>
      <c r="Q1640" s="98"/>
      <c r="R1640" s="98"/>
      <c r="S1640" s="98"/>
      <c r="T1640" s="98"/>
      <c r="U1640" s="99"/>
      <c r="V1640" s="98"/>
      <c r="W1640" s="98"/>
      <c r="X1640" s="99"/>
      <c r="Y1640" s="98"/>
    </row>
    <row r="1641" spans="2:25" s="90" customFormat="1" ht="21" customHeight="1">
      <c r="B1641" s="101"/>
      <c r="C1641" s="98"/>
      <c r="D1641" s="102"/>
      <c r="E1641" s="103"/>
      <c r="F1641" s="103"/>
      <c r="G1641" s="104"/>
      <c r="H1641" s="104"/>
      <c r="I1641" s="99"/>
      <c r="J1641" s="99"/>
      <c r="K1641" s="98"/>
      <c r="L1641" s="99"/>
      <c r="M1641" s="98"/>
      <c r="N1641" s="100"/>
      <c r="O1641" s="100"/>
      <c r="P1641" s="97"/>
      <c r="Q1641" s="98"/>
      <c r="R1641" s="98"/>
      <c r="S1641" s="98"/>
      <c r="T1641" s="98"/>
      <c r="U1641" s="99"/>
      <c r="V1641" s="98"/>
      <c r="W1641" s="98"/>
      <c r="X1641" s="99"/>
      <c r="Y1641" s="98"/>
    </row>
    <row r="1642" spans="2:25" s="90" customFormat="1" ht="21" customHeight="1">
      <c r="B1642" s="101"/>
      <c r="C1642" s="98"/>
      <c r="D1642" s="102"/>
      <c r="E1642" s="103"/>
      <c r="F1642" s="103"/>
      <c r="G1642" s="104"/>
      <c r="H1642" s="104"/>
      <c r="I1642" s="99"/>
      <c r="J1642" s="99"/>
      <c r="K1642" s="98"/>
      <c r="L1642" s="99"/>
      <c r="M1642" s="98"/>
      <c r="N1642" s="100"/>
      <c r="O1642" s="100"/>
      <c r="P1642" s="97"/>
      <c r="Q1642" s="98"/>
      <c r="R1642" s="98"/>
      <c r="S1642" s="98"/>
      <c r="T1642" s="98"/>
      <c r="U1642" s="99"/>
      <c r="V1642" s="98"/>
      <c r="W1642" s="98"/>
      <c r="X1642" s="99"/>
      <c r="Y1642" s="98"/>
    </row>
    <row r="1643" spans="2:25" s="90" customFormat="1" ht="21" customHeight="1">
      <c r="B1643" s="101"/>
      <c r="C1643" s="98"/>
      <c r="D1643" s="102"/>
      <c r="E1643" s="103"/>
      <c r="F1643" s="103"/>
      <c r="G1643" s="104"/>
      <c r="H1643" s="104"/>
      <c r="I1643" s="99"/>
      <c r="J1643" s="99"/>
      <c r="K1643" s="98"/>
      <c r="L1643" s="99"/>
      <c r="M1643" s="98"/>
      <c r="N1643" s="100"/>
      <c r="O1643" s="100"/>
      <c r="P1643" s="97"/>
      <c r="Q1643" s="98"/>
      <c r="R1643" s="98"/>
      <c r="S1643" s="98"/>
      <c r="T1643" s="98"/>
      <c r="U1643" s="99"/>
      <c r="V1643" s="98"/>
      <c r="W1643" s="98"/>
      <c r="X1643" s="99"/>
      <c r="Y1643" s="98"/>
    </row>
    <row r="1644" spans="2:25" s="90" customFormat="1" ht="21" customHeight="1">
      <c r="B1644" s="101"/>
      <c r="C1644" s="98"/>
      <c r="D1644" s="102"/>
      <c r="E1644" s="103"/>
      <c r="F1644" s="103"/>
      <c r="G1644" s="104"/>
      <c r="H1644" s="104"/>
      <c r="I1644" s="99"/>
      <c r="J1644" s="99"/>
      <c r="K1644" s="98"/>
      <c r="L1644" s="99"/>
      <c r="M1644" s="98"/>
      <c r="N1644" s="100"/>
      <c r="O1644" s="100"/>
      <c r="P1644" s="97"/>
      <c r="Q1644" s="98"/>
      <c r="R1644" s="98"/>
      <c r="S1644" s="98"/>
      <c r="T1644" s="98"/>
      <c r="U1644" s="99"/>
      <c r="V1644" s="98"/>
      <c r="W1644" s="98"/>
      <c r="X1644" s="99"/>
      <c r="Y1644" s="98"/>
    </row>
    <row r="1645" spans="2:25" s="90" customFormat="1" ht="21" customHeight="1">
      <c r="B1645" s="101"/>
      <c r="C1645" s="98"/>
      <c r="D1645" s="102"/>
      <c r="E1645" s="103"/>
      <c r="F1645" s="103"/>
      <c r="G1645" s="104"/>
      <c r="H1645" s="104"/>
      <c r="I1645" s="99"/>
      <c r="J1645" s="99"/>
      <c r="K1645" s="98"/>
      <c r="L1645" s="99"/>
      <c r="M1645" s="98"/>
      <c r="N1645" s="100"/>
      <c r="O1645" s="100"/>
      <c r="P1645" s="97"/>
      <c r="Q1645" s="98"/>
      <c r="R1645" s="98"/>
      <c r="S1645" s="98"/>
      <c r="T1645" s="98"/>
      <c r="U1645" s="99"/>
      <c r="V1645" s="98"/>
      <c r="W1645" s="98"/>
      <c r="X1645" s="99"/>
      <c r="Y1645" s="98"/>
    </row>
    <row r="1646" spans="2:25" s="90" customFormat="1" ht="21" customHeight="1">
      <c r="B1646" s="101"/>
      <c r="C1646" s="98"/>
      <c r="D1646" s="102"/>
      <c r="E1646" s="103"/>
      <c r="F1646" s="103"/>
      <c r="G1646" s="104"/>
      <c r="H1646" s="104"/>
      <c r="I1646" s="99"/>
      <c r="J1646" s="99"/>
      <c r="K1646" s="98"/>
      <c r="L1646" s="99"/>
      <c r="M1646" s="98"/>
      <c r="N1646" s="100"/>
      <c r="O1646" s="100"/>
      <c r="P1646" s="97"/>
      <c r="Q1646" s="98"/>
      <c r="R1646" s="98"/>
      <c r="S1646" s="98"/>
      <c r="T1646" s="98"/>
      <c r="U1646" s="99"/>
      <c r="V1646" s="98"/>
      <c r="W1646" s="98"/>
      <c r="X1646" s="99"/>
      <c r="Y1646" s="98"/>
    </row>
    <row r="1647" spans="2:25" s="90" customFormat="1" ht="21" customHeight="1">
      <c r="B1647" s="101"/>
      <c r="C1647" s="98"/>
      <c r="D1647" s="102"/>
      <c r="E1647" s="103"/>
      <c r="F1647" s="103"/>
      <c r="G1647" s="104"/>
      <c r="H1647" s="104"/>
      <c r="I1647" s="99"/>
      <c r="J1647" s="99"/>
      <c r="K1647" s="98"/>
      <c r="L1647" s="99"/>
      <c r="M1647" s="98"/>
      <c r="N1647" s="100"/>
      <c r="O1647" s="100"/>
      <c r="P1647" s="97"/>
      <c r="Q1647" s="98"/>
      <c r="R1647" s="98"/>
      <c r="S1647" s="98"/>
      <c r="T1647" s="98"/>
      <c r="U1647" s="99"/>
      <c r="V1647" s="98"/>
      <c r="W1647" s="98"/>
      <c r="X1647" s="99"/>
      <c r="Y1647" s="98"/>
    </row>
    <row r="1648" spans="2:25" s="90" customFormat="1" ht="21" customHeight="1">
      <c r="B1648" s="101"/>
      <c r="C1648" s="98"/>
      <c r="D1648" s="102"/>
      <c r="E1648" s="103"/>
      <c r="F1648" s="103"/>
      <c r="G1648" s="104"/>
      <c r="H1648" s="104"/>
      <c r="I1648" s="99"/>
      <c r="J1648" s="99"/>
      <c r="K1648" s="98"/>
      <c r="L1648" s="99"/>
      <c r="M1648" s="98"/>
      <c r="N1648" s="100"/>
      <c r="O1648" s="100"/>
      <c r="P1648" s="97"/>
      <c r="Q1648" s="98"/>
      <c r="R1648" s="98"/>
      <c r="S1648" s="98"/>
      <c r="T1648" s="98"/>
      <c r="U1648" s="99"/>
      <c r="V1648" s="98"/>
      <c r="W1648" s="98"/>
      <c r="X1648" s="99"/>
      <c r="Y1648" s="98"/>
    </row>
    <row r="1649" spans="2:25" s="90" customFormat="1" ht="21" customHeight="1">
      <c r="B1649" s="101"/>
      <c r="C1649" s="98"/>
      <c r="D1649" s="102"/>
      <c r="E1649" s="103"/>
      <c r="F1649" s="103"/>
      <c r="G1649" s="104"/>
      <c r="H1649" s="104"/>
      <c r="I1649" s="99"/>
      <c r="J1649" s="99"/>
      <c r="K1649" s="98"/>
      <c r="L1649" s="99"/>
      <c r="M1649" s="98"/>
      <c r="N1649" s="100"/>
      <c r="O1649" s="100"/>
      <c r="P1649" s="97"/>
      <c r="Q1649" s="98"/>
      <c r="R1649" s="98"/>
      <c r="S1649" s="98"/>
      <c r="T1649" s="98"/>
      <c r="U1649" s="99"/>
      <c r="V1649" s="98"/>
      <c r="W1649" s="98"/>
      <c r="X1649" s="99"/>
      <c r="Y1649" s="98"/>
    </row>
    <row r="1650" spans="2:25" s="90" customFormat="1" ht="21" customHeight="1">
      <c r="B1650" s="101"/>
      <c r="C1650" s="98"/>
      <c r="D1650" s="102"/>
      <c r="E1650" s="103"/>
      <c r="F1650" s="103"/>
      <c r="G1650" s="104"/>
      <c r="H1650" s="104"/>
      <c r="I1650" s="99"/>
      <c r="J1650" s="99"/>
      <c r="K1650" s="98"/>
      <c r="L1650" s="99"/>
      <c r="M1650" s="98"/>
      <c r="N1650" s="100"/>
      <c r="O1650" s="100"/>
      <c r="P1650" s="97"/>
      <c r="Q1650" s="98"/>
      <c r="R1650" s="98"/>
      <c r="S1650" s="98"/>
      <c r="T1650" s="98"/>
      <c r="U1650" s="99"/>
      <c r="V1650" s="98"/>
      <c r="W1650" s="98"/>
      <c r="X1650" s="99"/>
      <c r="Y1650" s="98"/>
    </row>
    <row r="1651" spans="2:25" s="90" customFormat="1" ht="21" customHeight="1">
      <c r="B1651" s="101"/>
      <c r="C1651" s="98"/>
      <c r="D1651" s="102"/>
      <c r="E1651" s="103"/>
      <c r="F1651" s="103"/>
      <c r="G1651" s="104"/>
      <c r="H1651" s="104"/>
      <c r="I1651" s="99"/>
      <c r="J1651" s="99"/>
      <c r="K1651" s="98"/>
      <c r="L1651" s="99"/>
      <c r="M1651" s="98"/>
      <c r="N1651" s="100"/>
      <c r="O1651" s="100"/>
      <c r="P1651" s="97"/>
      <c r="Q1651" s="98"/>
      <c r="R1651" s="98"/>
      <c r="S1651" s="98"/>
      <c r="T1651" s="98"/>
      <c r="U1651" s="99"/>
      <c r="V1651" s="98"/>
      <c r="W1651" s="98"/>
      <c r="X1651" s="99"/>
      <c r="Y1651" s="98"/>
    </row>
    <row r="1652" spans="2:25" s="90" customFormat="1" ht="21" customHeight="1">
      <c r="B1652" s="101"/>
      <c r="C1652" s="98"/>
      <c r="D1652" s="102"/>
      <c r="E1652" s="103"/>
      <c r="F1652" s="103"/>
      <c r="G1652" s="104"/>
      <c r="H1652" s="104"/>
      <c r="I1652" s="99"/>
      <c r="J1652" s="99"/>
      <c r="K1652" s="98"/>
      <c r="L1652" s="99"/>
      <c r="M1652" s="98"/>
      <c r="N1652" s="100"/>
      <c r="O1652" s="100"/>
      <c r="P1652" s="97"/>
      <c r="Q1652" s="98"/>
      <c r="R1652" s="98"/>
      <c r="S1652" s="98"/>
      <c r="T1652" s="98"/>
      <c r="U1652" s="99"/>
      <c r="V1652" s="98"/>
      <c r="W1652" s="98"/>
      <c r="X1652" s="99"/>
      <c r="Y1652" s="98"/>
    </row>
    <row r="1653" spans="2:25" s="90" customFormat="1" ht="21" customHeight="1">
      <c r="B1653" s="101"/>
      <c r="C1653" s="98"/>
      <c r="D1653" s="102"/>
      <c r="E1653" s="103"/>
      <c r="F1653" s="103"/>
      <c r="G1653" s="104"/>
      <c r="H1653" s="104"/>
      <c r="I1653" s="99"/>
      <c r="J1653" s="99"/>
      <c r="K1653" s="98"/>
      <c r="L1653" s="99"/>
      <c r="M1653" s="98"/>
      <c r="N1653" s="100"/>
      <c r="O1653" s="100"/>
      <c r="P1653" s="97"/>
      <c r="Q1653" s="98"/>
      <c r="R1653" s="98"/>
      <c r="S1653" s="98"/>
      <c r="T1653" s="98"/>
      <c r="U1653" s="99"/>
      <c r="V1653" s="98"/>
      <c r="W1653" s="98"/>
      <c r="X1653" s="99"/>
      <c r="Y1653" s="98"/>
    </row>
    <row r="1654" spans="2:25" s="90" customFormat="1" ht="21" customHeight="1">
      <c r="B1654" s="101"/>
      <c r="C1654" s="98"/>
      <c r="D1654" s="102"/>
      <c r="E1654" s="103"/>
      <c r="F1654" s="103"/>
      <c r="G1654" s="104"/>
      <c r="H1654" s="104"/>
      <c r="I1654" s="99"/>
      <c r="J1654" s="99"/>
      <c r="K1654" s="98"/>
      <c r="L1654" s="99"/>
      <c r="M1654" s="98"/>
      <c r="N1654" s="100"/>
      <c r="O1654" s="100"/>
      <c r="P1654" s="97"/>
      <c r="Q1654" s="98"/>
      <c r="R1654" s="98"/>
      <c r="S1654" s="98"/>
      <c r="T1654" s="98"/>
      <c r="U1654" s="99"/>
      <c r="V1654" s="98"/>
      <c r="W1654" s="98"/>
      <c r="X1654" s="99"/>
      <c r="Y1654" s="98"/>
    </row>
    <row r="1655" spans="2:25" s="90" customFormat="1" ht="21" customHeight="1">
      <c r="B1655" s="101"/>
      <c r="C1655" s="98"/>
      <c r="D1655" s="102"/>
      <c r="E1655" s="103"/>
      <c r="F1655" s="103"/>
      <c r="G1655" s="104"/>
      <c r="H1655" s="104"/>
      <c r="I1655" s="99"/>
      <c r="J1655" s="99"/>
      <c r="K1655" s="98"/>
      <c r="L1655" s="99"/>
      <c r="M1655" s="98"/>
      <c r="N1655" s="100"/>
      <c r="O1655" s="100"/>
      <c r="P1655" s="97"/>
      <c r="Q1655" s="98"/>
      <c r="R1655" s="98"/>
      <c r="S1655" s="98"/>
      <c r="T1655" s="98"/>
      <c r="U1655" s="99"/>
      <c r="V1655" s="98"/>
      <c r="W1655" s="98"/>
      <c r="X1655" s="99"/>
      <c r="Y1655" s="98"/>
    </row>
    <row r="1656" spans="2:25" s="90" customFormat="1" ht="21" customHeight="1">
      <c r="B1656" s="101"/>
      <c r="C1656" s="98"/>
      <c r="D1656" s="102"/>
      <c r="E1656" s="103"/>
      <c r="F1656" s="103"/>
      <c r="G1656" s="104"/>
      <c r="H1656" s="104"/>
      <c r="I1656" s="99"/>
      <c r="J1656" s="99"/>
      <c r="K1656" s="98"/>
      <c r="L1656" s="99"/>
      <c r="M1656" s="98"/>
      <c r="N1656" s="100"/>
      <c r="O1656" s="100"/>
      <c r="P1656" s="97"/>
      <c r="Q1656" s="98"/>
      <c r="R1656" s="98"/>
      <c r="S1656" s="98"/>
      <c r="T1656" s="98"/>
      <c r="U1656" s="99"/>
      <c r="V1656" s="98"/>
      <c r="W1656" s="98"/>
      <c r="X1656" s="99"/>
      <c r="Y1656" s="98"/>
    </row>
    <row r="1657" spans="2:25" s="90" customFormat="1" ht="21" customHeight="1">
      <c r="B1657" s="101"/>
      <c r="C1657" s="98"/>
      <c r="D1657" s="102"/>
      <c r="E1657" s="103"/>
      <c r="F1657" s="103"/>
      <c r="G1657" s="104"/>
      <c r="H1657" s="104"/>
      <c r="I1657" s="99"/>
      <c r="J1657" s="99"/>
      <c r="K1657" s="98"/>
      <c r="L1657" s="99"/>
      <c r="M1657" s="98"/>
      <c r="N1657" s="100"/>
      <c r="O1657" s="100"/>
      <c r="P1657" s="97"/>
      <c r="Q1657" s="98"/>
      <c r="R1657" s="98"/>
      <c r="S1657" s="98"/>
      <c r="T1657" s="98"/>
      <c r="U1657" s="99"/>
      <c r="V1657" s="98"/>
      <c r="W1657" s="98"/>
      <c r="X1657" s="99"/>
      <c r="Y1657" s="98"/>
    </row>
    <row r="1658" spans="2:25" s="90" customFormat="1" ht="21" customHeight="1">
      <c r="B1658" s="101"/>
      <c r="C1658" s="98"/>
      <c r="D1658" s="102"/>
      <c r="E1658" s="103"/>
      <c r="F1658" s="103"/>
      <c r="G1658" s="104"/>
      <c r="H1658" s="104"/>
      <c r="I1658" s="99"/>
      <c r="J1658" s="99"/>
      <c r="K1658" s="98"/>
      <c r="L1658" s="99"/>
      <c r="M1658" s="98"/>
      <c r="N1658" s="100"/>
      <c r="O1658" s="100"/>
      <c r="P1658" s="97"/>
      <c r="Q1658" s="98"/>
      <c r="R1658" s="98"/>
      <c r="S1658" s="98"/>
      <c r="T1658" s="98"/>
      <c r="U1658" s="99"/>
      <c r="V1658" s="98"/>
      <c r="W1658" s="98"/>
      <c r="X1658" s="99"/>
      <c r="Y1658" s="98"/>
    </row>
    <row r="1659" spans="2:25" s="90" customFormat="1" ht="21" customHeight="1">
      <c r="B1659" s="101"/>
      <c r="C1659" s="98"/>
      <c r="D1659" s="102"/>
      <c r="E1659" s="103"/>
      <c r="F1659" s="103"/>
      <c r="G1659" s="104"/>
      <c r="H1659" s="104"/>
      <c r="I1659" s="99"/>
      <c r="J1659" s="99"/>
      <c r="K1659" s="98"/>
      <c r="L1659" s="99"/>
      <c r="M1659" s="98"/>
      <c r="N1659" s="100"/>
      <c r="O1659" s="100"/>
      <c r="P1659" s="97"/>
      <c r="Q1659" s="98"/>
      <c r="R1659" s="98"/>
      <c r="S1659" s="98"/>
      <c r="T1659" s="98"/>
      <c r="U1659" s="99"/>
      <c r="V1659" s="98"/>
      <c r="W1659" s="98"/>
      <c r="X1659" s="99"/>
      <c r="Y1659" s="98"/>
    </row>
    <row r="1660" spans="2:25" s="90" customFormat="1" ht="21" customHeight="1">
      <c r="B1660" s="101"/>
      <c r="C1660" s="98"/>
      <c r="D1660" s="102"/>
      <c r="E1660" s="103"/>
      <c r="F1660" s="103"/>
      <c r="G1660" s="104"/>
      <c r="H1660" s="104"/>
      <c r="I1660" s="99"/>
      <c r="J1660" s="99"/>
      <c r="K1660" s="98"/>
      <c r="L1660" s="99"/>
      <c r="M1660" s="98"/>
      <c r="N1660" s="100"/>
      <c r="O1660" s="100"/>
      <c r="P1660" s="97"/>
      <c r="Q1660" s="98"/>
      <c r="R1660" s="98"/>
      <c r="S1660" s="98"/>
      <c r="T1660" s="98"/>
      <c r="U1660" s="99"/>
      <c r="V1660" s="98"/>
      <c r="W1660" s="98"/>
      <c r="X1660" s="99"/>
      <c r="Y1660" s="98"/>
    </row>
    <row r="1661" spans="2:25" s="90" customFormat="1" ht="21" customHeight="1">
      <c r="B1661" s="101"/>
      <c r="C1661" s="98"/>
      <c r="D1661" s="102"/>
      <c r="E1661" s="103"/>
      <c r="F1661" s="103"/>
      <c r="G1661" s="104"/>
      <c r="H1661" s="104"/>
      <c r="I1661" s="99"/>
      <c r="J1661" s="99"/>
      <c r="K1661" s="98"/>
      <c r="L1661" s="99"/>
      <c r="M1661" s="98"/>
      <c r="N1661" s="100"/>
      <c r="O1661" s="100"/>
      <c r="P1661" s="97"/>
      <c r="Q1661" s="98"/>
      <c r="R1661" s="98"/>
      <c r="S1661" s="98"/>
      <c r="T1661" s="98"/>
      <c r="U1661" s="99"/>
      <c r="V1661" s="98"/>
      <c r="W1661" s="98"/>
      <c r="X1661" s="99"/>
      <c r="Y1661" s="98"/>
    </row>
    <row r="1662" spans="2:25" s="90" customFormat="1" ht="21" customHeight="1">
      <c r="B1662" s="101"/>
      <c r="C1662" s="98"/>
      <c r="D1662" s="102"/>
      <c r="E1662" s="103"/>
      <c r="F1662" s="103"/>
      <c r="G1662" s="104"/>
      <c r="H1662" s="104"/>
      <c r="I1662" s="99"/>
      <c r="J1662" s="99"/>
      <c r="K1662" s="98"/>
      <c r="L1662" s="99"/>
      <c r="M1662" s="98"/>
      <c r="N1662" s="100"/>
      <c r="O1662" s="100"/>
      <c r="P1662" s="97"/>
      <c r="Q1662" s="98"/>
      <c r="R1662" s="98"/>
      <c r="S1662" s="98"/>
      <c r="T1662" s="98"/>
      <c r="U1662" s="99"/>
      <c r="V1662" s="98"/>
      <c r="W1662" s="98"/>
      <c r="X1662" s="99"/>
      <c r="Y1662" s="98"/>
    </row>
    <row r="1663" spans="2:25" s="90" customFormat="1" ht="21" customHeight="1">
      <c r="B1663" s="101"/>
      <c r="C1663" s="98"/>
      <c r="D1663" s="102"/>
      <c r="E1663" s="103"/>
      <c r="F1663" s="103"/>
      <c r="G1663" s="104"/>
      <c r="H1663" s="104"/>
      <c r="I1663" s="99"/>
      <c r="J1663" s="99"/>
      <c r="K1663" s="98"/>
      <c r="L1663" s="99"/>
      <c r="M1663" s="98"/>
      <c r="N1663" s="100"/>
      <c r="O1663" s="100"/>
      <c r="P1663" s="97"/>
      <c r="Q1663" s="98"/>
      <c r="R1663" s="98"/>
      <c r="S1663" s="98"/>
      <c r="T1663" s="98"/>
      <c r="U1663" s="99"/>
      <c r="V1663" s="98"/>
      <c r="W1663" s="98"/>
      <c r="X1663" s="99"/>
      <c r="Y1663" s="98"/>
    </row>
    <row r="1664" spans="2:25" s="90" customFormat="1" ht="21" customHeight="1">
      <c r="B1664" s="101"/>
      <c r="C1664" s="98"/>
      <c r="D1664" s="102"/>
      <c r="E1664" s="103"/>
      <c r="F1664" s="103"/>
      <c r="G1664" s="104"/>
      <c r="H1664" s="104"/>
      <c r="I1664" s="99"/>
      <c r="J1664" s="99"/>
      <c r="K1664" s="98"/>
      <c r="L1664" s="99"/>
      <c r="M1664" s="98"/>
      <c r="N1664" s="100"/>
      <c r="O1664" s="100"/>
      <c r="P1664" s="97"/>
      <c r="Q1664" s="98"/>
      <c r="R1664" s="98"/>
      <c r="S1664" s="98"/>
      <c r="T1664" s="98"/>
      <c r="U1664" s="99"/>
      <c r="V1664" s="98"/>
      <c r="W1664" s="98"/>
      <c r="X1664" s="99"/>
      <c r="Y1664" s="98"/>
    </row>
    <row r="1665" spans="2:25" s="90" customFormat="1" ht="21" customHeight="1">
      <c r="B1665" s="101"/>
      <c r="C1665" s="98"/>
      <c r="D1665" s="102"/>
      <c r="E1665" s="103"/>
      <c r="F1665" s="103"/>
      <c r="G1665" s="104"/>
      <c r="H1665" s="104"/>
      <c r="I1665" s="99"/>
      <c r="J1665" s="99"/>
      <c r="K1665" s="98"/>
      <c r="L1665" s="99"/>
      <c r="M1665" s="98"/>
      <c r="N1665" s="100"/>
      <c r="O1665" s="100"/>
      <c r="P1665" s="97"/>
      <c r="Q1665" s="98"/>
      <c r="R1665" s="98"/>
      <c r="S1665" s="98"/>
      <c r="T1665" s="98"/>
      <c r="U1665" s="99"/>
      <c r="V1665" s="98"/>
      <c r="W1665" s="98"/>
      <c r="X1665" s="99"/>
      <c r="Y1665" s="98"/>
    </row>
    <row r="1666" spans="2:25" s="90" customFormat="1" ht="21" customHeight="1">
      <c r="B1666" s="101"/>
      <c r="C1666" s="98"/>
      <c r="D1666" s="102"/>
      <c r="E1666" s="103"/>
      <c r="F1666" s="103"/>
      <c r="G1666" s="104"/>
      <c r="H1666" s="104"/>
      <c r="I1666" s="99"/>
      <c r="J1666" s="99"/>
      <c r="K1666" s="98"/>
      <c r="L1666" s="99"/>
      <c r="M1666" s="98"/>
      <c r="N1666" s="100"/>
      <c r="O1666" s="100"/>
      <c r="P1666" s="97"/>
      <c r="Q1666" s="98"/>
      <c r="R1666" s="98"/>
      <c r="S1666" s="98"/>
      <c r="T1666" s="98"/>
      <c r="U1666" s="99"/>
      <c r="V1666" s="98"/>
      <c r="W1666" s="98"/>
      <c r="X1666" s="99"/>
      <c r="Y1666" s="98"/>
    </row>
    <row r="1667" spans="2:25" s="90" customFormat="1" ht="21" customHeight="1">
      <c r="B1667" s="101"/>
      <c r="C1667" s="98"/>
      <c r="D1667" s="102"/>
      <c r="E1667" s="103"/>
      <c r="F1667" s="103"/>
      <c r="G1667" s="104"/>
      <c r="H1667" s="104"/>
      <c r="I1667" s="99"/>
      <c r="J1667" s="99"/>
      <c r="K1667" s="98"/>
      <c r="L1667" s="99"/>
      <c r="M1667" s="98"/>
      <c r="N1667" s="100"/>
      <c r="O1667" s="100"/>
      <c r="P1667" s="97"/>
      <c r="Q1667" s="98"/>
      <c r="R1667" s="98"/>
      <c r="S1667" s="98"/>
      <c r="T1667" s="98"/>
      <c r="U1667" s="99"/>
      <c r="V1667" s="98"/>
      <c r="W1667" s="98"/>
      <c r="X1667" s="99"/>
      <c r="Y1667" s="98"/>
    </row>
    <row r="1668" spans="2:25" s="90" customFormat="1" ht="21" customHeight="1">
      <c r="B1668" s="101"/>
      <c r="C1668" s="98"/>
      <c r="D1668" s="102"/>
      <c r="E1668" s="103"/>
      <c r="F1668" s="103"/>
      <c r="G1668" s="104"/>
      <c r="H1668" s="104"/>
      <c r="I1668" s="99"/>
      <c r="J1668" s="99"/>
      <c r="K1668" s="98"/>
      <c r="L1668" s="99"/>
      <c r="M1668" s="98"/>
      <c r="N1668" s="100"/>
      <c r="O1668" s="100"/>
      <c r="P1668" s="97"/>
      <c r="Q1668" s="98"/>
      <c r="R1668" s="98"/>
      <c r="S1668" s="98"/>
      <c r="T1668" s="98"/>
      <c r="U1668" s="99"/>
      <c r="V1668" s="98"/>
      <c r="W1668" s="98"/>
      <c r="X1668" s="99"/>
      <c r="Y1668" s="98"/>
    </row>
    <row r="1669" spans="2:25" s="90" customFormat="1" ht="21" customHeight="1">
      <c r="B1669" s="101"/>
      <c r="C1669" s="98"/>
      <c r="D1669" s="102"/>
      <c r="E1669" s="103"/>
      <c r="F1669" s="103"/>
      <c r="G1669" s="104"/>
      <c r="H1669" s="104"/>
      <c r="I1669" s="99"/>
      <c r="J1669" s="99"/>
      <c r="K1669" s="98"/>
      <c r="L1669" s="99"/>
      <c r="M1669" s="98"/>
      <c r="N1669" s="100"/>
      <c r="O1669" s="100"/>
      <c r="P1669" s="97"/>
      <c r="Q1669" s="98"/>
      <c r="R1669" s="98"/>
      <c r="S1669" s="98"/>
      <c r="T1669" s="98"/>
      <c r="U1669" s="99"/>
      <c r="V1669" s="98"/>
      <c r="W1669" s="98"/>
      <c r="X1669" s="99"/>
      <c r="Y1669" s="98"/>
    </row>
    <row r="1670" spans="2:25" s="90" customFormat="1" ht="21" customHeight="1">
      <c r="B1670" s="101"/>
      <c r="C1670" s="98"/>
      <c r="D1670" s="102"/>
      <c r="E1670" s="103"/>
      <c r="F1670" s="103"/>
      <c r="G1670" s="104"/>
      <c r="H1670" s="104"/>
      <c r="I1670" s="99"/>
      <c r="J1670" s="99"/>
      <c r="K1670" s="98"/>
      <c r="L1670" s="99"/>
      <c r="M1670" s="98"/>
      <c r="N1670" s="100"/>
      <c r="O1670" s="100"/>
      <c r="P1670" s="97"/>
      <c r="Q1670" s="98"/>
      <c r="R1670" s="98"/>
      <c r="S1670" s="98"/>
      <c r="T1670" s="98"/>
      <c r="U1670" s="99"/>
      <c r="V1670" s="98"/>
      <c r="W1670" s="98"/>
      <c r="X1670" s="99"/>
      <c r="Y1670" s="98"/>
    </row>
    <row r="1671" spans="2:25" s="90" customFormat="1" ht="21" customHeight="1">
      <c r="B1671" s="101"/>
      <c r="C1671" s="98"/>
      <c r="D1671" s="102"/>
      <c r="E1671" s="103"/>
      <c r="F1671" s="103"/>
      <c r="G1671" s="104"/>
      <c r="H1671" s="104"/>
      <c r="I1671" s="99"/>
      <c r="J1671" s="99"/>
      <c r="K1671" s="98"/>
      <c r="L1671" s="99"/>
      <c r="M1671" s="98"/>
      <c r="N1671" s="100"/>
      <c r="O1671" s="100"/>
      <c r="P1671" s="97"/>
      <c r="Q1671" s="98"/>
      <c r="R1671" s="98"/>
      <c r="S1671" s="98"/>
      <c r="T1671" s="98"/>
      <c r="U1671" s="99"/>
      <c r="V1671" s="98"/>
      <c r="W1671" s="98"/>
      <c r="X1671" s="99"/>
      <c r="Y1671" s="98"/>
    </row>
    <row r="1672" spans="2:25" s="90" customFormat="1" ht="21" customHeight="1">
      <c r="B1672" s="101"/>
      <c r="C1672" s="98"/>
      <c r="D1672" s="102"/>
      <c r="E1672" s="103"/>
      <c r="F1672" s="103"/>
      <c r="G1672" s="104"/>
      <c r="H1672" s="104"/>
      <c r="I1672" s="99"/>
      <c r="J1672" s="99"/>
      <c r="K1672" s="98"/>
      <c r="L1672" s="99"/>
      <c r="M1672" s="98"/>
      <c r="N1672" s="100"/>
      <c r="O1672" s="100"/>
      <c r="P1672" s="97"/>
      <c r="Q1672" s="98"/>
      <c r="R1672" s="98"/>
      <c r="S1672" s="98"/>
      <c r="T1672" s="98"/>
      <c r="U1672" s="99"/>
      <c r="V1672" s="98"/>
      <c r="W1672" s="98"/>
      <c r="X1672" s="99"/>
      <c r="Y1672" s="98"/>
    </row>
    <row r="1673" spans="2:25" s="90" customFormat="1" ht="21" customHeight="1">
      <c r="B1673" s="101"/>
      <c r="C1673" s="98"/>
      <c r="D1673" s="102"/>
      <c r="E1673" s="103"/>
      <c r="F1673" s="103"/>
      <c r="G1673" s="104"/>
      <c r="H1673" s="104"/>
      <c r="I1673" s="99"/>
      <c r="J1673" s="99"/>
      <c r="K1673" s="98"/>
      <c r="L1673" s="99"/>
      <c r="M1673" s="98"/>
      <c r="N1673" s="100"/>
      <c r="O1673" s="100"/>
      <c r="P1673" s="97"/>
      <c r="Q1673" s="98"/>
      <c r="R1673" s="98"/>
      <c r="S1673" s="98"/>
      <c r="T1673" s="98"/>
      <c r="U1673" s="99"/>
      <c r="V1673" s="98"/>
      <c r="W1673" s="98"/>
      <c r="X1673" s="99"/>
      <c r="Y1673" s="98"/>
    </row>
    <row r="1674" spans="2:25" s="90" customFormat="1" ht="21" customHeight="1">
      <c r="B1674" s="101"/>
      <c r="C1674" s="98"/>
      <c r="D1674" s="102"/>
      <c r="E1674" s="103"/>
      <c r="F1674" s="103"/>
      <c r="G1674" s="104"/>
      <c r="H1674" s="104"/>
      <c r="I1674" s="99"/>
      <c r="J1674" s="99"/>
      <c r="K1674" s="98"/>
      <c r="L1674" s="99"/>
      <c r="M1674" s="98"/>
      <c r="N1674" s="100"/>
      <c r="O1674" s="100"/>
      <c r="P1674" s="97"/>
      <c r="Q1674" s="98"/>
      <c r="R1674" s="98"/>
      <c r="S1674" s="98"/>
      <c r="T1674" s="98"/>
      <c r="U1674" s="99"/>
      <c r="V1674" s="98"/>
      <c r="W1674" s="98"/>
      <c r="X1674" s="99"/>
      <c r="Y1674" s="98"/>
    </row>
    <row r="1675" spans="2:25" s="90" customFormat="1" ht="21" customHeight="1">
      <c r="B1675" s="101"/>
      <c r="C1675" s="98"/>
      <c r="D1675" s="102"/>
      <c r="E1675" s="103"/>
      <c r="F1675" s="103"/>
      <c r="G1675" s="104"/>
      <c r="H1675" s="104"/>
      <c r="I1675" s="99"/>
      <c r="J1675" s="99"/>
      <c r="K1675" s="98"/>
      <c r="L1675" s="99"/>
      <c r="M1675" s="98"/>
      <c r="N1675" s="100"/>
      <c r="O1675" s="100"/>
      <c r="P1675" s="97"/>
      <c r="Q1675" s="98"/>
      <c r="R1675" s="98"/>
      <c r="S1675" s="98"/>
      <c r="T1675" s="98"/>
      <c r="U1675" s="99"/>
      <c r="V1675" s="98"/>
      <c r="W1675" s="98"/>
      <c r="X1675" s="99"/>
      <c r="Y1675" s="98"/>
    </row>
    <row r="1676" spans="2:25" s="90" customFormat="1" ht="21" customHeight="1">
      <c r="B1676" s="101"/>
      <c r="C1676" s="98"/>
      <c r="D1676" s="102"/>
      <c r="E1676" s="103"/>
      <c r="F1676" s="103"/>
      <c r="G1676" s="104"/>
      <c r="H1676" s="104"/>
      <c r="I1676" s="99"/>
      <c r="J1676" s="99"/>
      <c r="K1676" s="98"/>
      <c r="L1676" s="99"/>
      <c r="M1676" s="98"/>
      <c r="N1676" s="100"/>
      <c r="O1676" s="100"/>
      <c r="P1676" s="97"/>
      <c r="Q1676" s="98"/>
      <c r="R1676" s="98"/>
      <c r="S1676" s="98"/>
      <c r="T1676" s="98"/>
      <c r="U1676" s="99"/>
      <c r="V1676" s="98"/>
      <c r="W1676" s="98"/>
      <c r="X1676" s="99"/>
      <c r="Y1676" s="98"/>
    </row>
    <row r="1677" spans="2:25" s="90" customFormat="1" ht="21" customHeight="1">
      <c r="B1677" s="101"/>
      <c r="C1677" s="98"/>
      <c r="D1677" s="102"/>
      <c r="E1677" s="103"/>
      <c r="F1677" s="103"/>
      <c r="G1677" s="104"/>
      <c r="H1677" s="104"/>
      <c r="I1677" s="99"/>
      <c r="J1677" s="99"/>
      <c r="K1677" s="98"/>
      <c r="L1677" s="99"/>
      <c r="M1677" s="98"/>
      <c r="N1677" s="100"/>
      <c r="O1677" s="100"/>
      <c r="P1677" s="97"/>
      <c r="Q1677" s="98"/>
      <c r="R1677" s="98"/>
      <c r="S1677" s="98"/>
      <c r="T1677" s="98"/>
      <c r="U1677" s="99"/>
      <c r="V1677" s="98"/>
      <c r="W1677" s="98"/>
      <c r="X1677" s="99"/>
      <c r="Y1677" s="98"/>
    </row>
    <row r="1678" spans="2:25" s="90" customFormat="1" ht="21" customHeight="1">
      <c r="B1678" s="101"/>
      <c r="C1678" s="98"/>
      <c r="D1678" s="102"/>
      <c r="E1678" s="103"/>
      <c r="F1678" s="103"/>
      <c r="G1678" s="104"/>
      <c r="H1678" s="104"/>
      <c r="I1678" s="99"/>
      <c r="J1678" s="99"/>
      <c r="K1678" s="98"/>
      <c r="L1678" s="99"/>
      <c r="M1678" s="98"/>
      <c r="N1678" s="100"/>
      <c r="O1678" s="100"/>
      <c r="P1678" s="97"/>
      <c r="Q1678" s="98"/>
      <c r="R1678" s="98"/>
      <c r="S1678" s="98"/>
      <c r="T1678" s="98"/>
      <c r="U1678" s="99"/>
      <c r="V1678" s="98"/>
      <c r="W1678" s="98"/>
      <c r="X1678" s="99"/>
      <c r="Y1678" s="98"/>
    </row>
    <row r="1679" spans="2:25" s="90" customFormat="1" ht="21" customHeight="1">
      <c r="B1679" s="101"/>
      <c r="C1679" s="98"/>
      <c r="D1679" s="102"/>
      <c r="E1679" s="103"/>
      <c r="F1679" s="103"/>
      <c r="G1679" s="104"/>
      <c r="H1679" s="104"/>
      <c r="I1679" s="99"/>
      <c r="J1679" s="99"/>
      <c r="K1679" s="98"/>
      <c r="L1679" s="99"/>
      <c r="M1679" s="98"/>
      <c r="N1679" s="100"/>
      <c r="O1679" s="100"/>
      <c r="P1679" s="97"/>
      <c r="Q1679" s="98"/>
      <c r="R1679" s="98"/>
      <c r="S1679" s="98"/>
      <c r="T1679" s="98"/>
      <c r="U1679" s="99"/>
      <c r="V1679" s="98"/>
      <c r="W1679" s="98"/>
      <c r="X1679" s="99"/>
      <c r="Y1679" s="98"/>
    </row>
    <row r="1680" spans="2:25" s="90" customFormat="1" ht="21" customHeight="1">
      <c r="B1680" s="101"/>
      <c r="C1680" s="98"/>
      <c r="D1680" s="102"/>
      <c r="E1680" s="103"/>
      <c r="F1680" s="103"/>
      <c r="G1680" s="104"/>
      <c r="H1680" s="104"/>
      <c r="I1680" s="99"/>
      <c r="J1680" s="99"/>
      <c r="K1680" s="98"/>
      <c r="L1680" s="99"/>
      <c r="M1680" s="98"/>
      <c r="N1680" s="100"/>
      <c r="O1680" s="100"/>
      <c r="P1680" s="97"/>
      <c r="Q1680" s="98"/>
      <c r="R1680" s="98"/>
      <c r="S1680" s="98"/>
      <c r="T1680" s="98"/>
      <c r="U1680" s="99"/>
      <c r="V1680" s="98"/>
      <c r="W1680" s="98"/>
      <c r="X1680" s="99"/>
      <c r="Y1680" s="98"/>
    </row>
    <row r="1681" spans="2:25" s="90" customFormat="1" ht="21" customHeight="1">
      <c r="B1681" s="101"/>
      <c r="C1681" s="98"/>
      <c r="D1681" s="102"/>
      <c r="E1681" s="103"/>
      <c r="F1681" s="103"/>
      <c r="G1681" s="104"/>
      <c r="H1681" s="104"/>
      <c r="I1681" s="99"/>
      <c r="J1681" s="99"/>
      <c r="K1681" s="98"/>
      <c r="L1681" s="99"/>
      <c r="M1681" s="98"/>
      <c r="N1681" s="100"/>
      <c r="O1681" s="100"/>
      <c r="P1681" s="97"/>
      <c r="Q1681" s="98"/>
      <c r="R1681" s="98"/>
      <c r="S1681" s="98"/>
      <c r="T1681" s="98"/>
      <c r="U1681" s="99"/>
      <c r="V1681" s="98"/>
      <c r="W1681" s="98"/>
      <c r="X1681" s="99"/>
      <c r="Y1681" s="98"/>
    </row>
    <row r="1682" spans="2:25" s="90" customFormat="1" ht="21" customHeight="1">
      <c r="B1682" s="101"/>
      <c r="C1682" s="98"/>
      <c r="D1682" s="102"/>
      <c r="E1682" s="103"/>
      <c r="F1682" s="103"/>
      <c r="G1682" s="104"/>
      <c r="H1682" s="104"/>
      <c r="I1682" s="99"/>
      <c r="J1682" s="99"/>
      <c r="K1682" s="98"/>
      <c r="L1682" s="99"/>
      <c r="M1682" s="98"/>
      <c r="N1682" s="100"/>
      <c r="O1682" s="100"/>
      <c r="P1682" s="97"/>
      <c r="Q1682" s="98"/>
      <c r="R1682" s="98"/>
      <c r="S1682" s="98"/>
      <c r="T1682" s="98"/>
      <c r="U1682" s="99"/>
      <c r="V1682" s="98"/>
      <c r="W1682" s="98"/>
      <c r="X1682" s="99"/>
      <c r="Y1682" s="98"/>
    </row>
    <row r="1683" spans="2:25" s="90" customFormat="1" ht="21" customHeight="1">
      <c r="B1683" s="101"/>
      <c r="C1683" s="98"/>
      <c r="D1683" s="102"/>
      <c r="E1683" s="103"/>
      <c r="F1683" s="103"/>
      <c r="G1683" s="104"/>
      <c r="H1683" s="104"/>
      <c r="I1683" s="99"/>
      <c r="J1683" s="99"/>
      <c r="K1683" s="98"/>
      <c r="L1683" s="99"/>
      <c r="M1683" s="98"/>
      <c r="N1683" s="100"/>
      <c r="O1683" s="100"/>
      <c r="P1683" s="97"/>
      <c r="Q1683" s="98"/>
      <c r="R1683" s="98"/>
      <c r="S1683" s="98"/>
      <c r="T1683" s="98"/>
      <c r="U1683" s="99"/>
      <c r="V1683" s="98"/>
      <c r="W1683" s="98"/>
      <c r="X1683" s="99"/>
      <c r="Y1683" s="98"/>
    </row>
    <row r="1684" spans="2:25" s="90" customFormat="1" ht="21" customHeight="1">
      <c r="B1684" s="101"/>
      <c r="C1684" s="98"/>
      <c r="D1684" s="102"/>
      <c r="E1684" s="103"/>
      <c r="F1684" s="103"/>
      <c r="G1684" s="104"/>
      <c r="H1684" s="104"/>
      <c r="I1684" s="99"/>
      <c r="J1684" s="99"/>
      <c r="K1684" s="98"/>
      <c r="L1684" s="99"/>
      <c r="M1684" s="98"/>
      <c r="N1684" s="100"/>
      <c r="O1684" s="100"/>
      <c r="P1684" s="97"/>
      <c r="Q1684" s="98"/>
      <c r="R1684" s="98"/>
      <c r="S1684" s="98"/>
      <c r="T1684" s="98"/>
      <c r="U1684" s="99"/>
      <c r="V1684" s="98"/>
      <c r="W1684" s="98"/>
      <c r="X1684" s="99"/>
      <c r="Y1684" s="98"/>
    </row>
    <row r="1685" spans="2:25" s="90" customFormat="1" ht="21" customHeight="1">
      <c r="B1685" s="101"/>
      <c r="C1685" s="98"/>
      <c r="D1685" s="102"/>
      <c r="E1685" s="103"/>
      <c r="F1685" s="103"/>
      <c r="G1685" s="104"/>
      <c r="H1685" s="104"/>
      <c r="I1685" s="99"/>
      <c r="J1685" s="99"/>
      <c r="K1685" s="98"/>
      <c r="L1685" s="99"/>
      <c r="M1685" s="98"/>
      <c r="N1685" s="100"/>
      <c r="O1685" s="100"/>
      <c r="P1685" s="97"/>
      <c r="Q1685" s="98"/>
      <c r="R1685" s="98"/>
      <c r="S1685" s="98"/>
      <c r="T1685" s="98"/>
      <c r="U1685" s="99"/>
      <c r="V1685" s="98"/>
      <c r="W1685" s="98"/>
      <c r="X1685" s="99"/>
      <c r="Y1685" s="98"/>
    </row>
    <row r="1686" spans="2:25" s="90" customFormat="1" ht="21" customHeight="1">
      <c r="B1686" s="101"/>
      <c r="C1686" s="98"/>
      <c r="D1686" s="102"/>
      <c r="E1686" s="103"/>
      <c r="F1686" s="103"/>
      <c r="G1686" s="104"/>
      <c r="H1686" s="104"/>
      <c r="I1686" s="99"/>
      <c r="J1686" s="99"/>
      <c r="K1686" s="98"/>
      <c r="L1686" s="99"/>
      <c r="M1686" s="98"/>
      <c r="N1686" s="100"/>
      <c r="O1686" s="100"/>
      <c r="P1686" s="97"/>
      <c r="Q1686" s="98"/>
      <c r="R1686" s="98"/>
      <c r="S1686" s="98"/>
      <c r="T1686" s="98"/>
      <c r="U1686" s="99"/>
      <c r="V1686" s="98"/>
      <c r="W1686" s="98"/>
      <c r="X1686" s="99"/>
      <c r="Y1686" s="98"/>
    </row>
    <row r="1687" spans="2:25" s="90" customFormat="1" ht="21" customHeight="1">
      <c r="B1687" s="101"/>
      <c r="C1687" s="98"/>
      <c r="D1687" s="102"/>
      <c r="E1687" s="103"/>
      <c r="F1687" s="103"/>
      <c r="G1687" s="104"/>
      <c r="H1687" s="104"/>
      <c r="I1687" s="99"/>
      <c r="J1687" s="99"/>
      <c r="K1687" s="98"/>
      <c r="L1687" s="99"/>
      <c r="M1687" s="98"/>
      <c r="N1687" s="100"/>
      <c r="O1687" s="100"/>
      <c r="P1687" s="97"/>
      <c r="Q1687" s="98"/>
      <c r="R1687" s="98"/>
      <c r="S1687" s="98"/>
      <c r="T1687" s="98"/>
      <c r="U1687" s="99"/>
      <c r="V1687" s="98"/>
      <c r="W1687" s="98"/>
      <c r="X1687" s="99"/>
      <c r="Y1687" s="98"/>
    </row>
    <row r="1688" spans="2:25" s="90" customFormat="1" ht="21" customHeight="1">
      <c r="B1688" s="101"/>
      <c r="C1688" s="98"/>
      <c r="D1688" s="102"/>
      <c r="E1688" s="103"/>
      <c r="F1688" s="103"/>
      <c r="G1688" s="104"/>
      <c r="H1688" s="104"/>
      <c r="I1688" s="99"/>
      <c r="J1688" s="99"/>
      <c r="K1688" s="98"/>
      <c r="L1688" s="99"/>
      <c r="M1688" s="98"/>
      <c r="N1688" s="100"/>
      <c r="O1688" s="100"/>
      <c r="P1688" s="97"/>
      <c r="Q1688" s="98"/>
      <c r="R1688" s="98"/>
      <c r="S1688" s="98"/>
      <c r="T1688" s="98"/>
      <c r="U1688" s="99"/>
      <c r="V1688" s="98"/>
      <c r="W1688" s="98"/>
      <c r="X1688" s="99"/>
      <c r="Y1688" s="98"/>
    </row>
    <row r="1689" spans="2:25" s="90" customFormat="1" ht="21" customHeight="1">
      <c r="B1689" s="101"/>
      <c r="C1689" s="98"/>
      <c r="D1689" s="102"/>
      <c r="E1689" s="103"/>
      <c r="F1689" s="103"/>
      <c r="G1689" s="104"/>
      <c r="H1689" s="104"/>
      <c r="I1689" s="99"/>
      <c r="J1689" s="99"/>
      <c r="K1689" s="98"/>
      <c r="L1689" s="99"/>
      <c r="M1689" s="98"/>
      <c r="N1689" s="100"/>
      <c r="O1689" s="100"/>
      <c r="P1689" s="97"/>
      <c r="Q1689" s="98"/>
      <c r="R1689" s="98"/>
      <c r="S1689" s="98"/>
      <c r="T1689" s="98"/>
      <c r="U1689" s="99"/>
      <c r="V1689" s="98"/>
      <c r="W1689" s="98"/>
      <c r="X1689" s="99"/>
      <c r="Y1689" s="98"/>
    </row>
    <row r="1690" spans="2:25" s="90" customFormat="1" ht="21" customHeight="1">
      <c r="B1690" s="101"/>
      <c r="C1690" s="98"/>
      <c r="D1690" s="102"/>
      <c r="E1690" s="103"/>
      <c r="F1690" s="103"/>
      <c r="G1690" s="104"/>
      <c r="H1690" s="104"/>
      <c r="I1690" s="99"/>
      <c r="J1690" s="99"/>
      <c r="K1690" s="98"/>
      <c r="L1690" s="99"/>
      <c r="M1690" s="98"/>
      <c r="N1690" s="100"/>
      <c r="O1690" s="100"/>
      <c r="P1690" s="97"/>
      <c r="Q1690" s="98"/>
      <c r="R1690" s="98"/>
      <c r="S1690" s="98"/>
      <c r="T1690" s="98"/>
      <c r="U1690" s="99"/>
      <c r="V1690" s="98"/>
      <c r="W1690" s="98"/>
      <c r="X1690" s="99"/>
      <c r="Y1690" s="98"/>
    </row>
    <row r="1691" spans="2:25" s="90" customFormat="1" ht="21" customHeight="1">
      <c r="B1691" s="101"/>
      <c r="C1691" s="98"/>
      <c r="D1691" s="102"/>
      <c r="E1691" s="103"/>
      <c r="F1691" s="103"/>
      <c r="G1691" s="104"/>
      <c r="H1691" s="104"/>
      <c r="I1691" s="99"/>
      <c r="J1691" s="99"/>
      <c r="K1691" s="98"/>
      <c r="L1691" s="99"/>
      <c r="M1691" s="98"/>
      <c r="N1691" s="100"/>
      <c r="O1691" s="100"/>
      <c r="P1691" s="97"/>
      <c r="Q1691" s="98"/>
      <c r="R1691" s="98"/>
      <c r="S1691" s="98"/>
      <c r="T1691" s="98"/>
      <c r="U1691" s="99"/>
      <c r="V1691" s="98"/>
      <c r="W1691" s="98"/>
      <c r="X1691" s="99"/>
      <c r="Y1691" s="98"/>
    </row>
    <row r="1692" spans="2:25" s="90" customFormat="1" ht="21" customHeight="1">
      <c r="B1692" s="101"/>
      <c r="C1692" s="98"/>
      <c r="D1692" s="102"/>
      <c r="E1692" s="103"/>
      <c r="F1692" s="103"/>
      <c r="G1692" s="104"/>
      <c r="H1692" s="104"/>
      <c r="I1692" s="99"/>
      <c r="J1692" s="99"/>
      <c r="K1692" s="98"/>
      <c r="L1692" s="99"/>
      <c r="M1692" s="98"/>
      <c r="N1692" s="100"/>
      <c r="O1692" s="100"/>
      <c r="P1692" s="97"/>
      <c r="Q1692" s="98"/>
      <c r="R1692" s="98"/>
      <c r="S1692" s="98"/>
      <c r="T1692" s="98"/>
      <c r="U1692" s="99"/>
      <c r="V1692" s="98"/>
      <c r="W1692" s="98"/>
      <c r="X1692" s="99"/>
      <c r="Y1692" s="98"/>
    </row>
    <row r="1693" spans="2:25" s="90" customFormat="1" ht="21" customHeight="1">
      <c r="B1693" s="101"/>
      <c r="C1693" s="98"/>
      <c r="D1693" s="102"/>
      <c r="E1693" s="103"/>
      <c r="F1693" s="103"/>
      <c r="G1693" s="104"/>
      <c r="H1693" s="104"/>
      <c r="I1693" s="99"/>
      <c r="J1693" s="99"/>
      <c r="K1693" s="98"/>
      <c r="L1693" s="99"/>
      <c r="M1693" s="98"/>
      <c r="N1693" s="100"/>
      <c r="O1693" s="100"/>
      <c r="P1693" s="97"/>
      <c r="Q1693" s="98"/>
      <c r="R1693" s="98"/>
      <c r="S1693" s="98"/>
      <c r="T1693" s="98"/>
      <c r="U1693" s="99"/>
      <c r="V1693" s="98"/>
      <c r="W1693" s="98"/>
      <c r="X1693" s="99"/>
      <c r="Y1693" s="98"/>
    </row>
    <row r="1694" spans="2:25" s="90" customFormat="1" ht="21" customHeight="1">
      <c r="B1694" s="101"/>
      <c r="C1694" s="98"/>
      <c r="D1694" s="102"/>
      <c r="E1694" s="103"/>
      <c r="F1694" s="103"/>
      <c r="G1694" s="104"/>
      <c r="H1694" s="104"/>
      <c r="I1694" s="99"/>
      <c r="J1694" s="99"/>
      <c r="K1694" s="98"/>
      <c r="L1694" s="99"/>
      <c r="M1694" s="98"/>
      <c r="N1694" s="100"/>
      <c r="O1694" s="100"/>
      <c r="P1694" s="97"/>
      <c r="Q1694" s="98"/>
      <c r="R1694" s="98"/>
      <c r="S1694" s="98"/>
      <c r="T1694" s="98"/>
      <c r="U1694" s="99"/>
      <c r="V1694" s="98"/>
      <c r="W1694" s="98"/>
      <c r="X1694" s="99"/>
      <c r="Y1694" s="98"/>
    </row>
    <row r="1695" spans="2:25" s="90" customFormat="1" ht="21" customHeight="1">
      <c r="B1695" s="101"/>
      <c r="C1695" s="98"/>
      <c r="D1695" s="102"/>
      <c r="E1695" s="103"/>
      <c r="F1695" s="103"/>
      <c r="G1695" s="104"/>
      <c r="H1695" s="104"/>
      <c r="I1695" s="99"/>
      <c r="J1695" s="99"/>
      <c r="K1695" s="98"/>
      <c r="L1695" s="99"/>
      <c r="M1695" s="98"/>
      <c r="N1695" s="100"/>
      <c r="O1695" s="100"/>
      <c r="P1695" s="97"/>
      <c r="Q1695" s="98"/>
      <c r="R1695" s="98"/>
      <c r="S1695" s="98"/>
      <c r="T1695" s="98"/>
      <c r="U1695" s="99"/>
      <c r="V1695" s="98"/>
      <c r="W1695" s="98"/>
      <c r="X1695" s="99"/>
      <c r="Y1695" s="98"/>
    </row>
    <row r="1696" spans="2:25" s="90" customFormat="1" ht="21" customHeight="1">
      <c r="B1696" s="101"/>
      <c r="C1696" s="98"/>
      <c r="D1696" s="102"/>
      <c r="E1696" s="103"/>
      <c r="F1696" s="103"/>
      <c r="G1696" s="104"/>
      <c r="H1696" s="104"/>
      <c r="I1696" s="99"/>
      <c r="J1696" s="99"/>
      <c r="K1696" s="98"/>
      <c r="L1696" s="99"/>
      <c r="M1696" s="98"/>
      <c r="N1696" s="100"/>
      <c r="O1696" s="100"/>
      <c r="P1696" s="97"/>
      <c r="Q1696" s="98"/>
      <c r="R1696" s="98"/>
      <c r="S1696" s="98"/>
      <c r="T1696" s="98"/>
      <c r="U1696" s="99"/>
      <c r="V1696" s="98"/>
      <c r="W1696" s="98"/>
      <c r="X1696" s="99"/>
      <c r="Y1696" s="98"/>
    </row>
    <row r="1697" spans="2:25" s="90" customFormat="1" ht="21" customHeight="1">
      <c r="B1697" s="101"/>
      <c r="C1697" s="98"/>
      <c r="D1697" s="102"/>
      <c r="E1697" s="103"/>
      <c r="F1697" s="103"/>
      <c r="G1697" s="104"/>
      <c r="H1697" s="104"/>
      <c r="I1697" s="99"/>
      <c r="J1697" s="99"/>
      <c r="K1697" s="98"/>
      <c r="L1697" s="99"/>
      <c r="M1697" s="98"/>
      <c r="N1697" s="100"/>
      <c r="O1697" s="100"/>
      <c r="P1697" s="97"/>
      <c r="Q1697" s="98"/>
      <c r="R1697" s="98"/>
      <c r="S1697" s="98"/>
      <c r="T1697" s="98"/>
      <c r="U1697" s="99"/>
      <c r="V1697" s="98"/>
      <c r="W1697" s="98"/>
      <c r="X1697" s="99"/>
      <c r="Y1697" s="98"/>
    </row>
    <row r="1698" spans="2:25" s="90" customFormat="1" ht="21" customHeight="1">
      <c r="B1698" s="101"/>
      <c r="C1698" s="98"/>
      <c r="D1698" s="102"/>
      <c r="E1698" s="103"/>
      <c r="F1698" s="103"/>
      <c r="G1698" s="104"/>
      <c r="H1698" s="104"/>
      <c r="I1698" s="99"/>
      <c r="J1698" s="99"/>
      <c r="K1698" s="98"/>
      <c r="L1698" s="99"/>
      <c r="M1698" s="98"/>
      <c r="N1698" s="100"/>
      <c r="O1698" s="100"/>
      <c r="P1698" s="97"/>
      <c r="Q1698" s="98"/>
      <c r="R1698" s="98"/>
      <c r="S1698" s="98"/>
      <c r="T1698" s="98"/>
      <c r="U1698" s="99"/>
      <c r="V1698" s="98"/>
      <c r="W1698" s="98"/>
      <c r="X1698" s="99"/>
      <c r="Y1698" s="98"/>
    </row>
    <row r="1699" spans="2:25" s="90" customFormat="1" ht="21" customHeight="1">
      <c r="B1699" s="101"/>
      <c r="C1699" s="98"/>
      <c r="D1699" s="102"/>
      <c r="E1699" s="103"/>
      <c r="F1699" s="103"/>
      <c r="G1699" s="104"/>
      <c r="H1699" s="104"/>
      <c r="I1699" s="99"/>
      <c r="J1699" s="99"/>
      <c r="K1699" s="98"/>
      <c r="L1699" s="99"/>
      <c r="M1699" s="98"/>
      <c r="N1699" s="100"/>
      <c r="O1699" s="100"/>
      <c r="P1699" s="97"/>
      <c r="Q1699" s="98"/>
      <c r="R1699" s="98"/>
      <c r="S1699" s="98"/>
      <c r="T1699" s="98"/>
      <c r="U1699" s="99"/>
      <c r="V1699" s="98"/>
      <c r="W1699" s="98"/>
      <c r="X1699" s="99"/>
      <c r="Y1699" s="98"/>
    </row>
    <row r="1700" spans="2:25" s="90" customFormat="1" ht="21" customHeight="1">
      <c r="B1700" s="101"/>
      <c r="C1700" s="98"/>
      <c r="D1700" s="102"/>
      <c r="E1700" s="103"/>
      <c r="F1700" s="103"/>
      <c r="G1700" s="104"/>
      <c r="H1700" s="104"/>
      <c r="I1700" s="99"/>
      <c r="J1700" s="99"/>
      <c r="K1700" s="98"/>
      <c r="L1700" s="99"/>
      <c r="M1700" s="98"/>
      <c r="N1700" s="100"/>
      <c r="O1700" s="100"/>
      <c r="P1700" s="97"/>
      <c r="Q1700" s="98"/>
      <c r="R1700" s="98"/>
      <c r="S1700" s="98"/>
      <c r="T1700" s="98"/>
      <c r="U1700" s="99"/>
      <c r="V1700" s="98"/>
      <c r="W1700" s="98"/>
      <c r="X1700" s="99"/>
      <c r="Y1700" s="98"/>
    </row>
    <row r="1701" spans="2:25" s="90" customFormat="1" ht="21" customHeight="1">
      <c r="B1701" s="101"/>
      <c r="C1701" s="98"/>
      <c r="D1701" s="102"/>
      <c r="E1701" s="103"/>
      <c r="F1701" s="103"/>
      <c r="G1701" s="104"/>
      <c r="H1701" s="104"/>
      <c r="I1701" s="99"/>
      <c r="J1701" s="99"/>
      <c r="K1701" s="98"/>
      <c r="L1701" s="99"/>
      <c r="M1701" s="98"/>
      <c r="N1701" s="100"/>
      <c r="O1701" s="100"/>
      <c r="P1701" s="97"/>
      <c r="Q1701" s="98"/>
      <c r="R1701" s="98"/>
      <c r="S1701" s="98"/>
      <c r="T1701" s="98"/>
      <c r="U1701" s="99"/>
      <c r="V1701" s="98"/>
      <c r="W1701" s="98"/>
      <c r="X1701" s="99"/>
      <c r="Y1701" s="98"/>
    </row>
    <row r="1702" spans="2:25" s="90" customFormat="1" ht="21" customHeight="1">
      <c r="B1702" s="101"/>
      <c r="C1702" s="98"/>
      <c r="D1702" s="102"/>
      <c r="E1702" s="103"/>
      <c r="F1702" s="103"/>
      <c r="G1702" s="104"/>
      <c r="H1702" s="104"/>
      <c r="I1702" s="99"/>
      <c r="J1702" s="99"/>
      <c r="K1702" s="98"/>
      <c r="L1702" s="99"/>
      <c r="M1702" s="98"/>
      <c r="N1702" s="100"/>
      <c r="O1702" s="100"/>
      <c r="P1702" s="97"/>
      <c r="Q1702" s="98"/>
      <c r="R1702" s="98"/>
      <c r="S1702" s="98"/>
      <c r="T1702" s="98"/>
      <c r="U1702" s="99"/>
      <c r="V1702" s="98"/>
      <c r="W1702" s="98"/>
      <c r="X1702" s="99"/>
      <c r="Y1702" s="98"/>
    </row>
    <row r="1703" spans="2:25" s="90" customFormat="1" ht="21" customHeight="1">
      <c r="B1703" s="101"/>
      <c r="C1703" s="98"/>
      <c r="D1703" s="102"/>
      <c r="E1703" s="103"/>
      <c r="F1703" s="103"/>
      <c r="G1703" s="104"/>
      <c r="H1703" s="104"/>
      <c r="I1703" s="99"/>
      <c r="J1703" s="99"/>
      <c r="K1703" s="98"/>
      <c r="L1703" s="99"/>
      <c r="M1703" s="98"/>
      <c r="N1703" s="100"/>
      <c r="O1703" s="100"/>
      <c r="P1703" s="97"/>
      <c r="Q1703" s="98"/>
      <c r="R1703" s="98"/>
      <c r="S1703" s="98"/>
      <c r="T1703" s="98"/>
      <c r="U1703" s="99"/>
      <c r="V1703" s="98"/>
      <c r="W1703" s="98"/>
      <c r="X1703" s="99"/>
      <c r="Y1703" s="98"/>
    </row>
    <row r="1704" spans="2:25" s="90" customFormat="1" ht="21" customHeight="1">
      <c r="B1704" s="101"/>
      <c r="C1704" s="98"/>
      <c r="D1704" s="102"/>
      <c r="E1704" s="103"/>
      <c r="F1704" s="103"/>
      <c r="G1704" s="104"/>
      <c r="H1704" s="104"/>
      <c r="I1704" s="99"/>
      <c r="J1704" s="99"/>
      <c r="K1704" s="98"/>
      <c r="L1704" s="99"/>
      <c r="M1704" s="98"/>
      <c r="N1704" s="100"/>
      <c r="O1704" s="100"/>
      <c r="P1704" s="97"/>
      <c r="Q1704" s="98"/>
      <c r="R1704" s="98"/>
      <c r="S1704" s="98"/>
      <c r="T1704" s="98"/>
      <c r="U1704" s="99"/>
      <c r="V1704" s="98"/>
      <c r="W1704" s="98"/>
      <c r="X1704" s="99"/>
      <c r="Y1704" s="98"/>
    </row>
    <row r="1705" spans="2:25" s="90" customFormat="1" ht="21" customHeight="1">
      <c r="B1705" s="101"/>
      <c r="C1705" s="98"/>
      <c r="D1705" s="102"/>
      <c r="E1705" s="103"/>
      <c r="F1705" s="103"/>
      <c r="G1705" s="104"/>
      <c r="H1705" s="104"/>
      <c r="I1705" s="99"/>
      <c r="J1705" s="99"/>
      <c r="K1705" s="98"/>
      <c r="L1705" s="99"/>
      <c r="M1705" s="98"/>
      <c r="N1705" s="100"/>
      <c r="O1705" s="100"/>
      <c r="P1705" s="97"/>
      <c r="Q1705" s="98"/>
      <c r="R1705" s="98"/>
      <c r="S1705" s="98"/>
      <c r="T1705" s="98"/>
      <c r="U1705" s="99"/>
      <c r="V1705" s="98"/>
      <c r="W1705" s="98"/>
      <c r="X1705" s="99"/>
      <c r="Y1705" s="98"/>
    </row>
    <row r="1706" spans="2:25" s="90" customFormat="1" ht="21" customHeight="1">
      <c r="B1706" s="101"/>
      <c r="C1706" s="98"/>
      <c r="D1706" s="102"/>
      <c r="E1706" s="103"/>
      <c r="F1706" s="103"/>
      <c r="G1706" s="104"/>
      <c r="H1706" s="104"/>
      <c r="I1706" s="99"/>
      <c r="J1706" s="99"/>
      <c r="K1706" s="98"/>
      <c r="L1706" s="99"/>
      <c r="M1706" s="98"/>
      <c r="N1706" s="100"/>
      <c r="O1706" s="100"/>
      <c r="P1706" s="97"/>
      <c r="Q1706" s="98"/>
      <c r="R1706" s="98"/>
      <c r="S1706" s="98"/>
      <c r="T1706" s="98"/>
      <c r="U1706" s="99"/>
      <c r="V1706" s="98"/>
      <c r="W1706" s="98"/>
      <c r="X1706" s="99"/>
      <c r="Y1706" s="98"/>
    </row>
    <row r="1707" spans="2:25" s="90" customFormat="1" ht="21" customHeight="1">
      <c r="B1707" s="101"/>
      <c r="C1707" s="98"/>
      <c r="D1707" s="102"/>
      <c r="E1707" s="103"/>
      <c r="F1707" s="103"/>
      <c r="G1707" s="104"/>
      <c r="H1707" s="104"/>
      <c r="I1707" s="99"/>
      <c r="J1707" s="99"/>
      <c r="K1707" s="98"/>
      <c r="L1707" s="99"/>
      <c r="M1707" s="98"/>
      <c r="N1707" s="100"/>
      <c r="O1707" s="100"/>
      <c r="P1707" s="97"/>
      <c r="Q1707" s="98"/>
      <c r="R1707" s="98"/>
      <c r="S1707" s="98"/>
      <c r="T1707" s="98"/>
      <c r="U1707" s="99"/>
      <c r="V1707" s="98"/>
      <c r="W1707" s="98"/>
      <c r="X1707" s="99"/>
      <c r="Y1707" s="98"/>
    </row>
    <row r="1708" spans="2:25" s="90" customFormat="1" ht="21" customHeight="1">
      <c r="B1708" s="101"/>
      <c r="C1708" s="98"/>
      <c r="D1708" s="102"/>
      <c r="E1708" s="103"/>
      <c r="F1708" s="103"/>
      <c r="G1708" s="104"/>
      <c r="H1708" s="104"/>
      <c r="I1708" s="99"/>
      <c r="J1708" s="99"/>
      <c r="K1708" s="98"/>
      <c r="L1708" s="99"/>
      <c r="M1708" s="98"/>
      <c r="N1708" s="100"/>
      <c r="O1708" s="100"/>
      <c r="P1708" s="97"/>
      <c r="Q1708" s="98"/>
      <c r="R1708" s="98"/>
      <c r="S1708" s="98"/>
      <c r="T1708" s="98"/>
      <c r="U1708" s="99"/>
      <c r="V1708" s="98"/>
      <c r="W1708" s="98"/>
      <c r="X1708" s="99"/>
      <c r="Y1708" s="98"/>
    </row>
    <row r="1709" spans="2:25" s="90" customFormat="1" ht="21" customHeight="1">
      <c r="B1709" s="101"/>
      <c r="C1709" s="98"/>
      <c r="D1709" s="102"/>
      <c r="E1709" s="103"/>
      <c r="F1709" s="103"/>
      <c r="G1709" s="104"/>
      <c r="H1709" s="104"/>
      <c r="I1709" s="99"/>
      <c r="J1709" s="99"/>
      <c r="K1709" s="98"/>
      <c r="L1709" s="99"/>
      <c r="M1709" s="98"/>
      <c r="N1709" s="100"/>
      <c r="O1709" s="100"/>
      <c r="P1709" s="97"/>
      <c r="Q1709" s="98"/>
      <c r="R1709" s="98"/>
      <c r="S1709" s="98"/>
      <c r="T1709" s="98"/>
      <c r="U1709" s="99"/>
      <c r="V1709" s="98"/>
      <c r="W1709" s="98"/>
      <c r="X1709" s="99"/>
      <c r="Y1709" s="98"/>
    </row>
    <row r="1710" spans="2:25" s="90" customFormat="1" ht="21" customHeight="1">
      <c r="B1710" s="101"/>
      <c r="C1710" s="98"/>
      <c r="D1710" s="102"/>
      <c r="E1710" s="103"/>
      <c r="F1710" s="103"/>
      <c r="G1710" s="104"/>
      <c r="H1710" s="104"/>
      <c r="I1710" s="99"/>
      <c r="J1710" s="99"/>
      <c r="K1710" s="98"/>
      <c r="L1710" s="99"/>
      <c r="M1710" s="98"/>
      <c r="N1710" s="100"/>
      <c r="O1710" s="100"/>
      <c r="P1710" s="97"/>
      <c r="Q1710" s="98"/>
      <c r="R1710" s="98"/>
      <c r="S1710" s="98"/>
      <c r="T1710" s="98"/>
      <c r="U1710" s="99"/>
      <c r="V1710" s="98"/>
      <c r="W1710" s="98"/>
      <c r="X1710" s="99"/>
      <c r="Y1710" s="98"/>
    </row>
    <row r="1711" spans="2:25" s="90" customFormat="1" ht="21" customHeight="1">
      <c r="B1711" s="101"/>
      <c r="C1711" s="98"/>
      <c r="D1711" s="102"/>
      <c r="E1711" s="103"/>
      <c r="F1711" s="103"/>
      <c r="G1711" s="104"/>
      <c r="H1711" s="104"/>
      <c r="I1711" s="99"/>
      <c r="J1711" s="99"/>
      <c r="K1711" s="98"/>
      <c r="L1711" s="99"/>
      <c r="M1711" s="98"/>
      <c r="N1711" s="100"/>
      <c r="O1711" s="100"/>
      <c r="P1711" s="97"/>
      <c r="Q1711" s="98"/>
      <c r="R1711" s="98"/>
      <c r="S1711" s="98"/>
      <c r="T1711" s="98"/>
      <c r="U1711" s="99"/>
      <c r="V1711" s="98"/>
      <c r="W1711" s="98"/>
      <c r="X1711" s="99"/>
      <c r="Y1711" s="98"/>
    </row>
    <row r="1712" spans="2:25" s="90" customFormat="1" ht="21" customHeight="1">
      <c r="B1712" s="101"/>
      <c r="C1712" s="98"/>
      <c r="D1712" s="102"/>
      <c r="E1712" s="103"/>
      <c r="F1712" s="103"/>
      <c r="G1712" s="104"/>
      <c r="H1712" s="104"/>
      <c r="I1712" s="99"/>
      <c r="J1712" s="99"/>
      <c r="K1712" s="98"/>
      <c r="L1712" s="99"/>
      <c r="M1712" s="98"/>
      <c r="N1712" s="100"/>
      <c r="O1712" s="100"/>
      <c r="P1712" s="97"/>
      <c r="Q1712" s="98"/>
      <c r="R1712" s="98"/>
      <c r="S1712" s="98"/>
      <c r="T1712" s="98"/>
      <c r="U1712" s="99"/>
      <c r="V1712" s="98"/>
      <c r="W1712" s="98"/>
      <c r="X1712" s="99"/>
      <c r="Y1712" s="98"/>
    </row>
    <row r="1713" spans="2:25" s="90" customFormat="1" ht="21" customHeight="1">
      <c r="B1713" s="101"/>
      <c r="C1713" s="98"/>
      <c r="D1713" s="102"/>
      <c r="E1713" s="103"/>
      <c r="F1713" s="103"/>
      <c r="G1713" s="104"/>
      <c r="H1713" s="104"/>
      <c r="I1713" s="99"/>
      <c r="J1713" s="99"/>
      <c r="K1713" s="98"/>
      <c r="L1713" s="99"/>
      <c r="M1713" s="98"/>
      <c r="N1713" s="100"/>
      <c r="O1713" s="100"/>
      <c r="P1713" s="97"/>
      <c r="Q1713" s="98"/>
      <c r="R1713" s="98"/>
      <c r="S1713" s="98"/>
      <c r="T1713" s="98"/>
      <c r="U1713" s="99"/>
      <c r="V1713" s="98"/>
      <c r="W1713" s="98"/>
      <c r="X1713" s="99"/>
      <c r="Y1713" s="98"/>
    </row>
    <row r="1714" spans="2:25" s="90" customFormat="1" ht="21" customHeight="1">
      <c r="B1714" s="101"/>
      <c r="C1714" s="98"/>
      <c r="D1714" s="102"/>
      <c r="E1714" s="103"/>
      <c r="F1714" s="103"/>
      <c r="G1714" s="104"/>
      <c r="H1714" s="104"/>
      <c r="I1714" s="99"/>
      <c r="J1714" s="99"/>
      <c r="K1714" s="98"/>
      <c r="L1714" s="99"/>
      <c r="M1714" s="98"/>
      <c r="N1714" s="100"/>
      <c r="O1714" s="100"/>
      <c r="P1714" s="97"/>
      <c r="Q1714" s="98"/>
      <c r="R1714" s="98"/>
      <c r="S1714" s="98"/>
      <c r="T1714" s="98"/>
      <c r="U1714" s="99"/>
      <c r="V1714" s="98"/>
      <c r="W1714" s="98"/>
      <c r="X1714" s="99"/>
      <c r="Y1714" s="98"/>
    </row>
    <row r="1715" spans="2:25" s="90" customFormat="1" ht="21" customHeight="1">
      <c r="B1715" s="101"/>
      <c r="C1715" s="98"/>
      <c r="D1715" s="102"/>
      <c r="E1715" s="103"/>
      <c r="F1715" s="103"/>
      <c r="G1715" s="104"/>
      <c r="H1715" s="104"/>
      <c r="I1715" s="99"/>
      <c r="J1715" s="99"/>
      <c r="K1715" s="98"/>
      <c r="L1715" s="99"/>
      <c r="M1715" s="98"/>
      <c r="N1715" s="100"/>
      <c r="O1715" s="100"/>
      <c r="P1715" s="97"/>
      <c r="Q1715" s="98"/>
      <c r="R1715" s="98"/>
      <c r="S1715" s="98"/>
      <c r="T1715" s="98"/>
      <c r="U1715" s="99"/>
      <c r="V1715" s="98"/>
      <c r="W1715" s="98"/>
      <c r="X1715" s="99"/>
      <c r="Y1715" s="98"/>
    </row>
    <row r="1716" spans="2:25" s="90" customFormat="1" ht="21" customHeight="1">
      <c r="B1716" s="101"/>
      <c r="C1716" s="98"/>
      <c r="D1716" s="102"/>
      <c r="E1716" s="103"/>
      <c r="F1716" s="103"/>
      <c r="G1716" s="104"/>
      <c r="H1716" s="104"/>
      <c r="I1716" s="99"/>
      <c r="J1716" s="99"/>
      <c r="K1716" s="98"/>
      <c r="L1716" s="99"/>
      <c r="M1716" s="98"/>
      <c r="N1716" s="100"/>
      <c r="O1716" s="100"/>
      <c r="P1716" s="97"/>
      <c r="Q1716" s="98"/>
      <c r="R1716" s="98"/>
      <c r="S1716" s="98"/>
      <c r="T1716" s="98"/>
      <c r="U1716" s="99"/>
      <c r="V1716" s="98"/>
      <c r="W1716" s="98"/>
      <c r="X1716" s="99"/>
      <c r="Y1716" s="98"/>
    </row>
    <row r="1717" spans="2:25" s="90" customFormat="1" ht="21" customHeight="1">
      <c r="B1717" s="101"/>
      <c r="C1717" s="98"/>
      <c r="D1717" s="102"/>
      <c r="E1717" s="103"/>
      <c r="F1717" s="103"/>
      <c r="G1717" s="104"/>
      <c r="H1717" s="104"/>
      <c r="I1717" s="99"/>
      <c r="J1717" s="99"/>
      <c r="K1717" s="98"/>
      <c r="L1717" s="99"/>
      <c r="M1717" s="98"/>
      <c r="N1717" s="100"/>
      <c r="O1717" s="100"/>
      <c r="P1717" s="97"/>
      <c r="Q1717" s="98"/>
      <c r="R1717" s="98"/>
      <c r="S1717" s="98"/>
      <c r="T1717" s="98"/>
      <c r="U1717" s="99"/>
      <c r="V1717" s="98"/>
      <c r="W1717" s="98"/>
      <c r="X1717" s="99"/>
      <c r="Y1717" s="98"/>
    </row>
    <row r="1718" spans="2:25" s="90" customFormat="1" ht="21" customHeight="1">
      <c r="B1718" s="101"/>
      <c r="C1718" s="98"/>
      <c r="D1718" s="102"/>
      <c r="E1718" s="103"/>
      <c r="F1718" s="103"/>
      <c r="G1718" s="104"/>
      <c r="H1718" s="104"/>
      <c r="I1718" s="99"/>
      <c r="J1718" s="99"/>
      <c r="K1718" s="98"/>
      <c r="L1718" s="99"/>
      <c r="M1718" s="98"/>
      <c r="N1718" s="100"/>
      <c r="O1718" s="100"/>
      <c r="P1718" s="97"/>
      <c r="Q1718" s="98"/>
      <c r="R1718" s="98"/>
      <c r="S1718" s="98"/>
      <c r="T1718" s="98"/>
      <c r="U1718" s="99"/>
      <c r="V1718" s="98"/>
      <c r="W1718" s="98"/>
      <c r="X1718" s="99"/>
      <c r="Y1718" s="98"/>
    </row>
    <row r="1719" spans="2:25" s="90" customFormat="1" ht="21" customHeight="1">
      <c r="B1719" s="101"/>
      <c r="C1719" s="98"/>
      <c r="D1719" s="102"/>
      <c r="E1719" s="103"/>
      <c r="F1719" s="103"/>
      <c r="G1719" s="104"/>
      <c r="H1719" s="104"/>
      <c r="I1719" s="99"/>
      <c r="J1719" s="99"/>
      <c r="K1719" s="98"/>
      <c r="L1719" s="99"/>
      <c r="M1719" s="98"/>
      <c r="N1719" s="100"/>
      <c r="O1719" s="100"/>
      <c r="P1719" s="97"/>
      <c r="Q1719" s="98"/>
      <c r="R1719" s="98"/>
      <c r="S1719" s="98"/>
      <c r="T1719" s="98"/>
      <c r="U1719" s="99"/>
      <c r="V1719" s="98"/>
      <c r="W1719" s="98"/>
      <c r="X1719" s="99"/>
      <c r="Y1719" s="98"/>
    </row>
    <row r="1720" spans="2:25" s="90" customFormat="1" ht="21" customHeight="1">
      <c r="B1720" s="101"/>
      <c r="C1720" s="98"/>
      <c r="D1720" s="102"/>
      <c r="E1720" s="103"/>
      <c r="F1720" s="103"/>
      <c r="G1720" s="104"/>
      <c r="H1720" s="104"/>
      <c r="I1720" s="99"/>
      <c r="J1720" s="99"/>
      <c r="K1720" s="98"/>
      <c r="L1720" s="99"/>
      <c r="M1720" s="98"/>
      <c r="N1720" s="100"/>
      <c r="O1720" s="100"/>
      <c r="P1720" s="97"/>
      <c r="Q1720" s="98"/>
      <c r="R1720" s="98"/>
      <c r="S1720" s="98"/>
      <c r="T1720" s="98"/>
      <c r="U1720" s="99"/>
      <c r="V1720" s="98"/>
      <c r="W1720" s="98"/>
      <c r="X1720" s="99"/>
      <c r="Y1720" s="98"/>
    </row>
    <row r="1721" spans="2:25" s="90" customFormat="1" ht="21" customHeight="1">
      <c r="B1721" s="101"/>
      <c r="C1721" s="98"/>
      <c r="D1721" s="102"/>
      <c r="E1721" s="103"/>
      <c r="F1721" s="103"/>
      <c r="G1721" s="104"/>
      <c r="H1721" s="104"/>
      <c r="I1721" s="99"/>
      <c r="J1721" s="99"/>
      <c r="K1721" s="98"/>
      <c r="L1721" s="99"/>
      <c r="M1721" s="98"/>
      <c r="N1721" s="100"/>
      <c r="O1721" s="100"/>
      <c r="P1721" s="97"/>
      <c r="Q1721" s="98"/>
      <c r="R1721" s="98"/>
      <c r="S1721" s="98"/>
      <c r="T1721" s="98"/>
      <c r="U1721" s="99"/>
      <c r="V1721" s="98"/>
      <c r="W1721" s="98"/>
      <c r="X1721" s="99"/>
      <c r="Y1721" s="98"/>
    </row>
    <row r="1722" spans="2:25" s="90" customFormat="1" ht="21" customHeight="1">
      <c r="B1722" s="101"/>
      <c r="C1722" s="98"/>
      <c r="D1722" s="102"/>
      <c r="E1722" s="103"/>
      <c r="F1722" s="103"/>
      <c r="G1722" s="104"/>
      <c r="H1722" s="104"/>
      <c r="I1722" s="99"/>
      <c r="J1722" s="99"/>
      <c r="K1722" s="98"/>
      <c r="L1722" s="99"/>
      <c r="M1722" s="98"/>
      <c r="N1722" s="100"/>
      <c r="O1722" s="100"/>
      <c r="P1722" s="97"/>
      <c r="Q1722" s="98"/>
      <c r="R1722" s="98"/>
      <c r="S1722" s="98"/>
      <c r="T1722" s="98"/>
      <c r="U1722" s="99"/>
      <c r="V1722" s="98"/>
      <c r="W1722" s="98"/>
      <c r="X1722" s="99"/>
      <c r="Y1722" s="98"/>
    </row>
    <row r="1723" spans="2:25" s="90" customFormat="1" ht="21" customHeight="1">
      <c r="B1723" s="101"/>
      <c r="C1723" s="98"/>
      <c r="D1723" s="102"/>
      <c r="E1723" s="103"/>
      <c r="F1723" s="103"/>
      <c r="G1723" s="104"/>
      <c r="H1723" s="104"/>
      <c r="I1723" s="99"/>
      <c r="J1723" s="99"/>
      <c r="K1723" s="98"/>
      <c r="L1723" s="99"/>
      <c r="M1723" s="98"/>
      <c r="N1723" s="100"/>
      <c r="O1723" s="100"/>
      <c r="P1723" s="97"/>
      <c r="Q1723" s="98"/>
      <c r="R1723" s="98"/>
      <c r="S1723" s="98"/>
      <c r="T1723" s="98"/>
      <c r="U1723" s="99"/>
      <c r="V1723" s="98"/>
      <c r="W1723" s="98"/>
      <c r="X1723" s="99"/>
      <c r="Y1723" s="98"/>
    </row>
    <row r="1724" spans="2:25" s="90" customFormat="1" ht="21" customHeight="1">
      <c r="B1724" s="101"/>
      <c r="C1724" s="98"/>
      <c r="D1724" s="102"/>
      <c r="E1724" s="103"/>
      <c r="F1724" s="103"/>
      <c r="G1724" s="104"/>
      <c r="H1724" s="104"/>
      <c r="I1724" s="99"/>
      <c r="J1724" s="99"/>
      <c r="K1724" s="98"/>
      <c r="L1724" s="99"/>
      <c r="M1724" s="98"/>
      <c r="N1724" s="100"/>
      <c r="O1724" s="100"/>
      <c r="P1724" s="97"/>
      <c r="Q1724" s="98"/>
      <c r="R1724" s="98"/>
      <c r="S1724" s="98"/>
      <c r="T1724" s="98"/>
      <c r="U1724" s="99"/>
      <c r="V1724" s="98"/>
      <c r="W1724" s="98"/>
      <c r="X1724" s="99"/>
      <c r="Y1724" s="98"/>
    </row>
    <row r="1725" spans="2:25" s="90" customFormat="1" ht="21" customHeight="1">
      <c r="B1725" s="101"/>
      <c r="C1725" s="98"/>
      <c r="D1725" s="102"/>
      <c r="E1725" s="103"/>
      <c r="F1725" s="103"/>
      <c r="G1725" s="104"/>
      <c r="H1725" s="104"/>
      <c r="I1725" s="99"/>
      <c r="J1725" s="99"/>
      <c r="K1725" s="98"/>
      <c r="L1725" s="99"/>
      <c r="M1725" s="98"/>
      <c r="N1725" s="100"/>
      <c r="O1725" s="100"/>
      <c r="P1725" s="97"/>
      <c r="Q1725" s="98"/>
      <c r="R1725" s="98"/>
      <c r="S1725" s="98"/>
      <c r="T1725" s="98"/>
      <c r="U1725" s="99"/>
      <c r="V1725" s="98"/>
      <c r="W1725" s="98"/>
      <c r="X1725" s="99"/>
      <c r="Y1725" s="98"/>
    </row>
    <row r="1726" spans="2:25" s="90" customFormat="1" ht="21" customHeight="1">
      <c r="B1726" s="101"/>
      <c r="C1726" s="98"/>
      <c r="D1726" s="102"/>
      <c r="E1726" s="103"/>
      <c r="F1726" s="103"/>
      <c r="G1726" s="104"/>
      <c r="H1726" s="104"/>
      <c r="I1726" s="99"/>
      <c r="J1726" s="99"/>
      <c r="K1726" s="98"/>
      <c r="L1726" s="99"/>
      <c r="M1726" s="98"/>
      <c r="N1726" s="100"/>
      <c r="O1726" s="100"/>
      <c r="P1726" s="97"/>
      <c r="Q1726" s="98"/>
      <c r="R1726" s="98"/>
      <c r="S1726" s="98"/>
      <c r="T1726" s="98"/>
      <c r="U1726" s="99"/>
      <c r="V1726" s="98"/>
      <c r="W1726" s="98"/>
      <c r="X1726" s="99"/>
      <c r="Y1726" s="98"/>
    </row>
    <row r="1727" spans="2:25" s="90" customFormat="1" ht="21" customHeight="1">
      <c r="B1727" s="101"/>
      <c r="C1727" s="98"/>
      <c r="D1727" s="102"/>
      <c r="E1727" s="103"/>
      <c r="F1727" s="103"/>
      <c r="G1727" s="104"/>
      <c r="H1727" s="104"/>
      <c r="I1727" s="99"/>
      <c r="J1727" s="99"/>
      <c r="K1727" s="98"/>
      <c r="L1727" s="99"/>
      <c r="M1727" s="98"/>
      <c r="N1727" s="100"/>
      <c r="O1727" s="100"/>
      <c r="P1727" s="97"/>
      <c r="Q1727" s="98"/>
      <c r="R1727" s="98"/>
      <c r="S1727" s="98"/>
      <c r="T1727" s="98"/>
      <c r="U1727" s="99"/>
      <c r="V1727" s="98"/>
      <c r="W1727" s="98"/>
      <c r="X1727" s="99"/>
      <c r="Y1727" s="98"/>
    </row>
    <row r="1728" spans="2:25" s="90" customFormat="1" ht="21" customHeight="1">
      <c r="B1728" s="101"/>
      <c r="C1728" s="98"/>
      <c r="D1728" s="102"/>
      <c r="E1728" s="103"/>
      <c r="F1728" s="103"/>
      <c r="G1728" s="104"/>
      <c r="H1728" s="104"/>
      <c r="I1728" s="99"/>
      <c r="J1728" s="99"/>
      <c r="K1728" s="98"/>
      <c r="L1728" s="99"/>
      <c r="M1728" s="98"/>
      <c r="N1728" s="100"/>
      <c r="O1728" s="100"/>
      <c r="P1728" s="97"/>
      <c r="Q1728" s="98"/>
      <c r="R1728" s="98"/>
      <c r="S1728" s="98"/>
      <c r="T1728" s="98"/>
      <c r="U1728" s="99"/>
      <c r="V1728" s="98"/>
      <c r="W1728" s="98"/>
      <c r="X1728" s="99"/>
      <c r="Y1728" s="98"/>
    </row>
    <row r="1729" spans="2:28" s="90" customFormat="1" ht="21" customHeight="1">
      <c r="B1729" s="101"/>
      <c r="C1729" s="98"/>
      <c r="D1729" s="102"/>
      <c r="E1729" s="103"/>
      <c r="F1729" s="103"/>
      <c r="G1729" s="104"/>
      <c r="H1729" s="104"/>
      <c r="I1729" s="99"/>
      <c r="J1729" s="99"/>
      <c r="K1729" s="98"/>
      <c r="L1729" s="99"/>
      <c r="M1729" s="98"/>
      <c r="N1729" s="100"/>
      <c r="O1729" s="100"/>
      <c r="P1729" s="97"/>
      <c r="Q1729" s="98"/>
      <c r="R1729" s="98"/>
      <c r="S1729" s="98"/>
      <c r="T1729" s="98"/>
      <c r="U1729" s="99"/>
      <c r="V1729" s="98"/>
      <c r="W1729" s="98"/>
      <c r="X1729" s="99"/>
      <c r="Y1729" s="98"/>
    </row>
    <row r="1730" spans="2:28" s="90" customFormat="1" ht="21" customHeight="1">
      <c r="B1730" s="101"/>
      <c r="C1730" s="98"/>
      <c r="D1730" s="102"/>
      <c r="E1730" s="103"/>
      <c r="F1730" s="103"/>
      <c r="G1730" s="104"/>
      <c r="H1730" s="104"/>
      <c r="I1730" s="99"/>
      <c r="J1730" s="99"/>
      <c r="K1730" s="98"/>
      <c r="L1730" s="99"/>
      <c r="M1730" s="98"/>
      <c r="N1730" s="100"/>
      <c r="O1730" s="100"/>
      <c r="P1730" s="97"/>
      <c r="Q1730" s="98"/>
      <c r="R1730" s="98"/>
      <c r="S1730" s="98"/>
      <c r="T1730" s="98"/>
      <c r="U1730" s="99"/>
      <c r="V1730" s="98"/>
      <c r="W1730" s="98"/>
      <c r="X1730" s="99"/>
      <c r="Y1730" s="98"/>
    </row>
    <row r="1731" spans="2:28" s="90" customFormat="1" ht="21" customHeight="1">
      <c r="B1731" s="101"/>
      <c r="C1731" s="98"/>
      <c r="D1731" s="102"/>
      <c r="E1731" s="103"/>
      <c r="F1731" s="103"/>
      <c r="G1731" s="104"/>
      <c r="H1731" s="104"/>
      <c r="I1731" s="98"/>
      <c r="J1731" s="98"/>
      <c r="K1731" s="98"/>
      <c r="L1731" s="98"/>
      <c r="M1731" s="98"/>
      <c r="N1731" s="100"/>
      <c r="O1731" s="100"/>
      <c r="P1731" s="97"/>
      <c r="Q1731" s="98"/>
      <c r="R1731" s="98"/>
      <c r="S1731" s="98"/>
      <c r="T1731" s="98"/>
      <c r="U1731" s="99"/>
      <c r="V1731" s="98"/>
      <c r="W1731" s="98"/>
      <c r="X1731" s="99"/>
      <c r="Y1731" s="98"/>
    </row>
    <row r="1732" spans="2:28" s="90" customFormat="1" ht="21" customHeight="1">
      <c r="B1732" s="101"/>
      <c r="C1732" s="98"/>
      <c r="D1732" s="102"/>
      <c r="E1732" s="103"/>
      <c r="F1732" s="103"/>
      <c r="G1732" s="104"/>
      <c r="H1732" s="104"/>
      <c r="I1732" s="99"/>
      <c r="J1732" s="99"/>
      <c r="K1732" s="98"/>
      <c r="L1732" s="99"/>
      <c r="M1732" s="98"/>
      <c r="N1732" s="100"/>
      <c r="O1732" s="100"/>
      <c r="P1732" s="97"/>
      <c r="Q1732" s="98"/>
      <c r="R1732" s="98"/>
      <c r="S1732" s="98"/>
      <c r="T1732" s="98"/>
      <c r="U1732" s="99"/>
      <c r="V1732" s="98"/>
      <c r="W1732" s="98"/>
      <c r="X1732" s="99"/>
      <c r="Y1732" s="98"/>
      <c r="AA1732" s="105"/>
      <c r="AB1732" s="105"/>
    </row>
    <row r="1733" spans="2:28" s="90" customFormat="1" ht="21" customHeight="1">
      <c r="B1733" s="101"/>
      <c r="C1733" s="98"/>
      <c r="D1733" s="102"/>
      <c r="E1733" s="103"/>
      <c r="F1733" s="103"/>
      <c r="G1733" s="104"/>
      <c r="H1733" s="104"/>
      <c r="I1733" s="99"/>
      <c r="J1733" s="99"/>
      <c r="K1733" s="98"/>
      <c r="L1733" s="99"/>
      <c r="M1733" s="98"/>
      <c r="N1733" s="100"/>
      <c r="O1733" s="100"/>
      <c r="P1733" s="97"/>
      <c r="Q1733" s="98"/>
      <c r="R1733" s="98"/>
      <c r="S1733" s="98"/>
      <c r="T1733" s="98"/>
      <c r="U1733" s="99"/>
      <c r="V1733" s="98"/>
      <c r="W1733" s="98"/>
      <c r="X1733" s="99"/>
      <c r="Y1733" s="98"/>
    </row>
    <row r="1734" spans="2:28" s="90" customFormat="1" ht="21" customHeight="1">
      <c r="B1734" s="101"/>
      <c r="C1734" s="98"/>
      <c r="D1734" s="102"/>
      <c r="E1734" s="103"/>
      <c r="F1734" s="103"/>
      <c r="G1734" s="104"/>
      <c r="H1734" s="104"/>
      <c r="I1734" s="99"/>
      <c r="J1734" s="99"/>
      <c r="K1734" s="98"/>
      <c r="L1734" s="99"/>
      <c r="M1734" s="98"/>
      <c r="N1734" s="100"/>
      <c r="O1734" s="100"/>
      <c r="P1734" s="97"/>
      <c r="Q1734" s="98"/>
      <c r="R1734" s="98"/>
      <c r="S1734" s="98"/>
      <c r="T1734" s="98"/>
      <c r="U1734" s="99"/>
      <c r="V1734" s="98"/>
      <c r="W1734" s="98"/>
      <c r="X1734" s="99"/>
      <c r="Y1734" s="98"/>
    </row>
    <row r="1735" spans="2:28" s="90" customFormat="1" ht="21" customHeight="1">
      <c r="B1735" s="101"/>
      <c r="C1735" s="98"/>
      <c r="D1735" s="102"/>
      <c r="E1735" s="103"/>
      <c r="F1735" s="103"/>
      <c r="G1735" s="104"/>
      <c r="H1735" s="104"/>
      <c r="I1735" s="99"/>
      <c r="J1735" s="99"/>
      <c r="K1735" s="98"/>
      <c r="L1735" s="99"/>
      <c r="M1735" s="98"/>
      <c r="N1735" s="100"/>
      <c r="O1735" s="100"/>
      <c r="P1735" s="97"/>
      <c r="Q1735" s="98"/>
      <c r="R1735" s="98"/>
      <c r="S1735" s="98"/>
      <c r="T1735" s="98"/>
      <c r="U1735" s="99"/>
      <c r="V1735" s="98"/>
      <c r="W1735" s="98"/>
      <c r="X1735" s="99"/>
      <c r="Y1735" s="98"/>
    </row>
    <row r="1736" spans="2:28" s="90" customFormat="1" ht="21" customHeight="1">
      <c r="B1736" s="101"/>
      <c r="C1736" s="98"/>
      <c r="D1736" s="102"/>
      <c r="E1736" s="103"/>
      <c r="F1736" s="103"/>
      <c r="G1736" s="104"/>
      <c r="H1736" s="104"/>
      <c r="I1736" s="99"/>
      <c r="J1736" s="99"/>
      <c r="K1736" s="98"/>
      <c r="L1736" s="99"/>
      <c r="M1736" s="98"/>
      <c r="N1736" s="100"/>
      <c r="O1736" s="100"/>
      <c r="P1736" s="97"/>
      <c r="Q1736" s="98"/>
      <c r="R1736" s="98"/>
      <c r="S1736" s="98"/>
      <c r="T1736" s="98"/>
      <c r="U1736" s="99"/>
      <c r="V1736" s="98"/>
      <c r="W1736" s="98"/>
      <c r="X1736" s="99"/>
      <c r="Y1736" s="98"/>
    </row>
    <row r="1737" spans="2:28" s="90" customFormat="1" ht="21" customHeight="1">
      <c r="B1737" s="101"/>
      <c r="C1737" s="98"/>
      <c r="D1737" s="102"/>
      <c r="E1737" s="103"/>
      <c r="F1737" s="103"/>
      <c r="G1737" s="104"/>
      <c r="H1737" s="104"/>
      <c r="I1737" s="98"/>
      <c r="J1737" s="98"/>
      <c r="K1737" s="98"/>
      <c r="L1737" s="98"/>
      <c r="M1737" s="98"/>
      <c r="N1737" s="100"/>
      <c r="O1737" s="100"/>
      <c r="P1737" s="97"/>
      <c r="Q1737" s="98"/>
      <c r="R1737" s="98"/>
      <c r="S1737" s="98"/>
      <c r="T1737" s="98"/>
      <c r="U1737" s="99"/>
      <c r="V1737" s="98"/>
      <c r="W1737" s="98"/>
      <c r="X1737" s="99"/>
      <c r="Y1737" s="98"/>
    </row>
    <row r="1738" spans="2:28" s="90" customFormat="1" ht="21" customHeight="1">
      <c r="B1738" s="101"/>
      <c r="C1738" s="98"/>
      <c r="D1738" s="102"/>
      <c r="E1738" s="103"/>
      <c r="F1738" s="103"/>
      <c r="G1738" s="104"/>
      <c r="H1738" s="104"/>
      <c r="I1738" s="99"/>
      <c r="J1738" s="99"/>
      <c r="K1738" s="98"/>
      <c r="L1738" s="99"/>
      <c r="M1738" s="98"/>
      <c r="N1738" s="100"/>
      <c r="O1738" s="100"/>
      <c r="P1738" s="97"/>
      <c r="Q1738" s="98"/>
      <c r="R1738" s="98"/>
      <c r="S1738" s="98"/>
      <c r="T1738" s="98"/>
      <c r="U1738" s="99"/>
      <c r="V1738" s="98"/>
      <c r="W1738" s="98"/>
      <c r="X1738" s="99"/>
      <c r="Y1738" s="98"/>
    </row>
    <row r="1739" spans="2:28" s="90" customFormat="1" ht="21" customHeight="1">
      <c r="B1739" s="101"/>
      <c r="C1739" s="98"/>
      <c r="D1739" s="102"/>
      <c r="E1739" s="103"/>
      <c r="F1739" s="103"/>
      <c r="G1739" s="104"/>
      <c r="H1739" s="104"/>
      <c r="I1739" s="99"/>
      <c r="J1739" s="99"/>
      <c r="K1739" s="98"/>
      <c r="L1739" s="99"/>
      <c r="M1739" s="98"/>
      <c r="N1739" s="100"/>
      <c r="O1739" s="100"/>
      <c r="P1739" s="97"/>
      <c r="Q1739" s="98"/>
      <c r="R1739" s="98"/>
      <c r="S1739" s="98"/>
      <c r="T1739" s="98"/>
      <c r="U1739" s="99"/>
      <c r="V1739" s="98"/>
      <c r="W1739" s="98"/>
      <c r="X1739" s="99"/>
      <c r="Y1739" s="98"/>
    </row>
    <row r="1740" spans="2:28" s="90" customFormat="1" ht="21" customHeight="1">
      <c r="B1740" s="101"/>
      <c r="C1740" s="98"/>
      <c r="D1740" s="102"/>
      <c r="E1740" s="103"/>
      <c r="F1740" s="103"/>
      <c r="G1740" s="104"/>
      <c r="H1740" s="104"/>
      <c r="I1740" s="99"/>
      <c r="J1740" s="99"/>
      <c r="K1740" s="98"/>
      <c r="L1740" s="99"/>
      <c r="M1740" s="98"/>
      <c r="N1740" s="100"/>
      <c r="O1740" s="100"/>
      <c r="P1740" s="97"/>
      <c r="Q1740" s="98"/>
      <c r="R1740" s="98"/>
      <c r="S1740" s="98"/>
      <c r="T1740" s="98"/>
      <c r="U1740" s="99"/>
      <c r="V1740" s="98"/>
      <c r="W1740" s="98"/>
      <c r="X1740" s="99"/>
      <c r="Y1740" s="98"/>
    </row>
    <row r="1741" spans="2:28" s="90" customFormat="1" ht="21" customHeight="1">
      <c r="B1741" s="101"/>
      <c r="C1741" s="98"/>
      <c r="D1741" s="102"/>
      <c r="E1741" s="103"/>
      <c r="F1741" s="103"/>
      <c r="G1741" s="104"/>
      <c r="H1741" s="104"/>
      <c r="I1741" s="99"/>
      <c r="J1741" s="99"/>
      <c r="K1741" s="98"/>
      <c r="L1741" s="99"/>
      <c r="M1741" s="98"/>
      <c r="N1741" s="100"/>
      <c r="O1741" s="100"/>
      <c r="P1741" s="97"/>
      <c r="Q1741" s="98"/>
      <c r="R1741" s="98"/>
      <c r="S1741" s="98"/>
      <c r="T1741" s="98"/>
      <c r="U1741" s="99"/>
      <c r="V1741" s="98"/>
      <c r="W1741" s="98"/>
      <c r="X1741" s="99"/>
      <c r="Y1741" s="98"/>
    </row>
    <row r="1742" spans="2:28" s="90" customFormat="1" ht="21" customHeight="1">
      <c r="B1742" s="101"/>
      <c r="C1742" s="98"/>
      <c r="D1742" s="102"/>
      <c r="E1742" s="103"/>
      <c r="F1742" s="103"/>
      <c r="G1742" s="104"/>
      <c r="H1742" s="104"/>
      <c r="I1742" s="99"/>
      <c r="J1742" s="99"/>
      <c r="K1742" s="98"/>
      <c r="L1742" s="99"/>
      <c r="M1742" s="98"/>
      <c r="N1742" s="100"/>
      <c r="O1742" s="100"/>
      <c r="P1742" s="97"/>
      <c r="Q1742" s="98"/>
      <c r="R1742" s="98"/>
      <c r="S1742" s="98"/>
      <c r="T1742" s="98"/>
      <c r="U1742" s="99"/>
      <c r="V1742" s="98"/>
      <c r="W1742" s="98"/>
      <c r="X1742" s="99"/>
      <c r="Y1742" s="98"/>
    </row>
    <row r="1743" spans="2:28" s="90" customFormat="1" ht="21" customHeight="1">
      <c r="B1743" s="101"/>
      <c r="C1743" s="98"/>
      <c r="D1743" s="102"/>
      <c r="E1743" s="103"/>
      <c r="F1743" s="103"/>
      <c r="G1743" s="104"/>
      <c r="H1743" s="104"/>
      <c r="I1743" s="99"/>
      <c r="J1743" s="99"/>
      <c r="K1743" s="98"/>
      <c r="L1743" s="99"/>
      <c r="M1743" s="98"/>
      <c r="N1743" s="100"/>
      <c r="O1743" s="100"/>
      <c r="P1743" s="97"/>
      <c r="Q1743" s="98"/>
      <c r="R1743" s="98"/>
      <c r="S1743" s="98"/>
      <c r="T1743" s="98"/>
      <c r="U1743" s="99"/>
      <c r="V1743" s="98"/>
      <c r="W1743" s="98"/>
      <c r="X1743" s="99"/>
      <c r="Y1743" s="98"/>
    </row>
    <row r="1744" spans="2:28" s="90" customFormat="1" ht="21" customHeight="1">
      <c r="B1744" s="101"/>
      <c r="C1744" s="98"/>
      <c r="D1744" s="102"/>
      <c r="E1744" s="103"/>
      <c r="F1744" s="103"/>
      <c r="G1744" s="104"/>
      <c r="H1744" s="104"/>
      <c r="I1744" s="99"/>
      <c r="J1744" s="99"/>
      <c r="K1744" s="98"/>
      <c r="L1744" s="99"/>
      <c r="M1744" s="98"/>
      <c r="N1744" s="100"/>
      <c r="O1744" s="100"/>
      <c r="P1744" s="97"/>
      <c r="Q1744" s="98"/>
      <c r="R1744" s="98"/>
      <c r="S1744" s="98"/>
      <c r="T1744" s="98"/>
      <c r="U1744" s="99"/>
      <c r="V1744" s="98"/>
      <c r="W1744" s="98"/>
      <c r="X1744" s="99"/>
      <c r="Y1744" s="98"/>
    </row>
    <row r="1745" spans="2:25" s="90" customFormat="1" ht="21" customHeight="1">
      <c r="B1745" s="101"/>
      <c r="C1745" s="98"/>
      <c r="D1745" s="102"/>
      <c r="E1745" s="103"/>
      <c r="F1745" s="103"/>
      <c r="G1745" s="104"/>
      <c r="H1745" s="104"/>
      <c r="I1745" s="99"/>
      <c r="J1745" s="99"/>
      <c r="K1745" s="98"/>
      <c r="L1745" s="99"/>
      <c r="M1745" s="98"/>
      <c r="N1745" s="100"/>
      <c r="O1745" s="100"/>
      <c r="P1745" s="97"/>
      <c r="Q1745" s="98"/>
      <c r="R1745" s="98"/>
      <c r="S1745" s="98"/>
      <c r="T1745" s="98"/>
      <c r="U1745" s="99"/>
      <c r="V1745" s="98"/>
      <c r="W1745" s="98"/>
      <c r="X1745" s="99"/>
      <c r="Y1745" s="98"/>
    </row>
    <row r="1746" spans="2:25" s="90" customFormat="1" ht="21" customHeight="1">
      <c r="B1746" s="101"/>
      <c r="C1746" s="98"/>
      <c r="D1746" s="102"/>
      <c r="E1746" s="103"/>
      <c r="F1746" s="103"/>
      <c r="G1746" s="104"/>
      <c r="H1746" s="104"/>
      <c r="I1746" s="99"/>
      <c r="J1746" s="99"/>
      <c r="K1746" s="98"/>
      <c r="L1746" s="99"/>
      <c r="M1746" s="98"/>
      <c r="N1746" s="100"/>
      <c r="O1746" s="100"/>
      <c r="P1746" s="97"/>
      <c r="Q1746" s="98"/>
      <c r="R1746" s="98"/>
      <c r="S1746" s="98"/>
      <c r="T1746" s="98"/>
      <c r="U1746" s="99"/>
      <c r="V1746" s="98"/>
      <c r="W1746" s="98"/>
      <c r="X1746" s="99"/>
      <c r="Y1746" s="98"/>
    </row>
    <row r="1747" spans="2:25" s="90" customFormat="1" ht="21" customHeight="1">
      <c r="B1747" s="101"/>
      <c r="D1747" s="102"/>
      <c r="E1747" s="103"/>
      <c r="F1747" s="106"/>
      <c r="G1747" s="104"/>
      <c r="H1747" s="104"/>
      <c r="I1747" s="99"/>
      <c r="J1747" s="99"/>
      <c r="K1747" s="98"/>
      <c r="L1747" s="99"/>
      <c r="M1747" s="98"/>
      <c r="N1747" s="100"/>
      <c r="O1747" s="100"/>
      <c r="P1747" s="97"/>
      <c r="Q1747" s="98"/>
      <c r="R1747" s="98"/>
      <c r="S1747" s="98"/>
      <c r="T1747" s="98"/>
      <c r="U1747" s="99"/>
      <c r="V1747" s="98"/>
      <c r="W1747" s="98"/>
      <c r="X1747" s="99"/>
      <c r="Y1747" s="98"/>
    </row>
    <row r="1748" spans="2:25" s="90" customFormat="1" ht="21" customHeight="1">
      <c r="B1748" s="101"/>
      <c r="D1748" s="102"/>
      <c r="E1748" s="103"/>
      <c r="F1748" s="106"/>
      <c r="G1748" s="104"/>
      <c r="H1748" s="104"/>
      <c r="I1748" s="99"/>
      <c r="J1748" s="99"/>
      <c r="K1748" s="98"/>
      <c r="L1748" s="99"/>
      <c r="M1748" s="98"/>
      <c r="N1748" s="100"/>
      <c r="O1748" s="100"/>
      <c r="P1748" s="97"/>
      <c r="Q1748" s="98"/>
      <c r="R1748" s="98"/>
      <c r="S1748" s="98"/>
      <c r="T1748" s="98"/>
      <c r="U1748" s="99"/>
      <c r="V1748" s="98"/>
      <c r="W1748" s="98"/>
      <c r="X1748" s="99"/>
      <c r="Y1748" s="98"/>
    </row>
    <row r="1749" spans="2:25" s="90" customFormat="1" ht="21" customHeight="1">
      <c r="B1749" s="101"/>
      <c r="C1749" s="98"/>
      <c r="D1749" s="102"/>
      <c r="E1749" s="103"/>
      <c r="F1749" s="106"/>
      <c r="G1749" s="104"/>
      <c r="H1749" s="104"/>
      <c r="I1749" s="99"/>
      <c r="J1749" s="99"/>
      <c r="K1749" s="98"/>
      <c r="L1749" s="99"/>
      <c r="M1749" s="98"/>
      <c r="N1749" s="100"/>
      <c r="O1749" s="100"/>
      <c r="P1749" s="97"/>
      <c r="Q1749" s="98"/>
      <c r="R1749" s="98"/>
      <c r="S1749" s="98"/>
      <c r="T1749" s="98"/>
      <c r="U1749" s="99"/>
      <c r="V1749" s="98"/>
      <c r="W1749" s="98"/>
      <c r="X1749" s="99"/>
      <c r="Y1749" s="98"/>
    </row>
    <row r="4151" spans="13:19" ht="20.25" customHeight="1">
      <c r="M4151" s="107" t="e">
        <f>일위대가집계표!#REF!</f>
        <v>#REF!</v>
      </c>
      <c r="S4151" s="108" t="e">
        <f>일위대가집계표!#REF!</f>
        <v>#REF!</v>
      </c>
    </row>
    <row r="4152" spans="13:19" ht="20.25" customHeight="1">
      <c r="O4152" s="107" t="e">
        <f>일위대가집계표!#REF!</f>
        <v>#REF!</v>
      </c>
      <c r="S4152" s="108" t="e">
        <f>일위대가집계표!#REF!</f>
        <v>#REF!</v>
      </c>
    </row>
    <row r="5109" spans="13:19" ht="20.25" customHeight="1">
      <c r="M5109" s="107" t="e">
        <f>일위대가집계표!#REF!</f>
        <v>#REF!</v>
      </c>
      <c r="S5109" s="108" t="e">
        <f>일위대가집계표!#REF!</f>
        <v>#REF!</v>
      </c>
    </row>
    <row r="5110" spans="13:19" ht="20.25" customHeight="1">
      <c r="O5110" s="107" t="e">
        <f>일위대가집계표!#REF!</f>
        <v>#REF!</v>
      </c>
      <c r="S5110" s="108" t="e">
        <f>일위대가집계표!#REF!</f>
        <v>#REF!</v>
      </c>
    </row>
    <row r="5111" spans="13:19" ht="20.25" customHeight="1">
      <c r="S5111" s="108" t="e">
        <f>일위대가집계표!#REF!</f>
        <v>#REF!</v>
      </c>
    </row>
    <row r="5112" spans="13:19" ht="20.25" customHeight="1">
      <c r="S5112" s="108" t="e">
        <f>일위대가집계표!#REF!</f>
        <v>#REF!</v>
      </c>
    </row>
    <row r="5113" spans="13:19" ht="20.25" customHeight="1">
      <c r="S5113" s="108" t="e">
        <f>일위대가집계표!#REF!</f>
        <v>#REF!</v>
      </c>
    </row>
    <row r="5114" spans="13:19" ht="20.25" customHeight="1">
      <c r="S5114" s="108" t="e">
        <f>일위대가집계표!#REF!</f>
        <v>#REF!</v>
      </c>
    </row>
    <row r="5115" spans="13:19" ht="20.25" customHeight="1">
      <c r="S5115" s="108" t="e">
        <f>일위대가집계표!#REF!</f>
        <v>#REF!</v>
      </c>
    </row>
    <row r="5116" spans="13:19" ht="20.25" customHeight="1">
      <c r="S5116" s="108" t="e">
        <f>일위대가집계표!#REF!</f>
        <v>#REF!</v>
      </c>
    </row>
    <row r="5117" spans="13:19" ht="20.25" customHeight="1">
      <c r="S5117" s="108" t="e">
        <f>일위대가집계표!#REF!</f>
        <v>#REF!</v>
      </c>
    </row>
    <row r="5118" spans="13:19" ht="20.25" customHeight="1">
      <c r="S5118" s="108" t="e">
        <f>일위대가집계표!#REF!</f>
        <v>#REF!</v>
      </c>
    </row>
    <row r="5119" spans="13:19" ht="20.25" customHeight="1">
      <c r="S5119" s="108" t="e">
        <f>일위대가집계표!#REF!</f>
        <v>#REF!</v>
      </c>
    </row>
    <row r="5120" spans="13:19" ht="20.25" customHeight="1">
      <c r="S5120" s="108" t="e">
        <f>일위대가집계표!#REF!</f>
        <v>#REF!</v>
      </c>
    </row>
    <row r="5121" spans="19:19" ht="20.25" customHeight="1">
      <c r="S5121" s="108" t="e">
        <f>일위대가집계표!#REF!</f>
        <v>#REF!</v>
      </c>
    </row>
    <row r="5122" spans="19:19" ht="20.25" customHeight="1">
      <c r="S5122" s="108" t="e">
        <f>일위대가집계표!#REF!</f>
        <v>#REF!</v>
      </c>
    </row>
    <row r="5123" spans="19:19" ht="20.25" customHeight="1">
      <c r="S5123" s="108" t="e">
        <f>일위대가집계표!#REF!</f>
        <v>#REF!</v>
      </c>
    </row>
    <row r="5124" spans="19:19" ht="20.25" customHeight="1">
      <c r="S5124" s="108" t="e">
        <f>일위대가집계표!#REF!</f>
        <v>#REF!</v>
      </c>
    </row>
    <row r="5125" spans="19:19" ht="20.25" customHeight="1">
      <c r="S5125" s="108" t="e">
        <f>일위대가집계표!#REF!</f>
        <v>#REF!</v>
      </c>
    </row>
    <row r="5126" spans="19:19" ht="20.25" customHeight="1">
      <c r="S5126" s="108" t="e">
        <f>일위대가집계표!#REF!</f>
        <v>#REF!</v>
      </c>
    </row>
    <row r="5127" spans="19:19" ht="20.25" customHeight="1">
      <c r="S5127" s="108" t="e">
        <f>일위대가집계표!#REF!</f>
        <v>#REF!</v>
      </c>
    </row>
    <row r="5128" spans="19:19" ht="20.25" customHeight="1">
      <c r="S5128" s="108" t="e">
        <f>일위대가집계표!#REF!</f>
        <v>#REF!</v>
      </c>
    </row>
    <row r="5129" spans="19:19" ht="20.25" customHeight="1">
      <c r="S5129" s="108" t="e">
        <f>일위대가집계표!#REF!</f>
        <v>#REF!</v>
      </c>
    </row>
    <row r="5130" spans="19:19" ht="20.25" customHeight="1">
      <c r="S5130" s="108" t="e">
        <f>일위대가집계표!#REF!</f>
        <v>#REF!</v>
      </c>
    </row>
    <row r="5131" spans="19:19" ht="20.25" customHeight="1">
      <c r="S5131" s="108" t="e">
        <f>일위대가집계표!#REF!</f>
        <v>#REF!</v>
      </c>
    </row>
    <row r="5132" spans="19:19" ht="20.25" customHeight="1">
      <c r="S5132" s="108" t="e">
        <f>일위대가집계표!#REF!</f>
        <v>#REF!</v>
      </c>
    </row>
    <row r="5133" spans="19:19" ht="20.25" customHeight="1">
      <c r="S5133" s="108" t="e">
        <f>일위대가집계표!#REF!</f>
        <v>#REF!</v>
      </c>
    </row>
    <row r="5134" spans="19:19" ht="20.25" customHeight="1">
      <c r="S5134" s="108" t="e">
        <f>일위대가집계표!#REF!</f>
        <v>#REF!</v>
      </c>
    </row>
    <row r="5135" spans="19:19" ht="20.25" customHeight="1">
      <c r="S5135" s="108" t="e">
        <f>일위대가집계표!#REF!</f>
        <v>#REF!</v>
      </c>
    </row>
    <row r="5136" spans="19:19" ht="20.25" customHeight="1">
      <c r="S5136" s="108" t="e">
        <f>일위대가집계표!#REF!</f>
        <v>#REF!</v>
      </c>
    </row>
    <row r="5137" spans="19:19" ht="20.25" customHeight="1">
      <c r="S5137" s="108" t="e">
        <f>일위대가집계표!#REF!</f>
        <v>#REF!</v>
      </c>
    </row>
    <row r="5138" spans="19:19" ht="20.25" customHeight="1">
      <c r="S5138" s="108" t="e">
        <f>일위대가집계표!#REF!</f>
        <v>#REF!</v>
      </c>
    </row>
    <row r="5139" spans="19:19" ht="20.25" customHeight="1">
      <c r="S5139" s="108" t="e">
        <f>일위대가집계표!#REF!</f>
        <v>#REF!</v>
      </c>
    </row>
    <row r="5140" spans="19:19" ht="20.25" customHeight="1">
      <c r="S5140" s="108" t="e">
        <f>일위대가집계표!#REF!</f>
        <v>#REF!</v>
      </c>
    </row>
    <row r="5141" spans="19:19" ht="20.25" customHeight="1">
      <c r="S5141" s="108" t="e">
        <f>일위대가집계표!#REF!</f>
        <v>#REF!</v>
      </c>
    </row>
    <row r="5142" spans="19:19" ht="20.25" customHeight="1">
      <c r="S5142" s="108" t="e">
        <f>일위대가집계표!#REF!</f>
        <v>#REF!</v>
      </c>
    </row>
    <row r="5143" spans="19:19" ht="20.25" customHeight="1">
      <c r="S5143" s="108" t="e">
        <f>일위대가집계표!#REF!</f>
        <v>#REF!</v>
      </c>
    </row>
    <row r="5144" spans="19:19" ht="20.25" customHeight="1">
      <c r="S5144" s="108" t="e">
        <f>일위대가집계표!#REF!</f>
        <v>#REF!</v>
      </c>
    </row>
    <row r="5145" spans="19:19" ht="20.25" customHeight="1">
      <c r="S5145" s="108" t="e">
        <f>일위대가집계표!#REF!</f>
        <v>#REF!</v>
      </c>
    </row>
    <row r="5146" spans="19:19" ht="20.25" customHeight="1">
      <c r="S5146" s="108" t="e">
        <f>일위대가집계표!#REF!</f>
        <v>#REF!</v>
      </c>
    </row>
    <row r="5147" spans="19:19" ht="20.25" customHeight="1">
      <c r="S5147" s="108" t="e">
        <f>일위대가집계표!#REF!</f>
        <v>#REF!</v>
      </c>
    </row>
    <row r="5148" spans="19:19" ht="20.25" customHeight="1">
      <c r="S5148" s="108" t="e">
        <f>일위대가집계표!#REF!</f>
        <v>#REF!</v>
      </c>
    </row>
    <row r="5149" spans="19:19" ht="20.25" customHeight="1">
      <c r="S5149" s="108" t="e">
        <f>일위대가집계표!#REF!</f>
        <v>#REF!</v>
      </c>
    </row>
    <row r="5150" spans="19:19" ht="20.25" customHeight="1">
      <c r="S5150" s="108" t="e">
        <f>일위대가집계표!#REF!</f>
        <v>#REF!</v>
      </c>
    </row>
    <row r="5151" spans="19:19" ht="20.25" customHeight="1">
      <c r="S5151" s="108" t="e">
        <f>일위대가집계표!#REF!</f>
        <v>#REF!</v>
      </c>
    </row>
    <row r="5152" spans="19:19" ht="20.25" customHeight="1">
      <c r="S5152" s="108" t="e">
        <f>일위대가집계표!#REF!</f>
        <v>#REF!</v>
      </c>
    </row>
    <row r="5153" spans="19:19" ht="20.25" customHeight="1">
      <c r="S5153" s="108" t="e">
        <f>일위대가집계표!#REF!</f>
        <v>#REF!</v>
      </c>
    </row>
    <row r="5154" spans="19:19" ht="20.25" customHeight="1">
      <c r="S5154" s="108" t="e">
        <f>일위대가집계표!#REF!</f>
        <v>#REF!</v>
      </c>
    </row>
    <row r="5155" spans="19:19" ht="20.25" customHeight="1">
      <c r="S5155" s="108" t="e">
        <f>일위대가집계표!#REF!</f>
        <v>#REF!</v>
      </c>
    </row>
    <row r="5156" spans="19:19" ht="20.25" customHeight="1">
      <c r="S5156" s="108" t="e">
        <f>일위대가집계표!#REF!</f>
        <v>#REF!</v>
      </c>
    </row>
    <row r="5157" spans="19:19" ht="20.25" customHeight="1">
      <c r="S5157" s="108" t="e">
        <f>일위대가집계표!#REF!</f>
        <v>#REF!</v>
      </c>
    </row>
    <row r="5158" spans="19:19" ht="20.25" customHeight="1">
      <c r="S5158" s="108" t="e">
        <f>일위대가집계표!#REF!</f>
        <v>#REF!</v>
      </c>
    </row>
    <row r="5159" spans="19:19" ht="20.25" customHeight="1">
      <c r="S5159" s="108" t="e">
        <f>일위대가집계표!#REF!</f>
        <v>#REF!</v>
      </c>
    </row>
    <row r="5160" spans="19:19" ht="20.25" customHeight="1">
      <c r="S5160" s="108" t="e">
        <f>일위대가집계표!#REF!</f>
        <v>#REF!</v>
      </c>
    </row>
    <row r="5161" spans="19:19" ht="20.25" customHeight="1">
      <c r="S5161" s="108" t="e">
        <f>일위대가집계표!#REF!</f>
        <v>#REF!</v>
      </c>
    </row>
    <row r="5162" spans="19:19" ht="20.25" customHeight="1">
      <c r="S5162" s="108" t="e">
        <f>일위대가집계표!#REF!</f>
        <v>#REF!</v>
      </c>
    </row>
    <row r="5163" spans="19:19" ht="20.25" customHeight="1">
      <c r="S5163" s="108" t="e">
        <f>일위대가집계표!#REF!</f>
        <v>#REF!</v>
      </c>
    </row>
    <row r="5164" spans="19:19" ht="20.25" customHeight="1">
      <c r="S5164" s="108" t="e">
        <f>일위대가집계표!#REF!</f>
        <v>#REF!</v>
      </c>
    </row>
    <row r="5165" spans="19:19" ht="20.25" customHeight="1">
      <c r="S5165" s="108" t="e">
        <f>일위대가집계표!#REF!</f>
        <v>#REF!</v>
      </c>
    </row>
    <row r="5166" spans="19:19" ht="20.25" customHeight="1">
      <c r="S5166" s="108" t="e">
        <f>일위대가집계표!#REF!</f>
        <v>#REF!</v>
      </c>
    </row>
    <row r="5167" spans="19:19" ht="20.25" customHeight="1">
      <c r="S5167" s="108" t="e">
        <f>일위대가집계표!#REF!</f>
        <v>#REF!</v>
      </c>
    </row>
    <row r="5168" spans="19:19" ht="20.25" customHeight="1">
      <c r="S5168" s="108" t="e">
        <f>일위대가집계표!#REF!</f>
        <v>#REF!</v>
      </c>
    </row>
    <row r="5169" spans="19:19" ht="20.25" customHeight="1">
      <c r="S5169" s="108" t="e">
        <f>일위대가집계표!#REF!</f>
        <v>#REF!</v>
      </c>
    </row>
    <row r="5170" spans="19:19" ht="20.25" customHeight="1">
      <c r="S5170" s="108" t="e">
        <f>일위대가집계표!#REF!</f>
        <v>#REF!</v>
      </c>
    </row>
    <row r="5171" spans="19:19" ht="20.25" customHeight="1">
      <c r="S5171" s="108" t="e">
        <f>일위대가집계표!#REF!</f>
        <v>#REF!</v>
      </c>
    </row>
    <row r="5172" spans="19:19" ht="20.25" customHeight="1">
      <c r="S5172" s="108" t="e">
        <f>일위대가집계표!#REF!</f>
        <v>#REF!</v>
      </c>
    </row>
    <row r="5173" spans="19:19" ht="20.25" customHeight="1">
      <c r="S5173" s="108" t="e">
        <f>일위대가집계표!#REF!</f>
        <v>#REF!</v>
      </c>
    </row>
    <row r="5174" spans="19:19" ht="20.25" customHeight="1">
      <c r="S5174" s="108" t="e">
        <f>일위대가집계표!#REF!</f>
        <v>#REF!</v>
      </c>
    </row>
    <row r="5175" spans="19:19" ht="20.25" customHeight="1">
      <c r="S5175" s="108" t="e">
        <f>일위대가집계표!#REF!</f>
        <v>#REF!</v>
      </c>
    </row>
    <row r="5176" spans="19:19" ht="20.25" customHeight="1">
      <c r="S5176" s="108" t="e">
        <f>일위대가집계표!#REF!</f>
        <v>#REF!</v>
      </c>
    </row>
    <row r="5177" spans="19:19" ht="20.25" customHeight="1">
      <c r="S5177" s="108" t="e">
        <f>일위대가집계표!#REF!</f>
        <v>#REF!</v>
      </c>
    </row>
    <row r="5178" spans="19:19" ht="20.25" customHeight="1">
      <c r="S5178" s="108" t="e">
        <f>일위대가집계표!#REF!</f>
        <v>#REF!</v>
      </c>
    </row>
    <row r="5179" spans="19:19" ht="20.25" customHeight="1">
      <c r="S5179" s="108" t="e">
        <f>일위대가집계표!#REF!</f>
        <v>#REF!</v>
      </c>
    </row>
    <row r="5180" spans="19:19" ht="20.25" customHeight="1">
      <c r="S5180" s="108" t="e">
        <f>일위대가집계표!#REF!</f>
        <v>#REF!</v>
      </c>
    </row>
    <row r="5181" spans="19:19" ht="20.25" customHeight="1">
      <c r="S5181" s="108" t="e">
        <f>일위대가집계표!#REF!</f>
        <v>#REF!</v>
      </c>
    </row>
    <row r="5182" spans="19:19" ht="20.25" customHeight="1">
      <c r="S5182" s="108" t="e">
        <f>일위대가집계표!#REF!</f>
        <v>#REF!</v>
      </c>
    </row>
    <row r="5183" spans="19:19" ht="20.25" customHeight="1">
      <c r="S5183" s="108" t="e">
        <f>일위대가집계표!#REF!</f>
        <v>#REF!</v>
      </c>
    </row>
    <row r="5184" spans="19:19" ht="20.25" customHeight="1">
      <c r="S5184" s="108" t="e">
        <f>일위대가집계표!#REF!</f>
        <v>#REF!</v>
      </c>
    </row>
    <row r="5185" spans="19:19" ht="20.25" customHeight="1">
      <c r="S5185" s="108" t="e">
        <f>일위대가집계표!#REF!</f>
        <v>#REF!</v>
      </c>
    </row>
    <row r="5186" spans="19:19" ht="20.25" customHeight="1">
      <c r="S5186" s="108" t="e">
        <f>일위대가집계표!#REF!</f>
        <v>#REF!</v>
      </c>
    </row>
    <row r="5187" spans="19:19" ht="20.25" customHeight="1">
      <c r="S5187" s="108" t="e">
        <f>일위대가집계표!#REF!</f>
        <v>#REF!</v>
      </c>
    </row>
    <row r="5188" spans="19:19" ht="20.25" customHeight="1">
      <c r="S5188" s="108" t="e">
        <f>일위대가집계표!#REF!</f>
        <v>#REF!</v>
      </c>
    </row>
    <row r="5189" spans="19:19" ht="20.25" customHeight="1">
      <c r="S5189" s="108" t="e">
        <f>일위대가집계표!#REF!</f>
        <v>#REF!</v>
      </c>
    </row>
    <row r="5190" spans="19:19" ht="20.25" customHeight="1">
      <c r="S5190" s="108" t="e">
        <f>일위대가집계표!#REF!</f>
        <v>#REF!</v>
      </c>
    </row>
    <row r="5191" spans="19:19" ht="20.25" customHeight="1">
      <c r="S5191" s="108" t="e">
        <f>일위대가집계표!#REF!</f>
        <v>#REF!</v>
      </c>
    </row>
    <row r="5192" spans="19:19" ht="20.25" customHeight="1">
      <c r="S5192" s="108" t="e">
        <f>일위대가집계표!#REF!</f>
        <v>#REF!</v>
      </c>
    </row>
    <row r="5193" spans="19:19" ht="20.25" customHeight="1">
      <c r="S5193" s="108" t="e">
        <f>일위대가집계표!#REF!</f>
        <v>#REF!</v>
      </c>
    </row>
    <row r="5194" spans="19:19" ht="20.25" customHeight="1">
      <c r="S5194" s="108" t="e">
        <f>일위대가집계표!#REF!</f>
        <v>#REF!</v>
      </c>
    </row>
    <row r="5195" spans="19:19" ht="20.25" customHeight="1">
      <c r="S5195" s="108" t="e">
        <f>일위대가집계표!#REF!</f>
        <v>#REF!</v>
      </c>
    </row>
    <row r="5196" spans="19:19" ht="20.25" customHeight="1">
      <c r="S5196" s="108" t="e">
        <f>일위대가집계표!#REF!</f>
        <v>#REF!</v>
      </c>
    </row>
    <row r="5197" spans="19:19" ht="20.25" customHeight="1">
      <c r="S5197" s="108" t="e">
        <f>일위대가집계표!#REF!</f>
        <v>#REF!</v>
      </c>
    </row>
    <row r="5198" spans="19:19" ht="20.25" customHeight="1">
      <c r="S5198" s="108" t="e">
        <f>일위대가집계표!#REF!</f>
        <v>#REF!</v>
      </c>
    </row>
    <row r="5199" spans="19:19" ht="20.25" customHeight="1">
      <c r="S5199" s="108" t="e">
        <f>일위대가집계표!#REF!</f>
        <v>#REF!</v>
      </c>
    </row>
    <row r="5200" spans="19:19" ht="20.25" customHeight="1">
      <c r="S5200" s="108" t="e">
        <f>일위대가집계표!#REF!</f>
        <v>#REF!</v>
      </c>
    </row>
    <row r="5201" spans="19:19" ht="20.25" customHeight="1">
      <c r="S5201" s="108" t="e">
        <f>일위대가집계표!#REF!</f>
        <v>#REF!</v>
      </c>
    </row>
    <row r="5202" spans="19:19" ht="20.25" customHeight="1">
      <c r="S5202" s="108" t="e">
        <f>일위대가집계표!#REF!</f>
        <v>#REF!</v>
      </c>
    </row>
    <row r="5203" spans="19:19" ht="20.25" customHeight="1">
      <c r="S5203" s="108" t="e">
        <f>일위대가집계표!#REF!</f>
        <v>#REF!</v>
      </c>
    </row>
    <row r="5204" spans="19:19" ht="20.25" customHeight="1">
      <c r="S5204" s="108" t="e">
        <f>일위대가집계표!#REF!</f>
        <v>#REF!</v>
      </c>
    </row>
    <row r="5205" spans="19:19" ht="20.25" customHeight="1">
      <c r="S5205" s="108" t="e">
        <f>일위대가집계표!#REF!</f>
        <v>#REF!</v>
      </c>
    </row>
    <row r="5206" spans="19:19" ht="20.25" customHeight="1">
      <c r="S5206" s="108" t="e">
        <f>일위대가집계표!#REF!</f>
        <v>#REF!</v>
      </c>
    </row>
    <row r="5207" spans="19:19" ht="20.25" customHeight="1">
      <c r="S5207" s="108" t="e">
        <f>일위대가집계표!#REF!</f>
        <v>#REF!</v>
      </c>
    </row>
    <row r="5208" spans="19:19" ht="20.25" customHeight="1">
      <c r="S5208" s="108" t="e">
        <f>일위대가집계표!#REF!</f>
        <v>#REF!</v>
      </c>
    </row>
    <row r="5209" spans="19:19" ht="20.25" customHeight="1">
      <c r="S5209" s="108" t="e">
        <f>일위대가집계표!#REF!</f>
        <v>#REF!</v>
      </c>
    </row>
    <row r="5210" spans="19:19" ht="20.25" customHeight="1">
      <c r="S5210" s="108" t="e">
        <f>일위대가집계표!#REF!</f>
        <v>#REF!</v>
      </c>
    </row>
    <row r="5211" spans="19:19" ht="20.25" customHeight="1">
      <c r="S5211" s="108" t="e">
        <f>일위대가집계표!#REF!</f>
        <v>#REF!</v>
      </c>
    </row>
    <row r="5212" spans="19:19" ht="20.25" customHeight="1">
      <c r="S5212" s="108" t="e">
        <f>일위대가집계표!#REF!</f>
        <v>#REF!</v>
      </c>
    </row>
    <row r="5213" spans="19:19" ht="20.25" customHeight="1">
      <c r="S5213" s="108" t="e">
        <f>일위대가집계표!#REF!</f>
        <v>#REF!</v>
      </c>
    </row>
    <row r="5214" spans="19:19" ht="20.25" customHeight="1">
      <c r="S5214" s="108" t="e">
        <f>일위대가집계표!#REF!</f>
        <v>#REF!</v>
      </c>
    </row>
    <row r="5215" spans="19:19" ht="20.25" customHeight="1">
      <c r="S5215" s="108" t="e">
        <f>일위대가집계표!#REF!</f>
        <v>#REF!</v>
      </c>
    </row>
    <row r="5216" spans="19:19" ht="20.25" customHeight="1">
      <c r="S5216" s="108" t="e">
        <f>일위대가집계표!#REF!</f>
        <v>#REF!</v>
      </c>
    </row>
    <row r="5217" spans="19:19" ht="20.25" customHeight="1">
      <c r="S5217" s="108" t="e">
        <f>일위대가집계표!#REF!</f>
        <v>#REF!</v>
      </c>
    </row>
    <row r="5218" spans="19:19" ht="20.25" customHeight="1">
      <c r="S5218" s="108" t="e">
        <f>일위대가집계표!#REF!</f>
        <v>#REF!</v>
      </c>
    </row>
    <row r="5219" spans="19:19" ht="20.25" customHeight="1">
      <c r="S5219" s="108" t="e">
        <f>일위대가집계표!#REF!</f>
        <v>#REF!</v>
      </c>
    </row>
    <row r="5220" spans="19:19" ht="20.25" customHeight="1">
      <c r="S5220" s="108" t="e">
        <f>일위대가집계표!#REF!</f>
        <v>#REF!</v>
      </c>
    </row>
    <row r="5221" spans="19:19" ht="20.25" customHeight="1">
      <c r="S5221" s="108" t="e">
        <f>일위대가집계표!#REF!</f>
        <v>#REF!</v>
      </c>
    </row>
    <row r="5222" spans="19:19" ht="20.25" customHeight="1">
      <c r="S5222" s="108" t="e">
        <f>일위대가집계표!#REF!</f>
        <v>#REF!</v>
      </c>
    </row>
    <row r="5223" spans="19:19" ht="20.25" customHeight="1">
      <c r="S5223" s="108" t="e">
        <f>일위대가집계표!#REF!</f>
        <v>#REF!</v>
      </c>
    </row>
    <row r="5224" spans="19:19" ht="20.25" customHeight="1">
      <c r="S5224" s="108" t="e">
        <f>일위대가집계표!#REF!</f>
        <v>#REF!</v>
      </c>
    </row>
    <row r="5225" spans="19:19" ht="20.25" customHeight="1">
      <c r="S5225" s="108" t="e">
        <f>일위대가집계표!#REF!</f>
        <v>#REF!</v>
      </c>
    </row>
    <row r="5226" spans="19:19" ht="20.25" customHeight="1">
      <c r="S5226" s="108" t="e">
        <f>일위대가집계표!#REF!</f>
        <v>#REF!</v>
      </c>
    </row>
    <row r="5227" spans="19:19" ht="20.25" customHeight="1">
      <c r="S5227" s="108" t="e">
        <f>일위대가집계표!#REF!</f>
        <v>#REF!</v>
      </c>
    </row>
    <row r="5228" spans="19:19" ht="20.25" customHeight="1">
      <c r="S5228" s="108" t="e">
        <f>일위대가집계표!#REF!</f>
        <v>#REF!</v>
      </c>
    </row>
    <row r="5229" spans="19:19" ht="20.25" customHeight="1">
      <c r="S5229" s="108" t="e">
        <f>일위대가집계표!#REF!</f>
        <v>#REF!</v>
      </c>
    </row>
    <row r="5230" spans="19:19" ht="20.25" customHeight="1">
      <c r="S5230" s="108" t="e">
        <f>일위대가집계표!#REF!</f>
        <v>#REF!</v>
      </c>
    </row>
    <row r="5231" spans="19:19" ht="20.25" customHeight="1">
      <c r="S5231" s="108" t="e">
        <f>일위대가집계표!#REF!</f>
        <v>#REF!</v>
      </c>
    </row>
    <row r="5232" spans="19:19" ht="20.25" customHeight="1">
      <c r="S5232" s="108" t="e">
        <f>일위대가집계표!#REF!</f>
        <v>#REF!</v>
      </c>
    </row>
    <row r="5233" spans="19:19" ht="20.25" customHeight="1">
      <c r="S5233" s="108" t="e">
        <f>일위대가집계표!#REF!</f>
        <v>#REF!</v>
      </c>
    </row>
    <row r="5234" spans="19:19" ht="20.25" customHeight="1">
      <c r="S5234" s="108" t="e">
        <f>일위대가집계표!#REF!</f>
        <v>#REF!</v>
      </c>
    </row>
    <row r="5235" spans="19:19" ht="20.25" customHeight="1">
      <c r="S5235" s="108" t="e">
        <f>일위대가집계표!#REF!</f>
        <v>#REF!</v>
      </c>
    </row>
    <row r="5236" spans="19:19" ht="20.25" customHeight="1">
      <c r="S5236" s="108" t="e">
        <f>일위대가집계표!#REF!</f>
        <v>#REF!</v>
      </c>
    </row>
    <row r="5237" spans="19:19" ht="20.25" customHeight="1">
      <c r="S5237" s="108" t="e">
        <f>일위대가집계표!#REF!</f>
        <v>#REF!</v>
      </c>
    </row>
    <row r="5238" spans="19:19" ht="20.25" customHeight="1">
      <c r="S5238" s="108" t="e">
        <f>일위대가집계표!#REF!</f>
        <v>#REF!</v>
      </c>
    </row>
    <row r="5239" spans="19:19" ht="20.25" customHeight="1">
      <c r="S5239" s="108" t="e">
        <f>일위대가집계표!#REF!</f>
        <v>#REF!</v>
      </c>
    </row>
    <row r="5240" spans="19:19" ht="20.25" customHeight="1">
      <c r="S5240" s="108" t="e">
        <f>일위대가집계표!#REF!</f>
        <v>#REF!</v>
      </c>
    </row>
    <row r="5241" spans="19:19" ht="20.25" customHeight="1">
      <c r="S5241" s="108" t="e">
        <f>일위대가집계표!#REF!</f>
        <v>#REF!</v>
      </c>
    </row>
    <row r="5242" spans="19:19" ht="20.25" customHeight="1">
      <c r="S5242" s="108" t="e">
        <f>일위대가집계표!#REF!</f>
        <v>#REF!</v>
      </c>
    </row>
    <row r="5243" spans="19:19" ht="20.25" customHeight="1">
      <c r="S5243" s="108" t="e">
        <f>일위대가집계표!#REF!</f>
        <v>#REF!</v>
      </c>
    </row>
    <row r="5244" spans="19:19" ht="20.25" customHeight="1">
      <c r="S5244" s="108" t="e">
        <f>일위대가집계표!#REF!</f>
        <v>#REF!</v>
      </c>
    </row>
    <row r="5245" spans="19:19" ht="20.25" customHeight="1">
      <c r="S5245" s="108" t="e">
        <f>일위대가집계표!#REF!</f>
        <v>#REF!</v>
      </c>
    </row>
    <row r="5246" spans="19:19" ht="20.25" customHeight="1">
      <c r="S5246" s="108" t="e">
        <f>일위대가집계표!#REF!</f>
        <v>#REF!</v>
      </c>
    </row>
    <row r="5247" spans="19:19" ht="20.25" customHeight="1">
      <c r="S5247" s="108" t="e">
        <f>일위대가집계표!#REF!</f>
        <v>#REF!</v>
      </c>
    </row>
    <row r="5248" spans="19:19" ht="20.25" customHeight="1">
      <c r="S5248" s="108" t="e">
        <f>일위대가집계표!#REF!</f>
        <v>#REF!</v>
      </c>
    </row>
    <row r="5249" spans="19:19" ht="20.25" customHeight="1">
      <c r="S5249" s="108" t="e">
        <f>일위대가집계표!#REF!</f>
        <v>#REF!</v>
      </c>
    </row>
    <row r="5250" spans="19:19" ht="20.25" customHeight="1">
      <c r="S5250" s="108" t="e">
        <f>일위대가집계표!#REF!</f>
        <v>#REF!</v>
      </c>
    </row>
    <row r="5251" spans="19:19" ht="20.25" customHeight="1">
      <c r="S5251" s="108" t="e">
        <f>일위대가집계표!#REF!</f>
        <v>#REF!</v>
      </c>
    </row>
    <row r="5252" spans="19:19" ht="20.25" customHeight="1">
      <c r="S5252" s="108" t="e">
        <f>일위대가집계표!#REF!</f>
        <v>#REF!</v>
      </c>
    </row>
    <row r="5253" spans="19:19" ht="20.25" customHeight="1">
      <c r="S5253" s="108" t="e">
        <f>일위대가집계표!#REF!</f>
        <v>#REF!</v>
      </c>
    </row>
    <row r="5254" spans="19:19" ht="20.25" customHeight="1">
      <c r="S5254" s="108" t="e">
        <f>일위대가집계표!#REF!</f>
        <v>#REF!</v>
      </c>
    </row>
    <row r="5255" spans="19:19" ht="20.25" customHeight="1">
      <c r="S5255" s="108" t="e">
        <f>일위대가집계표!#REF!</f>
        <v>#REF!</v>
      </c>
    </row>
    <row r="5256" spans="19:19" ht="20.25" customHeight="1">
      <c r="S5256" s="108" t="e">
        <f>일위대가집계표!#REF!</f>
        <v>#REF!</v>
      </c>
    </row>
    <row r="5257" spans="19:19" ht="20.25" customHeight="1">
      <c r="S5257" s="108" t="e">
        <f>일위대가집계표!#REF!</f>
        <v>#REF!</v>
      </c>
    </row>
    <row r="5258" spans="19:19" ht="20.25" customHeight="1">
      <c r="S5258" s="108" t="e">
        <f>일위대가집계표!#REF!</f>
        <v>#REF!</v>
      </c>
    </row>
    <row r="5259" spans="19:19" ht="20.25" customHeight="1">
      <c r="S5259" s="108" t="e">
        <f>일위대가집계표!#REF!</f>
        <v>#REF!</v>
      </c>
    </row>
    <row r="5260" spans="19:19" ht="20.25" customHeight="1">
      <c r="S5260" s="108" t="e">
        <f>일위대가집계표!#REF!</f>
        <v>#REF!</v>
      </c>
    </row>
    <row r="5261" spans="19:19" ht="20.25" customHeight="1">
      <c r="S5261" s="108" t="e">
        <f>일위대가집계표!#REF!</f>
        <v>#REF!</v>
      </c>
    </row>
    <row r="5262" spans="19:19" ht="20.25" customHeight="1">
      <c r="S5262" s="108" t="e">
        <f>일위대가집계표!#REF!</f>
        <v>#REF!</v>
      </c>
    </row>
    <row r="5263" spans="19:19" ht="20.25" customHeight="1">
      <c r="S5263" s="108" t="e">
        <f>일위대가집계표!#REF!</f>
        <v>#REF!</v>
      </c>
    </row>
    <row r="5264" spans="19:19" ht="20.25" customHeight="1">
      <c r="S5264" s="108" t="e">
        <f>일위대가집계표!#REF!</f>
        <v>#REF!</v>
      </c>
    </row>
    <row r="5265" spans="19:19" ht="20.25" customHeight="1">
      <c r="S5265" s="108" t="e">
        <f>일위대가집계표!#REF!</f>
        <v>#REF!</v>
      </c>
    </row>
    <row r="5266" spans="19:19" ht="20.25" customHeight="1">
      <c r="S5266" s="108" t="e">
        <f>일위대가집계표!#REF!</f>
        <v>#REF!</v>
      </c>
    </row>
    <row r="5267" spans="19:19" ht="20.25" customHeight="1">
      <c r="S5267" s="108" t="e">
        <f>일위대가집계표!#REF!</f>
        <v>#REF!</v>
      </c>
    </row>
    <row r="5268" spans="19:19" ht="20.25" customHeight="1">
      <c r="S5268" s="108" t="e">
        <f>일위대가집계표!#REF!</f>
        <v>#REF!</v>
      </c>
    </row>
    <row r="5269" spans="19:19" ht="20.25" customHeight="1">
      <c r="S5269" s="108" t="e">
        <f>일위대가집계표!#REF!</f>
        <v>#REF!</v>
      </c>
    </row>
    <row r="5270" spans="19:19" ht="20.25" customHeight="1">
      <c r="S5270" s="108" t="e">
        <f>일위대가집계표!#REF!</f>
        <v>#REF!</v>
      </c>
    </row>
    <row r="5271" spans="19:19" ht="20.25" customHeight="1">
      <c r="S5271" s="108" t="e">
        <f>일위대가집계표!#REF!</f>
        <v>#REF!</v>
      </c>
    </row>
    <row r="5272" spans="19:19" ht="20.25" customHeight="1">
      <c r="S5272" s="108" t="e">
        <f>일위대가집계표!#REF!</f>
        <v>#REF!</v>
      </c>
    </row>
    <row r="5273" spans="19:19" ht="20.25" customHeight="1">
      <c r="S5273" s="108" t="e">
        <f>일위대가집계표!#REF!</f>
        <v>#REF!</v>
      </c>
    </row>
    <row r="5274" spans="19:19" ht="20.25" customHeight="1">
      <c r="S5274" s="108" t="e">
        <f>일위대가집계표!#REF!</f>
        <v>#REF!</v>
      </c>
    </row>
    <row r="5275" spans="19:19" ht="20.25" customHeight="1">
      <c r="S5275" s="108" t="e">
        <f>일위대가집계표!#REF!</f>
        <v>#REF!</v>
      </c>
    </row>
    <row r="5276" spans="19:19" ht="20.25" customHeight="1">
      <c r="S5276" s="108" t="e">
        <f>일위대가집계표!#REF!</f>
        <v>#REF!</v>
      </c>
    </row>
    <row r="5277" spans="19:19" ht="20.25" customHeight="1">
      <c r="S5277" s="108" t="e">
        <f>일위대가집계표!#REF!</f>
        <v>#REF!</v>
      </c>
    </row>
    <row r="5278" spans="19:19" ht="20.25" customHeight="1">
      <c r="S5278" s="108" t="e">
        <f>일위대가집계표!#REF!</f>
        <v>#REF!</v>
      </c>
    </row>
    <row r="5279" spans="19:19" ht="20.25" customHeight="1">
      <c r="S5279" s="108" t="e">
        <f>일위대가집계표!#REF!</f>
        <v>#REF!</v>
      </c>
    </row>
    <row r="5280" spans="19:19" ht="20.25" customHeight="1">
      <c r="S5280" s="108" t="e">
        <f>일위대가집계표!#REF!</f>
        <v>#REF!</v>
      </c>
    </row>
    <row r="5281" spans="19:19" ht="20.25" customHeight="1">
      <c r="S5281" s="108" t="e">
        <f>일위대가집계표!#REF!</f>
        <v>#REF!</v>
      </c>
    </row>
    <row r="5282" spans="19:19" ht="20.25" customHeight="1">
      <c r="S5282" s="108" t="e">
        <f>일위대가집계표!#REF!</f>
        <v>#REF!</v>
      </c>
    </row>
    <row r="5283" spans="19:19" ht="20.25" customHeight="1">
      <c r="S5283" s="108" t="e">
        <f>일위대가집계표!#REF!</f>
        <v>#REF!</v>
      </c>
    </row>
    <row r="5284" spans="19:19" ht="20.25" customHeight="1">
      <c r="S5284" s="108" t="e">
        <f>일위대가집계표!#REF!</f>
        <v>#REF!</v>
      </c>
    </row>
    <row r="5285" spans="19:19" ht="20.25" customHeight="1">
      <c r="S5285" s="108" t="e">
        <f>일위대가집계표!#REF!</f>
        <v>#REF!</v>
      </c>
    </row>
    <row r="5286" spans="19:19" ht="20.25" customHeight="1">
      <c r="S5286" s="108" t="e">
        <f>일위대가집계표!#REF!</f>
        <v>#REF!</v>
      </c>
    </row>
    <row r="5287" spans="19:19" ht="20.25" customHeight="1">
      <c r="S5287" s="108" t="e">
        <f>일위대가집계표!#REF!</f>
        <v>#REF!</v>
      </c>
    </row>
    <row r="5288" spans="19:19" ht="20.25" customHeight="1">
      <c r="S5288" s="108" t="e">
        <f>일위대가집계표!#REF!</f>
        <v>#REF!</v>
      </c>
    </row>
    <row r="5289" spans="19:19" ht="20.25" customHeight="1">
      <c r="S5289" s="108" t="e">
        <f>일위대가집계표!#REF!</f>
        <v>#REF!</v>
      </c>
    </row>
    <row r="5290" spans="19:19" ht="20.25" customHeight="1">
      <c r="S5290" s="108" t="e">
        <f>일위대가집계표!#REF!</f>
        <v>#REF!</v>
      </c>
    </row>
    <row r="5291" spans="19:19" ht="20.25" customHeight="1">
      <c r="S5291" s="108" t="e">
        <f>일위대가집계표!#REF!</f>
        <v>#REF!</v>
      </c>
    </row>
    <row r="5292" spans="19:19" ht="20.25" customHeight="1">
      <c r="S5292" s="108" t="e">
        <f>일위대가집계표!#REF!</f>
        <v>#REF!</v>
      </c>
    </row>
    <row r="5293" spans="19:19" ht="20.25" customHeight="1">
      <c r="S5293" s="108" t="e">
        <f>일위대가집계표!#REF!</f>
        <v>#REF!</v>
      </c>
    </row>
    <row r="5294" spans="19:19" ht="20.25" customHeight="1">
      <c r="S5294" s="108" t="e">
        <f>일위대가집계표!#REF!</f>
        <v>#REF!</v>
      </c>
    </row>
    <row r="5295" spans="19:19" ht="20.25" customHeight="1">
      <c r="S5295" s="108" t="e">
        <f>일위대가집계표!#REF!</f>
        <v>#REF!</v>
      </c>
    </row>
    <row r="5296" spans="19:19" ht="20.25" customHeight="1">
      <c r="S5296" s="108" t="e">
        <f>일위대가집계표!#REF!</f>
        <v>#REF!</v>
      </c>
    </row>
    <row r="5297" spans="19:19" ht="20.25" customHeight="1">
      <c r="S5297" s="108" t="e">
        <f>일위대가집계표!#REF!</f>
        <v>#REF!</v>
      </c>
    </row>
    <row r="5298" spans="19:19" ht="20.25" customHeight="1">
      <c r="S5298" s="108" t="e">
        <f>일위대가집계표!#REF!</f>
        <v>#REF!</v>
      </c>
    </row>
    <row r="5299" spans="19:19" ht="20.25" customHeight="1">
      <c r="S5299" s="108" t="e">
        <f>일위대가집계표!#REF!</f>
        <v>#REF!</v>
      </c>
    </row>
    <row r="5300" spans="19:19" ht="20.25" customHeight="1">
      <c r="S5300" s="108" t="e">
        <f>일위대가집계표!#REF!</f>
        <v>#REF!</v>
      </c>
    </row>
    <row r="5301" spans="19:19" ht="20.25" customHeight="1">
      <c r="S5301" s="108" t="e">
        <f>일위대가집계표!#REF!</f>
        <v>#REF!</v>
      </c>
    </row>
    <row r="5302" spans="19:19" ht="20.25" customHeight="1">
      <c r="S5302" s="108" t="e">
        <f>일위대가집계표!#REF!</f>
        <v>#REF!</v>
      </c>
    </row>
    <row r="5303" spans="19:19" ht="20.25" customHeight="1">
      <c r="S5303" s="108" t="e">
        <f>일위대가집계표!#REF!</f>
        <v>#REF!</v>
      </c>
    </row>
    <row r="5304" spans="19:19" ht="20.25" customHeight="1">
      <c r="S5304" s="108" t="e">
        <f>일위대가집계표!#REF!</f>
        <v>#REF!</v>
      </c>
    </row>
    <row r="5305" spans="19:19" ht="20.25" customHeight="1">
      <c r="S5305" s="108" t="e">
        <f>일위대가집계표!#REF!</f>
        <v>#REF!</v>
      </c>
    </row>
    <row r="5306" spans="19:19" ht="20.25" customHeight="1">
      <c r="S5306" s="108" t="e">
        <f>일위대가집계표!#REF!</f>
        <v>#REF!</v>
      </c>
    </row>
    <row r="5307" spans="19:19" ht="20.25" customHeight="1">
      <c r="S5307" s="108" t="e">
        <f>일위대가집계표!#REF!</f>
        <v>#REF!</v>
      </c>
    </row>
    <row r="5308" spans="19:19" ht="20.25" customHeight="1">
      <c r="S5308" s="108" t="e">
        <f>일위대가집계표!#REF!</f>
        <v>#REF!</v>
      </c>
    </row>
    <row r="5309" spans="19:19" ht="20.25" customHeight="1">
      <c r="S5309" s="108" t="e">
        <f>일위대가집계표!#REF!</f>
        <v>#REF!</v>
      </c>
    </row>
    <row r="5310" spans="19:19" ht="20.25" customHeight="1">
      <c r="S5310" s="108" t="e">
        <f>일위대가집계표!#REF!</f>
        <v>#REF!</v>
      </c>
    </row>
    <row r="5311" spans="19:19" ht="20.25" customHeight="1">
      <c r="S5311" s="108" t="e">
        <f>일위대가집계표!#REF!</f>
        <v>#REF!</v>
      </c>
    </row>
    <row r="5312" spans="19:19" ht="20.25" customHeight="1">
      <c r="S5312" s="108" t="e">
        <f>일위대가집계표!#REF!</f>
        <v>#REF!</v>
      </c>
    </row>
    <row r="5313" spans="19:19" ht="20.25" customHeight="1">
      <c r="S5313" s="108" t="e">
        <f>일위대가집계표!#REF!</f>
        <v>#REF!</v>
      </c>
    </row>
    <row r="5314" spans="19:19" ht="20.25" customHeight="1">
      <c r="S5314" s="108" t="e">
        <f>일위대가집계표!#REF!</f>
        <v>#REF!</v>
      </c>
    </row>
    <row r="5315" spans="19:19" ht="20.25" customHeight="1">
      <c r="S5315" s="108" t="e">
        <f>일위대가집계표!#REF!</f>
        <v>#REF!</v>
      </c>
    </row>
    <row r="5316" spans="19:19" ht="20.25" customHeight="1">
      <c r="S5316" s="108" t="e">
        <f>일위대가집계표!#REF!</f>
        <v>#REF!</v>
      </c>
    </row>
    <row r="5317" spans="19:19" ht="20.25" customHeight="1">
      <c r="S5317" s="108" t="e">
        <f>일위대가집계표!#REF!</f>
        <v>#REF!</v>
      </c>
    </row>
    <row r="5318" spans="19:19" ht="20.25" customHeight="1">
      <c r="S5318" s="108" t="e">
        <f>일위대가집계표!#REF!</f>
        <v>#REF!</v>
      </c>
    </row>
    <row r="5319" spans="19:19" ht="20.25" customHeight="1">
      <c r="S5319" s="108" t="e">
        <f>일위대가집계표!#REF!</f>
        <v>#REF!</v>
      </c>
    </row>
    <row r="5320" spans="19:19" ht="20.25" customHeight="1">
      <c r="S5320" s="108" t="e">
        <f>일위대가집계표!#REF!</f>
        <v>#REF!</v>
      </c>
    </row>
    <row r="5321" spans="19:19" ht="20.25" customHeight="1">
      <c r="S5321" s="108" t="e">
        <f>일위대가집계표!#REF!</f>
        <v>#REF!</v>
      </c>
    </row>
    <row r="5322" spans="19:19" ht="20.25" customHeight="1">
      <c r="S5322" s="108" t="e">
        <f>일위대가집계표!#REF!</f>
        <v>#REF!</v>
      </c>
    </row>
    <row r="5323" spans="19:19" ht="20.25" customHeight="1">
      <c r="S5323" s="108" t="e">
        <f>일위대가집계표!#REF!</f>
        <v>#REF!</v>
      </c>
    </row>
    <row r="5324" spans="19:19" ht="20.25" customHeight="1">
      <c r="S5324" s="108" t="e">
        <f>일위대가집계표!#REF!</f>
        <v>#REF!</v>
      </c>
    </row>
    <row r="5325" spans="19:19" ht="20.25" customHeight="1">
      <c r="S5325" s="108" t="e">
        <f>일위대가집계표!#REF!</f>
        <v>#REF!</v>
      </c>
    </row>
    <row r="5326" spans="19:19" ht="20.25" customHeight="1">
      <c r="S5326" s="108" t="e">
        <f>일위대가집계표!#REF!</f>
        <v>#REF!</v>
      </c>
    </row>
    <row r="5327" spans="19:19" ht="20.25" customHeight="1">
      <c r="S5327" s="108" t="e">
        <f>일위대가집계표!#REF!</f>
        <v>#REF!</v>
      </c>
    </row>
    <row r="5328" spans="19:19" ht="20.25" customHeight="1">
      <c r="S5328" s="108" t="e">
        <f>일위대가집계표!#REF!</f>
        <v>#REF!</v>
      </c>
    </row>
    <row r="5329" spans="19:19" ht="20.25" customHeight="1">
      <c r="S5329" s="108" t="e">
        <f>일위대가집계표!#REF!</f>
        <v>#REF!</v>
      </c>
    </row>
    <row r="5330" spans="19:19" ht="20.25" customHeight="1">
      <c r="S5330" s="108" t="e">
        <f>일위대가집계표!#REF!</f>
        <v>#REF!</v>
      </c>
    </row>
    <row r="5331" spans="19:19" ht="20.25" customHeight="1">
      <c r="S5331" s="108" t="e">
        <f>일위대가집계표!#REF!</f>
        <v>#REF!</v>
      </c>
    </row>
    <row r="5332" spans="19:19" ht="20.25" customHeight="1">
      <c r="S5332" s="108" t="e">
        <f>일위대가집계표!#REF!</f>
        <v>#REF!</v>
      </c>
    </row>
    <row r="5333" spans="19:19" ht="20.25" customHeight="1">
      <c r="S5333" s="108" t="e">
        <f>일위대가집계표!#REF!</f>
        <v>#REF!</v>
      </c>
    </row>
    <row r="5334" spans="19:19" ht="20.25" customHeight="1">
      <c r="S5334" s="108" t="e">
        <f>일위대가집계표!#REF!</f>
        <v>#REF!</v>
      </c>
    </row>
    <row r="5335" spans="19:19" ht="20.25" customHeight="1">
      <c r="S5335" s="108" t="e">
        <f>일위대가집계표!#REF!</f>
        <v>#REF!</v>
      </c>
    </row>
    <row r="5336" spans="19:19" ht="20.25" customHeight="1">
      <c r="S5336" s="108" t="e">
        <f>일위대가집계표!#REF!</f>
        <v>#REF!</v>
      </c>
    </row>
    <row r="5337" spans="19:19" ht="20.25" customHeight="1">
      <c r="S5337" s="108" t="e">
        <f>일위대가집계표!#REF!</f>
        <v>#REF!</v>
      </c>
    </row>
    <row r="5338" spans="19:19" ht="20.25" customHeight="1">
      <c r="S5338" s="108" t="e">
        <f>일위대가집계표!#REF!</f>
        <v>#REF!</v>
      </c>
    </row>
    <row r="5339" spans="19:19" ht="20.25" customHeight="1">
      <c r="S5339" s="108" t="e">
        <f>일위대가집계표!#REF!</f>
        <v>#REF!</v>
      </c>
    </row>
    <row r="5340" spans="19:19" ht="20.25" customHeight="1">
      <c r="S5340" s="108" t="e">
        <f>일위대가집계표!#REF!</f>
        <v>#REF!</v>
      </c>
    </row>
    <row r="5341" spans="19:19" ht="20.25" customHeight="1">
      <c r="S5341" s="108" t="e">
        <f>일위대가집계표!#REF!</f>
        <v>#REF!</v>
      </c>
    </row>
    <row r="5342" spans="19:19" ht="20.25" customHeight="1">
      <c r="S5342" s="108" t="e">
        <f>일위대가집계표!#REF!</f>
        <v>#REF!</v>
      </c>
    </row>
    <row r="5343" spans="19:19" ht="20.25" customHeight="1">
      <c r="S5343" s="108" t="e">
        <f>일위대가집계표!#REF!</f>
        <v>#REF!</v>
      </c>
    </row>
    <row r="5344" spans="19:19" ht="20.25" customHeight="1">
      <c r="S5344" s="108" t="e">
        <f>일위대가집계표!#REF!</f>
        <v>#REF!</v>
      </c>
    </row>
    <row r="5345" spans="19:19" ht="20.25" customHeight="1">
      <c r="S5345" s="108" t="e">
        <f>일위대가집계표!#REF!</f>
        <v>#REF!</v>
      </c>
    </row>
    <row r="5346" spans="19:19" ht="20.25" customHeight="1">
      <c r="S5346" s="108" t="e">
        <f>일위대가집계표!#REF!</f>
        <v>#REF!</v>
      </c>
    </row>
    <row r="5347" spans="19:19" ht="20.25" customHeight="1">
      <c r="S5347" s="108" t="e">
        <f>일위대가집계표!#REF!</f>
        <v>#REF!</v>
      </c>
    </row>
    <row r="5348" spans="19:19" ht="20.25" customHeight="1">
      <c r="S5348" s="108" t="e">
        <f>일위대가집계표!#REF!</f>
        <v>#REF!</v>
      </c>
    </row>
    <row r="5349" spans="19:19" ht="20.25" customHeight="1">
      <c r="S5349" s="108" t="e">
        <f>일위대가집계표!#REF!</f>
        <v>#REF!</v>
      </c>
    </row>
    <row r="5350" spans="19:19" ht="20.25" customHeight="1">
      <c r="S5350" s="108" t="e">
        <f>일위대가집계표!#REF!</f>
        <v>#REF!</v>
      </c>
    </row>
    <row r="5351" spans="19:19" ht="20.25" customHeight="1">
      <c r="S5351" s="108" t="e">
        <f>일위대가집계표!#REF!</f>
        <v>#REF!</v>
      </c>
    </row>
    <row r="5352" spans="19:19" ht="20.25" customHeight="1">
      <c r="S5352" s="108" t="e">
        <f>일위대가집계표!#REF!</f>
        <v>#REF!</v>
      </c>
    </row>
    <row r="5353" spans="19:19" ht="20.25" customHeight="1">
      <c r="S5353" s="108" t="e">
        <f>일위대가집계표!#REF!</f>
        <v>#REF!</v>
      </c>
    </row>
    <row r="5354" spans="19:19" ht="20.25" customHeight="1">
      <c r="S5354" s="108" t="e">
        <f>일위대가집계표!#REF!</f>
        <v>#REF!</v>
      </c>
    </row>
    <row r="5355" spans="19:19" ht="20.25" customHeight="1">
      <c r="S5355" s="108" t="e">
        <f>일위대가집계표!#REF!</f>
        <v>#REF!</v>
      </c>
    </row>
    <row r="5356" spans="19:19" ht="20.25" customHeight="1">
      <c r="S5356" s="108" t="e">
        <f>일위대가집계표!#REF!</f>
        <v>#REF!</v>
      </c>
    </row>
    <row r="5357" spans="19:19" ht="20.25" customHeight="1">
      <c r="S5357" s="108" t="e">
        <f>일위대가집계표!#REF!</f>
        <v>#REF!</v>
      </c>
    </row>
    <row r="5358" spans="19:19" ht="20.25" customHeight="1">
      <c r="S5358" s="108" t="e">
        <f>일위대가집계표!#REF!</f>
        <v>#REF!</v>
      </c>
    </row>
    <row r="5359" spans="19:19" ht="20.25" customHeight="1">
      <c r="S5359" s="108" t="e">
        <f>일위대가집계표!#REF!</f>
        <v>#REF!</v>
      </c>
    </row>
    <row r="5360" spans="19:19" ht="20.25" customHeight="1">
      <c r="S5360" s="108" t="e">
        <f>일위대가집계표!#REF!</f>
        <v>#REF!</v>
      </c>
    </row>
    <row r="5361" spans="19:19" ht="20.25" customHeight="1">
      <c r="S5361" s="108" t="e">
        <f>일위대가집계표!#REF!</f>
        <v>#REF!</v>
      </c>
    </row>
    <row r="5362" spans="19:19" ht="20.25" customHeight="1">
      <c r="S5362" s="108" t="e">
        <f>일위대가집계표!#REF!</f>
        <v>#REF!</v>
      </c>
    </row>
    <row r="5363" spans="19:19" ht="20.25" customHeight="1">
      <c r="S5363" s="108" t="e">
        <f>일위대가집계표!#REF!</f>
        <v>#REF!</v>
      </c>
    </row>
    <row r="5364" spans="19:19" ht="20.25" customHeight="1">
      <c r="S5364" s="108" t="e">
        <f>일위대가집계표!#REF!</f>
        <v>#REF!</v>
      </c>
    </row>
    <row r="5365" spans="19:19" ht="20.25" customHeight="1">
      <c r="S5365" s="108" t="e">
        <f>일위대가집계표!#REF!</f>
        <v>#REF!</v>
      </c>
    </row>
    <row r="5366" spans="19:19" ht="20.25" customHeight="1">
      <c r="S5366" s="108" t="e">
        <f>일위대가집계표!#REF!</f>
        <v>#REF!</v>
      </c>
    </row>
    <row r="5367" spans="19:19" ht="20.25" customHeight="1">
      <c r="S5367" s="108" t="e">
        <f>일위대가집계표!#REF!</f>
        <v>#REF!</v>
      </c>
    </row>
    <row r="5368" spans="19:19" ht="20.25" customHeight="1">
      <c r="S5368" s="108" t="e">
        <f>일위대가집계표!#REF!</f>
        <v>#REF!</v>
      </c>
    </row>
    <row r="5369" spans="19:19" ht="20.25" customHeight="1">
      <c r="S5369" s="108" t="e">
        <f>일위대가집계표!#REF!</f>
        <v>#REF!</v>
      </c>
    </row>
    <row r="5370" spans="19:19" ht="20.25" customHeight="1">
      <c r="S5370" s="108" t="e">
        <f>일위대가집계표!#REF!</f>
        <v>#REF!</v>
      </c>
    </row>
    <row r="5371" spans="19:19" ht="20.25" customHeight="1">
      <c r="S5371" s="108" t="e">
        <f>일위대가집계표!#REF!</f>
        <v>#REF!</v>
      </c>
    </row>
    <row r="5372" spans="19:19" ht="20.25" customHeight="1">
      <c r="S5372" s="108" t="e">
        <f>일위대가집계표!#REF!</f>
        <v>#REF!</v>
      </c>
    </row>
    <row r="5373" spans="19:19" ht="20.25" customHeight="1">
      <c r="S5373" s="108" t="e">
        <f>일위대가집계표!#REF!</f>
        <v>#REF!</v>
      </c>
    </row>
    <row r="5374" spans="19:19" ht="20.25" customHeight="1">
      <c r="S5374" s="108" t="e">
        <f>일위대가집계표!#REF!</f>
        <v>#REF!</v>
      </c>
    </row>
    <row r="5375" spans="19:19" ht="20.25" customHeight="1">
      <c r="S5375" s="108" t="e">
        <f>일위대가집계표!#REF!</f>
        <v>#REF!</v>
      </c>
    </row>
    <row r="5376" spans="19:19" ht="20.25" customHeight="1">
      <c r="S5376" s="108" t="e">
        <f>일위대가집계표!#REF!</f>
        <v>#REF!</v>
      </c>
    </row>
    <row r="5377" spans="19:19" ht="20.25" customHeight="1">
      <c r="S5377" s="108" t="e">
        <f>일위대가집계표!#REF!</f>
        <v>#REF!</v>
      </c>
    </row>
    <row r="5378" spans="19:19" ht="20.25" customHeight="1">
      <c r="S5378" s="108" t="e">
        <f>일위대가집계표!#REF!</f>
        <v>#REF!</v>
      </c>
    </row>
    <row r="5379" spans="19:19" ht="20.25" customHeight="1">
      <c r="S5379" s="108" t="e">
        <f>일위대가집계표!#REF!</f>
        <v>#REF!</v>
      </c>
    </row>
    <row r="5380" spans="19:19" ht="20.25" customHeight="1">
      <c r="S5380" s="108" t="e">
        <f>일위대가집계표!#REF!</f>
        <v>#REF!</v>
      </c>
    </row>
    <row r="5381" spans="19:19" ht="20.25" customHeight="1">
      <c r="S5381" s="108" t="e">
        <f>일위대가집계표!#REF!</f>
        <v>#REF!</v>
      </c>
    </row>
    <row r="5382" spans="19:19" ht="20.25" customHeight="1">
      <c r="S5382" s="108" t="e">
        <f>일위대가집계표!#REF!</f>
        <v>#REF!</v>
      </c>
    </row>
    <row r="5383" spans="19:19" ht="20.25" customHeight="1">
      <c r="S5383" s="108" t="e">
        <f>일위대가집계표!#REF!</f>
        <v>#REF!</v>
      </c>
    </row>
    <row r="5384" spans="19:19" ht="20.25" customHeight="1">
      <c r="S5384" s="108" t="e">
        <f>일위대가집계표!#REF!</f>
        <v>#REF!</v>
      </c>
    </row>
    <row r="5385" spans="19:19" ht="20.25" customHeight="1">
      <c r="S5385" s="108" t="e">
        <f>일위대가집계표!#REF!</f>
        <v>#REF!</v>
      </c>
    </row>
    <row r="5386" spans="19:19" ht="20.25" customHeight="1">
      <c r="S5386" s="108" t="e">
        <f>일위대가집계표!#REF!</f>
        <v>#REF!</v>
      </c>
    </row>
    <row r="5387" spans="19:19" ht="20.25" customHeight="1">
      <c r="S5387" s="108" t="e">
        <f>일위대가집계표!#REF!</f>
        <v>#REF!</v>
      </c>
    </row>
    <row r="5388" spans="19:19" ht="20.25" customHeight="1">
      <c r="S5388" s="108" t="e">
        <f>일위대가집계표!#REF!</f>
        <v>#REF!</v>
      </c>
    </row>
    <row r="5389" spans="19:19" ht="20.25" customHeight="1">
      <c r="S5389" s="108" t="e">
        <f>일위대가집계표!#REF!</f>
        <v>#REF!</v>
      </c>
    </row>
    <row r="5390" spans="19:19" ht="20.25" customHeight="1">
      <c r="S5390" s="108" t="e">
        <f>일위대가집계표!#REF!</f>
        <v>#REF!</v>
      </c>
    </row>
    <row r="5391" spans="19:19" ht="20.25" customHeight="1">
      <c r="S5391" s="108" t="e">
        <f>일위대가집계표!#REF!</f>
        <v>#REF!</v>
      </c>
    </row>
    <row r="5392" spans="19:19" ht="20.25" customHeight="1">
      <c r="S5392" s="108" t="e">
        <f>일위대가집계표!#REF!</f>
        <v>#REF!</v>
      </c>
    </row>
    <row r="5393" spans="19:19" ht="20.25" customHeight="1">
      <c r="S5393" s="108" t="e">
        <f>일위대가집계표!#REF!</f>
        <v>#REF!</v>
      </c>
    </row>
    <row r="5394" spans="19:19" ht="20.25" customHeight="1">
      <c r="S5394" s="108" t="e">
        <f>일위대가집계표!#REF!</f>
        <v>#REF!</v>
      </c>
    </row>
    <row r="5395" spans="19:19" ht="20.25" customHeight="1">
      <c r="S5395" s="108" t="e">
        <f>일위대가집계표!#REF!</f>
        <v>#REF!</v>
      </c>
    </row>
    <row r="5396" spans="19:19" ht="20.25" customHeight="1">
      <c r="S5396" s="108" t="e">
        <f>일위대가집계표!#REF!</f>
        <v>#REF!</v>
      </c>
    </row>
    <row r="5397" spans="19:19" ht="20.25" customHeight="1">
      <c r="S5397" s="108" t="e">
        <f>일위대가집계표!#REF!</f>
        <v>#REF!</v>
      </c>
    </row>
    <row r="5398" spans="19:19" ht="20.25" customHeight="1">
      <c r="S5398" s="108" t="e">
        <f>일위대가집계표!#REF!</f>
        <v>#REF!</v>
      </c>
    </row>
    <row r="5399" spans="19:19" ht="20.25" customHeight="1">
      <c r="S5399" s="108" t="e">
        <f>일위대가집계표!#REF!</f>
        <v>#REF!</v>
      </c>
    </row>
    <row r="5400" spans="19:19" ht="20.25" customHeight="1">
      <c r="S5400" s="108" t="e">
        <f>일위대가집계표!#REF!</f>
        <v>#REF!</v>
      </c>
    </row>
    <row r="5401" spans="19:19" ht="20.25" customHeight="1">
      <c r="S5401" s="108" t="e">
        <f>일위대가집계표!#REF!</f>
        <v>#REF!</v>
      </c>
    </row>
    <row r="5402" spans="19:19" ht="20.25" customHeight="1">
      <c r="S5402" s="108" t="e">
        <f>일위대가집계표!#REF!</f>
        <v>#REF!</v>
      </c>
    </row>
    <row r="5403" spans="19:19" ht="20.25" customHeight="1">
      <c r="S5403" s="108" t="e">
        <f>일위대가집계표!#REF!</f>
        <v>#REF!</v>
      </c>
    </row>
    <row r="5404" spans="19:19" ht="20.25" customHeight="1">
      <c r="S5404" s="108" t="e">
        <f>일위대가집계표!#REF!</f>
        <v>#REF!</v>
      </c>
    </row>
    <row r="5405" spans="19:19" ht="20.25" customHeight="1">
      <c r="S5405" s="108" t="e">
        <f>일위대가집계표!#REF!</f>
        <v>#REF!</v>
      </c>
    </row>
    <row r="5406" spans="19:19" ht="20.25" customHeight="1">
      <c r="S5406" s="108" t="e">
        <f>일위대가집계표!#REF!</f>
        <v>#REF!</v>
      </c>
    </row>
    <row r="5407" spans="19:19" ht="20.25" customHeight="1">
      <c r="S5407" s="108" t="e">
        <f>일위대가집계표!#REF!</f>
        <v>#REF!</v>
      </c>
    </row>
    <row r="5408" spans="19:19" ht="20.25" customHeight="1">
      <c r="S5408" s="108" t="e">
        <f>일위대가집계표!#REF!</f>
        <v>#REF!</v>
      </c>
    </row>
    <row r="5409" spans="19:19" ht="20.25" customHeight="1">
      <c r="S5409" s="108" t="e">
        <f>일위대가집계표!#REF!</f>
        <v>#REF!</v>
      </c>
    </row>
    <row r="5410" spans="19:19" ht="20.25" customHeight="1">
      <c r="S5410" s="108" t="e">
        <f>일위대가집계표!#REF!</f>
        <v>#REF!</v>
      </c>
    </row>
    <row r="5411" spans="19:19" ht="20.25" customHeight="1">
      <c r="S5411" s="108" t="e">
        <f>일위대가집계표!#REF!</f>
        <v>#REF!</v>
      </c>
    </row>
    <row r="5412" spans="19:19" ht="20.25" customHeight="1">
      <c r="S5412" s="108" t="e">
        <f>일위대가집계표!#REF!</f>
        <v>#REF!</v>
      </c>
    </row>
    <row r="5413" spans="19:19" ht="20.25" customHeight="1">
      <c r="S5413" s="108" t="e">
        <f>일위대가집계표!#REF!</f>
        <v>#REF!</v>
      </c>
    </row>
    <row r="5414" spans="19:19" ht="20.25" customHeight="1">
      <c r="S5414" s="108" t="e">
        <f>일위대가집계표!#REF!</f>
        <v>#REF!</v>
      </c>
    </row>
    <row r="5415" spans="19:19" ht="20.25" customHeight="1">
      <c r="S5415" s="108" t="e">
        <f>일위대가집계표!#REF!</f>
        <v>#REF!</v>
      </c>
    </row>
    <row r="5416" spans="19:19" ht="20.25" customHeight="1">
      <c r="S5416" s="108" t="e">
        <f>일위대가집계표!#REF!</f>
        <v>#REF!</v>
      </c>
    </row>
    <row r="5417" spans="19:19" ht="20.25" customHeight="1">
      <c r="S5417" s="108" t="e">
        <f>일위대가집계표!#REF!</f>
        <v>#REF!</v>
      </c>
    </row>
    <row r="5418" spans="19:19" ht="20.25" customHeight="1">
      <c r="S5418" s="108" t="e">
        <f>일위대가집계표!#REF!</f>
        <v>#REF!</v>
      </c>
    </row>
    <row r="5419" spans="19:19" ht="20.25" customHeight="1">
      <c r="S5419" s="108" t="e">
        <f>일위대가집계표!#REF!</f>
        <v>#REF!</v>
      </c>
    </row>
    <row r="5420" spans="19:19" ht="20.25" customHeight="1">
      <c r="S5420" s="108" t="e">
        <f>일위대가집계표!#REF!</f>
        <v>#REF!</v>
      </c>
    </row>
    <row r="5421" spans="19:19" ht="20.25" customHeight="1">
      <c r="S5421" s="108" t="e">
        <f>일위대가집계표!#REF!</f>
        <v>#REF!</v>
      </c>
    </row>
    <row r="5422" spans="19:19" ht="20.25" customHeight="1">
      <c r="S5422" s="108" t="e">
        <f>일위대가집계표!#REF!</f>
        <v>#REF!</v>
      </c>
    </row>
    <row r="5423" spans="19:19" ht="20.25" customHeight="1">
      <c r="S5423" s="108" t="e">
        <f>일위대가집계표!#REF!</f>
        <v>#REF!</v>
      </c>
    </row>
    <row r="5424" spans="19:19" ht="20.25" customHeight="1">
      <c r="S5424" s="108" t="e">
        <f>일위대가집계표!#REF!</f>
        <v>#REF!</v>
      </c>
    </row>
    <row r="5425" spans="13:19" ht="20.25" customHeight="1">
      <c r="S5425" s="108" t="e">
        <f>일위대가집계표!#REF!</f>
        <v>#REF!</v>
      </c>
    </row>
    <row r="5426" spans="13:19" ht="20.25" customHeight="1">
      <c r="S5426" s="108" t="e">
        <f>일위대가집계표!#REF!</f>
        <v>#REF!</v>
      </c>
    </row>
    <row r="5427" spans="13:19" ht="20.25" customHeight="1">
      <c r="S5427" s="108" t="e">
        <f>일위대가집계표!#REF!</f>
        <v>#REF!</v>
      </c>
    </row>
    <row r="5428" spans="13:19" ht="20.25" customHeight="1">
      <c r="S5428" s="108" t="e">
        <f>일위대가집계표!#REF!</f>
        <v>#REF!</v>
      </c>
    </row>
    <row r="5429" spans="13:19" ht="20.25" customHeight="1">
      <c r="S5429" s="108" t="e">
        <f>일위대가집계표!#REF!</f>
        <v>#REF!</v>
      </c>
    </row>
    <row r="5430" spans="13:19" ht="20.25" customHeight="1">
      <c r="S5430" s="108" t="e">
        <f>일위대가집계표!#REF!</f>
        <v>#REF!</v>
      </c>
    </row>
    <row r="5431" spans="13:19" ht="20.25" customHeight="1">
      <c r="S5431" s="108" t="e">
        <f>일위대가집계표!#REF!</f>
        <v>#REF!</v>
      </c>
    </row>
    <row r="5432" spans="13:19" ht="20.25" customHeight="1">
      <c r="S5432" s="108" t="e">
        <f>일위대가집계표!#REF!</f>
        <v>#REF!</v>
      </c>
    </row>
    <row r="5433" spans="13:19" ht="20.25" customHeight="1">
      <c r="S5433" s="108" t="e">
        <f>일위대가집계표!#REF!</f>
        <v>#REF!</v>
      </c>
    </row>
    <row r="5434" spans="13:19" ht="20.25" customHeight="1">
      <c r="S5434" s="108" t="e">
        <f>일위대가집계표!#REF!</f>
        <v>#REF!</v>
      </c>
    </row>
    <row r="5435" spans="13:19" ht="20.25" customHeight="1">
      <c r="S5435" s="108" t="e">
        <f>일위대가집계표!#REF!</f>
        <v>#REF!</v>
      </c>
    </row>
    <row r="5436" spans="13:19" ht="20.25" customHeight="1">
      <c r="M5436" s="107" t="e">
        <f>일위대가집계표!#REF!</f>
        <v>#REF!</v>
      </c>
      <c r="S5436" s="108" t="e">
        <f>일위대가집계표!#REF!</f>
        <v>#REF!</v>
      </c>
    </row>
    <row r="5437" spans="13:19" ht="20.25" customHeight="1">
      <c r="O5437" s="107" t="e">
        <f>일위대가집계표!#REF!</f>
        <v>#REF!</v>
      </c>
      <c r="S5437" s="108" t="e">
        <f>일위대가집계표!#REF!</f>
        <v>#REF!</v>
      </c>
    </row>
    <row r="5438" spans="13:19" ht="20.25" customHeight="1">
      <c r="S5438" s="108" t="e">
        <f>일위대가집계표!#REF!</f>
        <v>#REF!</v>
      </c>
    </row>
    <row r="5439" spans="13:19" ht="20.25" customHeight="1">
      <c r="S5439" s="108" t="e">
        <f>일위대가집계표!#REF!</f>
        <v>#REF!</v>
      </c>
    </row>
    <row r="5440" spans="13:19" ht="20.25" customHeight="1">
      <c r="S5440" s="108" t="e">
        <f>일위대가집계표!#REF!</f>
        <v>#REF!</v>
      </c>
    </row>
    <row r="5441" spans="19:19" ht="20.25" customHeight="1">
      <c r="S5441" s="108" t="e">
        <f>일위대가집계표!#REF!</f>
        <v>#REF!</v>
      </c>
    </row>
    <row r="5442" spans="19:19" ht="20.25" customHeight="1">
      <c r="S5442" s="108" t="e">
        <f>일위대가집계표!#REF!</f>
        <v>#REF!</v>
      </c>
    </row>
    <row r="5443" spans="19:19" ht="20.25" customHeight="1">
      <c r="S5443" s="108" t="e">
        <f>일위대가집계표!#REF!</f>
        <v>#REF!</v>
      </c>
    </row>
    <row r="5444" spans="19:19" ht="20.25" customHeight="1">
      <c r="S5444" s="108" t="e">
        <f>일위대가집계표!#REF!</f>
        <v>#REF!</v>
      </c>
    </row>
    <row r="5445" spans="19:19" ht="20.25" customHeight="1">
      <c r="S5445" s="108" t="e">
        <f>일위대가집계표!#REF!</f>
        <v>#REF!</v>
      </c>
    </row>
    <row r="5446" spans="19:19" ht="20.25" customHeight="1">
      <c r="S5446" s="108" t="e">
        <f>일위대가집계표!#REF!</f>
        <v>#REF!</v>
      </c>
    </row>
    <row r="5447" spans="19:19" ht="20.25" customHeight="1">
      <c r="S5447" s="108" t="e">
        <f>일위대가집계표!#REF!</f>
        <v>#REF!</v>
      </c>
    </row>
    <row r="5448" spans="19:19" ht="20.25" customHeight="1">
      <c r="S5448" s="108" t="e">
        <f>일위대가집계표!#REF!</f>
        <v>#REF!</v>
      </c>
    </row>
    <row r="5449" spans="19:19" ht="20.25" customHeight="1">
      <c r="S5449" s="108" t="e">
        <f>일위대가집계표!#REF!</f>
        <v>#REF!</v>
      </c>
    </row>
    <row r="5450" spans="19:19" ht="20.25" customHeight="1">
      <c r="S5450" s="108" t="e">
        <f>일위대가집계표!#REF!</f>
        <v>#REF!</v>
      </c>
    </row>
    <row r="5451" spans="19:19" ht="20.25" customHeight="1">
      <c r="S5451" s="108" t="e">
        <f>일위대가집계표!#REF!</f>
        <v>#REF!</v>
      </c>
    </row>
    <row r="5452" spans="19:19" ht="20.25" customHeight="1">
      <c r="S5452" s="108" t="e">
        <f>일위대가집계표!#REF!</f>
        <v>#REF!</v>
      </c>
    </row>
    <row r="5453" spans="19:19" ht="20.25" customHeight="1">
      <c r="S5453" s="108" t="e">
        <f>일위대가집계표!#REF!</f>
        <v>#REF!</v>
      </c>
    </row>
    <row r="5454" spans="19:19" ht="20.25" customHeight="1">
      <c r="S5454" s="108" t="e">
        <f>일위대가집계표!#REF!</f>
        <v>#REF!</v>
      </c>
    </row>
    <row r="5455" spans="19:19" ht="20.25" customHeight="1">
      <c r="S5455" s="108" t="e">
        <f>일위대가집계표!#REF!</f>
        <v>#REF!</v>
      </c>
    </row>
    <row r="5456" spans="19:19" ht="20.25" customHeight="1">
      <c r="S5456" s="108" t="e">
        <f>일위대가집계표!#REF!</f>
        <v>#REF!</v>
      </c>
    </row>
    <row r="5457" spans="19:19" ht="20.25" customHeight="1">
      <c r="S5457" s="108" t="e">
        <f>일위대가집계표!#REF!</f>
        <v>#REF!</v>
      </c>
    </row>
    <row r="5458" spans="19:19" ht="20.25" customHeight="1">
      <c r="S5458" s="108" t="e">
        <f>일위대가집계표!#REF!</f>
        <v>#REF!</v>
      </c>
    </row>
    <row r="5459" spans="19:19" ht="20.25" customHeight="1">
      <c r="S5459" s="108" t="e">
        <f>일위대가집계표!#REF!</f>
        <v>#REF!</v>
      </c>
    </row>
    <row r="5460" spans="19:19" ht="20.25" customHeight="1">
      <c r="S5460" s="108" t="e">
        <f>일위대가집계표!#REF!</f>
        <v>#REF!</v>
      </c>
    </row>
    <row r="5461" spans="19:19" ht="20.25" customHeight="1">
      <c r="S5461" s="108" t="e">
        <f>일위대가집계표!#REF!</f>
        <v>#REF!</v>
      </c>
    </row>
    <row r="5462" spans="19:19" ht="20.25" customHeight="1">
      <c r="S5462" s="108" t="e">
        <f>일위대가집계표!#REF!</f>
        <v>#REF!</v>
      </c>
    </row>
    <row r="5463" spans="19:19" ht="20.25" customHeight="1">
      <c r="S5463" s="108" t="e">
        <f>일위대가집계표!#REF!</f>
        <v>#REF!</v>
      </c>
    </row>
    <row r="5464" spans="19:19" ht="20.25" customHeight="1">
      <c r="S5464" s="108" t="e">
        <f>일위대가집계표!#REF!</f>
        <v>#REF!</v>
      </c>
    </row>
    <row r="5465" spans="19:19" ht="20.25" customHeight="1">
      <c r="S5465" s="108" t="e">
        <f>일위대가집계표!#REF!</f>
        <v>#REF!</v>
      </c>
    </row>
    <row r="5466" spans="19:19" ht="20.25" customHeight="1">
      <c r="S5466" s="108" t="e">
        <f>일위대가집계표!#REF!</f>
        <v>#REF!</v>
      </c>
    </row>
    <row r="5467" spans="19:19" ht="20.25" customHeight="1">
      <c r="S5467" s="108" t="e">
        <f>일위대가집계표!#REF!</f>
        <v>#REF!</v>
      </c>
    </row>
    <row r="5468" spans="19:19" ht="20.25" customHeight="1">
      <c r="S5468" s="108" t="e">
        <f>일위대가집계표!#REF!</f>
        <v>#REF!</v>
      </c>
    </row>
    <row r="5469" spans="19:19" ht="20.25" customHeight="1">
      <c r="S5469" s="108" t="e">
        <f>일위대가집계표!#REF!</f>
        <v>#REF!</v>
      </c>
    </row>
    <row r="5470" spans="19:19" ht="20.25" customHeight="1">
      <c r="S5470" s="108" t="e">
        <f>일위대가집계표!#REF!</f>
        <v>#REF!</v>
      </c>
    </row>
    <row r="5471" spans="19:19" ht="20.25" customHeight="1">
      <c r="S5471" s="108" t="e">
        <f>일위대가집계표!#REF!</f>
        <v>#REF!</v>
      </c>
    </row>
    <row r="5472" spans="19:19" ht="20.25" customHeight="1">
      <c r="S5472" s="108" t="e">
        <f>일위대가집계표!#REF!</f>
        <v>#REF!</v>
      </c>
    </row>
    <row r="5473" spans="19:19" ht="20.25" customHeight="1">
      <c r="S5473" s="108" t="e">
        <f>일위대가집계표!#REF!</f>
        <v>#REF!</v>
      </c>
    </row>
    <row r="5474" spans="19:19" ht="20.25" customHeight="1">
      <c r="S5474" s="108" t="e">
        <f>일위대가집계표!#REF!</f>
        <v>#REF!</v>
      </c>
    </row>
    <row r="5475" spans="19:19" ht="20.25" customHeight="1">
      <c r="S5475" s="108" t="e">
        <f>일위대가집계표!#REF!</f>
        <v>#REF!</v>
      </c>
    </row>
    <row r="5476" spans="19:19" ht="20.25" customHeight="1">
      <c r="S5476" s="108" t="e">
        <f>일위대가집계표!#REF!</f>
        <v>#REF!</v>
      </c>
    </row>
    <row r="5477" spans="19:19" ht="20.25" customHeight="1">
      <c r="S5477" s="108" t="e">
        <f>일위대가집계표!#REF!</f>
        <v>#REF!</v>
      </c>
    </row>
    <row r="5478" spans="19:19" ht="20.25" customHeight="1">
      <c r="S5478" s="108" t="e">
        <f>일위대가집계표!#REF!</f>
        <v>#REF!</v>
      </c>
    </row>
    <row r="5479" spans="19:19" ht="20.25" customHeight="1">
      <c r="S5479" s="108" t="e">
        <f>일위대가집계표!#REF!</f>
        <v>#REF!</v>
      </c>
    </row>
    <row r="5480" spans="19:19" ht="20.25" customHeight="1">
      <c r="S5480" s="108" t="e">
        <f>일위대가집계표!#REF!</f>
        <v>#REF!</v>
      </c>
    </row>
    <row r="5481" spans="19:19" ht="20.25" customHeight="1">
      <c r="S5481" s="108" t="e">
        <f>일위대가집계표!#REF!</f>
        <v>#REF!</v>
      </c>
    </row>
    <row r="5482" spans="19:19" ht="20.25" customHeight="1">
      <c r="S5482" s="108" t="e">
        <f>일위대가집계표!#REF!</f>
        <v>#REF!</v>
      </c>
    </row>
    <row r="5483" spans="19:19" ht="20.25" customHeight="1">
      <c r="S5483" s="108" t="e">
        <f>일위대가집계표!#REF!</f>
        <v>#REF!</v>
      </c>
    </row>
    <row r="5484" spans="19:19" ht="20.25" customHeight="1">
      <c r="S5484" s="108" t="e">
        <f>일위대가집계표!#REF!</f>
        <v>#REF!</v>
      </c>
    </row>
    <row r="5485" spans="19:19" ht="20.25" customHeight="1">
      <c r="S5485" s="108" t="e">
        <f>일위대가집계표!#REF!</f>
        <v>#REF!</v>
      </c>
    </row>
    <row r="5486" spans="19:19" ht="20.25" customHeight="1">
      <c r="S5486" s="108" t="e">
        <f>일위대가집계표!#REF!</f>
        <v>#REF!</v>
      </c>
    </row>
    <row r="5487" spans="19:19" ht="20.25" customHeight="1">
      <c r="S5487" s="108" t="e">
        <f>일위대가집계표!#REF!</f>
        <v>#REF!</v>
      </c>
    </row>
    <row r="5488" spans="19:19" ht="20.25" customHeight="1">
      <c r="S5488" s="108" t="e">
        <f>일위대가집계표!#REF!</f>
        <v>#REF!</v>
      </c>
    </row>
    <row r="5489" spans="19:19" ht="20.25" customHeight="1">
      <c r="S5489" s="108" t="e">
        <f>일위대가집계표!#REF!</f>
        <v>#REF!</v>
      </c>
    </row>
    <row r="5490" spans="19:19" ht="20.25" customHeight="1">
      <c r="S5490" s="108" t="e">
        <f>일위대가집계표!#REF!</f>
        <v>#REF!</v>
      </c>
    </row>
    <row r="5491" spans="19:19" ht="20.25" customHeight="1">
      <c r="S5491" s="108" t="e">
        <f>일위대가집계표!#REF!</f>
        <v>#REF!</v>
      </c>
    </row>
    <row r="5492" spans="19:19" ht="20.25" customHeight="1">
      <c r="S5492" s="108" t="e">
        <f>일위대가집계표!#REF!</f>
        <v>#REF!</v>
      </c>
    </row>
    <row r="5493" spans="19:19" ht="20.25" customHeight="1">
      <c r="S5493" s="108" t="e">
        <f>일위대가집계표!#REF!</f>
        <v>#REF!</v>
      </c>
    </row>
    <row r="5494" spans="19:19" ht="20.25" customHeight="1">
      <c r="S5494" s="108" t="e">
        <f>일위대가집계표!#REF!</f>
        <v>#REF!</v>
      </c>
    </row>
    <row r="5495" spans="19:19" ht="20.25" customHeight="1">
      <c r="S5495" s="108" t="e">
        <f>일위대가집계표!#REF!</f>
        <v>#REF!</v>
      </c>
    </row>
    <row r="5496" spans="19:19" ht="20.25" customHeight="1">
      <c r="S5496" s="108" t="e">
        <f>일위대가집계표!#REF!</f>
        <v>#REF!</v>
      </c>
    </row>
    <row r="5497" spans="19:19" ht="20.25" customHeight="1">
      <c r="S5497" s="108" t="e">
        <f>일위대가집계표!#REF!</f>
        <v>#REF!</v>
      </c>
    </row>
    <row r="5498" spans="19:19" ht="20.25" customHeight="1">
      <c r="S5498" s="108" t="e">
        <f>일위대가집계표!#REF!</f>
        <v>#REF!</v>
      </c>
    </row>
    <row r="5499" spans="19:19" ht="20.25" customHeight="1">
      <c r="S5499" s="108" t="e">
        <f>일위대가집계표!#REF!</f>
        <v>#REF!</v>
      </c>
    </row>
    <row r="5500" spans="19:19" ht="20.25" customHeight="1">
      <c r="S5500" s="108" t="e">
        <f>일위대가집계표!#REF!</f>
        <v>#REF!</v>
      </c>
    </row>
    <row r="5501" spans="19:19" ht="20.25" customHeight="1">
      <c r="S5501" s="108" t="e">
        <f>일위대가집계표!#REF!</f>
        <v>#REF!</v>
      </c>
    </row>
    <row r="5502" spans="19:19" ht="20.25" customHeight="1">
      <c r="S5502" s="108" t="e">
        <f>일위대가집계표!#REF!</f>
        <v>#REF!</v>
      </c>
    </row>
    <row r="5503" spans="19:19" ht="20.25" customHeight="1">
      <c r="S5503" s="108" t="e">
        <f>일위대가집계표!#REF!</f>
        <v>#REF!</v>
      </c>
    </row>
    <row r="5504" spans="19:19" ht="20.25" customHeight="1">
      <c r="S5504" s="108" t="e">
        <f>일위대가집계표!#REF!</f>
        <v>#REF!</v>
      </c>
    </row>
    <row r="5505" spans="19:19" ht="20.25" customHeight="1">
      <c r="S5505" s="108" t="e">
        <f>일위대가집계표!#REF!</f>
        <v>#REF!</v>
      </c>
    </row>
    <row r="5506" spans="19:19" ht="20.25" customHeight="1">
      <c r="S5506" s="108" t="e">
        <f>일위대가집계표!#REF!</f>
        <v>#REF!</v>
      </c>
    </row>
    <row r="5507" spans="19:19" ht="20.25" customHeight="1">
      <c r="S5507" s="108" t="e">
        <f>일위대가집계표!#REF!</f>
        <v>#REF!</v>
      </c>
    </row>
    <row r="5508" spans="19:19" ht="20.25" customHeight="1">
      <c r="S5508" s="108" t="e">
        <f>일위대가집계표!#REF!</f>
        <v>#REF!</v>
      </c>
    </row>
    <row r="5509" spans="19:19" ht="20.25" customHeight="1">
      <c r="S5509" s="108" t="e">
        <f>일위대가집계표!#REF!</f>
        <v>#REF!</v>
      </c>
    </row>
    <row r="5510" spans="19:19" ht="20.25" customHeight="1">
      <c r="S5510" s="108" t="e">
        <f>일위대가집계표!#REF!</f>
        <v>#REF!</v>
      </c>
    </row>
    <row r="5511" spans="19:19" ht="20.25" customHeight="1">
      <c r="S5511" s="108" t="e">
        <f>일위대가집계표!#REF!</f>
        <v>#REF!</v>
      </c>
    </row>
    <row r="5512" spans="19:19" ht="20.25" customHeight="1">
      <c r="S5512" s="108" t="e">
        <f>일위대가집계표!#REF!</f>
        <v>#REF!</v>
      </c>
    </row>
    <row r="5513" spans="19:19" ht="20.25" customHeight="1">
      <c r="S5513" s="108" t="e">
        <f>일위대가집계표!#REF!</f>
        <v>#REF!</v>
      </c>
    </row>
    <row r="5514" spans="19:19" ht="20.25" customHeight="1">
      <c r="S5514" s="108" t="e">
        <f>일위대가집계표!#REF!</f>
        <v>#REF!</v>
      </c>
    </row>
    <row r="5515" spans="19:19" ht="20.25" customHeight="1">
      <c r="S5515" s="108" t="e">
        <f>일위대가집계표!#REF!</f>
        <v>#REF!</v>
      </c>
    </row>
    <row r="5516" spans="19:19" ht="20.25" customHeight="1">
      <c r="S5516" s="108" t="e">
        <f>일위대가집계표!#REF!</f>
        <v>#REF!</v>
      </c>
    </row>
    <row r="5517" spans="19:19" ht="20.25" customHeight="1">
      <c r="S5517" s="108" t="e">
        <f>일위대가집계표!#REF!</f>
        <v>#REF!</v>
      </c>
    </row>
    <row r="5518" spans="19:19" ht="20.25" customHeight="1">
      <c r="S5518" s="108" t="e">
        <f>일위대가집계표!#REF!</f>
        <v>#REF!</v>
      </c>
    </row>
    <row r="5519" spans="19:19" ht="20.25" customHeight="1">
      <c r="S5519" s="108" t="e">
        <f>일위대가집계표!#REF!</f>
        <v>#REF!</v>
      </c>
    </row>
    <row r="5520" spans="19:19" ht="20.25" customHeight="1">
      <c r="S5520" s="108" t="e">
        <f>일위대가집계표!#REF!</f>
        <v>#REF!</v>
      </c>
    </row>
    <row r="5521" spans="19:19" ht="20.25" customHeight="1">
      <c r="S5521" s="108" t="e">
        <f>일위대가집계표!#REF!</f>
        <v>#REF!</v>
      </c>
    </row>
    <row r="5522" spans="19:19" ht="20.25" customHeight="1">
      <c r="S5522" s="108" t="e">
        <f>일위대가집계표!#REF!</f>
        <v>#REF!</v>
      </c>
    </row>
    <row r="5523" spans="19:19" ht="20.25" customHeight="1">
      <c r="S5523" s="108" t="e">
        <f>일위대가집계표!#REF!</f>
        <v>#REF!</v>
      </c>
    </row>
    <row r="5524" spans="19:19" ht="20.25" customHeight="1">
      <c r="S5524" s="108" t="e">
        <f>일위대가집계표!#REF!</f>
        <v>#REF!</v>
      </c>
    </row>
    <row r="5525" spans="19:19" ht="20.25" customHeight="1">
      <c r="S5525" s="108" t="e">
        <f>일위대가집계표!#REF!</f>
        <v>#REF!</v>
      </c>
    </row>
    <row r="5526" spans="19:19" ht="20.25" customHeight="1">
      <c r="S5526" s="108" t="e">
        <f>일위대가집계표!#REF!</f>
        <v>#REF!</v>
      </c>
    </row>
    <row r="5527" spans="19:19" ht="20.25" customHeight="1">
      <c r="S5527" s="108" t="e">
        <f>일위대가집계표!#REF!</f>
        <v>#REF!</v>
      </c>
    </row>
    <row r="5528" spans="19:19" ht="20.25" customHeight="1">
      <c r="S5528" s="108" t="e">
        <f>일위대가집계표!#REF!</f>
        <v>#REF!</v>
      </c>
    </row>
    <row r="5529" spans="19:19" ht="20.25" customHeight="1">
      <c r="S5529" s="108" t="e">
        <f>일위대가집계표!#REF!</f>
        <v>#REF!</v>
      </c>
    </row>
    <row r="5530" spans="19:19" ht="20.25" customHeight="1">
      <c r="S5530" s="108" t="e">
        <f>일위대가집계표!#REF!</f>
        <v>#REF!</v>
      </c>
    </row>
    <row r="5531" spans="19:19" ht="20.25" customHeight="1">
      <c r="S5531" s="108" t="e">
        <f>일위대가집계표!#REF!</f>
        <v>#REF!</v>
      </c>
    </row>
    <row r="5532" spans="19:19" ht="20.25" customHeight="1">
      <c r="S5532" s="108" t="e">
        <f>일위대가집계표!#REF!</f>
        <v>#REF!</v>
      </c>
    </row>
    <row r="5533" spans="19:19" ht="20.25" customHeight="1">
      <c r="S5533" s="108" t="e">
        <f>일위대가집계표!#REF!</f>
        <v>#REF!</v>
      </c>
    </row>
    <row r="5534" spans="19:19" ht="20.25" customHeight="1">
      <c r="S5534" s="108" t="e">
        <f>일위대가집계표!#REF!</f>
        <v>#REF!</v>
      </c>
    </row>
    <row r="5535" spans="19:19" ht="20.25" customHeight="1">
      <c r="S5535" s="108" t="e">
        <f>일위대가집계표!#REF!</f>
        <v>#REF!</v>
      </c>
    </row>
    <row r="5536" spans="19:19" ht="20.25" customHeight="1">
      <c r="S5536" s="108" t="e">
        <f>일위대가집계표!#REF!</f>
        <v>#REF!</v>
      </c>
    </row>
    <row r="5537" spans="19:19" ht="20.25" customHeight="1">
      <c r="S5537" s="108" t="e">
        <f>일위대가집계표!#REF!</f>
        <v>#REF!</v>
      </c>
    </row>
    <row r="5538" spans="19:19" ht="20.25" customHeight="1">
      <c r="S5538" s="108" t="e">
        <f>일위대가집계표!#REF!</f>
        <v>#REF!</v>
      </c>
    </row>
    <row r="5539" spans="19:19" ht="20.25" customHeight="1">
      <c r="S5539" s="108" t="e">
        <f>일위대가집계표!#REF!</f>
        <v>#REF!</v>
      </c>
    </row>
    <row r="5540" spans="19:19" ht="20.25" customHeight="1">
      <c r="S5540" s="108" t="e">
        <f>일위대가집계표!#REF!</f>
        <v>#REF!</v>
      </c>
    </row>
    <row r="5541" spans="19:19" ht="20.25" customHeight="1">
      <c r="S5541" s="108" t="e">
        <f>일위대가집계표!#REF!</f>
        <v>#REF!</v>
      </c>
    </row>
    <row r="5542" spans="19:19" ht="20.25" customHeight="1">
      <c r="S5542" s="108" t="e">
        <f>일위대가집계표!#REF!</f>
        <v>#REF!</v>
      </c>
    </row>
    <row r="5543" spans="19:19" ht="20.25" customHeight="1">
      <c r="S5543" s="108" t="e">
        <f>일위대가집계표!#REF!</f>
        <v>#REF!</v>
      </c>
    </row>
    <row r="5544" spans="19:19" ht="20.25" customHeight="1">
      <c r="S5544" s="108" t="e">
        <f>일위대가집계표!#REF!</f>
        <v>#REF!</v>
      </c>
    </row>
    <row r="5545" spans="19:19" ht="20.25" customHeight="1">
      <c r="S5545" s="108" t="e">
        <f>일위대가집계표!#REF!</f>
        <v>#REF!</v>
      </c>
    </row>
    <row r="5546" spans="19:19" ht="20.25" customHeight="1">
      <c r="S5546" s="108" t="e">
        <f>일위대가집계표!#REF!</f>
        <v>#REF!</v>
      </c>
    </row>
    <row r="5547" spans="19:19" ht="20.25" customHeight="1">
      <c r="S5547" s="108" t="e">
        <f>일위대가집계표!#REF!</f>
        <v>#REF!</v>
      </c>
    </row>
    <row r="5548" spans="19:19" ht="20.25" customHeight="1">
      <c r="S5548" s="108" t="e">
        <f>일위대가집계표!#REF!</f>
        <v>#REF!</v>
      </c>
    </row>
    <row r="5549" spans="19:19" ht="20.25" customHeight="1">
      <c r="S5549" s="108" t="e">
        <f>일위대가집계표!#REF!</f>
        <v>#REF!</v>
      </c>
    </row>
    <row r="5550" spans="19:19" ht="20.25" customHeight="1">
      <c r="S5550" s="108" t="e">
        <f>일위대가집계표!#REF!</f>
        <v>#REF!</v>
      </c>
    </row>
    <row r="5551" spans="19:19" ht="20.25" customHeight="1">
      <c r="S5551" s="108" t="e">
        <f>일위대가집계표!#REF!</f>
        <v>#REF!</v>
      </c>
    </row>
    <row r="5552" spans="19:19" ht="20.25" customHeight="1">
      <c r="S5552" s="108" t="e">
        <f>일위대가집계표!#REF!</f>
        <v>#REF!</v>
      </c>
    </row>
    <row r="5553" spans="19:19" ht="20.25" customHeight="1">
      <c r="S5553" s="108" t="e">
        <f>일위대가집계표!#REF!</f>
        <v>#REF!</v>
      </c>
    </row>
    <row r="5554" spans="19:19" ht="20.25" customHeight="1">
      <c r="S5554" s="108" t="e">
        <f>일위대가집계표!#REF!</f>
        <v>#REF!</v>
      </c>
    </row>
    <row r="5555" spans="19:19" ht="20.25" customHeight="1">
      <c r="S5555" s="108" t="e">
        <f>일위대가집계표!#REF!</f>
        <v>#REF!</v>
      </c>
    </row>
    <row r="5556" spans="19:19" ht="20.25" customHeight="1">
      <c r="S5556" s="108" t="e">
        <f>일위대가집계표!#REF!</f>
        <v>#REF!</v>
      </c>
    </row>
    <row r="5557" spans="19:19" ht="20.25" customHeight="1">
      <c r="S5557" s="108" t="e">
        <f>일위대가집계표!#REF!</f>
        <v>#REF!</v>
      </c>
    </row>
    <row r="5558" spans="19:19" ht="20.25" customHeight="1">
      <c r="S5558" s="108" t="e">
        <f>일위대가집계표!#REF!</f>
        <v>#REF!</v>
      </c>
    </row>
    <row r="5559" spans="19:19" ht="20.25" customHeight="1">
      <c r="S5559" s="108" t="e">
        <f>일위대가집계표!#REF!</f>
        <v>#REF!</v>
      </c>
    </row>
    <row r="5560" spans="19:19" ht="20.25" customHeight="1">
      <c r="S5560" s="108" t="e">
        <f>일위대가집계표!#REF!</f>
        <v>#REF!</v>
      </c>
    </row>
    <row r="5561" spans="19:19" ht="20.25" customHeight="1">
      <c r="S5561" s="108" t="e">
        <f>일위대가집계표!#REF!</f>
        <v>#REF!</v>
      </c>
    </row>
    <row r="5562" spans="19:19" ht="20.25" customHeight="1">
      <c r="S5562" s="108" t="e">
        <f>일위대가집계표!#REF!</f>
        <v>#REF!</v>
      </c>
    </row>
    <row r="5563" spans="19:19" ht="20.25" customHeight="1">
      <c r="S5563" s="108" t="e">
        <f>일위대가집계표!#REF!</f>
        <v>#REF!</v>
      </c>
    </row>
    <row r="5564" spans="19:19" ht="20.25" customHeight="1">
      <c r="S5564" s="108" t="e">
        <f>일위대가집계표!#REF!</f>
        <v>#REF!</v>
      </c>
    </row>
    <row r="5565" spans="19:19" ht="20.25" customHeight="1">
      <c r="S5565" s="108" t="e">
        <f>일위대가집계표!#REF!</f>
        <v>#REF!</v>
      </c>
    </row>
    <row r="5566" spans="19:19" ht="20.25" customHeight="1">
      <c r="S5566" s="108" t="e">
        <f>일위대가집계표!#REF!</f>
        <v>#REF!</v>
      </c>
    </row>
    <row r="5567" spans="19:19" ht="20.25" customHeight="1">
      <c r="S5567" s="108" t="e">
        <f>일위대가집계표!#REF!</f>
        <v>#REF!</v>
      </c>
    </row>
    <row r="5568" spans="19:19" ht="20.25" customHeight="1">
      <c r="S5568" s="108" t="e">
        <f>일위대가집계표!#REF!</f>
        <v>#REF!</v>
      </c>
    </row>
    <row r="5569" spans="19:19" ht="20.25" customHeight="1">
      <c r="S5569" s="108" t="e">
        <f>일위대가집계표!#REF!</f>
        <v>#REF!</v>
      </c>
    </row>
    <row r="5570" spans="19:19" ht="20.25" customHeight="1">
      <c r="S5570" s="108" t="e">
        <f>일위대가집계표!#REF!</f>
        <v>#REF!</v>
      </c>
    </row>
    <row r="5571" spans="19:19" ht="20.25" customHeight="1">
      <c r="S5571" s="108" t="e">
        <f>일위대가집계표!#REF!</f>
        <v>#REF!</v>
      </c>
    </row>
    <row r="5572" spans="19:19" ht="20.25" customHeight="1">
      <c r="S5572" s="108" t="e">
        <f>일위대가집계표!#REF!</f>
        <v>#REF!</v>
      </c>
    </row>
    <row r="5573" spans="19:19" ht="20.25" customHeight="1">
      <c r="S5573" s="108" t="e">
        <f>일위대가집계표!#REF!</f>
        <v>#REF!</v>
      </c>
    </row>
    <row r="5574" spans="19:19" ht="20.25" customHeight="1">
      <c r="S5574" s="108" t="e">
        <f>일위대가집계표!#REF!</f>
        <v>#REF!</v>
      </c>
    </row>
    <row r="5575" spans="19:19" ht="20.25" customHeight="1">
      <c r="S5575" s="108" t="e">
        <f>일위대가집계표!#REF!</f>
        <v>#REF!</v>
      </c>
    </row>
    <row r="5576" spans="19:19" ht="20.25" customHeight="1">
      <c r="S5576" s="108" t="e">
        <f>일위대가집계표!#REF!</f>
        <v>#REF!</v>
      </c>
    </row>
    <row r="5577" spans="19:19" ht="20.25" customHeight="1">
      <c r="S5577" s="108" t="e">
        <f>일위대가집계표!#REF!</f>
        <v>#REF!</v>
      </c>
    </row>
    <row r="5578" spans="19:19" ht="20.25" customHeight="1">
      <c r="S5578" s="108" t="e">
        <f>일위대가집계표!#REF!</f>
        <v>#REF!</v>
      </c>
    </row>
    <row r="5579" spans="19:19" ht="20.25" customHeight="1">
      <c r="S5579" s="108" t="e">
        <f>일위대가집계표!#REF!</f>
        <v>#REF!</v>
      </c>
    </row>
    <row r="5580" spans="19:19" ht="20.25" customHeight="1">
      <c r="S5580" s="108" t="e">
        <f>일위대가집계표!#REF!</f>
        <v>#REF!</v>
      </c>
    </row>
    <row r="5581" spans="19:19" ht="20.25" customHeight="1">
      <c r="S5581" s="108" t="e">
        <f>일위대가집계표!#REF!</f>
        <v>#REF!</v>
      </c>
    </row>
    <row r="5582" spans="19:19" ht="20.25" customHeight="1">
      <c r="S5582" s="108" t="e">
        <f>일위대가집계표!#REF!</f>
        <v>#REF!</v>
      </c>
    </row>
    <row r="5583" spans="19:19" ht="20.25" customHeight="1">
      <c r="S5583" s="108" t="e">
        <f>일위대가집계표!#REF!</f>
        <v>#REF!</v>
      </c>
    </row>
    <row r="5584" spans="19:19" ht="20.25" customHeight="1">
      <c r="S5584" s="108" t="e">
        <f>일위대가집계표!#REF!</f>
        <v>#REF!</v>
      </c>
    </row>
    <row r="5585" spans="19:19" ht="20.25" customHeight="1">
      <c r="S5585" s="108" t="e">
        <f>일위대가집계표!#REF!</f>
        <v>#REF!</v>
      </c>
    </row>
    <row r="5586" spans="19:19" ht="20.25" customHeight="1">
      <c r="S5586" s="108" t="e">
        <f>일위대가집계표!#REF!</f>
        <v>#REF!</v>
      </c>
    </row>
    <row r="5587" spans="19:19" ht="20.25" customHeight="1">
      <c r="S5587" s="108" t="e">
        <f>일위대가집계표!#REF!</f>
        <v>#REF!</v>
      </c>
    </row>
    <row r="5588" spans="19:19" ht="20.25" customHeight="1">
      <c r="S5588" s="108" t="e">
        <f>일위대가집계표!#REF!</f>
        <v>#REF!</v>
      </c>
    </row>
    <row r="5589" spans="19:19" ht="20.25" customHeight="1">
      <c r="S5589" s="108" t="e">
        <f>일위대가집계표!#REF!</f>
        <v>#REF!</v>
      </c>
    </row>
    <row r="5590" spans="19:19" ht="20.25" customHeight="1">
      <c r="S5590" s="108" t="e">
        <f>일위대가집계표!#REF!</f>
        <v>#REF!</v>
      </c>
    </row>
    <row r="5591" spans="19:19" ht="20.25" customHeight="1">
      <c r="S5591" s="108" t="e">
        <f>일위대가집계표!#REF!</f>
        <v>#REF!</v>
      </c>
    </row>
    <row r="5592" spans="19:19" ht="20.25" customHeight="1">
      <c r="S5592" s="108" t="e">
        <f>일위대가집계표!#REF!</f>
        <v>#REF!</v>
      </c>
    </row>
    <row r="5593" spans="19:19" ht="20.25" customHeight="1">
      <c r="S5593" s="108" t="e">
        <f>일위대가집계표!#REF!</f>
        <v>#REF!</v>
      </c>
    </row>
    <row r="5594" spans="19:19" ht="20.25" customHeight="1">
      <c r="S5594" s="108" t="e">
        <f>일위대가집계표!#REF!</f>
        <v>#REF!</v>
      </c>
    </row>
    <row r="5595" spans="19:19" ht="20.25" customHeight="1">
      <c r="S5595" s="108" t="e">
        <f>일위대가집계표!#REF!</f>
        <v>#REF!</v>
      </c>
    </row>
    <row r="5596" spans="19:19" ht="20.25" customHeight="1">
      <c r="S5596" s="108" t="e">
        <f>일위대가집계표!#REF!</f>
        <v>#REF!</v>
      </c>
    </row>
    <row r="5597" spans="19:19" ht="20.25" customHeight="1">
      <c r="S5597" s="108" t="e">
        <f>일위대가집계표!#REF!</f>
        <v>#REF!</v>
      </c>
    </row>
    <row r="5598" spans="19:19" ht="20.25" customHeight="1">
      <c r="S5598" s="108" t="e">
        <f>일위대가집계표!#REF!</f>
        <v>#REF!</v>
      </c>
    </row>
    <row r="5599" spans="19:19" ht="20.25" customHeight="1">
      <c r="S5599" s="108" t="e">
        <f>일위대가집계표!#REF!</f>
        <v>#REF!</v>
      </c>
    </row>
    <row r="5600" spans="19:19" ht="20.25" customHeight="1">
      <c r="S5600" s="108" t="e">
        <f>일위대가집계표!#REF!</f>
        <v>#REF!</v>
      </c>
    </row>
    <row r="5601" spans="19:19" ht="20.25" customHeight="1">
      <c r="S5601" s="108" t="e">
        <f>일위대가집계표!#REF!</f>
        <v>#REF!</v>
      </c>
    </row>
    <row r="5602" spans="19:19" ht="20.25" customHeight="1">
      <c r="S5602" s="108" t="e">
        <f>일위대가집계표!#REF!</f>
        <v>#REF!</v>
      </c>
    </row>
    <row r="5603" spans="19:19" ht="20.25" customHeight="1">
      <c r="S5603" s="108" t="e">
        <f>일위대가집계표!#REF!</f>
        <v>#REF!</v>
      </c>
    </row>
    <row r="5604" spans="19:19" ht="20.25" customHeight="1">
      <c r="S5604" s="108" t="e">
        <f>일위대가집계표!#REF!</f>
        <v>#REF!</v>
      </c>
    </row>
    <row r="5605" spans="19:19" ht="20.25" customHeight="1">
      <c r="S5605" s="108" t="e">
        <f>일위대가집계표!#REF!</f>
        <v>#REF!</v>
      </c>
    </row>
    <row r="5606" spans="19:19" ht="20.25" customHeight="1">
      <c r="S5606" s="108" t="e">
        <f>일위대가집계표!#REF!</f>
        <v>#REF!</v>
      </c>
    </row>
    <row r="5607" spans="19:19" ht="20.25" customHeight="1">
      <c r="S5607" s="108" t="e">
        <f>일위대가집계표!#REF!</f>
        <v>#REF!</v>
      </c>
    </row>
    <row r="5608" spans="19:19" ht="20.25" customHeight="1">
      <c r="S5608" s="108" t="e">
        <f>일위대가집계표!#REF!</f>
        <v>#REF!</v>
      </c>
    </row>
    <row r="5609" spans="19:19" ht="20.25" customHeight="1">
      <c r="S5609" s="108" t="e">
        <f>일위대가집계표!#REF!</f>
        <v>#REF!</v>
      </c>
    </row>
    <row r="5610" spans="19:19" ht="20.25" customHeight="1">
      <c r="S5610" s="108" t="e">
        <f>일위대가집계표!#REF!</f>
        <v>#REF!</v>
      </c>
    </row>
    <row r="5611" spans="19:19" ht="20.25" customHeight="1">
      <c r="S5611" s="108" t="e">
        <f>일위대가집계표!#REF!</f>
        <v>#REF!</v>
      </c>
    </row>
    <row r="5612" spans="19:19" ht="20.25" customHeight="1">
      <c r="S5612" s="108" t="e">
        <f>일위대가집계표!#REF!</f>
        <v>#REF!</v>
      </c>
    </row>
    <row r="5613" spans="19:19" ht="20.25" customHeight="1">
      <c r="S5613" s="108" t="e">
        <f>일위대가집계표!#REF!</f>
        <v>#REF!</v>
      </c>
    </row>
    <row r="5614" spans="19:19" ht="20.25" customHeight="1">
      <c r="S5614" s="108" t="e">
        <f>일위대가집계표!#REF!</f>
        <v>#REF!</v>
      </c>
    </row>
    <row r="5615" spans="19:19" ht="20.25" customHeight="1">
      <c r="S5615" s="108" t="e">
        <f>일위대가집계표!#REF!</f>
        <v>#REF!</v>
      </c>
    </row>
    <row r="5616" spans="19:19" ht="20.25" customHeight="1">
      <c r="S5616" s="108" t="e">
        <f>일위대가집계표!#REF!</f>
        <v>#REF!</v>
      </c>
    </row>
    <row r="5617" spans="19:19" ht="20.25" customHeight="1">
      <c r="S5617" s="108" t="e">
        <f>일위대가집계표!#REF!</f>
        <v>#REF!</v>
      </c>
    </row>
    <row r="5618" spans="19:19" ht="20.25" customHeight="1">
      <c r="S5618" s="108" t="e">
        <f>일위대가집계표!#REF!</f>
        <v>#REF!</v>
      </c>
    </row>
    <row r="5619" spans="19:19" ht="20.25" customHeight="1">
      <c r="S5619" s="108" t="e">
        <f>일위대가집계표!#REF!</f>
        <v>#REF!</v>
      </c>
    </row>
    <row r="5620" spans="19:19" ht="20.25" customHeight="1">
      <c r="S5620" s="108" t="e">
        <f>일위대가집계표!#REF!</f>
        <v>#REF!</v>
      </c>
    </row>
    <row r="5621" spans="19:19" ht="20.25" customHeight="1">
      <c r="S5621" s="108" t="e">
        <f>일위대가집계표!#REF!</f>
        <v>#REF!</v>
      </c>
    </row>
    <row r="5622" spans="19:19" ht="20.25" customHeight="1">
      <c r="S5622" s="108" t="e">
        <f>일위대가집계표!#REF!</f>
        <v>#REF!</v>
      </c>
    </row>
    <row r="5623" spans="19:19" ht="20.25" customHeight="1">
      <c r="S5623" s="108" t="e">
        <f>일위대가집계표!#REF!</f>
        <v>#REF!</v>
      </c>
    </row>
    <row r="5624" spans="19:19" ht="20.25" customHeight="1">
      <c r="S5624" s="108" t="e">
        <f>일위대가집계표!#REF!</f>
        <v>#REF!</v>
      </c>
    </row>
    <row r="5625" spans="19:19" ht="20.25" customHeight="1">
      <c r="S5625" s="108" t="e">
        <f>일위대가집계표!#REF!</f>
        <v>#REF!</v>
      </c>
    </row>
    <row r="5626" spans="19:19" ht="20.25" customHeight="1">
      <c r="S5626" s="108" t="e">
        <f>일위대가집계표!#REF!</f>
        <v>#REF!</v>
      </c>
    </row>
    <row r="5627" spans="19:19" ht="20.25" customHeight="1">
      <c r="S5627" s="108" t="e">
        <f>일위대가집계표!#REF!</f>
        <v>#REF!</v>
      </c>
    </row>
    <row r="5628" spans="19:19" ht="20.25" customHeight="1">
      <c r="S5628" s="108" t="e">
        <f>일위대가집계표!#REF!</f>
        <v>#REF!</v>
      </c>
    </row>
    <row r="5629" spans="19:19" ht="20.25" customHeight="1">
      <c r="S5629" s="108" t="e">
        <f>일위대가집계표!#REF!</f>
        <v>#REF!</v>
      </c>
    </row>
    <row r="5630" spans="19:19" ht="20.25" customHeight="1">
      <c r="S5630" s="108" t="e">
        <f>일위대가집계표!#REF!</f>
        <v>#REF!</v>
      </c>
    </row>
    <row r="5631" spans="19:19" ht="20.25" customHeight="1">
      <c r="S5631" s="108" t="e">
        <f>일위대가집계표!#REF!</f>
        <v>#REF!</v>
      </c>
    </row>
    <row r="5632" spans="19:19" ht="20.25" customHeight="1">
      <c r="S5632" s="108" t="e">
        <f>일위대가집계표!#REF!</f>
        <v>#REF!</v>
      </c>
    </row>
    <row r="5633" spans="19:19" ht="20.25" customHeight="1">
      <c r="S5633" s="108" t="e">
        <f>일위대가집계표!#REF!</f>
        <v>#REF!</v>
      </c>
    </row>
    <row r="5634" spans="19:19" ht="20.25" customHeight="1">
      <c r="S5634" s="108" t="e">
        <f>일위대가집계표!#REF!</f>
        <v>#REF!</v>
      </c>
    </row>
    <row r="5635" spans="19:19" ht="20.25" customHeight="1">
      <c r="S5635" s="108" t="e">
        <f>일위대가집계표!#REF!</f>
        <v>#REF!</v>
      </c>
    </row>
    <row r="5636" spans="19:19" ht="20.25" customHeight="1">
      <c r="S5636" s="108" t="e">
        <f>일위대가집계표!#REF!</f>
        <v>#REF!</v>
      </c>
    </row>
    <row r="5637" spans="19:19" ht="20.25" customHeight="1">
      <c r="S5637" s="108" t="e">
        <f>일위대가집계표!#REF!</f>
        <v>#REF!</v>
      </c>
    </row>
    <row r="5638" spans="19:19" ht="20.25" customHeight="1">
      <c r="S5638" s="108" t="e">
        <f>일위대가집계표!#REF!</f>
        <v>#REF!</v>
      </c>
    </row>
    <row r="5639" spans="19:19" ht="20.25" customHeight="1">
      <c r="S5639" s="108" t="e">
        <f>일위대가집계표!#REF!</f>
        <v>#REF!</v>
      </c>
    </row>
    <row r="5640" spans="19:19" ht="20.25" customHeight="1">
      <c r="S5640" s="108" t="e">
        <f>일위대가집계표!#REF!</f>
        <v>#REF!</v>
      </c>
    </row>
    <row r="5641" spans="19:19" ht="20.25" customHeight="1">
      <c r="S5641" s="108" t="e">
        <f>일위대가집계표!#REF!</f>
        <v>#REF!</v>
      </c>
    </row>
    <row r="5642" spans="19:19" ht="20.25" customHeight="1">
      <c r="S5642" s="108" t="e">
        <f>일위대가집계표!#REF!</f>
        <v>#REF!</v>
      </c>
    </row>
    <row r="5643" spans="19:19" ht="20.25" customHeight="1">
      <c r="S5643" s="108" t="e">
        <f>일위대가집계표!#REF!</f>
        <v>#REF!</v>
      </c>
    </row>
    <row r="5644" spans="19:19" ht="20.25" customHeight="1">
      <c r="S5644" s="108" t="e">
        <f>일위대가집계표!#REF!</f>
        <v>#REF!</v>
      </c>
    </row>
    <row r="5645" spans="19:19" ht="20.25" customHeight="1">
      <c r="S5645" s="108" t="e">
        <f>일위대가집계표!#REF!</f>
        <v>#REF!</v>
      </c>
    </row>
    <row r="5646" spans="19:19" ht="20.25" customHeight="1">
      <c r="S5646" s="108" t="e">
        <f>일위대가집계표!#REF!</f>
        <v>#REF!</v>
      </c>
    </row>
    <row r="5647" spans="19:19" ht="20.25" customHeight="1">
      <c r="S5647" s="108" t="e">
        <f>일위대가집계표!#REF!</f>
        <v>#REF!</v>
      </c>
    </row>
    <row r="5648" spans="19:19" ht="20.25" customHeight="1">
      <c r="S5648" s="108" t="e">
        <f>일위대가집계표!#REF!</f>
        <v>#REF!</v>
      </c>
    </row>
    <row r="5649" spans="19:19" ht="20.25" customHeight="1">
      <c r="S5649" s="108" t="e">
        <f>일위대가집계표!#REF!</f>
        <v>#REF!</v>
      </c>
    </row>
    <row r="5650" spans="19:19" ht="20.25" customHeight="1">
      <c r="S5650" s="108" t="e">
        <f>일위대가집계표!#REF!</f>
        <v>#REF!</v>
      </c>
    </row>
    <row r="5651" spans="19:19" ht="20.25" customHeight="1">
      <c r="S5651" s="108" t="e">
        <f>일위대가집계표!#REF!</f>
        <v>#REF!</v>
      </c>
    </row>
    <row r="5652" spans="19:19" ht="20.25" customHeight="1">
      <c r="S5652" s="108" t="e">
        <f>일위대가집계표!#REF!</f>
        <v>#REF!</v>
      </c>
    </row>
    <row r="5653" spans="19:19" ht="20.25" customHeight="1">
      <c r="S5653" s="108" t="e">
        <f>일위대가집계표!#REF!</f>
        <v>#REF!</v>
      </c>
    </row>
    <row r="5654" spans="19:19" ht="20.25" customHeight="1">
      <c r="S5654" s="108" t="e">
        <f>일위대가집계표!#REF!</f>
        <v>#REF!</v>
      </c>
    </row>
    <row r="5655" spans="19:19" ht="20.25" customHeight="1">
      <c r="S5655" s="108" t="e">
        <f>일위대가집계표!#REF!</f>
        <v>#REF!</v>
      </c>
    </row>
    <row r="5656" spans="19:19" ht="20.25" customHeight="1">
      <c r="S5656" s="108" t="e">
        <f>일위대가집계표!#REF!</f>
        <v>#REF!</v>
      </c>
    </row>
    <row r="5657" spans="19:19" ht="20.25" customHeight="1">
      <c r="S5657" s="108" t="e">
        <f>일위대가집계표!#REF!</f>
        <v>#REF!</v>
      </c>
    </row>
    <row r="5658" spans="19:19" ht="20.25" customHeight="1">
      <c r="S5658" s="108" t="e">
        <f>일위대가집계표!#REF!</f>
        <v>#REF!</v>
      </c>
    </row>
    <row r="5659" spans="19:19" ht="20.25" customHeight="1">
      <c r="S5659" s="108" t="e">
        <f>일위대가집계표!#REF!</f>
        <v>#REF!</v>
      </c>
    </row>
    <row r="5660" spans="19:19" ht="20.25" customHeight="1">
      <c r="S5660" s="108" t="e">
        <f>일위대가집계표!#REF!</f>
        <v>#REF!</v>
      </c>
    </row>
    <row r="5661" spans="19:19" ht="20.25" customHeight="1">
      <c r="S5661" s="108" t="e">
        <f>일위대가집계표!#REF!</f>
        <v>#REF!</v>
      </c>
    </row>
    <row r="5662" spans="19:19" ht="20.25" customHeight="1">
      <c r="S5662" s="108" t="e">
        <f>일위대가집계표!#REF!</f>
        <v>#REF!</v>
      </c>
    </row>
    <row r="5663" spans="19:19" ht="20.25" customHeight="1">
      <c r="S5663" s="108" t="e">
        <f>일위대가집계표!#REF!</f>
        <v>#REF!</v>
      </c>
    </row>
    <row r="5664" spans="19:19" ht="20.25" customHeight="1">
      <c r="S5664" s="108" t="e">
        <f>일위대가집계표!#REF!</f>
        <v>#REF!</v>
      </c>
    </row>
    <row r="5665" spans="19:19" ht="20.25" customHeight="1">
      <c r="S5665" s="108" t="e">
        <f>일위대가집계표!#REF!</f>
        <v>#REF!</v>
      </c>
    </row>
    <row r="5666" spans="19:19" ht="20.25" customHeight="1">
      <c r="S5666" s="108" t="e">
        <f>일위대가집계표!#REF!</f>
        <v>#REF!</v>
      </c>
    </row>
    <row r="5667" spans="19:19" ht="20.25" customHeight="1">
      <c r="S5667" s="108" t="e">
        <f>일위대가집계표!#REF!</f>
        <v>#REF!</v>
      </c>
    </row>
    <row r="5668" spans="19:19" ht="20.25" customHeight="1">
      <c r="S5668" s="108" t="e">
        <f>일위대가집계표!#REF!</f>
        <v>#REF!</v>
      </c>
    </row>
    <row r="5669" spans="19:19" ht="20.25" customHeight="1">
      <c r="S5669" s="108" t="e">
        <f>일위대가집계표!#REF!</f>
        <v>#REF!</v>
      </c>
    </row>
    <row r="5670" spans="19:19" ht="20.25" customHeight="1">
      <c r="S5670" s="108" t="e">
        <f>일위대가집계표!#REF!</f>
        <v>#REF!</v>
      </c>
    </row>
    <row r="5671" spans="19:19" ht="20.25" customHeight="1">
      <c r="S5671" s="108" t="e">
        <f>일위대가집계표!#REF!</f>
        <v>#REF!</v>
      </c>
    </row>
    <row r="5672" spans="19:19" ht="20.25" customHeight="1">
      <c r="S5672" s="108" t="e">
        <f>일위대가집계표!#REF!</f>
        <v>#REF!</v>
      </c>
    </row>
    <row r="5673" spans="19:19" ht="20.25" customHeight="1">
      <c r="S5673" s="108" t="e">
        <f>일위대가집계표!#REF!</f>
        <v>#REF!</v>
      </c>
    </row>
    <row r="5674" spans="19:19" ht="20.25" customHeight="1">
      <c r="S5674" s="108" t="e">
        <f>일위대가집계표!#REF!</f>
        <v>#REF!</v>
      </c>
    </row>
    <row r="5675" spans="19:19" ht="20.25" customHeight="1">
      <c r="S5675" s="108" t="e">
        <f>일위대가집계표!#REF!</f>
        <v>#REF!</v>
      </c>
    </row>
    <row r="5676" spans="19:19" ht="20.25" customHeight="1">
      <c r="S5676" s="108" t="e">
        <f>일위대가집계표!#REF!</f>
        <v>#REF!</v>
      </c>
    </row>
    <row r="5677" spans="19:19" ht="20.25" customHeight="1">
      <c r="S5677" s="108" t="e">
        <f>일위대가집계표!#REF!</f>
        <v>#REF!</v>
      </c>
    </row>
    <row r="5678" spans="19:19" ht="20.25" customHeight="1">
      <c r="S5678" s="108" t="e">
        <f>일위대가집계표!#REF!</f>
        <v>#REF!</v>
      </c>
    </row>
    <row r="5679" spans="19:19" ht="20.25" customHeight="1">
      <c r="S5679" s="108" t="e">
        <f>일위대가집계표!#REF!</f>
        <v>#REF!</v>
      </c>
    </row>
    <row r="5680" spans="19:19" ht="20.25" customHeight="1">
      <c r="S5680" s="108" t="e">
        <f>일위대가집계표!#REF!</f>
        <v>#REF!</v>
      </c>
    </row>
    <row r="5681" spans="19:19" ht="20.25" customHeight="1">
      <c r="S5681" s="108" t="e">
        <f>일위대가집계표!#REF!</f>
        <v>#REF!</v>
      </c>
    </row>
    <row r="5682" spans="19:19" ht="20.25" customHeight="1">
      <c r="S5682" s="108" t="e">
        <f>일위대가집계표!#REF!</f>
        <v>#REF!</v>
      </c>
    </row>
    <row r="5683" spans="19:19" ht="20.25" customHeight="1">
      <c r="S5683" s="108" t="e">
        <f>일위대가집계표!#REF!</f>
        <v>#REF!</v>
      </c>
    </row>
    <row r="5684" spans="19:19" ht="20.25" customHeight="1">
      <c r="S5684" s="108" t="e">
        <f>일위대가집계표!#REF!</f>
        <v>#REF!</v>
      </c>
    </row>
    <row r="5685" spans="19:19" ht="20.25" customHeight="1">
      <c r="S5685" s="108" t="e">
        <f>일위대가집계표!#REF!</f>
        <v>#REF!</v>
      </c>
    </row>
    <row r="5686" spans="19:19" ht="20.25" customHeight="1">
      <c r="S5686" s="108" t="e">
        <f>일위대가집계표!#REF!</f>
        <v>#REF!</v>
      </c>
    </row>
    <row r="5687" spans="19:19" ht="20.25" customHeight="1">
      <c r="S5687" s="108" t="e">
        <f>일위대가집계표!#REF!</f>
        <v>#REF!</v>
      </c>
    </row>
    <row r="5688" spans="19:19" ht="20.25" customHeight="1">
      <c r="S5688" s="108" t="e">
        <f>일위대가집계표!#REF!</f>
        <v>#REF!</v>
      </c>
    </row>
    <row r="5689" spans="19:19" ht="20.25" customHeight="1">
      <c r="S5689" s="108" t="e">
        <f>일위대가집계표!#REF!</f>
        <v>#REF!</v>
      </c>
    </row>
    <row r="5690" spans="19:19" ht="20.25" customHeight="1">
      <c r="S5690" s="108" t="e">
        <f>일위대가집계표!#REF!</f>
        <v>#REF!</v>
      </c>
    </row>
    <row r="5691" spans="19:19" ht="20.25" customHeight="1">
      <c r="S5691" s="108" t="e">
        <f>일위대가집계표!#REF!</f>
        <v>#REF!</v>
      </c>
    </row>
    <row r="5692" spans="19:19" ht="20.25" customHeight="1">
      <c r="S5692" s="108" t="e">
        <f>일위대가집계표!#REF!</f>
        <v>#REF!</v>
      </c>
    </row>
    <row r="5693" spans="19:19" ht="20.25" customHeight="1">
      <c r="S5693" s="108" t="e">
        <f>일위대가집계표!#REF!</f>
        <v>#REF!</v>
      </c>
    </row>
    <row r="5694" spans="19:19" ht="20.25" customHeight="1">
      <c r="S5694" s="108" t="e">
        <f>일위대가집계표!#REF!</f>
        <v>#REF!</v>
      </c>
    </row>
    <row r="5695" spans="19:19" ht="20.25" customHeight="1">
      <c r="S5695" s="108" t="e">
        <f>일위대가집계표!#REF!</f>
        <v>#REF!</v>
      </c>
    </row>
    <row r="5696" spans="19:19" ht="20.25" customHeight="1">
      <c r="S5696" s="108" t="e">
        <f>일위대가집계표!#REF!</f>
        <v>#REF!</v>
      </c>
    </row>
    <row r="5697" spans="19:19" ht="20.25" customHeight="1">
      <c r="S5697" s="108" t="e">
        <f>일위대가집계표!#REF!</f>
        <v>#REF!</v>
      </c>
    </row>
    <row r="5698" spans="19:19" ht="20.25" customHeight="1">
      <c r="S5698" s="108" t="e">
        <f>일위대가집계표!#REF!</f>
        <v>#REF!</v>
      </c>
    </row>
    <row r="5699" spans="19:19" ht="20.25" customHeight="1">
      <c r="S5699" s="108" t="e">
        <f>일위대가집계표!#REF!</f>
        <v>#REF!</v>
      </c>
    </row>
    <row r="5700" spans="19:19" ht="20.25" customHeight="1">
      <c r="S5700" s="108" t="e">
        <f>일위대가집계표!#REF!</f>
        <v>#REF!</v>
      </c>
    </row>
    <row r="5701" spans="19:19" ht="20.25" customHeight="1">
      <c r="S5701" s="108" t="e">
        <f>일위대가집계표!#REF!</f>
        <v>#REF!</v>
      </c>
    </row>
    <row r="5702" spans="19:19" ht="20.25" customHeight="1">
      <c r="S5702" s="108" t="e">
        <f>일위대가집계표!#REF!</f>
        <v>#REF!</v>
      </c>
    </row>
    <row r="5703" spans="19:19" ht="20.25" customHeight="1">
      <c r="S5703" s="108" t="e">
        <f>일위대가집계표!#REF!</f>
        <v>#REF!</v>
      </c>
    </row>
    <row r="5704" spans="19:19" ht="20.25" customHeight="1">
      <c r="S5704" s="108" t="e">
        <f>일위대가집계표!#REF!</f>
        <v>#REF!</v>
      </c>
    </row>
    <row r="5705" spans="19:19" ht="20.25" customHeight="1">
      <c r="S5705" s="108" t="e">
        <f>일위대가집계표!#REF!</f>
        <v>#REF!</v>
      </c>
    </row>
    <row r="5706" spans="19:19" ht="20.25" customHeight="1">
      <c r="S5706" s="108" t="e">
        <f>일위대가집계표!#REF!</f>
        <v>#REF!</v>
      </c>
    </row>
    <row r="5707" spans="19:19" ht="20.25" customHeight="1">
      <c r="S5707" s="108" t="e">
        <f>일위대가집계표!#REF!</f>
        <v>#REF!</v>
      </c>
    </row>
    <row r="5708" spans="19:19" ht="20.25" customHeight="1">
      <c r="S5708" s="108" t="e">
        <f>일위대가집계표!#REF!</f>
        <v>#REF!</v>
      </c>
    </row>
    <row r="5709" spans="19:19" ht="20.25" customHeight="1">
      <c r="S5709" s="108" t="e">
        <f>일위대가집계표!#REF!</f>
        <v>#REF!</v>
      </c>
    </row>
    <row r="5710" spans="19:19" ht="20.25" customHeight="1">
      <c r="S5710" s="108" t="e">
        <f>일위대가집계표!#REF!</f>
        <v>#REF!</v>
      </c>
    </row>
    <row r="5711" spans="19:19" ht="20.25" customHeight="1">
      <c r="S5711" s="108" t="e">
        <f>일위대가집계표!#REF!</f>
        <v>#REF!</v>
      </c>
    </row>
    <row r="5712" spans="19:19" ht="20.25" customHeight="1">
      <c r="S5712" s="108" t="e">
        <f>일위대가집계표!#REF!</f>
        <v>#REF!</v>
      </c>
    </row>
    <row r="5713" spans="19:19" ht="20.25" customHeight="1">
      <c r="S5713" s="108" t="e">
        <f>일위대가집계표!#REF!</f>
        <v>#REF!</v>
      </c>
    </row>
    <row r="5714" spans="19:19" ht="20.25" customHeight="1">
      <c r="S5714" s="108" t="e">
        <f>일위대가집계표!#REF!</f>
        <v>#REF!</v>
      </c>
    </row>
    <row r="5715" spans="19:19" ht="20.25" customHeight="1">
      <c r="S5715" s="108" t="e">
        <f>일위대가집계표!#REF!</f>
        <v>#REF!</v>
      </c>
    </row>
    <row r="5716" spans="19:19" ht="20.25" customHeight="1">
      <c r="S5716" s="108" t="e">
        <f>일위대가집계표!#REF!</f>
        <v>#REF!</v>
      </c>
    </row>
    <row r="5717" spans="19:19" ht="20.25" customHeight="1">
      <c r="S5717" s="108" t="e">
        <f>일위대가집계표!#REF!</f>
        <v>#REF!</v>
      </c>
    </row>
    <row r="5718" spans="19:19" ht="20.25" customHeight="1">
      <c r="S5718" s="108" t="e">
        <f>일위대가집계표!#REF!</f>
        <v>#REF!</v>
      </c>
    </row>
    <row r="5719" spans="19:19" ht="20.25" customHeight="1">
      <c r="S5719" s="108" t="e">
        <f>일위대가집계표!#REF!</f>
        <v>#REF!</v>
      </c>
    </row>
    <row r="5720" spans="19:19" ht="20.25" customHeight="1">
      <c r="S5720" s="108" t="e">
        <f>일위대가집계표!#REF!</f>
        <v>#REF!</v>
      </c>
    </row>
    <row r="5721" spans="19:19" ht="20.25" customHeight="1">
      <c r="S5721" s="108" t="e">
        <f>일위대가집계표!#REF!</f>
        <v>#REF!</v>
      </c>
    </row>
    <row r="5722" spans="19:19" ht="20.25" customHeight="1">
      <c r="S5722" s="108" t="e">
        <f>일위대가집계표!#REF!</f>
        <v>#REF!</v>
      </c>
    </row>
    <row r="5723" spans="19:19" ht="20.25" customHeight="1">
      <c r="S5723" s="108" t="e">
        <f>일위대가집계표!#REF!</f>
        <v>#REF!</v>
      </c>
    </row>
    <row r="5724" spans="19:19" ht="20.25" customHeight="1">
      <c r="S5724" s="108" t="e">
        <f>일위대가집계표!#REF!</f>
        <v>#REF!</v>
      </c>
    </row>
    <row r="5725" spans="19:19" ht="20.25" customHeight="1">
      <c r="S5725" s="108" t="e">
        <f>일위대가집계표!#REF!</f>
        <v>#REF!</v>
      </c>
    </row>
    <row r="5726" spans="19:19" ht="20.25" customHeight="1">
      <c r="S5726" s="108" t="e">
        <f>일위대가집계표!#REF!</f>
        <v>#REF!</v>
      </c>
    </row>
    <row r="5727" spans="19:19" ht="20.25" customHeight="1">
      <c r="S5727" s="108" t="e">
        <f>일위대가집계표!#REF!</f>
        <v>#REF!</v>
      </c>
    </row>
    <row r="5728" spans="19:19" ht="20.25" customHeight="1">
      <c r="S5728" s="108" t="e">
        <f>일위대가집계표!#REF!</f>
        <v>#REF!</v>
      </c>
    </row>
    <row r="5729" spans="19:19" ht="20.25" customHeight="1">
      <c r="S5729" s="108" t="e">
        <f>일위대가집계표!#REF!</f>
        <v>#REF!</v>
      </c>
    </row>
    <row r="5730" spans="19:19" ht="20.25" customHeight="1">
      <c r="S5730" s="108" t="e">
        <f>일위대가집계표!#REF!</f>
        <v>#REF!</v>
      </c>
    </row>
    <row r="5731" spans="19:19" ht="20.25" customHeight="1">
      <c r="S5731" s="108" t="e">
        <f>일위대가집계표!#REF!</f>
        <v>#REF!</v>
      </c>
    </row>
    <row r="5732" spans="19:19" ht="20.25" customHeight="1">
      <c r="S5732" s="108" t="e">
        <f>일위대가집계표!#REF!</f>
        <v>#REF!</v>
      </c>
    </row>
    <row r="5733" spans="19:19" ht="20.25" customHeight="1">
      <c r="S5733" s="108" t="e">
        <f>일위대가집계표!#REF!</f>
        <v>#REF!</v>
      </c>
    </row>
    <row r="5734" spans="19:19" ht="20.25" customHeight="1">
      <c r="S5734" s="108" t="e">
        <f>일위대가집계표!#REF!</f>
        <v>#REF!</v>
      </c>
    </row>
    <row r="5735" spans="19:19" ht="20.25" customHeight="1">
      <c r="S5735" s="108" t="e">
        <f>일위대가집계표!#REF!</f>
        <v>#REF!</v>
      </c>
    </row>
    <row r="5736" spans="19:19" ht="20.25" customHeight="1">
      <c r="S5736" s="108" t="e">
        <f>일위대가집계표!#REF!</f>
        <v>#REF!</v>
      </c>
    </row>
    <row r="5737" spans="19:19" ht="20.25" customHeight="1">
      <c r="S5737" s="108" t="e">
        <f>일위대가집계표!#REF!</f>
        <v>#REF!</v>
      </c>
    </row>
    <row r="5738" spans="19:19" ht="20.25" customHeight="1">
      <c r="S5738" s="108" t="e">
        <f>일위대가집계표!#REF!</f>
        <v>#REF!</v>
      </c>
    </row>
    <row r="5739" spans="19:19" ht="20.25" customHeight="1">
      <c r="S5739" s="108" t="e">
        <f>일위대가집계표!#REF!</f>
        <v>#REF!</v>
      </c>
    </row>
    <row r="5740" spans="19:19" ht="20.25" customHeight="1">
      <c r="S5740" s="108" t="e">
        <f>일위대가집계표!#REF!</f>
        <v>#REF!</v>
      </c>
    </row>
    <row r="5741" spans="19:19" ht="20.25" customHeight="1">
      <c r="S5741" s="108" t="e">
        <f>일위대가집계표!#REF!</f>
        <v>#REF!</v>
      </c>
    </row>
    <row r="5742" spans="19:19" ht="20.25" customHeight="1">
      <c r="S5742" s="108" t="e">
        <f>일위대가집계표!#REF!</f>
        <v>#REF!</v>
      </c>
    </row>
    <row r="5743" spans="19:19" ht="20.25" customHeight="1">
      <c r="S5743" s="108" t="e">
        <f>일위대가집계표!#REF!</f>
        <v>#REF!</v>
      </c>
    </row>
    <row r="5744" spans="19:19" ht="20.25" customHeight="1">
      <c r="S5744" s="108" t="e">
        <f>일위대가집계표!#REF!</f>
        <v>#REF!</v>
      </c>
    </row>
    <row r="5745" spans="19:19" ht="20.25" customHeight="1">
      <c r="S5745" s="108" t="e">
        <f>일위대가집계표!#REF!</f>
        <v>#REF!</v>
      </c>
    </row>
    <row r="5746" spans="19:19" ht="20.25" customHeight="1">
      <c r="S5746" s="108" t="e">
        <f>일위대가집계표!#REF!</f>
        <v>#REF!</v>
      </c>
    </row>
    <row r="5747" spans="19:19" ht="20.25" customHeight="1">
      <c r="S5747" s="108" t="e">
        <f>일위대가집계표!#REF!</f>
        <v>#REF!</v>
      </c>
    </row>
    <row r="5748" spans="19:19" ht="20.25" customHeight="1">
      <c r="S5748" s="108" t="e">
        <f>일위대가집계표!#REF!</f>
        <v>#REF!</v>
      </c>
    </row>
    <row r="5749" spans="19:19" ht="20.25" customHeight="1">
      <c r="S5749" s="108" t="e">
        <f>일위대가집계표!#REF!</f>
        <v>#REF!</v>
      </c>
    </row>
    <row r="5750" spans="19:19" ht="20.25" customHeight="1">
      <c r="S5750" s="108" t="e">
        <f>일위대가집계표!#REF!</f>
        <v>#REF!</v>
      </c>
    </row>
    <row r="5751" spans="19:19" ht="20.25" customHeight="1">
      <c r="S5751" s="108" t="e">
        <f>일위대가집계표!#REF!</f>
        <v>#REF!</v>
      </c>
    </row>
    <row r="5752" spans="19:19" ht="20.25" customHeight="1">
      <c r="S5752" s="108" t="e">
        <f>일위대가집계표!#REF!</f>
        <v>#REF!</v>
      </c>
    </row>
    <row r="5753" spans="19:19" ht="20.25" customHeight="1">
      <c r="S5753" s="108" t="e">
        <f>일위대가집계표!#REF!</f>
        <v>#REF!</v>
      </c>
    </row>
    <row r="5754" spans="19:19" ht="20.25" customHeight="1">
      <c r="S5754" s="108" t="e">
        <f>일위대가집계표!#REF!</f>
        <v>#REF!</v>
      </c>
    </row>
    <row r="5755" spans="19:19" ht="20.25" customHeight="1">
      <c r="S5755" s="108" t="e">
        <f>일위대가집계표!#REF!</f>
        <v>#REF!</v>
      </c>
    </row>
    <row r="5756" spans="19:19" ht="20.25" customHeight="1">
      <c r="S5756" s="108" t="e">
        <f>일위대가집계표!#REF!</f>
        <v>#REF!</v>
      </c>
    </row>
    <row r="5757" spans="19:19" ht="20.25" customHeight="1">
      <c r="S5757" s="108" t="e">
        <f>일위대가집계표!#REF!</f>
        <v>#REF!</v>
      </c>
    </row>
    <row r="5758" spans="19:19" ht="20.25" customHeight="1">
      <c r="S5758" s="108" t="e">
        <f>일위대가집계표!#REF!</f>
        <v>#REF!</v>
      </c>
    </row>
    <row r="5759" spans="19:19" ht="20.25" customHeight="1">
      <c r="S5759" s="108" t="e">
        <f>일위대가집계표!#REF!</f>
        <v>#REF!</v>
      </c>
    </row>
    <row r="5760" spans="19:19" ht="20.25" customHeight="1">
      <c r="S5760" s="108" t="e">
        <f>일위대가집계표!#REF!</f>
        <v>#REF!</v>
      </c>
    </row>
    <row r="5761" spans="13:19" ht="20.25" customHeight="1">
      <c r="S5761" s="108" t="e">
        <f>일위대가집계표!#REF!</f>
        <v>#REF!</v>
      </c>
    </row>
    <row r="5762" spans="13:19" ht="20.25" customHeight="1">
      <c r="S5762" s="108" t="e">
        <f>일위대가집계표!#REF!</f>
        <v>#REF!</v>
      </c>
    </row>
    <row r="5763" spans="13:19" ht="20.25" customHeight="1">
      <c r="S5763" s="108" t="e">
        <f>일위대가집계표!#REF!</f>
        <v>#REF!</v>
      </c>
    </row>
    <row r="5764" spans="13:19" ht="20.25" customHeight="1">
      <c r="S5764" s="108" t="e">
        <f>일위대가집계표!#REF!</f>
        <v>#REF!</v>
      </c>
    </row>
    <row r="5765" spans="13:19" ht="20.25" customHeight="1">
      <c r="S5765" s="108" t="e">
        <f>일위대가집계표!#REF!</f>
        <v>#REF!</v>
      </c>
    </row>
    <row r="5766" spans="13:19" ht="20.25" customHeight="1">
      <c r="S5766" s="108" t="e">
        <f>일위대가집계표!#REF!</f>
        <v>#REF!</v>
      </c>
    </row>
    <row r="5767" spans="13:19" ht="20.25" customHeight="1">
      <c r="S5767" s="108" t="e">
        <f>일위대가집계표!#REF!</f>
        <v>#REF!</v>
      </c>
    </row>
    <row r="5768" spans="13:19" ht="20.25" customHeight="1">
      <c r="S5768" s="108" t="e">
        <f>일위대가집계표!#REF!</f>
        <v>#REF!</v>
      </c>
    </row>
    <row r="5769" spans="13:19" ht="20.25" customHeight="1">
      <c r="S5769" s="108" t="e">
        <f>일위대가집계표!#REF!</f>
        <v>#REF!</v>
      </c>
    </row>
    <row r="5770" spans="13:19" ht="20.25" customHeight="1">
      <c r="S5770" s="108" t="e">
        <f>일위대가집계표!#REF!</f>
        <v>#REF!</v>
      </c>
    </row>
    <row r="5771" spans="13:19" ht="20.25" customHeight="1">
      <c r="S5771" s="108" t="e">
        <f>일위대가집계표!#REF!</f>
        <v>#REF!</v>
      </c>
    </row>
    <row r="5772" spans="13:19" ht="20.25" customHeight="1">
      <c r="M5772" s="107" t="e">
        <f>일위대가집계표!#REF!</f>
        <v>#REF!</v>
      </c>
      <c r="S5772" s="108" t="e">
        <f>일위대가집계표!#REF!</f>
        <v>#REF!</v>
      </c>
    </row>
    <row r="5773" spans="13:19" ht="20.25" customHeight="1">
      <c r="O5773" s="107" t="e">
        <f>일위대가집계표!#REF!</f>
        <v>#REF!</v>
      </c>
      <c r="S5773" s="108" t="e">
        <f>일위대가집계표!#REF!</f>
        <v>#REF!</v>
      </c>
    </row>
    <row r="5774" spans="13:19" ht="20.25" customHeight="1">
      <c r="S5774" s="108" t="e">
        <f>일위대가집계표!#REF!</f>
        <v>#REF!</v>
      </c>
    </row>
    <row r="5775" spans="13:19" ht="20.25" customHeight="1">
      <c r="S5775" s="108" t="e">
        <f>일위대가집계표!#REF!</f>
        <v>#REF!</v>
      </c>
    </row>
    <row r="5776" spans="13:19" ht="20.25" customHeight="1">
      <c r="S5776" s="108" t="e">
        <f>일위대가집계표!#REF!</f>
        <v>#REF!</v>
      </c>
    </row>
    <row r="5777" spans="19:19" ht="20.25" customHeight="1">
      <c r="S5777" s="108" t="e">
        <f>일위대가집계표!#REF!</f>
        <v>#REF!</v>
      </c>
    </row>
    <row r="5778" spans="19:19" ht="20.25" customHeight="1">
      <c r="S5778" s="108" t="e">
        <f>일위대가집계표!#REF!</f>
        <v>#REF!</v>
      </c>
    </row>
    <row r="5779" spans="19:19" ht="20.25" customHeight="1">
      <c r="S5779" s="108" t="e">
        <f>일위대가집계표!#REF!</f>
        <v>#REF!</v>
      </c>
    </row>
    <row r="5780" spans="19:19" ht="20.25" customHeight="1">
      <c r="S5780" s="108" t="e">
        <f>일위대가집계표!#REF!</f>
        <v>#REF!</v>
      </c>
    </row>
    <row r="5781" spans="19:19" ht="20.25" customHeight="1">
      <c r="S5781" s="108" t="e">
        <f>일위대가집계표!#REF!</f>
        <v>#REF!</v>
      </c>
    </row>
    <row r="5782" spans="19:19" ht="20.25" customHeight="1">
      <c r="S5782" s="108" t="e">
        <f>일위대가집계표!#REF!</f>
        <v>#REF!</v>
      </c>
    </row>
    <row r="5783" spans="19:19" ht="20.25" customHeight="1">
      <c r="S5783" s="108" t="e">
        <f>일위대가집계표!#REF!</f>
        <v>#REF!</v>
      </c>
    </row>
    <row r="5784" spans="19:19" ht="20.25" customHeight="1">
      <c r="S5784" s="108" t="e">
        <f>일위대가집계표!#REF!</f>
        <v>#REF!</v>
      </c>
    </row>
    <row r="5785" spans="19:19" ht="20.25" customHeight="1">
      <c r="S5785" s="108" t="e">
        <f>일위대가집계표!#REF!</f>
        <v>#REF!</v>
      </c>
    </row>
    <row r="5786" spans="19:19" ht="20.25" customHeight="1">
      <c r="S5786" s="108" t="e">
        <f>일위대가집계표!#REF!</f>
        <v>#REF!</v>
      </c>
    </row>
    <row r="5787" spans="19:19" ht="20.25" customHeight="1">
      <c r="S5787" s="108" t="e">
        <f>일위대가집계표!#REF!</f>
        <v>#REF!</v>
      </c>
    </row>
    <row r="5788" spans="19:19" ht="20.25" customHeight="1">
      <c r="S5788" s="108" t="e">
        <f>일위대가집계표!#REF!</f>
        <v>#REF!</v>
      </c>
    </row>
    <row r="5789" spans="19:19" ht="20.25" customHeight="1">
      <c r="S5789" s="108" t="e">
        <f>일위대가집계표!#REF!</f>
        <v>#REF!</v>
      </c>
    </row>
    <row r="5790" spans="19:19" ht="20.25" customHeight="1">
      <c r="S5790" s="108" t="e">
        <f>일위대가집계표!#REF!</f>
        <v>#REF!</v>
      </c>
    </row>
    <row r="5791" spans="19:19" ht="20.25" customHeight="1">
      <c r="S5791" s="108" t="e">
        <f>일위대가집계표!#REF!</f>
        <v>#REF!</v>
      </c>
    </row>
    <row r="5792" spans="19:19" ht="20.25" customHeight="1">
      <c r="S5792" s="108" t="e">
        <f>일위대가집계표!#REF!</f>
        <v>#REF!</v>
      </c>
    </row>
    <row r="5793" spans="19:19" ht="20.25" customHeight="1">
      <c r="S5793" s="108" t="e">
        <f>일위대가집계표!#REF!</f>
        <v>#REF!</v>
      </c>
    </row>
    <row r="5794" spans="19:19" ht="20.25" customHeight="1">
      <c r="S5794" s="108" t="e">
        <f>일위대가집계표!#REF!</f>
        <v>#REF!</v>
      </c>
    </row>
    <row r="5795" spans="19:19" ht="20.25" customHeight="1">
      <c r="S5795" s="108" t="e">
        <f>일위대가집계표!#REF!</f>
        <v>#REF!</v>
      </c>
    </row>
    <row r="5796" spans="19:19" ht="20.25" customHeight="1">
      <c r="S5796" s="108" t="e">
        <f>일위대가집계표!#REF!</f>
        <v>#REF!</v>
      </c>
    </row>
    <row r="5797" spans="19:19" ht="20.25" customHeight="1">
      <c r="S5797" s="108" t="e">
        <f>일위대가집계표!#REF!</f>
        <v>#REF!</v>
      </c>
    </row>
    <row r="5798" spans="19:19" ht="20.25" customHeight="1">
      <c r="S5798" s="108" t="e">
        <f>일위대가집계표!#REF!</f>
        <v>#REF!</v>
      </c>
    </row>
    <row r="5799" spans="19:19" ht="20.25" customHeight="1">
      <c r="S5799" s="108" t="e">
        <f>일위대가집계표!#REF!</f>
        <v>#REF!</v>
      </c>
    </row>
    <row r="5800" spans="19:19" ht="20.25" customHeight="1">
      <c r="S5800" s="108" t="e">
        <f>일위대가집계표!#REF!</f>
        <v>#REF!</v>
      </c>
    </row>
    <row r="5801" spans="19:19" ht="20.25" customHeight="1">
      <c r="S5801" s="108" t="e">
        <f>일위대가집계표!#REF!</f>
        <v>#REF!</v>
      </c>
    </row>
    <row r="5802" spans="19:19" ht="20.25" customHeight="1">
      <c r="S5802" s="108" t="e">
        <f>일위대가집계표!#REF!</f>
        <v>#REF!</v>
      </c>
    </row>
    <row r="5803" spans="19:19" ht="20.25" customHeight="1">
      <c r="S5803" s="108" t="e">
        <f>일위대가집계표!#REF!</f>
        <v>#REF!</v>
      </c>
    </row>
    <row r="5804" spans="19:19" ht="20.25" customHeight="1">
      <c r="S5804" s="108" t="e">
        <f>일위대가집계표!#REF!</f>
        <v>#REF!</v>
      </c>
    </row>
    <row r="5805" spans="19:19" ht="20.25" customHeight="1">
      <c r="S5805" s="108" t="e">
        <f>일위대가집계표!#REF!</f>
        <v>#REF!</v>
      </c>
    </row>
    <row r="5806" spans="19:19" ht="20.25" customHeight="1">
      <c r="S5806" s="108" t="e">
        <f>일위대가집계표!#REF!</f>
        <v>#REF!</v>
      </c>
    </row>
    <row r="5807" spans="19:19" ht="20.25" customHeight="1">
      <c r="S5807" s="108" t="e">
        <f>일위대가집계표!#REF!</f>
        <v>#REF!</v>
      </c>
    </row>
    <row r="5808" spans="19:19" ht="20.25" customHeight="1">
      <c r="S5808" s="108" t="e">
        <f>일위대가집계표!#REF!</f>
        <v>#REF!</v>
      </c>
    </row>
    <row r="5809" spans="19:19" ht="20.25" customHeight="1">
      <c r="S5809" s="108" t="e">
        <f>일위대가집계표!#REF!</f>
        <v>#REF!</v>
      </c>
    </row>
    <row r="5810" spans="19:19" ht="20.25" customHeight="1">
      <c r="S5810" s="108" t="e">
        <f>일위대가집계표!#REF!</f>
        <v>#REF!</v>
      </c>
    </row>
    <row r="5811" spans="19:19" ht="20.25" customHeight="1">
      <c r="S5811" s="108" t="e">
        <f>일위대가집계표!#REF!</f>
        <v>#REF!</v>
      </c>
    </row>
    <row r="5812" spans="19:19" ht="20.25" customHeight="1">
      <c r="S5812" s="108" t="e">
        <f>일위대가집계표!#REF!</f>
        <v>#REF!</v>
      </c>
    </row>
    <row r="5813" spans="19:19" ht="20.25" customHeight="1">
      <c r="S5813" s="108" t="e">
        <f>일위대가집계표!#REF!</f>
        <v>#REF!</v>
      </c>
    </row>
    <row r="5814" spans="19:19" ht="20.25" customHeight="1">
      <c r="S5814" s="108" t="e">
        <f>일위대가집계표!#REF!</f>
        <v>#REF!</v>
      </c>
    </row>
    <row r="5815" spans="19:19" ht="20.25" customHeight="1">
      <c r="S5815" s="108" t="e">
        <f>일위대가집계표!#REF!</f>
        <v>#REF!</v>
      </c>
    </row>
    <row r="5816" spans="19:19" ht="20.25" customHeight="1">
      <c r="S5816" s="108" t="e">
        <f>일위대가집계표!#REF!</f>
        <v>#REF!</v>
      </c>
    </row>
    <row r="5817" spans="19:19" ht="20.25" customHeight="1">
      <c r="S5817" s="108" t="e">
        <f>일위대가집계표!#REF!</f>
        <v>#REF!</v>
      </c>
    </row>
    <row r="5818" spans="19:19" ht="20.25" customHeight="1">
      <c r="S5818" s="108" t="e">
        <f>일위대가집계표!#REF!</f>
        <v>#REF!</v>
      </c>
    </row>
    <row r="5819" spans="19:19" ht="20.25" customHeight="1">
      <c r="S5819" s="108" t="e">
        <f>일위대가집계표!#REF!</f>
        <v>#REF!</v>
      </c>
    </row>
    <row r="5820" spans="19:19" ht="20.25" customHeight="1">
      <c r="S5820" s="108" t="e">
        <f>일위대가집계표!#REF!</f>
        <v>#REF!</v>
      </c>
    </row>
    <row r="5821" spans="19:19" ht="20.25" customHeight="1">
      <c r="S5821" s="108" t="e">
        <f>일위대가집계표!#REF!</f>
        <v>#REF!</v>
      </c>
    </row>
    <row r="5822" spans="19:19" ht="20.25" customHeight="1">
      <c r="S5822" s="108" t="e">
        <f>일위대가집계표!#REF!</f>
        <v>#REF!</v>
      </c>
    </row>
    <row r="5823" spans="19:19" ht="20.25" customHeight="1">
      <c r="S5823" s="108" t="e">
        <f>일위대가집계표!#REF!</f>
        <v>#REF!</v>
      </c>
    </row>
    <row r="5824" spans="19:19" ht="20.25" customHeight="1">
      <c r="S5824" s="108" t="e">
        <f>일위대가집계표!#REF!</f>
        <v>#REF!</v>
      </c>
    </row>
    <row r="5825" spans="19:19" ht="20.25" customHeight="1">
      <c r="S5825" s="108" t="e">
        <f>일위대가집계표!#REF!</f>
        <v>#REF!</v>
      </c>
    </row>
    <row r="5826" spans="19:19" ht="20.25" customHeight="1">
      <c r="S5826" s="108" t="e">
        <f>일위대가집계표!#REF!</f>
        <v>#REF!</v>
      </c>
    </row>
    <row r="5827" spans="19:19" ht="20.25" customHeight="1">
      <c r="S5827" s="108" t="e">
        <f>일위대가집계표!#REF!</f>
        <v>#REF!</v>
      </c>
    </row>
    <row r="5828" spans="19:19" ht="20.25" customHeight="1">
      <c r="S5828" s="108" t="e">
        <f>일위대가집계표!#REF!</f>
        <v>#REF!</v>
      </c>
    </row>
    <row r="5829" spans="19:19" ht="20.25" customHeight="1">
      <c r="S5829" s="108" t="e">
        <f>일위대가집계표!#REF!</f>
        <v>#REF!</v>
      </c>
    </row>
    <row r="5830" spans="19:19" ht="20.25" customHeight="1">
      <c r="S5830" s="108" t="e">
        <f>일위대가집계표!#REF!</f>
        <v>#REF!</v>
      </c>
    </row>
    <row r="5831" spans="19:19" ht="20.25" customHeight="1">
      <c r="S5831" s="108" t="e">
        <f>일위대가집계표!#REF!</f>
        <v>#REF!</v>
      </c>
    </row>
    <row r="5832" spans="19:19" ht="20.25" customHeight="1">
      <c r="S5832" s="108" t="e">
        <f>일위대가집계표!#REF!</f>
        <v>#REF!</v>
      </c>
    </row>
    <row r="5833" spans="19:19" ht="20.25" customHeight="1">
      <c r="S5833" s="108" t="e">
        <f>일위대가집계표!#REF!</f>
        <v>#REF!</v>
      </c>
    </row>
    <row r="5834" spans="19:19" ht="20.25" customHeight="1">
      <c r="S5834" s="108" t="e">
        <f>일위대가집계표!#REF!</f>
        <v>#REF!</v>
      </c>
    </row>
    <row r="5835" spans="19:19" ht="20.25" customHeight="1">
      <c r="S5835" s="108" t="e">
        <f>일위대가집계표!#REF!</f>
        <v>#REF!</v>
      </c>
    </row>
    <row r="5836" spans="19:19" ht="20.25" customHeight="1">
      <c r="S5836" s="108" t="e">
        <f>일위대가집계표!#REF!</f>
        <v>#REF!</v>
      </c>
    </row>
    <row r="5837" spans="19:19" ht="20.25" customHeight="1">
      <c r="S5837" s="108" t="e">
        <f>일위대가집계표!#REF!</f>
        <v>#REF!</v>
      </c>
    </row>
    <row r="5838" spans="19:19" ht="20.25" customHeight="1">
      <c r="S5838" s="108" t="e">
        <f>일위대가집계표!#REF!</f>
        <v>#REF!</v>
      </c>
    </row>
    <row r="5839" spans="19:19" ht="20.25" customHeight="1">
      <c r="S5839" s="108" t="e">
        <f>일위대가집계표!#REF!</f>
        <v>#REF!</v>
      </c>
    </row>
    <row r="5840" spans="19:19" ht="20.25" customHeight="1">
      <c r="S5840" s="108" t="e">
        <f>일위대가집계표!#REF!</f>
        <v>#REF!</v>
      </c>
    </row>
    <row r="5841" spans="19:19" ht="20.25" customHeight="1">
      <c r="S5841" s="108" t="e">
        <f>일위대가집계표!#REF!</f>
        <v>#REF!</v>
      </c>
    </row>
    <row r="5842" spans="19:19" ht="20.25" customHeight="1">
      <c r="S5842" s="108" t="e">
        <f>일위대가집계표!#REF!</f>
        <v>#REF!</v>
      </c>
    </row>
    <row r="5843" spans="19:19" ht="20.25" customHeight="1">
      <c r="S5843" s="108" t="e">
        <f>일위대가집계표!#REF!</f>
        <v>#REF!</v>
      </c>
    </row>
    <row r="5844" spans="19:19" ht="20.25" customHeight="1">
      <c r="S5844" s="108" t="e">
        <f>일위대가집계표!#REF!</f>
        <v>#REF!</v>
      </c>
    </row>
    <row r="5845" spans="19:19" ht="20.25" customHeight="1">
      <c r="S5845" s="108" t="e">
        <f>일위대가집계표!#REF!</f>
        <v>#REF!</v>
      </c>
    </row>
    <row r="5846" spans="19:19" ht="20.25" customHeight="1">
      <c r="S5846" s="108" t="e">
        <f>일위대가집계표!#REF!</f>
        <v>#REF!</v>
      </c>
    </row>
    <row r="5847" spans="19:19" ht="20.25" customHeight="1">
      <c r="S5847" s="108" t="e">
        <f>일위대가집계표!#REF!</f>
        <v>#REF!</v>
      </c>
    </row>
    <row r="5848" spans="19:19" ht="20.25" customHeight="1">
      <c r="S5848" s="108" t="e">
        <f>일위대가집계표!#REF!</f>
        <v>#REF!</v>
      </c>
    </row>
    <row r="5849" spans="19:19" ht="20.25" customHeight="1">
      <c r="S5849" s="108" t="e">
        <f>일위대가집계표!#REF!</f>
        <v>#REF!</v>
      </c>
    </row>
    <row r="5850" spans="19:19" ht="20.25" customHeight="1">
      <c r="S5850" s="108" t="e">
        <f>일위대가집계표!#REF!</f>
        <v>#REF!</v>
      </c>
    </row>
    <row r="5851" spans="19:19" ht="20.25" customHeight="1">
      <c r="S5851" s="108" t="e">
        <f>일위대가집계표!#REF!</f>
        <v>#REF!</v>
      </c>
    </row>
    <row r="5852" spans="19:19" ht="20.25" customHeight="1">
      <c r="S5852" s="108" t="e">
        <f>일위대가집계표!#REF!</f>
        <v>#REF!</v>
      </c>
    </row>
    <row r="5853" spans="19:19" ht="20.25" customHeight="1">
      <c r="S5853" s="108" t="e">
        <f>일위대가집계표!#REF!</f>
        <v>#REF!</v>
      </c>
    </row>
    <row r="5854" spans="19:19" ht="20.25" customHeight="1">
      <c r="S5854" s="108" t="e">
        <f>일위대가집계표!#REF!</f>
        <v>#REF!</v>
      </c>
    </row>
    <row r="5855" spans="19:19" ht="20.25" customHeight="1">
      <c r="S5855" s="108" t="e">
        <f>일위대가집계표!#REF!</f>
        <v>#REF!</v>
      </c>
    </row>
    <row r="5856" spans="19:19" ht="20.25" customHeight="1">
      <c r="S5856" s="108" t="e">
        <f>일위대가집계표!#REF!</f>
        <v>#REF!</v>
      </c>
    </row>
    <row r="5857" spans="19:19" ht="20.25" customHeight="1">
      <c r="S5857" s="108" t="e">
        <f>일위대가집계표!#REF!</f>
        <v>#REF!</v>
      </c>
    </row>
    <row r="5858" spans="19:19" ht="20.25" customHeight="1">
      <c r="S5858" s="108" t="e">
        <f>일위대가집계표!#REF!</f>
        <v>#REF!</v>
      </c>
    </row>
    <row r="5859" spans="19:19" ht="20.25" customHeight="1">
      <c r="S5859" s="108" t="e">
        <f>일위대가집계표!#REF!</f>
        <v>#REF!</v>
      </c>
    </row>
    <row r="5860" spans="19:19" ht="20.25" customHeight="1">
      <c r="S5860" s="108" t="e">
        <f>일위대가집계표!#REF!</f>
        <v>#REF!</v>
      </c>
    </row>
    <row r="5861" spans="19:19" ht="20.25" customHeight="1">
      <c r="S5861" s="108" t="e">
        <f>일위대가집계표!#REF!</f>
        <v>#REF!</v>
      </c>
    </row>
    <row r="5862" spans="19:19" ht="20.25" customHeight="1">
      <c r="S5862" s="108" t="e">
        <f>일위대가집계표!#REF!</f>
        <v>#REF!</v>
      </c>
    </row>
    <row r="5863" spans="19:19" ht="20.25" customHeight="1">
      <c r="S5863" s="108" t="e">
        <f>일위대가집계표!#REF!</f>
        <v>#REF!</v>
      </c>
    </row>
    <row r="5864" spans="19:19" ht="20.25" customHeight="1">
      <c r="S5864" s="108" t="e">
        <f>일위대가집계표!#REF!</f>
        <v>#REF!</v>
      </c>
    </row>
    <row r="5865" spans="19:19" ht="20.25" customHeight="1">
      <c r="S5865" s="108" t="e">
        <f>일위대가집계표!#REF!</f>
        <v>#REF!</v>
      </c>
    </row>
    <row r="5866" spans="19:19" ht="20.25" customHeight="1">
      <c r="S5866" s="108" t="e">
        <f>일위대가집계표!#REF!</f>
        <v>#REF!</v>
      </c>
    </row>
    <row r="5867" spans="19:19" ht="20.25" customHeight="1">
      <c r="S5867" s="108" t="e">
        <f>일위대가집계표!#REF!</f>
        <v>#REF!</v>
      </c>
    </row>
    <row r="5868" spans="19:19" ht="20.25" customHeight="1">
      <c r="S5868" s="108" t="e">
        <f>일위대가집계표!#REF!</f>
        <v>#REF!</v>
      </c>
    </row>
    <row r="5869" spans="19:19" ht="20.25" customHeight="1">
      <c r="S5869" s="108" t="e">
        <f>일위대가집계표!#REF!</f>
        <v>#REF!</v>
      </c>
    </row>
    <row r="5870" spans="19:19" ht="20.25" customHeight="1">
      <c r="S5870" s="108" t="e">
        <f>일위대가집계표!#REF!</f>
        <v>#REF!</v>
      </c>
    </row>
    <row r="5871" spans="19:19" ht="20.25" customHeight="1">
      <c r="S5871" s="108" t="e">
        <f>일위대가집계표!#REF!</f>
        <v>#REF!</v>
      </c>
    </row>
    <row r="5872" spans="19:19" ht="20.25" customHeight="1">
      <c r="S5872" s="108" t="e">
        <f>일위대가집계표!#REF!</f>
        <v>#REF!</v>
      </c>
    </row>
    <row r="5873" spans="19:19" ht="20.25" customHeight="1">
      <c r="S5873" s="108" t="e">
        <f>일위대가집계표!#REF!</f>
        <v>#REF!</v>
      </c>
    </row>
    <row r="5874" spans="19:19" ht="20.25" customHeight="1">
      <c r="S5874" s="108" t="e">
        <f>일위대가집계표!#REF!</f>
        <v>#REF!</v>
      </c>
    </row>
    <row r="5875" spans="19:19" ht="20.25" customHeight="1">
      <c r="S5875" s="108" t="e">
        <f>일위대가집계표!#REF!</f>
        <v>#REF!</v>
      </c>
    </row>
    <row r="5876" spans="19:19" ht="20.25" customHeight="1">
      <c r="S5876" s="108" t="e">
        <f>일위대가집계표!#REF!</f>
        <v>#REF!</v>
      </c>
    </row>
    <row r="5877" spans="19:19" ht="20.25" customHeight="1">
      <c r="S5877" s="108" t="e">
        <f>일위대가집계표!#REF!</f>
        <v>#REF!</v>
      </c>
    </row>
    <row r="5878" spans="19:19" ht="20.25" customHeight="1">
      <c r="S5878" s="108" t="e">
        <f>일위대가집계표!#REF!</f>
        <v>#REF!</v>
      </c>
    </row>
    <row r="5879" spans="19:19" ht="20.25" customHeight="1">
      <c r="S5879" s="108" t="e">
        <f>일위대가집계표!#REF!</f>
        <v>#REF!</v>
      </c>
    </row>
    <row r="5880" spans="19:19" ht="20.25" customHeight="1">
      <c r="S5880" s="108" t="e">
        <f>일위대가집계표!#REF!</f>
        <v>#REF!</v>
      </c>
    </row>
    <row r="5881" spans="19:19" ht="20.25" customHeight="1">
      <c r="S5881" s="108" t="e">
        <f>일위대가집계표!#REF!</f>
        <v>#REF!</v>
      </c>
    </row>
    <row r="5882" spans="19:19" ht="20.25" customHeight="1">
      <c r="S5882" s="108" t="e">
        <f>일위대가집계표!#REF!</f>
        <v>#REF!</v>
      </c>
    </row>
    <row r="5883" spans="19:19" ht="20.25" customHeight="1">
      <c r="S5883" s="108" t="e">
        <f>일위대가집계표!#REF!</f>
        <v>#REF!</v>
      </c>
    </row>
    <row r="5884" spans="19:19" ht="20.25" customHeight="1">
      <c r="S5884" s="108" t="e">
        <f>일위대가집계표!#REF!</f>
        <v>#REF!</v>
      </c>
    </row>
    <row r="5885" spans="19:19" ht="20.25" customHeight="1">
      <c r="S5885" s="108" t="e">
        <f>일위대가집계표!#REF!</f>
        <v>#REF!</v>
      </c>
    </row>
    <row r="5886" spans="19:19" ht="20.25" customHeight="1">
      <c r="S5886" s="108" t="e">
        <f>일위대가집계표!#REF!</f>
        <v>#REF!</v>
      </c>
    </row>
    <row r="5887" spans="19:19" ht="20.25" customHeight="1">
      <c r="S5887" s="108" t="e">
        <f>일위대가집계표!#REF!</f>
        <v>#REF!</v>
      </c>
    </row>
    <row r="5888" spans="19:19" ht="20.25" customHeight="1">
      <c r="S5888" s="108" t="e">
        <f>일위대가집계표!#REF!</f>
        <v>#REF!</v>
      </c>
    </row>
    <row r="5889" spans="19:19" ht="20.25" customHeight="1">
      <c r="S5889" s="108" t="e">
        <f>일위대가집계표!#REF!</f>
        <v>#REF!</v>
      </c>
    </row>
    <row r="5890" spans="19:19" ht="20.25" customHeight="1">
      <c r="S5890" s="108" t="e">
        <f>일위대가집계표!#REF!</f>
        <v>#REF!</v>
      </c>
    </row>
    <row r="5891" spans="19:19" ht="20.25" customHeight="1">
      <c r="S5891" s="108" t="e">
        <f>일위대가집계표!#REF!</f>
        <v>#REF!</v>
      </c>
    </row>
    <row r="5892" spans="19:19" ht="20.25" customHeight="1">
      <c r="S5892" s="108" t="e">
        <f>일위대가집계표!#REF!</f>
        <v>#REF!</v>
      </c>
    </row>
    <row r="5893" spans="19:19" ht="20.25" customHeight="1">
      <c r="S5893" s="108" t="e">
        <f>일위대가집계표!#REF!</f>
        <v>#REF!</v>
      </c>
    </row>
    <row r="5894" spans="19:19" ht="20.25" customHeight="1">
      <c r="S5894" s="108" t="e">
        <f>일위대가집계표!#REF!</f>
        <v>#REF!</v>
      </c>
    </row>
    <row r="5895" spans="19:19" ht="20.25" customHeight="1">
      <c r="S5895" s="108" t="e">
        <f>일위대가집계표!#REF!</f>
        <v>#REF!</v>
      </c>
    </row>
    <row r="5896" spans="19:19" ht="20.25" customHeight="1">
      <c r="S5896" s="108" t="e">
        <f>일위대가집계표!#REF!</f>
        <v>#REF!</v>
      </c>
    </row>
    <row r="5897" spans="19:19" ht="20.25" customHeight="1">
      <c r="S5897" s="108" t="e">
        <f>일위대가집계표!#REF!</f>
        <v>#REF!</v>
      </c>
    </row>
    <row r="5898" spans="19:19" ht="20.25" customHeight="1">
      <c r="S5898" s="108" t="e">
        <f>일위대가집계표!#REF!</f>
        <v>#REF!</v>
      </c>
    </row>
    <row r="5899" spans="19:19" ht="20.25" customHeight="1">
      <c r="S5899" s="108" t="e">
        <f>일위대가집계표!#REF!</f>
        <v>#REF!</v>
      </c>
    </row>
    <row r="5900" spans="19:19" ht="20.25" customHeight="1">
      <c r="S5900" s="108" t="e">
        <f>일위대가집계표!#REF!</f>
        <v>#REF!</v>
      </c>
    </row>
    <row r="5901" spans="19:19" ht="20.25" customHeight="1">
      <c r="S5901" s="108" t="e">
        <f>일위대가집계표!#REF!</f>
        <v>#REF!</v>
      </c>
    </row>
    <row r="5902" spans="19:19" ht="20.25" customHeight="1">
      <c r="S5902" s="108" t="e">
        <f>일위대가집계표!#REF!</f>
        <v>#REF!</v>
      </c>
    </row>
    <row r="5903" spans="19:19" ht="20.25" customHeight="1">
      <c r="S5903" s="108" t="e">
        <f>일위대가집계표!#REF!</f>
        <v>#REF!</v>
      </c>
    </row>
    <row r="5904" spans="19:19" ht="20.25" customHeight="1">
      <c r="S5904" s="108" t="e">
        <f>일위대가집계표!#REF!</f>
        <v>#REF!</v>
      </c>
    </row>
    <row r="5905" spans="19:19" ht="20.25" customHeight="1">
      <c r="S5905" s="108" t="e">
        <f>일위대가집계표!#REF!</f>
        <v>#REF!</v>
      </c>
    </row>
    <row r="5906" spans="19:19" ht="20.25" customHeight="1">
      <c r="S5906" s="108" t="e">
        <f>일위대가집계표!#REF!</f>
        <v>#REF!</v>
      </c>
    </row>
    <row r="5907" spans="19:19" ht="20.25" customHeight="1">
      <c r="S5907" s="108" t="e">
        <f>일위대가집계표!#REF!</f>
        <v>#REF!</v>
      </c>
    </row>
    <row r="5908" spans="19:19" ht="20.25" customHeight="1">
      <c r="S5908" s="108" t="e">
        <f>일위대가집계표!#REF!</f>
        <v>#REF!</v>
      </c>
    </row>
    <row r="5909" spans="19:19" ht="20.25" customHeight="1">
      <c r="S5909" s="108" t="e">
        <f>일위대가집계표!#REF!</f>
        <v>#REF!</v>
      </c>
    </row>
    <row r="5910" spans="19:19" ht="20.25" customHeight="1">
      <c r="S5910" s="108" t="e">
        <f>일위대가집계표!#REF!</f>
        <v>#REF!</v>
      </c>
    </row>
    <row r="5911" spans="19:19" ht="20.25" customHeight="1">
      <c r="S5911" s="108" t="e">
        <f>일위대가집계표!#REF!</f>
        <v>#REF!</v>
      </c>
    </row>
    <row r="5912" spans="19:19" ht="20.25" customHeight="1">
      <c r="S5912" s="108" t="e">
        <f>일위대가집계표!#REF!</f>
        <v>#REF!</v>
      </c>
    </row>
    <row r="5913" spans="19:19" ht="20.25" customHeight="1">
      <c r="S5913" s="108" t="e">
        <f>일위대가집계표!#REF!</f>
        <v>#REF!</v>
      </c>
    </row>
    <row r="5914" spans="19:19" ht="20.25" customHeight="1">
      <c r="S5914" s="108" t="e">
        <f>일위대가집계표!#REF!</f>
        <v>#REF!</v>
      </c>
    </row>
    <row r="5915" spans="19:19" ht="20.25" customHeight="1">
      <c r="S5915" s="108" t="e">
        <f>일위대가집계표!#REF!</f>
        <v>#REF!</v>
      </c>
    </row>
    <row r="5916" spans="19:19" ht="20.25" customHeight="1">
      <c r="S5916" s="108" t="e">
        <f>일위대가집계표!#REF!</f>
        <v>#REF!</v>
      </c>
    </row>
    <row r="5917" spans="19:19" ht="20.25" customHeight="1">
      <c r="S5917" s="108" t="e">
        <f>일위대가집계표!#REF!</f>
        <v>#REF!</v>
      </c>
    </row>
    <row r="5918" spans="19:19" ht="20.25" customHeight="1">
      <c r="S5918" s="108" t="e">
        <f>일위대가집계표!#REF!</f>
        <v>#REF!</v>
      </c>
    </row>
    <row r="5919" spans="19:19" ht="20.25" customHeight="1">
      <c r="S5919" s="108" t="e">
        <f>일위대가집계표!#REF!</f>
        <v>#REF!</v>
      </c>
    </row>
    <row r="5920" spans="19:19" ht="20.25" customHeight="1">
      <c r="S5920" s="108" t="e">
        <f>일위대가집계표!#REF!</f>
        <v>#REF!</v>
      </c>
    </row>
    <row r="5921" spans="19:19" ht="20.25" customHeight="1">
      <c r="S5921" s="108" t="e">
        <f>일위대가집계표!#REF!</f>
        <v>#REF!</v>
      </c>
    </row>
    <row r="5922" spans="19:19" ht="20.25" customHeight="1">
      <c r="S5922" s="108" t="e">
        <f>일위대가집계표!#REF!</f>
        <v>#REF!</v>
      </c>
    </row>
    <row r="5923" spans="19:19" ht="20.25" customHeight="1">
      <c r="S5923" s="108" t="e">
        <f>일위대가집계표!#REF!</f>
        <v>#REF!</v>
      </c>
    </row>
    <row r="5924" spans="19:19" ht="20.25" customHeight="1">
      <c r="S5924" s="108" t="e">
        <f>일위대가집계표!#REF!</f>
        <v>#REF!</v>
      </c>
    </row>
    <row r="5925" spans="19:19" ht="20.25" customHeight="1">
      <c r="S5925" s="108" t="e">
        <f>일위대가집계표!#REF!</f>
        <v>#REF!</v>
      </c>
    </row>
    <row r="5926" spans="19:19" ht="20.25" customHeight="1">
      <c r="S5926" s="108" t="e">
        <f>일위대가집계표!#REF!</f>
        <v>#REF!</v>
      </c>
    </row>
    <row r="5927" spans="19:19" ht="20.25" customHeight="1">
      <c r="S5927" s="108" t="e">
        <f>일위대가집계표!#REF!</f>
        <v>#REF!</v>
      </c>
    </row>
    <row r="5928" spans="19:19" ht="20.25" customHeight="1">
      <c r="S5928" s="108" t="e">
        <f>일위대가집계표!#REF!</f>
        <v>#REF!</v>
      </c>
    </row>
    <row r="5929" spans="19:19" ht="20.25" customHeight="1">
      <c r="S5929" s="108" t="e">
        <f>일위대가집계표!#REF!</f>
        <v>#REF!</v>
      </c>
    </row>
    <row r="5930" spans="19:19" ht="20.25" customHeight="1">
      <c r="S5930" s="108" t="e">
        <f>일위대가집계표!#REF!</f>
        <v>#REF!</v>
      </c>
    </row>
    <row r="5931" spans="19:19" ht="20.25" customHeight="1">
      <c r="S5931" s="108" t="e">
        <f>일위대가집계표!#REF!</f>
        <v>#REF!</v>
      </c>
    </row>
    <row r="5932" spans="19:19" ht="20.25" customHeight="1">
      <c r="S5932" s="108" t="e">
        <f>일위대가집계표!#REF!</f>
        <v>#REF!</v>
      </c>
    </row>
    <row r="5933" spans="19:19" ht="20.25" customHeight="1">
      <c r="S5933" s="108" t="e">
        <f>일위대가집계표!#REF!</f>
        <v>#REF!</v>
      </c>
    </row>
    <row r="5934" spans="19:19" ht="20.25" customHeight="1">
      <c r="S5934" s="108" t="e">
        <f>일위대가집계표!#REF!</f>
        <v>#REF!</v>
      </c>
    </row>
    <row r="5935" spans="19:19" ht="20.25" customHeight="1">
      <c r="S5935" s="108" t="e">
        <f>일위대가집계표!#REF!</f>
        <v>#REF!</v>
      </c>
    </row>
    <row r="5936" spans="19:19" ht="20.25" customHeight="1">
      <c r="S5936" s="108" t="e">
        <f>일위대가집계표!#REF!</f>
        <v>#REF!</v>
      </c>
    </row>
    <row r="5937" spans="19:19" ht="20.25" customHeight="1">
      <c r="S5937" s="108" t="e">
        <f>일위대가집계표!#REF!</f>
        <v>#REF!</v>
      </c>
    </row>
    <row r="5938" spans="19:19" ht="20.25" customHeight="1">
      <c r="S5938" s="108" t="e">
        <f>일위대가집계표!#REF!</f>
        <v>#REF!</v>
      </c>
    </row>
    <row r="5939" spans="19:19" ht="20.25" customHeight="1">
      <c r="S5939" s="108" t="e">
        <f>일위대가집계표!#REF!</f>
        <v>#REF!</v>
      </c>
    </row>
    <row r="5940" spans="19:19" ht="20.25" customHeight="1">
      <c r="S5940" s="108" t="e">
        <f>일위대가집계표!#REF!</f>
        <v>#REF!</v>
      </c>
    </row>
    <row r="5941" spans="19:19" ht="20.25" customHeight="1">
      <c r="S5941" s="108" t="e">
        <f>일위대가집계표!#REF!</f>
        <v>#REF!</v>
      </c>
    </row>
    <row r="5942" spans="19:19" ht="20.25" customHeight="1">
      <c r="S5942" s="108" t="e">
        <f>일위대가집계표!#REF!</f>
        <v>#REF!</v>
      </c>
    </row>
    <row r="5943" spans="19:19" ht="20.25" customHeight="1">
      <c r="S5943" s="108" t="e">
        <f>일위대가집계표!#REF!</f>
        <v>#REF!</v>
      </c>
    </row>
    <row r="5944" spans="19:19" ht="20.25" customHeight="1">
      <c r="S5944" s="108" t="e">
        <f>일위대가집계표!#REF!</f>
        <v>#REF!</v>
      </c>
    </row>
    <row r="5945" spans="19:19" ht="20.25" customHeight="1">
      <c r="S5945" s="108" t="e">
        <f>일위대가집계표!#REF!</f>
        <v>#REF!</v>
      </c>
    </row>
    <row r="5946" spans="19:19" ht="20.25" customHeight="1">
      <c r="S5946" s="108" t="e">
        <f>일위대가집계표!#REF!</f>
        <v>#REF!</v>
      </c>
    </row>
    <row r="5947" spans="19:19" ht="20.25" customHeight="1">
      <c r="S5947" s="108" t="e">
        <f>일위대가집계표!#REF!</f>
        <v>#REF!</v>
      </c>
    </row>
    <row r="5948" spans="19:19" ht="20.25" customHeight="1">
      <c r="S5948" s="108" t="e">
        <f>일위대가집계표!#REF!</f>
        <v>#REF!</v>
      </c>
    </row>
    <row r="5949" spans="19:19" ht="20.25" customHeight="1">
      <c r="S5949" s="108" t="e">
        <f>일위대가집계표!#REF!</f>
        <v>#REF!</v>
      </c>
    </row>
    <row r="5950" spans="19:19" ht="20.25" customHeight="1">
      <c r="S5950" s="108" t="e">
        <f>일위대가집계표!#REF!</f>
        <v>#REF!</v>
      </c>
    </row>
    <row r="5951" spans="19:19" ht="20.25" customHeight="1">
      <c r="S5951" s="108" t="e">
        <f>일위대가집계표!#REF!</f>
        <v>#REF!</v>
      </c>
    </row>
    <row r="5952" spans="19:19" ht="20.25" customHeight="1">
      <c r="S5952" s="108" t="e">
        <f>일위대가집계표!#REF!</f>
        <v>#REF!</v>
      </c>
    </row>
    <row r="5953" spans="19:19" ht="20.25" customHeight="1">
      <c r="S5953" s="108" t="e">
        <f>일위대가집계표!#REF!</f>
        <v>#REF!</v>
      </c>
    </row>
    <row r="5954" spans="19:19" ht="20.25" customHeight="1">
      <c r="S5954" s="108" t="e">
        <f>일위대가집계표!#REF!</f>
        <v>#REF!</v>
      </c>
    </row>
    <row r="5955" spans="19:19" ht="20.25" customHeight="1">
      <c r="S5955" s="108" t="e">
        <f>일위대가집계표!#REF!</f>
        <v>#REF!</v>
      </c>
    </row>
    <row r="5956" spans="19:19" ht="20.25" customHeight="1">
      <c r="S5956" s="108" t="e">
        <f>일위대가집계표!#REF!</f>
        <v>#REF!</v>
      </c>
    </row>
    <row r="5957" spans="19:19" ht="20.25" customHeight="1">
      <c r="S5957" s="108" t="e">
        <f>일위대가집계표!#REF!</f>
        <v>#REF!</v>
      </c>
    </row>
    <row r="5958" spans="19:19" ht="20.25" customHeight="1">
      <c r="S5958" s="108" t="e">
        <f>일위대가집계표!#REF!</f>
        <v>#REF!</v>
      </c>
    </row>
    <row r="5959" spans="19:19" ht="20.25" customHeight="1">
      <c r="S5959" s="108" t="e">
        <f>일위대가집계표!#REF!</f>
        <v>#REF!</v>
      </c>
    </row>
    <row r="5960" spans="19:19" ht="20.25" customHeight="1">
      <c r="S5960" s="108" t="e">
        <f>일위대가집계표!#REF!</f>
        <v>#REF!</v>
      </c>
    </row>
    <row r="5961" spans="19:19" ht="20.25" customHeight="1">
      <c r="S5961" s="108" t="e">
        <f>일위대가집계표!#REF!</f>
        <v>#REF!</v>
      </c>
    </row>
    <row r="5962" spans="19:19" ht="20.25" customHeight="1">
      <c r="S5962" s="108" t="e">
        <f>일위대가집계표!#REF!</f>
        <v>#REF!</v>
      </c>
    </row>
    <row r="5963" spans="19:19" ht="20.25" customHeight="1">
      <c r="S5963" s="108" t="e">
        <f>일위대가집계표!#REF!</f>
        <v>#REF!</v>
      </c>
    </row>
    <row r="5964" spans="19:19" ht="20.25" customHeight="1">
      <c r="S5964" s="108" t="e">
        <f>일위대가집계표!#REF!</f>
        <v>#REF!</v>
      </c>
    </row>
    <row r="5965" spans="19:19" ht="20.25" customHeight="1">
      <c r="S5965" s="108" t="e">
        <f>일위대가집계표!#REF!</f>
        <v>#REF!</v>
      </c>
    </row>
    <row r="5966" spans="19:19" ht="20.25" customHeight="1">
      <c r="S5966" s="108" t="e">
        <f>일위대가집계표!#REF!</f>
        <v>#REF!</v>
      </c>
    </row>
    <row r="5967" spans="19:19" ht="20.25" customHeight="1">
      <c r="S5967" s="108" t="e">
        <f>일위대가집계표!#REF!</f>
        <v>#REF!</v>
      </c>
    </row>
    <row r="5968" spans="19:19" ht="20.25" customHeight="1">
      <c r="S5968" s="108" t="e">
        <f>일위대가집계표!#REF!</f>
        <v>#REF!</v>
      </c>
    </row>
    <row r="5969" spans="19:19" ht="20.25" customHeight="1">
      <c r="S5969" s="108" t="e">
        <f>일위대가집계표!#REF!</f>
        <v>#REF!</v>
      </c>
    </row>
    <row r="5970" spans="19:19" ht="20.25" customHeight="1">
      <c r="S5970" s="108" t="e">
        <f>일위대가집계표!#REF!</f>
        <v>#REF!</v>
      </c>
    </row>
    <row r="5971" spans="19:19" ht="20.25" customHeight="1">
      <c r="S5971" s="108" t="e">
        <f>일위대가집계표!#REF!</f>
        <v>#REF!</v>
      </c>
    </row>
    <row r="5972" spans="19:19" ht="20.25" customHeight="1">
      <c r="S5972" s="108" t="e">
        <f>일위대가집계표!#REF!</f>
        <v>#REF!</v>
      </c>
    </row>
    <row r="5973" spans="19:19" ht="20.25" customHeight="1">
      <c r="S5973" s="108" t="e">
        <f>일위대가집계표!#REF!</f>
        <v>#REF!</v>
      </c>
    </row>
    <row r="5974" spans="19:19" ht="20.25" customHeight="1">
      <c r="S5974" s="108" t="e">
        <f>일위대가집계표!#REF!</f>
        <v>#REF!</v>
      </c>
    </row>
    <row r="5975" spans="19:19" ht="20.25" customHeight="1">
      <c r="S5975" s="108" t="e">
        <f>일위대가집계표!#REF!</f>
        <v>#REF!</v>
      </c>
    </row>
    <row r="5976" spans="19:19" ht="20.25" customHeight="1">
      <c r="S5976" s="108" t="e">
        <f>일위대가집계표!#REF!</f>
        <v>#REF!</v>
      </c>
    </row>
    <row r="5977" spans="19:19" ht="20.25" customHeight="1">
      <c r="S5977" s="108" t="e">
        <f>일위대가집계표!#REF!</f>
        <v>#REF!</v>
      </c>
    </row>
    <row r="5978" spans="19:19" ht="20.25" customHeight="1">
      <c r="S5978" s="108" t="e">
        <f>일위대가집계표!#REF!</f>
        <v>#REF!</v>
      </c>
    </row>
    <row r="5979" spans="19:19" ht="20.25" customHeight="1">
      <c r="S5979" s="108" t="e">
        <f>일위대가집계표!#REF!</f>
        <v>#REF!</v>
      </c>
    </row>
    <row r="5980" spans="19:19" ht="20.25" customHeight="1">
      <c r="S5980" s="108" t="e">
        <f>일위대가집계표!#REF!</f>
        <v>#REF!</v>
      </c>
    </row>
    <row r="5981" spans="19:19" ht="20.25" customHeight="1">
      <c r="S5981" s="108" t="e">
        <f>일위대가집계표!#REF!</f>
        <v>#REF!</v>
      </c>
    </row>
    <row r="5982" spans="19:19" ht="20.25" customHeight="1">
      <c r="S5982" s="108" t="e">
        <f>일위대가집계표!#REF!</f>
        <v>#REF!</v>
      </c>
    </row>
    <row r="5983" spans="19:19" ht="20.25" customHeight="1">
      <c r="S5983" s="108" t="e">
        <f>일위대가집계표!#REF!</f>
        <v>#REF!</v>
      </c>
    </row>
    <row r="5984" spans="19:19" ht="20.25" customHeight="1">
      <c r="S5984" s="108" t="e">
        <f>일위대가집계표!#REF!</f>
        <v>#REF!</v>
      </c>
    </row>
    <row r="5985" spans="19:19" ht="20.25" customHeight="1">
      <c r="S5985" s="108" t="e">
        <f>일위대가집계표!#REF!</f>
        <v>#REF!</v>
      </c>
    </row>
    <row r="5986" spans="19:19" ht="20.25" customHeight="1">
      <c r="S5986" s="108" t="e">
        <f>일위대가집계표!#REF!</f>
        <v>#REF!</v>
      </c>
    </row>
    <row r="5987" spans="19:19" ht="20.25" customHeight="1">
      <c r="S5987" s="108" t="e">
        <f>일위대가집계표!#REF!</f>
        <v>#REF!</v>
      </c>
    </row>
    <row r="5988" spans="19:19" ht="20.25" customHeight="1">
      <c r="S5988" s="108" t="e">
        <f>일위대가집계표!#REF!</f>
        <v>#REF!</v>
      </c>
    </row>
    <row r="5989" spans="19:19" ht="20.25" customHeight="1">
      <c r="S5989" s="108" t="e">
        <f>일위대가집계표!#REF!</f>
        <v>#REF!</v>
      </c>
    </row>
    <row r="5990" spans="19:19" ht="20.25" customHeight="1">
      <c r="S5990" s="108" t="e">
        <f>일위대가집계표!#REF!</f>
        <v>#REF!</v>
      </c>
    </row>
    <row r="5991" spans="19:19" ht="20.25" customHeight="1">
      <c r="S5991" s="108" t="e">
        <f>일위대가집계표!#REF!</f>
        <v>#REF!</v>
      </c>
    </row>
    <row r="5992" spans="19:19" ht="20.25" customHeight="1">
      <c r="S5992" s="108" t="e">
        <f>일위대가집계표!#REF!</f>
        <v>#REF!</v>
      </c>
    </row>
    <row r="5993" spans="19:19" ht="20.25" customHeight="1">
      <c r="S5993" s="108" t="e">
        <f>일위대가집계표!#REF!</f>
        <v>#REF!</v>
      </c>
    </row>
    <row r="5994" spans="19:19" ht="20.25" customHeight="1">
      <c r="S5994" s="108" t="e">
        <f>일위대가집계표!#REF!</f>
        <v>#REF!</v>
      </c>
    </row>
    <row r="5995" spans="19:19" ht="20.25" customHeight="1">
      <c r="S5995" s="108" t="e">
        <f>일위대가집계표!#REF!</f>
        <v>#REF!</v>
      </c>
    </row>
    <row r="5996" spans="19:19" ht="20.25" customHeight="1">
      <c r="S5996" s="108" t="e">
        <f>일위대가집계표!#REF!</f>
        <v>#REF!</v>
      </c>
    </row>
    <row r="5997" spans="19:19" ht="20.25" customHeight="1">
      <c r="S5997" s="108" t="e">
        <f>일위대가집계표!#REF!</f>
        <v>#REF!</v>
      </c>
    </row>
    <row r="5998" spans="19:19" ht="20.25" customHeight="1">
      <c r="S5998" s="108" t="e">
        <f>일위대가집계표!#REF!</f>
        <v>#REF!</v>
      </c>
    </row>
    <row r="5999" spans="19:19" ht="20.25" customHeight="1">
      <c r="S5999" s="108" t="e">
        <f>일위대가집계표!#REF!</f>
        <v>#REF!</v>
      </c>
    </row>
    <row r="6000" spans="19:19" ht="20.25" customHeight="1">
      <c r="S6000" s="108" t="e">
        <f>일위대가집계표!#REF!</f>
        <v>#REF!</v>
      </c>
    </row>
    <row r="6001" spans="19:19" ht="20.25" customHeight="1">
      <c r="S6001" s="108" t="e">
        <f>일위대가집계표!#REF!</f>
        <v>#REF!</v>
      </c>
    </row>
    <row r="6002" spans="19:19" ht="20.25" customHeight="1">
      <c r="S6002" s="108" t="e">
        <f>일위대가집계표!#REF!</f>
        <v>#REF!</v>
      </c>
    </row>
    <row r="6003" spans="19:19" ht="20.25" customHeight="1">
      <c r="S6003" s="108" t="e">
        <f>일위대가집계표!#REF!</f>
        <v>#REF!</v>
      </c>
    </row>
    <row r="6004" spans="19:19" ht="20.25" customHeight="1">
      <c r="S6004" s="108" t="e">
        <f>일위대가집계표!#REF!</f>
        <v>#REF!</v>
      </c>
    </row>
    <row r="6005" spans="19:19" ht="20.25" customHeight="1">
      <c r="S6005" s="108" t="e">
        <f>일위대가집계표!#REF!</f>
        <v>#REF!</v>
      </c>
    </row>
    <row r="6006" spans="19:19" ht="20.25" customHeight="1">
      <c r="S6006" s="108" t="e">
        <f>일위대가집계표!#REF!</f>
        <v>#REF!</v>
      </c>
    </row>
    <row r="6007" spans="19:19" ht="20.25" customHeight="1">
      <c r="S6007" s="108" t="e">
        <f>일위대가집계표!#REF!</f>
        <v>#REF!</v>
      </c>
    </row>
    <row r="6008" spans="19:19" ht="20.25" customHeight="1">
      <c r="S6008" s="108" t="e">
        <f>일위대가집계표!#REF!</f>
        <v>#REF!</v>
      </c>
    </row>
    <row r="6009" spans="19:19" ht="20.25" customHeight="1">
      <c r="S6009" s="108" t="e">
        <f>일위대가집계표!#REF!</f>
        <v>#REF!</v>
      </c>
    </row>
    <row r="6010" spans="19:19" ht="20.25" customHeight="1">
      <c r="S6010" s="108" t="e">
        <f>일위대가집계표!#REF!</f>
        <v>#REF!</v>
      </c>
    </row>
    <row r="6011" spans="19:19" ht="20.25" customHeight="1">
      <c r="S6011" s="108" t="e">
        <f>일위대가집계표!#REF!</f>
        <v>#REF!</v>
      </c>
    </row>
    <row r="6012" spans="19:19" ht="20.25" customHeight="1">
      <c r="S6012" s="108" t="e">
        <f>일위대가집계표!#REF!</f>
        <v>#REF!</v>
      </c>
    </row>
    <row r="6013" spans="19:19" ht="20.25" customHeight="1">
      <c r="S6013" s="108" t="e">
        <f>일위대가집계표!#REF!</f>
        <v>#REF!</v>
      </c>
    </row>
    <row r="6014" spans="19:19" ht="20.25" customHeight="1">
      <c r="S6014" s="108" t="e">
        <f>일위대가집계표!#REF!</f>
        <v>#REF!</v>
      </c>
    </row>
    <row r="6015" spans="19:19" ht="20.25" customHeight="1">
      <c r="S6015" s="108" t="e">
        <f>일위대가집계표!#REF!</f>
        <v>#REF!</v>
      </c>
    </row>
    <row r="6016" spans="19:19" ht="20.25" customHeight="1">
      <c r="S6016" s="108" t="e">
        <f>일위대가집계표!#REF!</f>
        <v>#REF!</v>
      </c>
    </row>
    <row r="6017" spans="19:19" ht="20.25" customHeight="1">
      <c r="S6017" s="108" t="e">
        <f>일위대가집계표!#REF!</f>
        <v>#REF!</v>
      </c>
    </row>
    <row r="6018" spans="19:19" ht="20.25" customHeight="1">
      <c r="S6018" s="108" t="e">
        <f>일위대가집계표!#REF!</f>
        <v>#REF!</v>
      </c>
    </row>
    <row r="6019" spans="19:19" ht="20.25" customHeight="1">
      <c r="S6019" s="108" t="e">
        <f>일위대가집계표!#REF!</f>
        <v>#REF!</v>
      </c>
    </row>
    <row r="6020" spans="19:19" ht="20.25" customHeight="1">
      <c r="S6020" s="108" t="e">
        <f>일위대가집계표!#REF!</f>
        <v>#REF!</v>
      </c>
    </row>
    <row r="6021" spans="19:19" ht="20.25" customHeight="1">
      <c r="S6021" s="108" t="e">
        <f>일위대가집계표!#REF!</f>
        <v>#REF!</v>
      </c>
    </row>
    <row r="6022" spans="19:19" ht="20.25" customHeight="1">
      <c r="S6022" s="108" t="e">
        <f>일위대가집계표!#REF!</f>
        <v>#REF!</v>
      </c>
    </row>
    <row r="6023" spans="19:19" ht="20.25" customHeight="1">
      <c r="S6023" s="108" t="e">
        <f>일위대가집계표!#REF!</f>
        <v>#REF!</v>
      </c>
    </row>
    <row r="6024" spans="19:19" ht="20.25" customHeight="1">
      <c r="S6024" s="108" t="e">
        <f>일위대가집계표!#REF!</f>
        <v>#REF!</v>
      </c>
    </row>
    <row r="6025" spans="19:19" ht="20.25" customHeight="1">
      <c r="S6025" s="108" t="e">
        <f>일위대가집계표!#REF!</f>
        <v>#REF!</v>
      </c>
    </row>
    <row r="6026" spans="19:19" ht="20.25" customHeight="1">
      <c r="S6026" s="108" t="e">
        <f>일위대가집계표!#REF!</f>
        <v>#REF!</v>
      </c>
    </row>
    <row r="6027" spans="19:19" ht="20.25" customHeight="1">
      <c r="S6027" s="108" t="e">
        <f>일위대가집계표!#REF!</f>
        <v>#REF!</v>
      </c>
    </row>
    <row r="6028" spans="19:19" ht="20.25" customHeight="1">
      <c r="S6028" s="108" t="e">
        <f>일위대가집계표!#REF!</f>
        <v>#REF!</v>
      </c>
    </row>
    <row r="6029" spans="19:19" ht="20.25" customHeight="1">
      <c r="S6029" s="108" t="e">
        <f>일위대가집계표!#REF!</f>
        <v>#REF!</v>
      </c>
    </row>
    <row r="6030" spans="19:19" ht="20.25" customHeight="1">
      <c r="S6030" s="108" t="e">
        <f>일위대가집계표!#REF!</f>
        <v>#REF!</v>
      </c>
    </row>
    <row r="6031" spans="19:19" ht="20.25" customHeight="1">
      <c r="S6031" s="108" t="e">
        <f>일위대가집계표!#REF!</f>
        <v>#REF!</v>
      </c>
    </row>
    <row r="6032" spans="19:19" ht="20.25" customHeight="1">
      <c r="S6032" s="108" t="e">
        <f>일위대가집계표!#REF!</f>
        <v>#REF!</v>
      </c>
    </row>
    <row r="6033" spans="19:19" ht="20.25" customHeight="1">
      <c r="S6033" s="108" t="e">
        <f>일위대가집계표!#REF!</f>
        <v>#REF!</v>
      </c>
    </row>
    <row r="6034" spans="19:19" ht="20.25" customHeight="1">
      <c r="S6034" s="108" t="e">
        <f>일위대가집계표!#REF!</f>
        <v>#REF!</v>
      </c>
    </row>
    <row r="6035" spans="19:19" ht="20.25" customHeight="1">
      <c r="S6035" s="108" t="e">
        <f>일위대가집계표!#REF!</f>
        <v>#REF!</v>
      </c>
    </row>
    <row r="6036" spans="19:19" ht="20.25" customHeight="1">
      <c r="S6036" s="108" t="e">
        <f>일위대가집계표!#REF!</f>
        <v>#REF!</v>
      </c>
    </row>
    <row r="6037" spans="19:19" ht="20.25" customHeight="1">
      <c r="S6037" s="108" t="e">
        <f>일위대가집계표!#REF!</f>
        <v>#REF!</v>
      </c>
    </row>
    <row r="6038" spans="19:19" ht="20.25" customHeight="1">
      <c r="S6038" s="108" t="e">
        <f>일위대가집계표!#REF!</f>
        <v>#REF!</v>
      </c>
    </row>
    <row r="6039" spans="19:19" ht="20.25" customHeight="1">
      <c r="S6039" s="108" t="e">
        <f>일위대가집계표!#REF!</f>
        <v>#REF!</v>
      </c>
    </row>
    <row r="6040" spans="19:19" ht="20.25" customHeight="1">
      <c r="S6040" s="108" t="e">
        <f>일위대가집계표!#REF!</f>
        <v>#REF!</v>
      </c>
    </row>
    <row r="6041" spans="19:19" ht="20.25" customHeight="1">
      <c r="S6041" s="108" t="e">
        <f>일위대가집계표!#REF!</f>
        <v>#REF!</v>
      </c>
    </row>
    <row r="6042" spans="19:19" ht="20.25" customHeight="1">
      <c r="S6042" s="108" t="e">
        <f>일위대가집계표!#REF!</f>
        <v>#REF!</v>
      </c>
    </row>
    <row r="6043" spans="19:19" ht="20.25" customHeight="1">
      <c r="S6043" s="108" t="e">
        <f>일위대가집계표!#REF!</f>
        <v>#REF!</v>
      </c>
    </row>
    <row r="6044" spans="19:19" ht="20.25" customHeight="1">
      <c r="S6044" s="108" t="e">
        <f>일위대가집계표!#REF!</f>
        <v>#REF!</v>
      </c>
    </row>
    <row r="6045" spans="19:19" ht="20.25" customHeight="1">
      <c r="S6045" s="108" t="e">
        <f>일위대가집계표!#REF!</f>
        <v>#REF!</v>
      </c>
    </row>
    <row r="6046" spans="19:19" ht="20.25" customHeight="1">
      <c r="S6046" s="108" t="e">
        <f>일위대가집계표!#REF!</f>
        <v>#REF!</v>
      </c>
    </row>
    <row r="6047" spans="19:19" ht="20.25" customHeight="1">
      <c r="S6047" s="108" t="e">
        <f>일위대가집계표!#REF!</f>
        <v>#REF!</v>
      </c>
    </row>
    <row r="6048" spans="19:19" ht="20.25" customHeight="1">
      <c r="S6048" s="108" t="e">
        <f>일위대가집계표!#REF!</f>
        <v>#REF!</v>
      </c>
    </row>
    <row r="6049" spans="19:19" ht="20.25" customHeight="1">
      <c r="S6049" s="108" t="e">
        <f>일위대가집계표!#REF!</f>
        <v>#REF!</v>
      </c>
    </row>
    <row r="6050" spans="19:19" ht="20.25" customHeight="1">
      <c r="S6050" s="108" t="e">
        <f>일위대가집계표!#REF!</f>
        <v>#REF!</v>
      </c>
    </row>
    <row r="6051" spans="19:19" ht="20.25" customHeight="1">
      <c r="S6051" s="108" t="e">
        <f>일위대가집계표!#REF!</f>
        <v>#REF!</v>
      </c>
    </row>
    <row r="6052" spans="19:19" ht="20.25" customHeight="1">
      <c r="S6052" s="108" t="e">
        <f>일위대가집계표!#REF!</f>
        <v>#REF!</v>
      </c>
    </row>
    <row r="6053" spans="19:19" ht="20.25" customHeight="1">
      <c r="S6053" s="108" t="e">
        <f>일위대가집계표!#REF!</f>
        <v>#REF!</v>
      </c>
    </row>
    <row r="6054" spans="19:19" ht="20.25" customHeight="1">
      <c r="S6054" s="108" t="e">
        <f>일위대가집계표!#REF!</f>
        <v>#REF!</v>
      </c>
    </row>
    <row r="6055" spans="19:19" ht="20.25" customHeight="1">
      <c r="S6055" s="108" t="e">
        <f>일위대가집계표!#REF!</f>
        <v>#REF!</v>
      </c>
    </row>
    <row r="6056" spans="19:19" ht="20.25" customHeight="1">
      <c r="S6056" s="108" t="e">
        <f>일위대가집계표!#REF!</f>
        <v>#REF!</v>
      </c>
    </row>
    <row r="6057" spans="19:19" ht="20.25" customHeight="1">
      <c r="S6057" s="108" t="e">
        <f>일위대가집계표!#REF!</f>
        <v>#REF!</v>
      </c>
    </row>
    <row r="6058" spans="19:19" ht="20.25" customHeight="1">
      <c r="S6058" s="108" t="e">
        <f>일위대가집계표!#REF!</f>
        <v>#REF!</v>
      </c>
    </row>
    <row r="6059" spans="19:19" ht="20.25" customHeight="1">
      <c r="S6059" s="108" t="e">
        <f>일위대가집계표!#REF!</f>
        <v>#REF!</v>
      </c>
    </row>
    <row r="6060" spans="19:19" ht="20.25" customHeight="1">
      <c r="S6060" s="108" t="e">
        <f>일위대가집계표!#REF!</f>
        <v>#REF!</v>
      </c>
    </row>
    <row r="6061" spans="19:19" ht="20.25" customHeight="1">
      <c r="S6061" s="108" t="e">
        <f>일위대가집계표!#REF!</f>
        <v>#REF!</v>
      </c>
    </row>
    <row r="6062" spans="19:19" ht="20.25" customHeight="1">
      <c r="S6062" s="108" t="e">
        <f>일위대가집계표!#REF!</f>
        <v>#REF!</v>
      </c>
    </row>
    <row r="6063" spans="19:19" ht="20.25" customHeight="1">
      <c r="S6063" s="108" t="e">
        <f>일위대가집계표!#REF!</f>
        <v>#REF!</v>
      </c>
    </row>
    <row r="6064" spans="19:19" ht="20.25" customHeight="1">
      <c r="S6064" s="108" t="e">
        <f>일위대가집계표!#REF!</f>
        <v>#REF!</v>
      </c>
    </row>
    <row r="6065" spans="19:19" ht="20.25" customHeight="1">
      <c r="S6065" s="108" t="e">
        <f>일위대가집계표!#REF!</f>
        <v>#REF!</v>
      </c>
    </row>
    <row r="6066" spans="19:19" ht="20.25" customHeight="1">
      <c r="S6066" s="108" t="e">
        <f>일위대가집계표!#REF!</f>
        <v>#REF!</v>
      </c>
    </row>
    <row r="6067" spans="19:19" ht="20.25" customHeight="1">
      <c r="S6067" s="108" t="e">
        <f>일위대가집계표!#REF!</f>
        <v>#REF!</v>
      </c>
    </row>
    <row r="6068" spans="19:19" ht="20.25" customHeight="1">
      <c r="S6068" s="108" t="e">
        <f>일위대가집계표!#REF!</f>
        <v>#REF!</v>
      </c>
    </row>
    <row r="6069" spans="19:19" ht="20.25" customHeight="1">
      <c r="S6069" s="108" t="e">
        <f>일위대가집계표!#REF!</f>
        <v>#REF!</v>
      </c>
    </row>
    <row r="6070" spans="19:19" ht="20.25" customHeight="1">
      <c r="S6070" s="108" t="e">
        <f>일위대가집계표!#REF!</f>
        <v>#REF!</v>
      </c>
    </row>
    <row r="6071" spans="19:19" ht="20.25" customHeight="1">
      <c r="S6071" s="108" t="e">
        <f>일위대가집계표!#REF!</f>
        <v>#REF!</v>
      </c>
    </row>
    <row r="6072" spans="19:19" ht="20.25" customHeight="1">
      <c r="S6072" s="108" t="e">
        <f>일위대가집계표!#REF!</f>
        <v>#REF!</v>
      </c>
    </row>
    <row r="6073" spans="19:19" ht="20.25" customHeight="1">
      <c r="S6073" s="108" t="e">
        <f>일위대가집계표!#REF!</f>
        <v>#REF!</v>
      </c>
    </row>
    <row r="6074" spans="19:19" ht="20.25" customHeight="1">
      <c r="S6074" s="108" t="e">
        <f>일위대가집계표!#REF!</f>
        <v>#REF!</v>
      </c>
    </row>
    <row r="6075" spans="19:19" ht="20.25" customHeight="1">
      <c r="S6075" s="108" t="e">
        <f>일위대가집계표!#REF!</f>
        <v>#REF!</v>
      </c>
    </row>
    <row r="6076" spans="19:19" ht="20.25" customHeight="1">
      <c r="S6076" s="108" t="e">
        <f>일위대가집계표!#REF!</f>
        <v>#REF!</v>
      </c>
    </row>
    <row r="6077" spans="19:19" ht="20.25" customHeight="1">
      <c r="S6077" s="108" t="e">
        <f>일위대가집계표!#REF!</f>
        <v>#REF!</v>
      </c>
    </row>
    <row r="6078" spans="19:19" ht="20.25" customHeight="1">
      <c r="S6078" s="108" t="e">
        <f>일위대가집계표!#REF!</f>
        <v>#REF!</v>
      </c>
    </row>
    <row r="6079" spans="19:19" ht="20.25" customHeight="1">
      <c r="S6079" s="108" t="e">
        <f>일위대가집계표!#REF!</f>
        <v>#REF!</v>
      </c>
    </row>
    <row r="6080" spans="19:19" ht="20.25" customHeight="1">
      <c r="S6080" s="108" t="e">
        <f>일위대가집계표!#REF!</f>
        <v>#REF!</v>
      </c>
    </row>
    <row r="6081" spans="19:19" ht="20.25" customHeight="1">
      <c r="S6081" s="108" t="e">
        <f>일위대가집계표!#REF!</f>
        <v>#REF!</v>
      </c>
    </row>
    <row r="6082" spans="19:19" ht="20.25" customHeight="1">
      <c r="S6082" s="108" t="e">
        <f>일위대가집계표!#REF!</f>
        <v>#REF!</v>
      </c>
    </row>
    <row r="6083" spans="19:19" ht="20.25" customHeight="1">
      <c r="S6083" s="108" t="e">
        <f>일위대가집계표!#REF!</f>
        <v>#REF!</v>
      </c>
    </row>
    <row r="6084" spans="19:19" ht="20.25" customHeight="1">
      <c r="S6084" s="108" t="e">
        <f>일위대가집계표!#REF!</f>
        <v>#REF!</v>
      </c>
    </row>
    <row r="6085" spans="19:19" ht="20.25" customHeight="1">
      <c r="S6085" s="108" t="e">
        <f>일위대가집계표!#REF!</f>
        <v>#REF!</v>
      </c>
    </row>
    <row r="6086" spans="19:19" ht="20.25" customHeight="1">
      <c r="S6086" s="108" t="e">
        <f>일위대가집계표!#REF!</f>
        <v>#REF!</v>
      </c>
    </row>
    <row r="6087" spans="19:19" ht="20.25" customHeight="1">
      <c r="S6087" s="108" t="e">
        <f>일위대가집계표!#REF!</f>
        <v>#REF!</v>
      </c>
    </row>
    <row r="6088" spans="19:19" ht="20.25" customHeight="1">
      <c r="S6088" s="108" t="e">
        <f>일위대가집계표!#REF!</f>
        <v>#REF!</v>
      </c>
    </row>
    <row r="6089" spans="19:19" ht="20.25" customHeight="1">
      <c r="S6089" s="108" t="e">
        <f>일위대가집계표!#REF!</f>
        <v>#REF!</v>
      </c>
    </row>
    <row r="6090" spans="19:19" ht="20.25" customHeight="1">
      <c r="S6090" s="108" t="e">
        <f>일위대가집계표!#REF!</f>
        <v>#REF!</v>
      </c>
    </row>
    <row r="6091" spans="19:19" ht="20.25" customHeight="1">
      <c r="S6091" s="108" t="e">
        <f>일위대가집계표!#REF!</f>
        <v>#REF!</v>
      </c>
    </row>
    <row r="6092" spans="19:19" ht="20.25" customHeight="1">
      <c r="S6092" s="108" t="e">
        <f>일위대가집계표!#REF!</f>
        <v>#REF!</v>
      </c>
    </row>
    <row r="6093" spans="19:19" ht="20.25" customHeight="1">
      <c r="S6093" s="108" t="e">
        <f>일위대가집계표!#REF!</f>
        <v>#REF!</v>
      </c>
    </row>
    <row r="6094" spans="19:19" ht="20.25" customHeight="1">
      <c r="S6094" s="108" t="e">
        <f>일위대가집계표!#REF!</f>
        <v>#REF!</v>
      </c>
    </row>
    <row r="6095" spans="19:19" ht="20.25" customHeight="1">
      <c r="S6095" s="108" t="e">
        <f>일위대가집계표!#REF!</f>
        <v>#REF!</v>
      </c>
    </row>
    <row r="6096" spans="19:19" ht="20.25" customHeight="1">
      <c r="S6096" s="108" t="e">
        <f>일위대가집계표!#REF!</f>
        <v>#REF!</v>
      </c>
    </row>
    <row r="6097" spans="13:19" ht="20.25" customHeight="1">
      <c r="S6097" s="108" t="e">
        <f>일위대가집계표!#REF!</f>
        <v>#REF!</v>
      </c>
    </row>
    <row r="6098" spans="13:19" ht="20.25" customHeight="1">
      <c r="S6098" s="108" t="e">
        <f>일위대가집계표!#REF!</f>
        <v>#REF!</v>
      </c>
    </row>
    <row r="6099" spans="13:19" ht="20.25" customHeight="1">
      <c r="S6099" s="108" t="e">
        <f>일위대가집계표!#REF!</f>
        <v>#REF!</v>
      </c>
    </row>
    <row r="6100" spans="13:19" ht="20.25" customHeight="1">
      <c r="S6100" s="108" t="e">
        <f>일위대가집계표!#REF!</f>
        <v>#REF!</v>
      </c>
    </row>
    <row r="6101" spans="13:19" ht="20.25" customHeight="1">
      <c r="S6101" s="108" t="e">
        <f>일위대가집계표!#REF!</f>
        <v>#REF!</v>
      </c>
    </row>
    <row r="6102" spans="13:19" ht="20.25" customHeight="1">
      <c r="S6102" s="108" t="e">
        <f>일위대가집계표!#REF!</f>
        <v>#REF!</v>
      </c>
    </row>
    <row r="6103" spans="13:19" ht="20.25" customHeight="1">
      <c r="S6103" s="108" t="e">
        <f>일위대가집계표!#REF!</f>
        <v>#REF!</v>
      </c>
    </row>
    <row r="6104" spans="13:19" ht="20.25" customHeight="1">
      <c r="S6104" s="108" t="e">
        <f>일위대가집계표!#REF!</f>
        <v>#REF!</v>
      </c>
    </row>
    <row r="6105" spans="13:19" ht="20.25" customHeight="1">
      <c r="S6105" s="108" t="e">
        <f>일위대가집계표!#REF!</f>
        <v>#REF!</v>
      </c>
    </row>
    <row r="6106" spans="13:19" ht="20.25" customHeight="1">
      <c r="S6106" s="108" t="e">
        <f>일위대가집계표!#REF!</f>
        <v>#REF!</v>
      </c>
    </row>
    <row r="6107" spans="13:19" ht="20.25" customHeight="1">
      <c r="S6107" s="108" t="e">
        <f>일위대가집계표!#REF!</f>
        <v>#REF!</v>
      </c>
    </row>
    <row r="6108" spans="13:19" ht="20.25" customHeight="1">
      <c r="M6108" s="107" t="e">
        <f>일위대가집계표!#REF!</f>
        <v>#REF!</v>
      </c>
      <c r="S6108" s="108" t="e">
        <f>일위대가집계표!#REF!</f>
        <v>#REF!</v>
      </c>
    </row>
    <row r="6109" spans="13:19" ht="20.25" customHeight="1">
      <c r="O6109" s="107" t="e">
        <f>일위대가집계표!#REF!</f>
        <v>#REF!</v>
      </c>
      <c r="S6109" s="108" t="e">
        <f>일위대가집계표!#REF!</f>
        <v>#REF!</v>
      </c>
    </row>
    <row r="6110" spans="13:19" ht="20.25" customHeight="1">
      <c r="S6110" s="108" t="e">
        <f>일위대가집계표!#REF!</f>
        <v>#REF!</v>
      </c>
    </row>
    <row r="6111" spans="13:19" ht="20.25" customHeight="1">
      <c r="S6111" s="108" t="e">
        <f>일위대가집계표!#REF!</f>
        <v>#REF!</v>
      </c>
    </row>
    <row r="6112" spans="13:19" ht="20.25" customHeight="1">
      <c r="S6112" s="108" t="e">
        <f>일위대가집계표!#REF!</f>
        <v>#REF!</v>
      </c>
    </row>
    <row r="6113" spans="19:19" ht="20.25" customHeight="1">
      <c r="S6113" s="108" t="e">
        <f>일위대가집계표!#REF!</f>
        <v>#REF!</v>
      </c>
    </row>
    <row r="6114" spans="19:19" ht="20.25" customHeight="1">
      <c r="S6114" s="108" t="e">
        <f>일위대가집계표!#REF!</f>
        <v>#REF!</v>
      </c>
    </row>
    <row r="6115" spans="19:19" ht="20.25" customHeight="1">
      <c r="S6115" s="108" t="e">
        <f>일위대가집계표!#REF!</f>
        <v>#REF!</v>
      </c>
    </row>
    <row r="6116" spans="19:19" ht="20.25" customHeight="1">
      <c r="S6116" s="108" t="e">
        <f>일위대가집계표!#REF!</f>
        <v>#REF!</v>
      </c>
    </row>
    <row r="6117" spans="19:19" ht="20.25" customHeight="1">
      <c r="S6117" s="108" t="e">
        <f>일위대가집계표!#REF!</f>
        <v>#REF!</v>
      </c>
    </row>
    <row r="6118" spans="19:19" ht="20.25" customHeight="1">
      <c r="S6118" s="108" t="e">
        <f>일위대가집계표!#REF!</f>
        <v>#REF!</v>
      </c>
    </row>
    <row r="6119" spans="19:19" ht="20.25" customHeight="1">
      <c r="S6119" s="108" t="e">
        <f>일위대가집계표!#REF!</f>
        <v>#REF!</v>
      </c>
    </row>
    <row r="6120" spans="19:19" ht="20.25" customHeight="1">
      <c r="S6120" s="108" t="e">
        <f>일위대가집계표!#REF!</f>
        <v>#REF!</v>
      </c>
    </row>
    <row r="6121" spans="19:19" ht="20.25" customHeight="1">
      <c r="S6121" s="108" t="e">
        <f>일위대가집계표!#REF!</f>
        <v>#REF!</v>
      </c>
    </row>
    <row r="6122" spans="19:19" ht="20.25" customHeight="1">
      <c r="S6122" s="108" t="e">
        <f>일위대가집계표!#REF!</f>
        <v>#REF!</v>
      </c>
    </row>
    <row r="6123" spans="19:19" ht="20.25" customHeight="1">
      <c r="S6123" s="108" t="e">
        <f>일위대가집계표!#REF!</f>
        <v>#REF!</v>
      </c>
    </row>
    <row r="6124" spans="19:19" ht="20.25" customHeight="1">
      <c r="S6124" s="108" t="e">
        <f>일위대가집계표!#REF!</f>
        <v>#REF!</v>
      </c>
    </row>
    <row r="6125" spans="19:19" ht="20.25" customHeight="1">
      <c r="S6125" s="108" t="e">
        <f>일위대가집계표!#REF!</f>
        <v>#REF!</v>
      </c>
    </row>
    <row r="6126" spans="19:19" ht="20.25" customHeight="1">
      <c r="S6126" s="108" t="e">
        <f>일위대가집계표!#REF!</f>
        <v>#REF!</v>
      </c>
    </row>
    <row r="6127" spans="19:19" ht="20.25" customHeight="1">
      <c r="S6127" s="108" t="e">
        <f>일위대가집계표!#REF!</f>
        <v>#REF!</v>
      </c>
    </row>
    <row r="6128" spans="19:19" ht="20.25" customHeight="1">
      <c r="S6128" s="108" t="e">
        <f>일위대가집계표!#REF!</f>
        <v>#REF!</v>
      </c>
    </row>
    <row r="6129" spans="19:19" ht="20.25" customHeight="1">
      <c r="S6129" s="108" t="e">
        <f>일위대가집계표!#REF!</f>
        <v>#REF!</v>
      </c>
    </row>
    <row r="6130" spans="19:19" ht="20.25" customHeight="1">
      <c r="S6130" s="108" t="e">
        <f>일위대가집계표!#REF!</f>
        <v>#REF!</v>
      </c>
    </row>
    <row r="6131" spans="19:19" ht="20.25" customHeight="1">
      <c r="S6131" s="108" t="e">
        <f>일위대가집계표!#REF!</f>
        <v>#REF!</v>
      </c>
    </row>
    <row r="6132" spans="19:19" ht="20.25" customHeight="1">
      <c r="S6132" s="108" t="e">
        <f>일위대가집계표!#REF!</f>
        <v>#REF!</v>
      </c>
    </row>
    <row r="6133" spans="19:19" ht="20.25" customHeight="1">
      <c r="S6133" s="108" t="e">
        <f>일위대가집계표!#REF!</f>
        <v>#REF!</v>
      </c>
    </row>
    <row r="6134" spans="19:19" ht="20.25" customHeight="1">
      <c r="S6134" s="108" t="e">
        <f>일위대가집계표!#REF!</f>
        <v>#REF!</v>
      </c>
    </row>
    <row r="6135" spans="19:19" ht="20.25" customHeight="1">
      <c r="S6135" s="108" t="e">
        <f>일위대가집계표!#REF!</f>
        <v>#REF!</v>
      </c>
    </row>
    <row r="6136" spans="19:19" ht="20.25" customHeight="1">
      <c r="S6136" s="108" t="e">
        <f>일위대가집계표!#REF!</f>
        <v>#REF!</v>
      </c>
    </row>
    <row r="6137" spans="19:19" ht="20.25" customHeight="1">
      <c r="S6137" s="108" t="e">
        <f>일위대가집계표!#REF!</f>
        <v>#REF!</v>
      </c>
    </row>
    <row r="6138" spans="19:19" ht="20.25" customHeight="1">
      <c r="S6138" s="108" t="e">
        <f>일위대가집계표!#REF!</f>
        <v>#REF!</v>
      </c>
    </row>
    <row r="6139" spans="19:19" ht="20.25" customHeight="1">
      <c r="S6139" s="108" t="e">
        <f>일위대가집계표!#REF!</f>
        <v>#REF!</v>
      </c>
    </row>
    <row r="6140" spans="19:19" ht="20.25" customHeight="1">
      <c r="S6140" s="108" t="e">
        <f>일위대가집계표!#REF!</f>
        <v>#REF!</v>
      </c>
    </row>
    <row r="6141" spans="19:19" ht="20.25" customHeight="1">
      <c r="S6141" s="108" t="e">
        <f>일위대가집계표!#REF!</f>
        <v>#REF!</v>
      </c>
    </row>
    <row r="6142" spans="19:19" ht="20.25" customHeight="1">
      <c r="S6142" s="108" t="e">
        <f>일위대가집계표!#REF!</f>
        <v>#REF!</v>
      </c>
    </row>
    <row r="6143" spans="19:19" ht="20.25" customHeight="1">
      <c r="S6143" s="108" t="e">
        <f>일위대가집계표!#REF!</f>
        <v>#REF!</v>
      </c>
    </row>
    <row r="6144" spans="19:19" ht="20.25" customHeight="1">
      <c r="S6144" s="108" t="e">
        <f>일위대가집계표!#REF!</f>
        <v>#REF!</v>
      </c>
    </row>
    <row r="6145" spans="19:19" ht="20.25" customHeight="1">
      <c r="S6145" s="108" t="e">
        <f>일위대가집계표!#REF!</f>
        <v>#REF!</v>
      </c>
    </row>
    <row r="6146" spans="19:19" ht="20.25" customHeight="1">
      <c r="S6146" s="108" t="e">
        <f>일위대가집계표!#REF!</f>
        <v>#REF!</v>
      </c>
    </row>
    <row r="6147" spans="19:19" ht="20.25" customHeight="1">
      <c r="S6147" s="108" t="e">
        <f>일위대가집계표!#REF!</f>
        <v>#REF!</v>
      </c>
    </row>
    <row r="6148" spans="19:19" ht="20.25" customHeight="1">
      <c r="S6148" s="108" t="e">
        <f>일위대가집계표!#REF!</f>
        <v>#REF!</v>
      </c>
    </row>
    <row r="6149" spans="19:19" ht="20.25" customHeight="1">
      <c r="S6149" s="108" t="e">
        <f>일위대가집계표!#REF!</f>
        <v>#REF!</v>
      </c>
    </row>
    <row r="6150" spans="19:19" ht="20.25" customHeight="1">
      <c r="S6150" s="108" t="e">
        <f>일위대가집계표!#REF!</f>
        <v>#REF!</v>
      </c>
    </row>
    <row r="6151" spans="19:19" ht="20.25" customHeight="1">
      <c r="S6151" s="108" t="e">
        <f>일위대가집계표!#REF!</f>
        <v>#REF!</v>
      </c>
    </row>
    <row r="6152" spans="19:19" ht="20.25" customHeight="1">
      <c r="S6152" s="108" t="e">
        <f>일위대가집계표!#REF!</f>
        <v>#REF!</v>
      </c>
    </row>
    <row r="6153" spans="19:19" ht="20.25" customHeight="1">
      <c r="S6153" s="108" t="e">
        <f>일위대가집계표!#REF!</f>
        <v>#REF!</v>
      </c>
    </row>
    <row r="6154" spans="19:19" ht="20.25" customHeight="1">
      <c r="S6154" s="108" t="e">
        <f>일위대가집계표!#REF!</f>
        <v>#REF!</v>
      </c>
    </row>
    <row r="6155" spans="19:19" ht="20.25" customHeight="1">
      <c r="S6155" s="108" t="e">
        <f>일위대가집계표!#REF!</f>
        <v>#REF!</v>
      </c>
    </row>
    <row r="6156" spans="19:19" ht="20.25" customHeight="1">
      <c r="S6156" s="108" t="e">
        <f>일위대가집계표!#REF!</f>
        <v>#REF!</v>
      </c>
    </row>
    <row r="6157" spans="19:19" ht="20.25" customHeight="1">
      <c r="S6157" s="108" t="e">
        <f>일위대가집계표!#REF!</f>
        <v>#REF!</v>
      </c>
    </row>
    <row r="6158" spans="19:19" ht="20.25" customHeight="1">
      <c r="S6158" s="108" t="e">
        <f>일위대가집계표!#REF!</f>
        <v>#REF!</v>
      </c>
    </row>
    <row r="6159" spans="19:19" ht="20.25" customHeight="1">
      <c r="S6159" s="108" t="e">
        <f>일위대가집계표!#REF!</f>
        <v>#REF!</v>
      </c>
    </row>
    <row r="6160" spans="19:19" ht="20.25" customHeight="1">
      <c r="S6160" s="108" t="e">
        <f>일위대가집계표!#REF!</f>
        <v>#REF!</v>
      </c>
    </row>
    <row r="6161" spans="19:19" ht="20.25" customHeight="1">
      <c r="S6161" s="108" t="e">
        <f>일위대가집계표!#REF!</f>
        <v>#REF!</v>
      </c>
    </row>
    <row r="6162" spans="19:19" ht="20.25" customHeight="1">
      <c r="S6162" s="108" t="e">
        <f>일위대가집계표!#REF!</f>
        <v>#REF!</v>
      </c>
    </row>
    <row r="6163" spans="19:19" ht="20.25" customHeight="1">
      <c r="S6163" s="108" t="e">
        <f>일위대가집계표!#REF!</f>
        <v>#REF!</v>
      </c>
    </row>
    <row r="6164" spans="19:19" ht="20.25" customHeight="1">
      <c r="S6164" s="108" t="e">
        <f>일위대가집계표!#REF!</f>
        <v>#REF!</v>
      </c>
    </row>
    <row r="6165" spans="19:19" ht="20.25" customHeight="1">
      <c r="S6165" s="108" t="e">
        <f>일위대가집계표!#REF!</f>
        <v>#REF!</v>
      </c>
    </row>
    <row r="6166" spans="19:19" ht="20.25" customHeight="1">
      <c r="S6166" s="108" t="e">
        <f>일위대가집계표!#REF!</f>
        <v>#REF!</v>
      </c>
    </row>
    <row r="6167" spans="19:19" ht="20.25" customHeight="1">
      <c r="S6167" s="108" t="e">
        <f>일위대가집계표!#REF!</f>
        <v>#REF!</v>
      </c>
    </row>
    <row r="6168" spans="19:19" ht="20.25" customHeight="1">
      <c r="S6168" s="108" t="e">
        <f>일위대가집계표!#REF!</f>
        <v>#REF!</v>
      </c>
    </row>
    <row r="6169" spans="19:19" ht="20.25" customHeight="1">
      <c r="S6169" s="108" t="e">
        <f>일위대가집계표!#REF!</f>
        <v>#REF!</v>
      </c>
    </row>
    <row r="6170" spans="19:19" ht="20.25" customHeight="1">
      <c r="S6170" s="108" t="e">
        <f>일위대가집계표!#REF!</f>
        <v>#REF!</v>
      </c>
    </row>
    <row r="6171" spans="19:19" ht="20.25" customHeight="1">
      <c r="S6171" s="108" t="e">
        <f>일위대가집계표!#REF!</f>
        <v>#REF!</v>
      </c>
    </row>
    <row r="6172" spans="19:19" ht="20.25" customHeight="1">
      <c r="S6172" s="108" t="e">
        <f>일위대가집계표!#REF!</f>
        <v>#REF!</v>
      </c>
    </row>
    <row r="6173" spans="19:19" ht="20.25" customHeight="1">
      <c r="S6173" s="108" t="e">
        <f>일위대가집계표!#REF!</f>
        <v>#REF!</v>
      </c>
    </row>
    <row r="6174" spans="19:19" ht="20.25" customHeight="1">
      <c r="S6174" s="108" t="e">
        <f>일위대가집계표!#REF!</f>
        <v>#REF!</v>
      </c>
    </row>
    <row r="6175" spans="19:19" ht="20.25" customHeight="1">
      <c r="S6175" s="108" t="e">
        <f>일위대가집계표!#REF!</f>
        <v>#REF!</v>
      </c>
    </row>
    <row r="6176" spans="19:19" ht="20.25" customHeight="1">
      <c r="S6176" s="108" t="e">
        <f>일위대가집계표!#REF!</f>
        <v>#REF!</v>
      </c>
    </row>
    <row r="6177" spans="19:19" ht="20.25" customHeight="1">
      <c r="S6177" s="108" t="e">
        <f>일위대가집계표!#REF!</f>
        <v>#REF!</v>
      </c>
    </row>
    <row r="6178" spans="19:19" ht="20.25" customHeight="1">
      <c r="S6178" s="108" t="e">
        <f>일위대가집계표!#REF!</f>
        <v>#REF!</v>
      </c>
    </row>
    <row r="6179" spans="19:19" ht="20.25" customHeight="1">
      <c r="S6179" s="108" t="e">
        <f>일위대가집계표!#REF!</f>
        <v>#REF!</v>
      </c>
    </row>
    <row r="6180" spans="19:19" ht="20.25" customHeight="1">
      <c r="S6180" s="108" t="e">
        <f>일위대가집계표!#REF!</f>
        <v>#REF!</v>
      </c>
    </row>
    <row r="6181" spans="19:19" ht="20.25" customHeight="1">
      <c r="S6181" s="108" t="e">
        <f>일위대가집계표!#REF!</f>
        <v>#REF!</v>
      </c>
    </row>
    <row r="6182" spans="19:19" ht="20.25" customHeight="1">
      <c r="S6182" s="108" t="e">
        <f>일위대가집계표!#REF!</f>
        <v>#REF!</v>
      </c>
    </row>
    <row r="6183" spans="19:19" ht="20.25" customHeight="1">
      <c r="S6183" s="108" t="e">
        <f>일위대가집계표!#REF!</f>
        <v>#REF!</v>
      </c>
    </row>
    <row r="6184" spans="19:19" ht="20.25" customHeight="1">
      <c r="S6184" s="108" t="e">
        <f>일위대가집계표!#REF!</f>
        <v>#REF!</v>
      </c>
    </row>
    <row r="6185" spans="19:19" ht="20.25" customHeight="1">
      <c r="S6185" s="108" t="e">
        <f>일위대가집계표!#REF!</f>
        <v>#REF!</v>
      </c>
    </row>
    <row r="6186" spans="19:19" ht="20.25" customHeight="1">
      <c r="S6186" s="108" t="e">
        <f>일위대가집계표!#REF!</f>
        <v>#REF!</v>
      </c>
    </row>
    <row r="6187" spans="19:19" ht="20.25" customHeight="1">
      <c r="S6187" s="108" t="e">
        <f>일위대가집계표!#REF!</f>
        <v>#REF!</v>
      </c>
    </row>
    <row r="6188" spans="19:19" ht="20.25" customHeight="1">
      <c r="S6188" s="108" t="e">
        <f>일위대가집계표!#REF!</f>
        <v>#REF!</v>
      </c>
    </row>
    <row r="6189" spans="19:19" ht="20.25" customHeight="1">
      <c r="S6189" s="108" t="e">
        <f>일위대가집계표!#REF!</f>
        <v>#REF!</v>
      </c>
    </row>
    <row r="6190" spans="19:19" ht="20.25" customHeight="1">
      <c r="S6190" s="108" t="e">
        <f>일위대가집계표!#REF!</f>
        <v>#REF!</v>
      </c>
    </row>
    <row r="6191" spans="19:19" ht="20.25" customHeight="1">
      <c r="S6191" s="108" t="e">
        <f>일위대가집계표!#REF!</f>
        <v>#REF!</v>
      </c>
    </row>
    <row r="6192" spans="19:19" ht="20.25" customHeight="1">
      <c r="S6192" s="108" t="e">
        <f>일위대가집계표!#REF!</f>
        <v>#REF!</v>
      </c>
    </row>
    <row r="6193" spans="19:19" ht="20.25" customHeight="1">
      <c r="S6193" s="108" t="e">
        <f>일위대가집계표!#REF!</f>
        <v>#REF!</v>
      </c>
    </row>
    <row r="6194" spans="19:19" ht="20.25" customHeight="1">
      <c r="S6194" s="108" t="e">
        <f>일위대가집계표!#REF!</f>
        <v>#REF!</v>
      </c>
    </row>
    <row r="6195" spans="19:19" ht="20.25" customHeight="1">
      <c r="S6195" s="108" t="e">
        <f>일위대가집계표!#REF!</f>
        <v>#REF!</v>
      </c>
    </row>
    <row r="6196" spans="19:19" ht="20.25" customHeight="1">
      <c r="S6196" s="108" t="e">
        <f>일위대가집계표!#REF!</f>
        <v>#REF!</v>
      </c>
    </row>
    <row r="6197" spans="19:19" ht="20.25" customHeight="1">
      <c r="S6197" s="108" t="e">
        <f>일위대가집계표!#REF!</f>
        <v>#REF!</v>
      </c>
    </row>
    <row r="6198" spans="19:19" ht="20.25" customHeight="1">
      <c r="S6198" s="108" t="e">
        <f>일위대가집계표!#REF!</f>
        <v>#REF!</v>
      </c>
    </row>
    <row r="6199" spans="19:19" ht="20.25" customHeight="1">
      <c r="S6199" s="108" t="e">
        <f>일위대가집계표!#REF!</f>
        <v>#REF!</v>
      </c>
    </row>
    <row r="6200" spans="19:19" ht="20.25" customHeight="1">
      <c r="S6200" s="108" t="e">
        <f>일위대가집계표!#REF!</f>
        <v>#REF!</v>
      </c>
    </row>
    <row r="6201" spans="19:19" ht="20.25" customHeight="1">
      <c r="S6201" s="108" t="e">
        <f>일위대가집계표!#REF!</f>
        <v>#REF!</v>
      </c>
    </row>
    <row r="6202" spans="19:19" ht="20.25" customHeight="1">
      <c r="S6202" s="108" t="e">
        <f>일위대가집계표!#REF!</f>
        <v>#REF!</v>
      </c>
    </row>
    <row r="6203" spans="19:19" ht="20.25" customHeight="1">
      <c r="S6203" s="108" t="e">
        <f>일위대가집계표!#REF!</f>
        <v>#REF!</v>
      </c>
    </row>
    <row r="6204" spans="19:19" ht="20.25" customHeight="1">
      <c r="S6204" s="108" t="e">
        <f>일위대가집계표!#REF!</f>
        <v>#REF!</v>
      </c>
    </row>
    <row r="6205" spans="19:19" ht="20.25" customHeight="1">
      <c r="S6205" s="108" t="e">
        <f>일위대가집계표!#REF!</f>
        <v>#REF!</v>
      </c>
    </row>
    <row r="6206" spans="19:19" ht="20.25" customHeight="1">
      <c r="S6206" s="108" t="e">
        <f>일위대가집계표!#REF!</f>
        <v>#REF!</v>
      </c>
    </row>
    <row r="6207" spans="19:19" ht="20.25" customHeight="1">
      <c r="S6207" s="108" t="e">
        <f>일위대가집계표!#REF!</f>
        <v>#REF!</v>
      </c>
    </row>
    <row r="6208" spans="19:19" ht="20.25" customHeight="1">
      <c r="S6208" s="108" t="e">
        <f>일위대가집계표!#REF!</f>
        <v>#REF!</v>
      </c>
    </row>
    <row r="6209" spans="19:19" ht="20.25" customHeight="1">
      <c r="S6209" s="108" t="e">
        <f>일위대가집계표!#REF!</f>
        <v>#REF!</v>
      </c>
    </row>
    <row r="6210" spans="19:19" ht="20.25" customHeight="1">
      <c r="S6210" s="108" t="e">
        <f>일위대가집계표!#REF!</f>
        <v>#REF!</v>
      </c>
    </row>
    <row r="6211" spans="19:19" ht="20.25" customHeight="1">
      <c r="S6211" s="108" t="e">
        <f>일위대가집계표!#REF!</f>
        <v>#REF!</v>
      </c>
    </row>
    <row r="6212" spans="19:19" ht="20.25" customHeight="1">
      <c r="S6212" s="108" t="e">
        <f>일위대가집계표!#REF!</f>
        <v>#REF!</v>
      </c>
    </row>
    <row r="6213" spans="19:19" ht="20.25" customHeight="1">
      <c r="S6213" s="108" t="e">
        <f>일위대가집계표!#REF!</f>
        <v>#REF!</v>
      </c>
    </row>
    <row r="6214" spans="19:19" ht="20.25" customHeight="1">
      <c r="S6214" s="108" t="e">
        <f>일위대가집계표!#REF!</f>
        <v>#REF!</v>
      </c>
    </row>
    <row r="6215" spans="19:19" ht="20.25" customHeight="1">
      <c r="S6215" s="108" t="e">
        <f>일위대가집계표!#REF!</f>
        <v>#REF!</v>
      </c>
    </row>
    <row r="6216" spans="19:19" ht="20.25" customHeight="1">
      <c r="S6216" s="108" t="e">
        <f>일위대가집계표!#REF!</f>
        <v>#REF!</v>
      </c>
    </row>
    <row r="6217" spans="19:19" ht="20.25" customHeight="1">
      <c r="S6217" s="108" t="e">
        <f>일위대가집계표!#REF!</f>
        <v>#REF!</v>
      </c>
    </row>
    <row r="6218" spans="19:19" ht="20.25" customHeight="1">
      <c r="S6218" s="108" t="e">
        <f>일위대가집계표!#REF!</f>
        <v>#REF!</v>
      </c>
    </row>
    <row r="6219" spans="19:19" ht="20.25" customHeight="1">
      <c r="S6219" s="108" t="e">
        <f>일위대가집계표!#REF!</f>
        <v>#REF!</v>
      </c>
    </row>
    <row r="6220" spans="19:19" ht="20.25" customHeight="1">
      <c r="S6220" s="108" t="e">
        <f>일위대가집계표!#REF!</f>
        <v>#REF!</v>
      </c>
    </row>
    <row r="6221" spans="19:19" ht="20.25" customHeight="1">
      <c r="S6221" s="108" t="e">
        <f>일위대가집계표!#REF!</f>
        <v>#REF!</v>
      </c>
    </row>
    <row r="6222" spans="19:19" ht="20.25" customHeight="1">
      <c r="S6222" s="108" t="e">
        <f>일위대가집계표!#REF!</f>
        <v>#REF!</v>
      </c>
    </row>
    <row r="6223" spans="19:19" ht="20.25" customHeight="1">
      <c r="S6223" s="108" t="e">
        <f>일위대가집계표!#REF!</f>
        <v>#REF!</v>
      </c>
    </row>
    <row r="6224" spans="19:19" ht="20.25" customHeight="1">
      <c r="S6224" s="108" t="e">
        <f>일위대가집계표!#REF!</f>
        <v>#REF!</v>
      </c>
    </row>
    <row r="6225" spans="19:19" ht="20.25" customHeight="1">
      <c r="S6225" s="108" t="e">
        <f>일위대가집계표!#REF!</f>
        <v>#REF!</v>
      </c>
    </row>
    <row r="6226" spans="19:19" ht="20.25" customHeight="1">
      <c r="S6226" s="108" t="e">
        <f>일위대가집계표!#REF!</f>
        <v>#REF!</v>
      </c>
    </row>
    <row r="6227" spans="19:19" ht="20.25" customHeight="1">
      <c r="S6227" s="108" t="e">
        <f>일위대가집계표!#REF!</f>
        <v>#REF!</v>
      </c>
    </row>
    <row r="6228" spans="19:19" ht="20.25" customHeight="1">
      <c r="S6228" s="108" t="e">
        <f>일위대가집계표!#REF!</f>
        <v>#REF!</v>
      </c>
    </row>
    <row r="6229" spans="19:19" ht="20.25" customHeight="1">
      <c r="S6229" s="108" t="e">
        <f>일위대가집계표!#REF!</f>
        <v>#REF!</v>
      </c>
    </row>
    <row r="6230" spans="19:19" ht="20.25" customHeight="1">
      <c r="S6230" s="108" t="e">
        <f>일위대가집계표!#REF!</f>
        <v>#REF!</v>
      </c>
    </row>
    <row r="6231" spans="19:19" ht="20.25" customHeight="1">
      <c r="S6231" s="108" t="e">
        <f>일위대가집계표!#REF!</f>
        <v>#REF!</v>
      </c>
    </row>
    <row r="6232" spans="19:19" ht="20.25" customHeight="1">
      <c r="S6232" s="108" t="e">
        <f>일위대가집계표!#REF!</f>
        <v>#REF!</v>
      </c>
    </row>
    <row r="6233" spans="19:19" ht="20.25" customHeight="1">
      <c r="S6233" s="108" t="e">
        <f>일위대가집계표!#REF!</f>
        <v>#REF!</v>
      </c>
    </row>
    <row r="6234" spans="19:19" ht="20.25" customHeight="1">
      <c r="S6234" s="108" t="e">
        <f>일위대가집계표!#REF!</f>
        <v>#REF!</v>
      </c>
    </row>
    <row r="6235" spans="19:19" ht="20.25" customHeight="1">
      <c r="S6235" s="108" t="e">
        <f>일위대가집계표!#REF!</f>
        <v>#REF!</v>
      </c>
    </row>
    <row r="6236" spans="19:19" ht="20.25" customHeight="1">
      <c r="S6236" s="108" t="e">
        <f>일위대가집계표!#REF!</f>
        <v>#REF!</v>
      </c>
    </row>
    <row r="6237" spans="19:19" ht="20.25" customHeight="1">
      <c r="S6237" s="108" t="e">
        <f>일위대가집계표!#REF!</f>
        <v>#REF!</v>
      </c>
    </row>
    <row r="6238" spans="19:19" ht="20.25" customHeight="1">
      <c r="S6238" s="108" t="e">
        <f>일위대가집계표!#REF!</f>
        <v>#REF!</v>
      </c>
    </row>
    <row r="6239" spans="19:19" ht="20.25" customHeight="1">
      <c r="S6239" s="108" t="e">
        <f>일위대가집계표!#REF!</f>
        <v>#REF!</v>
      </c>
    </row>
    <row r="6240" spans="19:19" ht="20.25" customHeight="1">
      <c r="S6240" s="108" t="e">
        <f>일위대가집계표!#REF!</f>
        <v>#REF!</v>
      </c>
    </row>
    <row r="6241" spans="19:19" ht="20.25" customHeight="1">
      <c r="S6241" s="108" t="e">
        <f>일위대가집계표!#REF!</f>
        <v>#REF!</v>
      </c>
    </row>
    <row r="6242" spans="19:19" ht="20.25" customHeight="1">
      <c r="S6242" s="108" t="e">
        <f>일위대가집계표!#REF!</f>
        <v>#REF!</v>
      </c>
    </row>
    <row r="6243" spans="19:19" ht="20.25" customHeight="1">
      <c r="S6243" s="108" t="e">
        <f>일위대가집계표!#REF!</f>
        <v>#REF!</v>
      </c>
    </row>
    <row r="6244" spans="19:19" ht="20.25" customHeight="1">
      <c r="S6244" s="108" t="e">
        <f>일위대가집계표!#REF!</f>
        <v>#REF!</v>
      </c>
    </row>
    <row r="6245" spans="19:19" ht="20.25" customHeight="1">
      <c r="S6245" s="108" t="e">
        <f>일위대가집계표!#REF!</f>
        <v>#REF!</v>
      </c>
    </row>
    <row r="6246" spans="19:19" ht="20.25" customHeight="1">
      <c r="S6246" s="108" t="e">
        <f>일위대가집계표!#REF!</f>
        <v>#REF!</v>
      </c>
    </row>
    <row r="6247" spans="19:19" ht="20.25" customHeight="1">
      <c r="S6247" s="108" t="e">
        <f>일위대가집계표!#REF!</f>
        <v>#REF!</v>
      </c>
    </row>
    <row r="6248" spans="19:19" ht="20.25" customHeight="1">
      <c r="S6248" s="108" t="e">
        <f>일위대가집계표!#REF!</f>
        <v>#REF!</v>
      </c>
    </row>
    <row r="6249" spans="19:19" ht="20.25" customHeight="1">
      <c r="S6249" s="108" t="e">
        <f>일위대가집계표!#REF!</f>
        <v>#REF!</v>
      </c>
    </row>
    <row r="6250" spans="19:19" ht="20.25" customHeight="1">
      <c r="S6250" s="108" t="e">
        <f>일위대가집계표!#REF!</f>
        <v>#REF!</v>
      </c>
    </row>
    <row r="6251" spans="19:19" ht="20.25" customHeight="1">
      <c r="S6251" s="108" t="e">
        <f>일위대가집계표!#REF!</f>
        <v>#REF!</v>
      </c>
    </row>
    <row r="6252" spans="19:19" ht="20.25" customHeight="1">
      <c r="S6252" s="108" t="e">
        <f>일위대가집계표!#REF!</f>
        <v>#REF!</v>
      </c>
    </row>
    <row r="6253" spans="19:19" ht="20.25" customHeight="1">
      <c r="S6253" s="108" t="e">
        <f>일위대가집계표!#REF!</f>
        <v>#REF!</v>
      </c>
    </row>
    <row r="6254" spans="19:19" ht="20.25" customHeight="1">
      <c r="S6254" s="108" t="e">
        <f>일위대가집계표!#REF!</f>
        <v>#REF!</v>
      </c>
    </row>
    <row r="6255" spans="19:19" ht="20.25" customHeight="1">
      <c r="S6255" s="108" t="e">
        <f>일위대가집계표!#REF!</f>
        <v>#REF!</v>
      </c>
    </row>
    <row r="6256" spans="19:19" ht="20.25" customHeight="1">
      <c r="S6256" s="108" t="e">
        <f>일위대가집계표!#REF!</f>
        <v>#REF!</v>
      </c>
    </row>
    <row r="6257" spans="19:19" ht="20.25" customHeight="1">
      <c r="S6257" s="108" t="e">
        <f>일위대가집계표!#REF!</f>
        <v>#REF!</v>
      </c>
    </row>
    <row r="6258" spans="19:19" ht="20.25" customHeight="1">
      <c r="S6258" s="108" t="e">
        <f>일위대가집계표!#REF!</f>
        <v>#REF!</v>
      </c>
    </row>
    <row r="6259" spans="19:19" ht="20.25" customHeight="1">
      <c r="S6259" s="108" t="e">
        <f>일위대가집계표!#REF!</f>
        <v>#REF!</v>
      </c>
    </row>
    <row r="6260" spans="19:19" ht="20.25" customHeight="1">
      <c r="S6260" s="108" t="e">
        <f>일위대가집계표!#REF!</f>
        <v>#REF!</v>
      </c>
    </row>
    <row r="6261" spans="19:19" ht="20.25" customHeight="1">
      <c r="S6261" s="108" t="e">
        <f>일위대가집계표!#REF!</f>
        <v>#REF!</v>
      </c>
    </row>
    <row r="6262" spans="19:19" ht="20.25" customHeight="1">
      <c r="S6262" s="108" t="e">
        <f>일위대가집계표!#REF!</f>
        <v>#REF!</v>
      </c>
    </row>
    <row r="6263" spans="19:19" ht="20.25" customHeight="1">
      <c r="S6263" s="108" t="e">
        <f>일위대가집계표!#REF!</f>
        <v>#REF!</v>
      </c>
    </row>
    <row r="6264" spans="19:19" ht="20.25" customHeight="1">
      <c r="S6264" s="108" t="e">
        <f>일위대가집계표!#REF!</f>
        <v>#REF!</v>
      </c>
    </row>
    <row r="6265" spans="19:19" ht="20.25" customHeight="1">
      <c r="S6265" s="108" t="e">
        <f>일위대가집계표!#REF!</f>
        <v>#REF!</v>
      </c>
    </row>
    <row r="6266" spans="19:19" ht="20.25" customHeight="1">
      <c r="S6266" s="108" t="e">
        <f>일위대가집계표!#REF!</f>
        <v>#REF!</v>
      </c>
    </row>
    <row r="6267" spans="19:19" ht="20.25" customHeight="1">
      <c r="S6267" s="108" t="e">
        <f>일위대가집계표!#REF!</f>
        <v>#REF!</v>
      </c>
    </row>
    <row r="6268" spans="19:19" ht="20.25" customHeight="1">
      <c r="S6268" s="108" t="e">
        <f>일위대가집계표!#REF!</f>
        <v>#REF!</v>
      </c>
    </row>
    <row r="6269" spans="19:19" ht="20.25" customHeight="1">
      <c r="S6269" s="108" t="e">
        <f>일위대가집계표!#REF!</f>
        <v>#REF!</v>
      </c>
    </row>
    <row r="6270" spans="19:19" ht="20.25" customHeight="1">
      <c r="S6270" s="108" t="e">
        <f>일위대가집계표!#REF!</f>
        <v>#REF!</v>
      </c>
    </row>
    <row r="6271" spans="19:19" ht="20.25" customHeight="1">
      <c r="S6271" s="108" t="e">
        <f>일위대가집계표!#REF!</f>
        <v>#REF!</v>
      </c>
    </row>
    <row r="6272" spans="19:19" ht="20.25" customHeight="1">
      <c r="S6272" s="108" t="e">
        <f>일위대가집계표!#REF!</f>
        <v>#REF!</v>
      </c>
    </row>
    <row r="6273" spans="19:19" ht="20.25" customHeight="1">
      <c r="S6273" s="108" t="e">
        <f>일위대가집계표!#REF!</f>
        <v>#REF!</v>
      </c>
    </row>
    <row r="6274" spans="19:19" ht="20.25" customHeight="1">
      <c r="S6274" s="108" t="e">
        <f>일위대가집계표!#REF!</f>
        <v>#REF!</v>
      </c>
    </row>
    <row r="6275" spans="19:19" ht="20.25" customHeight="1">
      <c r="S6275" s="108" t="e">
        <f>일위대가집계표!#REF!</f>
        <v>#REF!</v>
      </c>
    </row>
    <row r="6276" spans="19:19" ht="20.25" customHeight="1">
      <c r="S6276" s="108" t="e">
        <f>일위대가집계표!#REF!</f>
        <v>#REF!</v>
      </c>
    </row>
    <row r="6277" spans="19:19" ht="20.25" customHeight="1">
      <c r="S6277" s="108" t="e">
        <f>일위대가집계표!#REF!</f>
        <v>#REF!</v>
      </c>
    </row>
    <row r="6278" spans="19:19" ht="20.25" customHeight="1">
      <c r="S6278" s="108" t="e">
        <f>일위대가집계표!#REF!</f>
        <v>#REF!</v>
      </c>
    </row>
    <row r="6279" spans="19:19" ht="20.25" customHeight="1">
      <c r="S6279" s="108" t="e">
        <f>일위대가집계표!#REF!</f>
        <v>#REF!</v>
      </c>
    </row>
    <row r="6280" spans="19:19" ht="20.25" customHeight="1">
      <c r="S6280" s="108" t="e">
        <f>일위대가집계표!#REF!</f>
        <v>#REF!</v>
      </c>
    </row>
    <row r="6281" spans="19:19" ht="20.25" customHeight="1">
      <c r="S6281" s="108" t="e">
        <f>일위대가집계표!#REF!</f>
        <v>#REF!</v>
      </c>
    </row>
    <row r="6282" spans="19:19" ht="20.25" customHeight="1">
      <c r="S6282" s="108" t="e">
        <f>일위대가집계표!#REF!</f>
        <v>#REF!</v>
      </c>
    </row>
    <row r="6283" spans="19:19" ht="20.25" customHeight="1">
      <c r="S6283" s="108" t="e">
        <f>일위대가집계표!#REF!</f>
        <v>#REF!</v>
      </c>
    </row>
    <row r="6284" spans="19:19" ht="20.25" customHeight="1">
      <c r="S6284" s="108" t="e">
        <f>일위대가집계표!#REF!</f>
        <v>#REF!</v>
      </c>
    </row>
    <row r="6285" spans="19:19" ht="20.25" customHeight="1">
      <c r="S6285" s="108" t="e">
        <f>일위대가집계표!#REF!</f>
        <v>#REF!</v>
      </c>
    </row>
    <row r="6286" spans="19:19" ht="20.25" customHeight="1">
      <c r="S6286" s="108" t="e">
        <f>일위대가집계표!#REF!</f>
        <v>#REF!</v>
      </c>
    </row>
    <row r="6287" spans="19:19" ht="20.25" customHeight="1">
      <c r="S6287" s="108" t="e">
        <f>일위대가집계표!#REF!</f>
        <v>#REF!</v>
      </c>
    </row>
    <row r="6288" spans="19:19" ht="20.25" customHeight="1">
      <c r="S6288" s="108" t="e">
        <f>일위대가집계표!#REF!</f>
        <v>#REF!</v>
      </c>
    </row>
    <row r="6289" spans="19:19" ht="20.25" customHeight="1">
      <c r="S6289" s="108" t="e">
        <f>일위대가집계표!#REF!</f>
        <v>#REF!</v>
      </c>
    </row>
    <row r="6290" spans="19:19" ht="20.25" customHeight="1">
      <c r="S6290" s="108" t="e">
        <f>일위대가집계표!#REF!</f>
        <v>#REF!</v>
      </c>
    </row>
    <row r="6291" spans="19:19" ht="20.25" customHeight="1">
      <c r="S6291" s="108" t="e">
        <f>일위대가집계표!#REF!</f>
        <v>#REF!</v>
      </c>
    </row>
    <row r="6292" spans="19:19" ht="20.25" customHeight="1">
      <c r="S6292" s="108" t="e">
        <f>일위대가집계표!#REF!</f>
        <v>#REF!</v>
      </c>
    </row>
    <row r="6293" spans="19:19" ht="20.25" customHeight="1">
      <c r="S6293" s="108" t="e">
        <f>일위대가집계표!#REF!</f>
        <v>#REF!</v>
      </c>
    </row>
    <row r="6294" spans="19:19" ht="20.25" customHeight="1">
      <c r="S6294" s="108" t="e">
        <f>일위대가집계표!#REF!</f>
        <v>#REF!</v>
      </c>
    </row>
    <row r="6295" spans="19:19" ht="20.25" customHeight="1">
      <c r="S6295" s="108" t="e">
        <f>일위대가집계표!#REF!</f>
        <v>#REF!</v>
      </c>
    </row>
    <row r="6296" spans="19:19" ht="20.25" customHeight="1">
      <c r="S6296" s="108" t="e">
        <f>일위대가집계표!#REF!</f>
        <v>#REF!</v>
      </c>
    </row>
    <row r="6297" spans="19:19" ht="20.25" customHeight="1">
      <c r="S6297" s="108" t="e">
        <f>일위대가집계표!#REF!</f>
        <v>#REF!</v>
      </c>
    </row>
    <row r="6298" spans="19:19" ht="20.25" customHeight="1">
      <c r="S6298" s="108" t="e">
        <f>일위대가집계표!#REF!</f>
        <v>#REF!</v>
      </c>
    </row>
    <row r="6299" spans="19:19" ht="20.25" customHeight="1">
      <c r="S6299" s="108" t="e">
        <f>일위대가집계표!#REF!</f>
        <v>#REF!</v>
      </c>
    </row>
    <row r="6300" spans="19:19" ht="20.25" customHeight="1">
      <c r="S6300" s="108" t="e">
        <f>일위대가집계표!#REF!</f>
        <v>#REF!</v>
      </c>
    </row>
    <row r="6301" spans="19:19" ht="20.25" customHeight="1">
      <c r="S6301" s="108" t="e">
        <f>일위대가집계표!#REF!</f>
        <v>#REF!</v>
      </c>
    </row>
    <row r="6302" spans="19:19" ht="20.25" customHeight="1">
      <c r="S6302" s="108" t="e">
        <f>일위대가집계표!#REF!</f>
        <v>#REF!</v>
      </c>
    </row>
    <row r="6303" spans="19:19" ht="20.25" customHeight="1">
      <c r="S6303" s="108" t="e">
        <f>일위대가집계표!#REF!</f>
        <v>#REF!</v>
      </c>
    </row>
    <row r="6304" spans="19:19" ht="20.25" customHeight="1">
      <c r="S6304" s="108" t="e">
        <f>일위대가집계표!#REF!</f>
        <v>#REF!</v>
      </c>
    </row>
    <row r="6305" spans="19:19" ht="20.25" customHeight="1">
      <c r="S6305" s="108" t="e">
        <f>일위대가집계표!#REF!</f>
        <v>#REF!</v>
      </c>
    </row>
    <row r="6306" spans="19:19" ht="20.25" customHeight="1">
      <c r="S6306" s="108" t="e">
        <f>일위대가집계표!#REF!</f>
        <v>#REF!</v>
      </c>
    </row>
    <row r="6307" spans="19:19" ht="20.25" customHeight="1">
      <c r="S6307" s="108" t="e">
        <f>일위대가집계표!#REF!</f>
        <v>#REF!</v>
      </c>
    </row>
    <row r="6308" spans="19:19" ht="20.25" customHeight="1">
      <c r="S6308" s="108" t="e">
        <f>일위대가집계표!#REF!</f>
        <v>#REF!</v>
      </c>
    </row>
    <row r="6309" spans="19:19" ht="20.25" customHeight="1">
      <c r="S6309" s="108" t="e">
        <f>일위대가집계표!#REF!</f>
        <v>#REF!</v>
      </c>
    </row>
    <row r="6310" spans="19:19" ht="20.25" customHeight="1">
      <c r="S6310" s="108" t="e">
        <f>일위대가집계표!#REF!</f>
        <v>#REF!</v>
      </c>
    </row>
    <row r="6311" spans="19:19" ht="20.25" customHeight="1">
      <c r="S6311" s="108" t="e">
        <f>일위대가집계표!#REF!</f>
        <v>#REF!</v>
      </c>
    </row>
    <row r="6312" spans="19:19" ht="20.25" customHeight="1">
      <c r="S6312" s="108" t="e">
        <f>일위대가집계표!#REF!</f>
        <v>#REF!</v>
      </c>
    </row>
    <row r="6313" spans="19:19" ht="20.25" customHeight="1">
      <c r="S6313" s="108" t="e">
        <f>일위대가집계표!#REF!</f>
        <v>#REF!</v>
      </c>
    </row>
    <row r="6314" spans="19:19" ht="20.25" customHeight="1">
      <c r="S6314" s="108" t="e">
        <f>일위대가집계표!#REF!</f>
        <v>#REF!</v>
      </c>
    </row>
    <row r="6315" spans="19:19" ht="20.25" customHeight="1">
      <c r="S6315" s="108" t="e">
        <f>일위대가집계표!#REF!</f>
        <v>#REF!</v>
      </c>
    </row>
    <row r="6316" spans="19:19" ht="20.25" customHeight="1">
      <c r="S6316" s="108" t="e">
        <f>일위대가집계표!#REF!</f>
        <v>#REF!</v>
      </c>
    </row>
    <row r="6317" spans="19:19" ht="20.25" customHeight="1">
      <c r="S6317" s="108" t="e">
        <f>일위대가집계표!#REF!</f>
        <v>#REF!</v>
      </c>
    </row>
    <row r="6318" spans="19:19" ht="20.25" customHeight="1">
      <c r="S6318" s="108" t="e">
        <f>일위대가집계표!#REF!</f>
        <v>#REF!</v>
      </c>
    </row>
    <row r="6319" spans="19:19" ht="20.25" customHeight="1">
      <c r="S6319" s="108" t="e">
        <f>일위대가집계표!#REF!</f>
        <v>#REF!</v>
      </c>
    </row>
    <row r="6320" spans="19:19" ht="20.25" customHeight="1">
      <c r="S6320" s="108" t="e">
        <f>일위대가집계표!#REF!</f>
        <v>#REF!</v>
      </c>
    </row>
    <row r="6321" spans="19:19" ht="20.25" customHeight="1">
      <c r="S6321" s="108" t="e">
        <f>일위대가집계표!#REF!</f>
        <v>#REF!</v>
      </c>
    </row>
    <row r="6322" spans="19:19" ht="20.25" customHeight="1">
      <c r="S6322" s="108" t="e">
        <f>일위대가집계표!#REF!</f>
        <v>#REF!</v>
      </c>
    </row>
    <row r="6323" spans="19:19" ht="20.25" customHeight="1">
      <c r="S6323" s="108" t="e">
        <f>일위대가집계표!#REF!</f>
        <v>#REF!</v>
      </c>
    </row>
    <row r="6324" spans="19:19" ht="20.25" customHeight="1">
      <c r="S6324" s="108" t="e">
        <f>일위대가집계표!#REF!</f>
        <v>#REF!</v>
      </c>
    </row>
    <row r="6325" spans="19:19" ht="20.25" customHeight="1">
      <c r="S6325" s="108" t="e">
        <f>일위대가집계표!#REF!</f>
        <v>#REF!</v>
      </c>
    </row>
    <row r="6326" spans="19:19" ht="20.25" customHeight="1">
      <c r="S6326" s="108" t="e">
        <f>일위대가집계표!#REF!</f>
        <v>#REF!</v>
      </c>
    </row>
    <row r="6327" spans="19:19" ht="20.25" customHeight="1">
      <c r="S6327" s="108" t="e">
        <f>일위대가집계표!#REF!</f>
        <v>#REF!</v>
      </c>
    </row>
    <row r="6328" spans="19:19" ht="20.25" customHeight="1">
      <c r="S6328" s="108" t="e">
        <f>일위대가집계표!#REF!</f>
        <v>#REF!</v>
      </c>
    </row>
    <row r="6329" spans="19:19" ht="20.25" customHeight="1">
      <c r="S6329" s="108" t="e">
        <f>일위대가집계표!#REF!</f>
        <v>#REF!</v>
      </c>
    </row>
    <row r="6330" spans="19:19" ht="20.25" customHeight="1">
      <c r="S6330" s="108" t="e">
        <f>일위대가집계표!#REF!</f>
        <v>#REF!</v>
      </c>
    </row>
    <row r="6331" spans="19:19" ht="20.25" customHeight="1">
      <c r="S6331" s="108" t="e">
        <f>일위대가집계표!#REF!</f>
        <v>#REF!</v>
      </c>
    </row>
    <row r="6332" spans="19:19" ht="20.25" customHeight="1">
      <c r="S6332" s="108" t="e">
        <f>일위대가집계표!#REF!</f>
        <v>#REF!</v>
      </c>
    </row>
    <row r="6333" spans="19:19" ht="20.25" customHeight="1">
      <c r="S6333" s="108" t="e">
        <f>일위대가집계표!#REF!</f>
        <v>#REF!</v>
      </c>
    </row>
    <row r="6334" spans="19:19" ht="20.25" customHeight="1">
      <c r="S6334" s="108" t="e">
        <f>일위대가집계표!#REF!</f>
        <v>#REF!</v>
      </c>
    </row>
    <row r="6335" spans="19:19" ht="20.25" customHeight="1">
      <c r="S6335" s="108" t="e">
        <f>일위대가집계표!#REF!</f>
        <v>#REF!</v>
      </c>
    </row>
    <row r="6336" spans="19:19" ht="20.25" customHeight="1">
      <c r="S6336" s="108" t="e">
        <f>일위대가집계표!#REF!</f>
        <v>#REF!</v>
      </c>
    </row>
    <row r="6337" spans="19:19" ht="20.25" customHeight="1">
      <c r="S6337" s="108" t="e">
        <f>일위대가집계표!#REF!</f>
        <v>#REF!</v>
      </c>
    </row>
    <row r="6338" spans="19:19" ht="20.25" customHeight="1">
      <c r="S6338" s="108" t="e">
        <f>일위대가집계표!#REF!</f>
        <v>#REF!</v>
      </c>
    </row>
    <row r="6339" spans="19:19" ht="20.25" customHeight="1">
      <c r="S6339" s="108" t="e">
        <f>일위대가집계표!#REF!</f>
        <v>#REF!</v>
      </c>
    </row>
    <row r="6340" spans="19:19" ht="20.25" customHeight="1">
      <c r="S6340" s="108" t="e">
        <f>일위대가집계표!#REF!</f>
        <v>#REF!</v>
      </c>
    </row>
    <row r="6341" spans="19:19" ht="20.25" customHeight="1">
      <c r="S6341" s="108" t="e">
        <f>일위대가집계표!#REF!</f>
        <v>#REF!</v>
      </c>
    </row>
    <row r="6342" spans="19:19" ht="20.25" customHeight="1">
      <c r="S6342" s="108" t="e">
        <f>일위대가집계표!#REF!</f>
        <v>#REF!</v>
      </c>
    </row>
    <row r="6343" spans="19:19" ht="20.25" customHeight="1">
      <c r="S6343" s="108" t="e">
        <f>일위대가집계표!#REF!</f>
        <v>#REF!</v>
      </c>
    </row>
    <row r="6344" spans="19:19" ht="20.25" customHeight="1">
      <c r="S6344" s="108" t="e">
        <f>일위대가집계표!#REF!</f>
        <v>#REF!</v>
      </c>
    </row>
    <row r="6345" spans="19:19" ht="20.25" customHeight="1">
      <c r="S6345" s="108" t="e">
        <f>일위대가집계표!#REF!</f>
        <v>#REF!</v>
      </c>
    </row>
    <row r="6346" spans="19:19" ht="20.25" customHeight="1">
      <c r="S6346" s="108" t="e">
        <f>일위대가집계표!#REF!</f>
        <v>#REF!</v>
      </c>
    </row>
    <row r="6347" spans="19:19" ht="20.25" customHeight="1">
      <c r="S6347" s="108" t="e">
        <f>일위대가집계표!#REF!</f>
        <v>#REF!</v>
      </c>
    </row>
    <row r="6348" spans="19:19" ht="20.25" customHeight="1">
      <c r="S6348" s="108" t="e">
        <f>일위대가집계표!#REF!</f>
        <v>#REF!</v>
      </c>
    </row>
    <row r="6349" spans="19:19" ht="20.25" customHeight="1">
      <c r="S6349" s="108" t="e">
        <f>일위대가집계표!#REF!</f>
        <v>#REF!</v>
      </c>
    </row>
    <row r="6350" spans="19:19" ht="20.25" customHeight="1">
      <c r="S6350" s="108" t="e">
        <f>일위대가집계표!#REF!</f>
        <v>#REF!</v>
      </c>
    </row>
    <row r="6351" spans="19:19" ht="20.25" customHeight="1">
      <c r="S6351" s="108" t="e">
        <f>일위대가집계표!#REF!</f>
        <v>#REF!</v>
      </c>
    </row>
    <row r="6352" spans="19:19" ht="20.25" customHeight="1">
      <c r="S6352" s="108" t="e">
        <f>일위대가집계표!#REF!</f>
        <v>#REF!</v>
      </c>
    </row>
    <row r="6353" spans="19:19" ht="20.25" customHeight="1">
      <c r="S6353" s="108" t="e">
        <f>일위대가집계표!#REF!</f>
        <v>#REF!</v>
      </c>
    </row>
    <row r="6354" spans="19:19" ht="20.25" customHeight="1">
      <c r="S6354" s="108" t="e">
        <f>일위대가집계표!#REF!</f>
        <v>#REF!</v>
      </c>
    </row>
    <row r="6355" spans="19:19" ht="20.25" customHeight="1">
      <c r="S6355" s="108" t="e">
        <f>일위대가집계표!#REF!</f>
        <v>#REF!</v>
      </c>
    </row>
    <row r="6356" spans="19:19" ht="20.25" customHeight="1">
      <c r="S6356" s="108" t="e">
        <f>일위대가집계표!#REF!</f>
        <v>#REF!</v>
      </c>
    </row>
    <row r="6357" spans="19:19" ht="20.25" customHeight="1">
      <c r="S6357" s="108" t="e">
        <f>일위대가집계표!#REF!</f>
        <v>#REF!</v>
      </c>
    </row>
    <row r="6358" spans="19:19" ht="20.25" customHeight="1">
      <c r="S6358" s="108" t="e">
        <f>일위대가집계표!#REF!</f>
        <v>#REF!</v>
      </c>
    </row>
    <row r="6359" spans="19:19" ht="20.25" customHeight="1">
      <c r="S6359" s="108" t="e">
        <f>일위대가집계표!#REF!</f>
        <v>#REF!</v>
      </c>
    </row>
    <row r="6360" spans="19:19" ht="20.25" customHeight="1">
      <c r="S6360" s="108" t="e">
        <f>일위대가집계표!#REF!</f>
        <v>#REF!</v>
      </c>
    </row>
    <row r="6361" spans="19:19" ht="20.25" customHeight="1">
      <c r="S6361" s="108" t="e">
        <f>일위대가집계표!#REF!</f>
        <v>#REF!</v>
      </c>
    </row>
    <row r="6362" spans="19:19" ht="20.25" customHeight="1">
      <c r="S6362" s="108" t="e">
        <f>일위대가집계표!#REF!</f>
        <v>#REF!</v>
      </c>
    </row>
    <row r="6363" spans="19:19" ht="20.25" customHeight="1">
      <c r="S6363" s="108" t="e">
        <f>일위대가집계표!#REF!</f>
        <v>#REF!</v>
      </c>
    </row>
    <row r="6364" spans="19:19" ht="20.25" customHeight="1">
      <c r="S6364" s="108" t="e">
        <f>일위대가집계표!#REF!</f>
        <v>#REF!</v>
      </c>
    </row>
    <row r="6365" spans="19:19" ht="20.25" customHeight="1">
      <c r="S6365" s="108" t="e">
        <f>일위대가집계표!#REF!</f>
        <v>#REF!</v>
      </c>
    </row>
    <row r="6366" spans="19:19" ht="20.25" customHeight="1">
      <c r="S6366" s="108" t="e">
        <f>일위대가집계표!#REF!</f>
        <v>#REF!</v>
      </c>
    </row>
    <row r="6367" spans="19:19" ht="20.25" customHeight="1">
      <c r="S6367" s="108" t="e">
        <f>일위대가집계표!#REF!</f>
        <v>#REF!</v>
      </c>
    </row>
    <row r="6368" spans="19:19" ht="20.25" customHeight="1">
      <c r="S6368" s="108" t="e">
        <f>일위대가집계표!#REF!</f>
        <v>#REF!</v>
      </c>
    </row>
    <row r="6369" spans="19:19" ht="20.25" customHeight="1">
      <c r="S6369" s="108" t="e">
        <f>일위대가집계표!#REF!</f>
        <v>#REF!</v>
      </c>
    </row>
    <row r="6370" spans="19:19" ht="20.25" customHeight="1">
      <c r="S6370" s="108" t="e">
        <f>일위대가집계표!#REF!</f>
        <v>#REF!</v>
      </c>
    </row>
    <row r="6371" spans="19:19" ht="20.25" customHeight="1">
      <c r="S6371" s="108" t="e">
        <f>일위대가집계표!#REF!</f>
        <v>#REF!</v>
      </c>
    </row>
    <row r="6372" spans="19:19" ht="20.25" customHeight="1">
      <c r="S6372" s="108" t="e">
        <f>일위대가집계표!#REF!</f>
        <v>#REF!</v>
      </c>
    </row>
    <row r="6373" spans="19:19" ht="20.25" customHeight="1">
      <c r="S6373" s="108" t="e">
        <f>일위대가집계표!#REF!</f>
        <v>#REF!</v>
      </c>
    </row>
    <row r="6374" spans="19:19" ht="20.25" customHeight="1">
      <c r="S6374" s="108" t="e">
        <f>일위대가집계표!#REF!</f>
        <v>#REF!</v>
      </c>
    </row>
    <row r="6375" spans="19:19" ht="20.25" customHeight="1">
      <c r="S6375" s="108" t="e">
        <f>일위대가집계표!#REF!</f>
        <v>#REF!</v>
      </c>
    </row>
    <row r="6376" spans="19:19" ht="20.25" customHeight="1">
      <c r="S6376" s="108" t="e">
        <f>일위대가집계표!#REF!</f>
        <v>#REF!</v>
      </c>
    </row>
    <row r="6377" spans="19:19" ht="20.25" customHeight="1">
      <c r="S6377" s="108" t="e">
        <f>일위대가집계표!#REF!</f>
        <v>#REF!</v>
      </c>
    </row>
    <row r="6378" spans="19:19" ht="20.25" customHeight="1">
      <c r="S6378" s="108" t="e">
        <f>일위대가집계표!#REF!</f>
        <v>#REF!</v>
      </c>
    </row>
    <row r="6379" spans="19:19" ht="20.25" customHeight="1">
      <c r="S6379" s="108" t="e">
        <f>일위대가집계표!#REF!</f>
        <v>#REF!</v>
      </c>
    </row>
    <row r="6380" spans="19:19" ht="20.25" customHeight="1">
      <c r="S6380" s="108" t="e">
        <f>일위대가집계표!#REF!</f>
        <v>#REF!</v>
      </c>
    </row>
    <row r="6381" spans="19:19" ht="20.25" customHeight="1">
      <c r="S6381" s="108" t="e">
        <f>일위대가집계표!#REF!</f>
        <v>#REF!</v>
      </c>
    </row>
    <row r="6382" spans="19:19" ht="20.25" customHeight="1">
      <c r="S6382" s="108" t="e">
        <f>일위대가집계표!#REF!</f>
        <v>#REF!</v>
      </c>
    </row>
    <row r="6383" spans="19:19" ht="20.25" customHeight="1">
      <c r="S6383" s="108" t="e">
        <f>일위대가집계표!#REF!</f>
        <v>#REF!</v>
      </c>
    </row>
    <row r="6384" spans="19:19" ht="20.25" customHeight="1">
      <c r="S6384" s="108" t="e">
        <f>일위대가집계표!#REF!</f>
        <v>#REF!</v>
      </c>
    </row>
    <row r="6385" spans="19:19" ht="20.25" customHeight="1">
      <c r="S6385" s="108" t="e">
        <f>일위대가집계표!#REF!</f>
        <v>#REF!</v>
      </c>
    </row>
    <row r="6386" spans="19:19" ht="20.25" customHeight="1">
      <c r="S6386" s="108" t="e">
        <f>일위대가집계표!#REF!</f>
        <v>#REF!</v>
      </c>
    </row>
    <row r="6387" spans="19:19" ht="20.25" customHeight="1">
      <c r="S6387" s="108" t="e">
        <f>일위대가집계표!#REF!</f>
        <v>#REF!</v>
      </c>
    </row>
    <row r="6388" spans="19:19" ht="20.25" customHeight="1">
      <c r="S6388" s="108" t="e">
        <f>일위대가집계표!#REF!</f>
        <v>#REF!</v>
      </c>
    </row>
    <row r="6389" spans="19:19" ht="20.25" customHeight="1">
      <c r="S6389" s="108" t="e">
        <f>일위대가집계표!#REF!</f>
        <v>#REF!</v>
      </c>
    </row>
    <row r="6390" spans="19:19" ht="20.25" customHeight="1">
      <c r="S6390" s="108" t="e">
        <f>일위대가집계표!#REF!</f>
        <v>#REF!</v>
      </c>
    </row>
    <row r="6391" spans="19:19" ht="20.25" customHeight="1">
      <c r="S6391" s="108" t="e">
        <f>일위대가집계표!#REF!</f>
        <v>#REF!</v>
      </c>
    </row>
    <row r="6392" spans="19:19" ht="20.25" customHeight="1">
      <c r="S6392" s="108" t="e">
        <f>일위대가집계표!#REF!</f>
        <v>#REF!</v>
      </c>
    </row>
    <row r="6393" spans="19:19" ht="20.25" customHeight="1">
      <c r="S6393" s="108" t="e">
        <f>일위대가집계표!#REF!</f>
        <v>#REF!</v>
      </c>
    </row>
    <row r="6394" spans="19:19" ht="20.25" customHeight="1">
      <c r="S6394" s="108" t="e">
        <f>일위대가집계표!#REF!</f>
        <v>#REF!</v>
      </c>
    </row>
    <row r="6395" spans="19:19" ht="20.25" customHeight="1">
      <c r="S6395" s="108" t="e">
        <f>일위대가집계표!#REF!</f>
        <v>#REF!</v>
      </c>
    </row>
    <row r="6396" spans="19:19" ht="20.25" customHeight="1">
      <c r="S6396" s="108" t="e">
        <f>일위대가집계표!#REF!</f>
        <v>#REF!</v>
      </c>
    </row>
    <row r="6397" spans="19:19" ht="20.25" customHeight="1">
      <c r="S6397" s="108" t="e">
        <f>일위대가집계표!#REF!</f>
        <v>#REF!</v>
      </c>
    </row>
    <row r="6398" spans="19:19" ht="20.25" customHeight="1">
      <c r="S6398" s="108" t="e">
        <f>일위대가집계표!#REF!</f>
        <v>#REF!</v>
      </c>
    </row>
    <row r="6399" spans="19:19" ht="20.25" customHeight="1">
      <c r="S6399" s="108" t="e">
        <f>일위대가집계표!#REF!</f>
        <v>#REF!</v>
      </c>
    </row>
    <row r="6400" spans="19:19" ht="20.25" customHeight="1">
      <c r="S6400" s="108" t="e">
        <f>일위대가집계표!#REF!</f>
        <v>#REF!</v>
      </c>
    </row>
    <row r="6401" spans="19:19" ht="20.25" customHeight="1">
      <c r="S6401" s="108" t="e">
        <f>일위대가집계표!#REF!</f>
        <v>#REF!</v>
      </c>
    </row>
    <row r="6402" spans="19:19" ht="20.25" customHeight="1">
      <c r="S6402" s="108" t="e">
        <f>일위대가집계표!#REF!</f>
        <v>#REF!</v>
      </c>
    </row>
    <row r="6403" spans="19:19" ht="20.25" customHeight="1">
      <c r="S6403" s="108" t="e">
        <f>일위대가집계표!#REF!</f>
        <v>#REF!</v>
      </c>
    </row>
    <row r="6404" spans="19:19" ht="20.25" customHeight="1">
      <c r="S6404" s="108" t="e">
        <f>일위대가집계표!#REF!</f>
        <v>#REF!</v>
      </c>
    </row>
    <row r="6405" spans="19:19" ht="20.25" customHeight="1">
      <c r="S6405" s="108" t="e">
        <f>일위대가집계표!#REF!</f>
        <v>#REF!</v>
      </c>
    </row>
    <row r="6406" spans="19:19" ht="20.25" customHeight="1">
      <c r="S6406" s="108" t="e">
        <f>일위대가집계표!#REF!</f>
        <v>#REF!</v>
      </c>
    </row>
    <row r="6407" spans="19:19" ht="20.25" customHeight="1">
      <c r="S6407" s="108" t="e">
        <f>일위대가집계표!#REF!</f>
        <v>#REF!</v>
      </c>
    </row>
    <row r="6408" spans="19:19" ht="20.25" customHeight="1">
      <c r="S6408" s="108" t="e">
        <f>일위대가집계표!#REF!</f>
        <v>#REF!</v>
      </c>
    </row>
    <row r="6409" spans="19:19" ht="20.25" customHeight="1">
      <c r="S6409" s="108" t="e">
        <f>일위대가집계표!#REF!</f>
        <v>#REF!</v>
      </c>
    </row>
    <row r="6410" spans="19:19" ht="20.25" customHeight="1">
      <c r="S6410" s="108" t="e">
        <f>일위대가집계표!#REF!</f>
        <v>#REF!</v>
      </c>
    </row>
    <row r="6411" spans="19:19" ht="20.25" customHeight="1">
      <c r="S6411" s="108" t="e">
        <f>일위대가집계표!#REF!</f>
        <v>#REF!</v>
      </c>
    </row>
    <row r="6412" spans="19:19" ht="20.25" customHeight="1">
      <c r="S6412" s="108" t="e">
        <f>일위대가집계표!#REF!</f>
        <v>#REF!</v>
      </c>
    </row>
    <row r="6413" spans="19:19" ht="20.25" customHeight="1">
      <c r="S6413" s="108" t="e">
        <f>일위대가집계표!#REF!</f>
        <v>#REF!</v>
      </c>
    </row>
    <row r="6414" spans="19:19" ht="20.25" customHeight="1">
      <c r="S6414" s="108" t="e">
        <f>일위대가집계표!#REF!</f>
        <v>#REF!</v>
      </c>
    </row>
    <row r="6415" spans="19:19" ht="20.25" customHeight="1">
      <c r="S6415" s="108" t="e">
        <f>일위대가집계표!#REF!</f>
        <v>#REF!</v>
      </c>
    </row>
    <row r="6416" spans="19:19" ht="20.25" customHeight="1">
      <c r="S6416" s="108" t="e">
        <f>일위대가집계표!#REF!</f>
        <v>#REF!</v>
      </c>
    </row>
    <row r="6417" spans="19:19" ht="20.25" customHeight="1">
      <c r="S6417" s="108" t="e">
        <f>일위대가집계표!#REF!</f>
        <v>#REF!</v>
      </c>
    </row>
    <row r="6418" spans="19:19" ht="20.25" customHeight="1">
      <c r="S6418" s="108" t="e">
        <f>일위대가집계표!#REF!</f>
        <v>#REF!</v>
      </c>
    </row>
    <row r="6419" spans="19:19" ht="20.25" customHeight="1">
      <c r="S6419" s="108" t="e">
        <f>일위대가집계표!#REF!</f>
        <v>#REF!</v>
      </c>
    </row>
    <row r="6420" spans="19:19" ht="20.25" customHeight="1">
      <c r="S6420" s="108" t="e">
        <f>일위대가집계표!#REF!</f>
        <v>#REF!</v>
      </c>
    </row>
    <row r="6421" spans="19:19" ht="20.25" customHeight="1">
      <c r="S6421" s="108" t="e">
        <f>일위대가집계표!#REF!</f>
        <v>#REF!</v>
      </c>
    </row>
    <row r="6422" spans="19:19" ht="20.25" customHeight="1">
      <c r="S6422" s="108" t="e">
        <f>일위대가집계표!#REF!</f>
        <v>#REF!</v>
      </c>
    </row>
    <row r="6423" spans="19:19" ht="20.25" customHeight="1">
      <c r="S6423" s="108" t="e">
        <f>일위대가집계표!#REF!</f>
        <v>#REF!</v>
      </c>
    </row>
    <row r="6424" spans="19:19" ht="20.25" customHeight="1">
      <c r="S6424" s="108" t="e">
        <f>일위대가집계표!#REF!</f>
        <v>#REF!</v>
      </c>
    </row>
    <row r="6425" spans="19:19" ht="20.25" customHeight="1">
      <c r="S6425" s="108" t="e">
        <f>일위대가집계표!#REF!</f>
        <v>#REF!</v>
      </c>
    </row>
    <row r="6426" spans="19:19" ht="20.25" customHeight="1">
      <c r="S6426" s="108" t="e">
        <f>일위대가집계표!#REF!</f>
        <v>#REF!</v>
      </c>
    </row>
    <row r="6427" spans="19:19" ht="20.25" customHeight="1">
      <c r="S6427" s="108" t="e">
        <f>일위대가집계표!#REF!</f>
        <v>#REF!</v>
      </c>
    </row>
    <row r="6428" spans="19:19" ht="20.25" customHeight="1">
      <c r="S6428" s="108" t="e">
        <f>일위대가집계표!#REF!</f>
        <v>#REF!</v>
      </c>
    </row>
    <row r="6429" spans="19:19" ht="20.25" customHeight="1">
      <c r="S6429" s="108" t="e">
        <f>일위대가집계표!#REF!</f>
        <v>#REF!</v>
      </c>
    </row>
    <row r="6430" spans="19:19" ht="20.25" customHeight="1">
      <c r="S6430" s="108" t="e">
        <f>일위대가집계표!#REF!</f>
        <v>#REF!</v>
      </c>
    </row>
    <row r="6431" spans="19:19" ht="20.25" customHeight="1">
      <c r="S6431" s="108" t="e">
        <f>일위대가집계표!#REF!</f>
        <v>#REF!</v>
      </c>
    </row>
    <row r="6432" spans="19:19" ht="20.25" customHeight="1">
      <c r="S6432" s="108" t="e">
        <f>일위대가집계표!#REF!</f>
        <v>#REF!</v>
      </c>
    </row>
    <row r="6433" spans="13:19" ht="20.25" customHeight="1">
      <c r="S6433" s="108" t="e">
        <f>일위대가집계표!#REF!</f>
        <v>#REF!</v>
      </c>
    </row>
    <row r="6434" spans="13:19" ht="20.25" customHeight="1">
      <c r="S6434" s="108" t="e">
        <f>일위대가집계표!#REF!</f>
        <v>#REF!</v>
      </c>
    </row>
    <row r="6435" spans="13:19" ht="20.25" customHeight="1">
      <c r="S6435" s="108" t="e">
        <f>일위대가집계표!#REF!</f>
        <v>#REF!</v>
      </c>
    </row>
    <row r="6436" spans="13:19" ht="20.25" customHeight="1">
      <c r="S6436" s="108" t="e">
        <f>일위대가집계표!#REF!</f>
        <v>#REF!</v>
      </c>
    </row>
    <row r="6437" spans="13:19" ht="20.25" customHeight="1">
      <c r="S6437" s="108" t="e">
        <f>일위대가집계표!#REF!</f>
        <v>#REF!</v>
      </c>
    </row>
    <row r="6438" spans="13:19" ht="20.25" customHeight="1">
      <c r="S6438" s="108" t="e">
        <f>일위대가집계표!#REF!</f>
        <v>#REF!</v>
      </c>
    </row>
    <row r="6439" spans="13:19" ht="20.25" customHeight="1">
      <c r="S6439" s="108" t="e">
        <f>일위대가집계표!#REF!</f>
        <v>#REF!</v>
      </c>
    </row>
    <row r="6440" spans="13:19" ht="20.25" customHeight="1">
      <c r="S6440" s="108" t="e">
        <f>일위대가집계표!#REF!</f>
        <v>#REF!</v>
      </c>
    </row>
    <row r="6441" spans="13:19" ht="20.25" customHeight="1">
      <c r="S6441" s="108" t="e">
        <f>일위대가집계표!#REF!</f>
        <v>#REF!</v>
      </c>
    </row>
    <row r="6442" spans="13:19" ht="20.25" customHeight="1">
      <c r="S6442" s="108" t="e">
        <f>일위대가집계표!#REF!</f>
        <v>#REF!</v>
      </c>
    </row>
    <row r="6443" spans="13:19" ht="20.25" customHeight="1">
      <c r="S6443" s="108" t="e">
        <f>일위대가집계표!#REF!</f>
        <v>#REF!</v>
      </c>
    </row>
    <row r="6444" spans="13:19" ht="20.25" customHeight="1">
      <c r="M6444" s="107" t="e">
        <f>일위대가집계표!#REF!</f>
        <v>#REF!</v>
      </c>
      <c r="S6444" s="108" t="e">
        <f>일위대가집계표!#REF!</f>
        <v>#REF!</v>
      </c>
    </row>
    <row r="6445" spans="13:19" ht="20.25" customHeight="1">
      <c r="O6445" s="107" t="e">
        <f>일위대가집계표!#REF!</f>
        <v>#REF!</v>
      </c>
      <c r="S6445" s="108" t="e">
        <f>일위대가집계표!#REF!</f>
        <v>#REF!</v>
      </c>
    </row>
    <row r="6446" spans="13:19" ht="20.25" customHeight="1">
      <c r="S6446" s="108" t="e">
        <f>일위대가집계표!#REF!</f>
        <v>#REF!</v>
      </c>
    </row>
    <row r="6447" spans="13:19" ht="20.25" customHeight="1">
      <c r="S6447" s="108" t="e">
        <f>일위대가집계표!#REF!</f>
        <v>#REF!</v>
      </c>
    </row>
    <row r="6448" spans="13:19" ht="20.25" customHeight="1">
      <c r="S6448" s="108" t="e">
        <f>일위대가집계표!#REF!</f>
        <v>#REF!</v>
      </c>
    </row>
    <row r="6449" spans="19:19" ht="20.25" customHeight="1">
      <c r="S6449" s="108" t="e">
        <f>일위대가집계표!#REF!</f>
        <v>#REF!</v>
      </c>
    </row>
    <row r="6450" spans="19:19" ht="20.25" customHeight="1">
      <c r="S6450" s="108" t="e">
        <f>일위대가집계표!#REF!</f>
        <v>#REF!</v>
      </c>
    </row>
    <row r="6451" spans="19:19" ht="20.25" customHeight="1">
      <c r="S6451" s="108" t="e">
        <f>일위대가집계표!#REF!</f>
        <v>#REF!</v>
      </c>
    </row>
    <row r="6452" spans="19:19" ht="20.25" customHeight="1">
      <c r="S6452" s="108" t="e">
        <f>일위대가집계표!#REF!</f>
        <v>#REF!</v>
      </c>
    </row>
    <row r="6453" spans="19:19" ht="20.25" customHeight="1">
      <c r="S6453" s="108" t="e">
        <f>일위대가집계표!#REF!</f>
        <v>#REF!</v>
      </c>
    </row>
    <row r="6454" spans="19:19" ht="20.25" customHeight="1">
      <c r="S6454" s="108" t="e">
        <f>일위대가집계표!#REF!</f>
        <v>#REF!</v>
      </c>
    </row>
    <row r="6455" spans="19:19" ht="20.25" customHeight="1">
      <c r="S6455" s="108" t="e">
        <f>일위대가집계표!#REF!</f>
        <v>#REF!</v>
      </c>
    </row>
    <row r="6456" spans="19:19" ht="20.25" customHeight="1">
      <c r="S6456" s="108" t="e">
        <f>일위대가집계표!#REF!</f>
        <v>#REF!</v>
      </c>
    </row>
    <row r="6457" spans="19:19" ht="20.25" customHeight="1">
      <c r="S6457" s="108" t="e">
        <f>일위대가집계표!#REF!</f>
        <v>#REF!</v>
      </c>
    </row>
    <row r="6458" spans="19:19" ht="20.25" customHeight="1">
      <c r="S6458" s="108" t="e">
        <f>일위대가집계표!#REF!</f>
        <v>#REF!</v>
      </c>
    </row>
    <row r="6459" spans="19:19" ht="20.25" customHeight="1">
      <c r="S6459" s="108" t="e">
        <f>일위대가집계표!#REF!</f>
        <v>#REF!</v>
      </c>
    </row>
    <row r="6460" spans="19:19" ht="20.25" customHeight="1">
      <c r="S6460" s="108" t="e">
        <f>일위대가집계표!#REF!</f>
        <v>#REF!</v>
      </c>
    </row>
    <row r="6461" spans="19:19" ht="20.25" customHeight="1">
      <c r="S6461" s="108" t="e">
        <f>일위대가집계표!#REF!</f>
        <v>#REF!</v>
      </c>
    </row>
    <row r="6462" spans="19:19" ht="20.25" customHeight="1">
      <c r="S6462" s="108" t="e">
        <f>일위대가집계표!#REF!</f>
        <v>#REF!</v>
      </c>
    </row>
    <row r="6463" spans="19:19" ht="20.25" customHeight="1">
      <c r="S6463" s="108" t="e">
        <f>일위대가집계표!#REF!</f>
        <v>#REF!</v>
      </c>
    </row>
    <row r="6464" spans="19:19" ht="20.25" customHeight="1">
      <c r="S6464" s="108" t="e">
        <f>일위대가집계표!#REF!</f>
        <v>#REF!</v>
      </c>
    </row>
    <row r="6465" spans="19:19" ht="20.25" customHeight="1">
      <c r="S6465" s="108" t="e">
        <f>일위대가집계표!#REF!</f>
        <v>#REF!</v>
      </c>
    </row>
    <row r="6466" spans="19:19" ht="20.25" customHeight="1">
      <c r="S6466" s="108" t="e">
        <f>일위대가집계표!#REF!</f>
        <v>#REF!</v>
      </c>
    </row>
    <row r="6467" spans="19:19" ht="20.25" customHeight="1">
      <c r="S6467" s="108" t="e">
        <f>일위대가집계표!#REF!</f>
        <v>#REF!</v>
      </c>
    </row>
    <row r="6468" spans="19:19" ht="20.25" customHeight="1">
      <c r="S6468" s="108" t="e">
        <f>일위대가집계표!#REF!</f>
        <v>#REF!</v>
      </c>
    </row>
    <row r="6469" spans="19:19" ht="20.25" customHeight="1">
      <c r="S6469" s="108" t="e">
        <f>일위대가집계표!#REF!</f>
        <v>#REF!</v>
      </c>
    </row>
    <row r="6470" spans="19:19" ht="20.25" customHeight="1">
      <c r="S6470" s="108" t="e">
        <f>일위대가집계표!#REF!</f>
        <v>#REF!</v>
      </c>
    </row>
    <row r="6471" spans="19:19" ht="20.25" customHeight="1">
      <c r="S6471" s="108" t="e">
        <f>일위대가집계표!#REF!</f>
        <v>#REF!</v>
      </c>
    </row>
    <row r="6472" spans="19:19" ht="20.25" customHeight="1">
      <c r="S6472" s="108" t="e">
        <f>일위대가집계표!#REF!</f>
        <v>#REF!</v>
      </c>
    </row>
    <row r="6473" spans="19:19" ht="20.25" customHeight="1">
      <c r="S6473" s="108" t="e">
        <f>일위대가집계표!#REF!</f>
        <v>#REF!</v>
      </c>
    </row>
    <row r="6474" spans="19:19" ht="20.25" customHeight="1">
      <c r="S6474" s="108" t="e">
        <f>일위대가집계표!#REF!</f>
        <v>#REF!</v>
      </c>
    </row>
    <row r="6475" spans="19:19" ht="20.25" customHeight="1">
      <c r="S6475" s="108" t="e">
        <f>일위대가집계표!#REF!</f>
        <v>#REF!</v>
      </c>
    </row>
    <row r="6476" spans="19:19" ht="20.25" customHeight="1">
      <c r="S6476" s="108" t="e">
        <f>일위대가집계표!#REF!</f>
        <v>#REF!</v>
      </c>
    </row>
    <row r="6477" spans="19:19" ht="20.25" customHeight="1">
      <c r="S6477" s="108" t="e">
        <f>일위대가집계표!#REF!</f>
        <v>#REF!</v>
      </c>
    </row>
    <row r="6478" spans="19:19" ht="20.25" customHeight="1">
      <c r="S6478" s="108" t="e">
        <f>일위대가집계표!#REF!</f>
        <v>#REF!</v>
      </c>
    </row>
    <row r="6479" spans="19:19" ht="20.25" customHeight="1">
      <c r="S6479" s="108" t="e">
        <f>일위대가집계표!#REF!</f>
        <v>#REF!</v>
      </c>
    </row>
    <row r="6480" spans="19:19" ht="20.25" customHeight="1">
      <c r="S6480" s="108" t="e">
        <f>일위대가집계표!#REF!</f>
        <v>#REF!</v>
      </c>
    </row>
    <row r="6481" spans="19:19" ht="20.25" customHeight="1">
      <c r="S6481" s="108" t="e">
        <f>일위대가집계표!#REF!</f>
        <v>#REF!</v>
      </c>
    </row>
    <row r="6482" spans="19:19" ht="20.25" customHeight="1">
      <c r="S6482" s="108" t="e">
        <f>일위대가집계표!#REF!</f>
        <v>#REF!</v>
      </c>
    </row>
    <row r="6483" spans="19:19" ht="20.25" customHeight="1">
      <c r="S6483" s="108" t="e">
        <f>일위대가집계표!#REF!</f>
        <v>#REF!</v>
      </c>
    </row>
    <row r="6484" spans="19:19" ht="20.25" customHeight="1">
      <c r="S6484" s="108" t="e">
        <f>일위대가집계표!#REF!</f>
        <v>#REF!</v>
      </c>
    </row>
    <row r="6485" spans="19:19" ht="20.25" customHeight="1">
      <c r="S6485" s="108" t="e">
        <f>일위대가집계표!#REF!</f>
        <v>#REF!</v>
      </c>
    </row>
    <row r="6486" spans="19:19" ht="20.25" customHeight="1">
      <c r="S6486" s="108" t="e">
        <f>일위대가집계표!#REF!</f>
        <v>#REF!</v>
      </c>
    </row>
    <row r="6487" spans="19:19" ht="20.25" customHeight="1">
      <c r="S6487" s="108" t="e">
        <f>일위대가집계표!#REF!</f>
        <v>#REF!</v>
      </c>
    </row>
    <row r="6488" spans="19:19" ht="20.25" customHeight="1">
      <c r="S6488" s="108" t="e">
        <f>일위대가집계표!#REF!</f>
        <v>#REF!</v>
      </c>
    </row>
    <row r="6489" spans="19:19" ht="20.25" customHeight="1">
      <c r="S6489" s="108" t="e">
        <f>일위대가집계표!#REF!</f>
        <v>#REF!</v>
      </c>
    </row>
    <row r="6490" spans="19:19" ht="20.25" customHeight="1">
      <c r="S6490" s="108" t="e">
        <f>일위대가집계표!#REF!</f>
        <v>#REF!</v>
      </c>
    </row>
    <row r="6491" spans="19:19" ht="20.25" customHeight="1">
      <c r="S6491" s="108" t="e">
        <f>일위대가집계표!#REF!</f>
        <v>#REF!</v>
      </c>
    </row>
    <row r="6492" spans="19:19" ht="20.25" customHeight="1">
      <c r="S6492" s="108" t="e">
        <f>일위대가집계표!#REF!</f>
        <v>#REF!</v>
      </c>
    </row>
    <row r="6493" spans="19:19" ht="20.25" customHeight="1">
      <c r="S6493" s="108" t="e">
        <f>일위대가집계표!#REF!</f>
        <v>#REF!</v>
      </c>
    </row>
    <row r="6494" spans="19:19" ht="20.25" customHeight="1">
      <c r="S6494" s="108" t="e">
        <f>일위대가집계표!#REF!</f>
        <v>#REF!</v>
      </c>
    </row>
    <row r="6495" spans="19:19" ht="20.25" customHeight="1">
      <c r="S6495" s="108" t="e">
        <f>일위대가집계표!#REF!</f>
        <v>#REF!</v>
      </c>
    </row>
    <row r="6496" spans="19:19" ht="20.25" customHeight="1">
      <c r="S6496" s="108" t="e">
        <f>일위대가집계표!#REF!</f>
        <v>#REF!</v>
      </c>
    </row>
    <row r="6497" spans="19:19" ht="20.25" customHeight="1">
      <c r="S6497" s="108" t="e">
        <f>일위대가집계표!#REF!</f>
        <v>#REF!</v>
      </c>
    </row>
    <row r="6498" spans="19:19" ht="20.25" customHeight="1">
      <c r="S6498" s="108" t="e">
        <f>일위대가집계표!#REF!</f>
        <v>#REF!</v>
      </c>
    </row>
    <row r="6499" spans="19:19" ht="20.25" customHeight="1">
      <c r="S6499" s="108" t="e">
        <f>일위대가집계표!#REF!</f>
        <v>#REF!</v>
      </c>
    </row>
    <row r="6500" spans="19:19" ht="20.25" customHeight="1">
      <c r="S6500" s="108" t="e">
        <f>일위대가집계표!#REF!</f>
        <v>#REF!</v>
      </c>
    </row>
    <row r="6501" spans="19:19" ht="20.25" customHeight="1">
      <c r="S6501" s="108" t="e">
        <f>일위대가집계표!#REF!</f>
        <v>#REF!</v>
      </c>
    </row>
    <row r="6502" spans="19:19" ht="20.25" customHeight="1">
      <c r="S6502" s="108" t="e">
        <f>일위대가집계표!#REF!</f>
        <v>#REF!</v>
      </c>
    </row>
    <row r="6503" spans="19:19" ht="20.25" customHeight="1">
      <c r="S6503" s="108" t="e">
        <f>일위대가집계표!#REF!</f>
        <v>#REF!</v>
      </c>
    </row>
    <row r="6504" spans="19:19" ht="20.25" customHeight="1">
      <c r="S6504" s="108" t="e">
        <f>일위대가집계표!#REF!</f>
        <v>#REF!</v>
      </c>
    </row>
    <row r="6505" spans="19:19" ht="20.25" customHeight="1">
      <c r="S6505" s="108" t="e">
        <f>일위대가집계표!#REF!</f>
        <v>#REF!</v>
      </c>
    </row>
    <row r="6506" spans="19:19" ht="20.25" customHeight="1">
      <c r="S6506" s="108" t="e">
        <f>일위대가집계표!#REF!</f>
        <v>#REF!</v>
      </c>
    </row>
    <row r="6507" spans="19:19" ht="20.25" customHeight="1">
      <c r="S6507" s="108" t="e">
        <f>일위대가집계표!#REF!</f>
        <v>#REF!</v>
      </c>
    </row>
    <row r="6508" spans="19:19" ht="20.25" customHeight="1">
      <c r="S6508" s="108" t="e">
        <f>일위대가집계표!#REF!</f>
        <v>#REF!</v>
      </c>
    </row>
    <row r="6509" spans="19:19" ht="20.25" customHeight="1">
      <c r="S6509" s="108" t="e">
        <f>일위대가집계표!#REF!</f>
        <v>#REF!</v>
      </c>
    </row>
    <row r="6510" spans="19:19" ht="20.25" customHeight="1">
      <c r="S6510" s="108" t="e">
        <f>일위대가집계표!#REF!</f>
        <v>#REF!</v>
      </c>
    </row>
    <row r="6511" spans="19:19" ht="20.25" customHeight="1">
      <c r="S6511" s="108" t="e">
        <f>일위대가집계표!#REF!</f>
        <v>#REF!</v>
      </c>
    </row>
    <row r="6512" spans="19:19" ht="20.25" customHeight="1">
      <c r="S6512" s="108" t="e">
        <f>일위대가집계표!#REF!</f>
        <v>#REF!</v>
      </c>
    </row>
    <row r="6513" spans="19:19" ht="20.25" customHeight="1">
      <c r="S6513" s="108" t="e">
        <f>일위대가집계표!#REF!</f>
        <v>#REF!</v>
      </c>
    </row>
    <row r="6514" spans="19:19" ht="20.25" customHeight="1">
      <c r="S6514" s="108" t="e">
        <f>일위대가집계표!#REF!</f>
        <v>#REF!</v>
      </c>
    </row>
    <row r="6515" spans="19:19" ht="20.25" customHeight="1">
      <c r="S6515" s="108" t="e">
        <f>일위대가집계표!#REF!</f>
        <v>#REF!</v>
      </c>
    </row>
    <row r="6516" spans="19:19" ht="20.25" customHeight="1">
      <c r="S6516" s="108" t="e">
        <f>일위대가집계표!#REF!</f>
        <v>#REF!</v>
      </c>
    </row>
    <row r="6517" spans="19:19" ht="20.25" customHeight="1">
      <c r="S6517" s="108" t="e">
        <f>일위대가집계표!#REF!</f>
        <v>#REF!</v>
      </c>
    </row>
    <row r="6518" spans="19:19" ht="20.25" customHeight="1">
      <c r="S6518" s="108" t="e">
        <f>일위대가집계표!#REF!</f>
        <v>#REF!</v>
      </c>
    </row>
    <row r="6519" spans="19:19" ht="20.25" customHeight="1">
      <c r="S6519" s="108" t="e">
        <f>일위대가집계표!#REF!</f>
        <v>#REF!</v>
      </c>
    </row>
    <row r="6520" spans="19:19" ht="20.25" customHeight="1">
      <c r="S6520" s="108" t="e">
        <f>일위대가집계표!#REF!</f>
        <v>#REF!</v>
      </c>
    </row>
    <row r="6521" spans="19:19" ht="20.25" customHeight="1">
      <c r="S6521" s="108" t="e">
        <f>일위대가집계표!#REF!</f>
        <v>#REF!</v>
      </c>
    </row>
    <row r="6522" spans="19:19" ht="20.25" customHeight="1">
      <c r="S6522" s="108" t="e">
        <f>일위대가집계표!#REF!</f>
        <v>#REF!</v>
      </c>
    </row>
    <row r="6523" spans="19:19" ht="20.25" customHeight="1">
      <c r="S6523" s="108" t="e">
        <f>일위대가집계표!#REF!</f>
        <v>#REF!</v>
      </c>
    </row>
    <row r="6524" spans="19:19" ht="20.25" customHeight="1">
      <c r="S6524" s="108" t="e">
        <f>일위대가집계표!#REF!</f>
        <v>#REF!</v>
      </c>
    </row>
    <row r="6525" spans="19:19" ht="20.25" customHeight="1">
      <c r="S6525" s="108" t="e">
        <f>일위대가집계표!#REF!</f>
        <v>#REF!</v>
      </c>
    </row>
    <row r="6526" spans="19:19" ht="20.25" customHeight="1">
      <c r="S6526" s="108" t="e">
        <f>일위대가집계표!#REF!</f>
        <v>#REF!</v>
      </c>
    </row>
    <row r="6527" spans="19:19" ht="20.25" customHeight="1">
      <c r="S6527" s="108" t="e">
        <f>일위대가집계표!#REF!</f>
        <v>#REF!</v>
      </c>
    </row>
    <row r="6528" spans="19:19" ht="20.25" customHeight="1">
      <c r="S6528" s="108" t="e">
        <f>일위대가집계표!#REF!</f>
        <v>#REF!</v>
      </c>
    </row>
    <row r="6529" spans="19:19" ht="20.25" customHeight="1">
      <c r="S6529" s="108" t="e">
        <f>일위대가집계표!#REF!</f>
        <v>#REF!</v>
      </c>
    </row>
    <row r="6530" spans="19:19" ht="20.25" customHeight="1">
      <c r="S6530" s="108" t="e">
        <f>일위대가집계표!#REF!</f>
        <v>#REF!</v>
      </c>
    </row>
    <row r="6531" spans="19:19" ht="20.25" customHeight="1">
      <c r="S6531" s="108" t="e">
        <f>일위대가집계표!#REF!</f>
        <v>#REF!</v>
      </c>
    </row>
    <row r="6532" spans="19:19" ht="20.25" customHeight="1">
      <c r="S6532" s="108" t="e">
        <f>일위대가집계표!#REF!</f>
        <v>#REF!</v>
      </c>
    </row>
    <row r="6533" spans="19:19" ht="20.25" customHeight="1">
      <c r="S6533" s="108" t="e">
        <f>일위대가집계표!#REF!</f>
        <v>#REF!</v>
      </c>
    </row>
    <row r="6534" spans="19:19" ht="20.25" customHeight="1">
      <c r="S6534" s="108" t="e">
        <f>일위대가집계표!#REF!</f>
        <v>#REF!</v>
      </c>
    </row>
    <row r="6535" spans="19:19" ht="20.25" customHeight="1">
      <c r="S6535" s="108" t="e">
        <f>일위대가집계표!#REF!</f>
        <v>#REF!</v>
      </c>
    </row>
    <row r="6536" spans="19:19" ht="20.25" customHeight="1">
      <c r="S6536" s="108" t="e">
        <f>일위대가집계표!#REF!</f>
        <v>#REF!</v>
      </c>
    </row>
    <row r="6537" spans="19:19" ht="20.25" customHeight="1">
      <c r="S6537" s="108" t="e">
        <f>일위대가집계표!#REF!</f>
        <v>#REF!</v>
      </c>
    </row>
    <row r="6538" spans="19:19" ht="20.25" customHeight="1">
      <c r="S6538" s="108" t="e">
        <f>일위대가집계표!#REF!</f>
        <v>#REF!</v>
      </c>
    </row>
    <row r="6539" spans="19:19" ht="20.25" customHeight="1">
      <c r="S6539" s="108" t="e">
        <f>일위대가집계표!#REF!</f>
        <v>#REF!</v>
      </c>
    </row>
    <row r="6540" spans="19:19" ht="20.25" customHeight="1">
      <c r="S6540" s="108" t="e">
        <f>일위대가집계표!#REF!</f>
        <v>#REF!</v>
      </c>
    </row>
    <row r="6541" spans="19:19" ht="20.25" customHeight="1">
      <c r="S6541" s="108" t="e">
        <f>일위대가집계표!#REF!</f>
        <v>#REF!</v>
      </c>
    </row>
    <row r="6542" spans="19:19" ht="20.25" customHeight="1">
      <c r="S6542" s="108" t="e">
        <f>일위대가집계표!#REF!</f>
        <v>#REF!</v>
      </c>
    </row>
    <row r="6543" spans="19:19" ht="20.25" customHeight="1">
      <c r="S6543" s="108" t="e">
        <f>일위대가집계표!#REF!</f>
        <v>#REF!</v>
      </c>
    </row>
    <row r="6544" spans="19:19" ht="20.25" customHeight="1">
      <c r="S6544" s="108" t="e">
        <f>일위대가집계표!#REF!</f>
        <v>#REF!</v>
      </c>
    </row>
    <row r="6545" spans="19:19" ht="20.25" customHeight="1">
      <c r="S6545" s="108" t="e">
        <f>일위대가집계표!#REF!</f>
        <v>#REF!</v>
      </c>
    </row>
    <row r="6546" spans="19:19" ht="20.25" customHeight="1">
      <c r="S6546" s="108" t="e">
        <f>일위대가집계표!#REF!</f>
        <v>#REF!</v>
      </c>
    </row>
    <row r="6547" spans="19:19" ht="20.25" customHeight="1">
      <c r="S6547" s="108" t="e">
        <f>일위대가집계표!#REF!</f>
        <v>#REF!</v>
      </c>
    </row>
    <row r="6548" spans="19:19" ht="20.25" customHeight="1">
      <c r="S6548" s="108" t="e">
        <f>일위대가집계표!#REF!</f>
        <v>#REF!</v>
      </c>
    </row>
    <row r="6549" spans="19:19" ht="20.25" customHeight="1">
      <c r="S6549" s="108" t="e">
        <f>일위대가집계표!#REF!</f>
        <v>#REF!</v>
      </c>
    </row>
    <row r="6550" spans="19:19" ht="20.25" customHeight="1">
      <c r="S6550" s="108" t="e">
        <f>일위대가집계표!#REF!</f>
        <v>#REF!</v>
      </c>
    </row>
    <row r="6551" spans="19:19" ht="20.25" customHeight="1">
      <c r="S6551" s="108" t="e">
        <f>일위대가집계표!#REF!</f>
        <v>#REF!</v>
      </c>
    </row>
    <row r="6552" spans="19:19" ht="20.25" customHeight="1">
      <c r="S6552" s="108" t="e">
        <f>일위대가집계표!#REF!</f>
        <v>#REF!</v>
      </c>
    </row>
    <row r="6553" spans="19:19" ht="20.25" customHeight="1">
      <c r="S6553" s="108" t="e">
        <f>일위대가집계표!#REF!</f>
        <v>#REF!</v>
      </c>
    </row>
    <row r="6554" spans="19:19" ht="20.25" customHeight="1">
      <c r="S6554" s="108" t="e">
        <f>일위대가집계표!#REF!</f>
        <v>#REF!</v>
      </c>
    </row>
    <row r="6555" spans="19:19" ht="20.25" customHeight="1">
      <c r="S6555" s="108" t="e">
        <f>일위대가집계표!#REF!</f>
        <v>#REF!</v>
      </c>
    </row>
    <row r="6556" spans="19:19" ht="20.25" customHeight="1">
      <c r="S6556" s="108" t="e">
        <f>일위대가집계표!#REF!</f>
        <v>#REF!</v>
      </c>
    </row>
    <row r="6557" spans="19:19" ht="20.25" customHeight="1">
      <c r="S6557" s="108" t="e">
        <f>일위대가집계표!#REF!</f>
        <v>#REF!</v>
      </c>
    </row>
    <row r="6558" spans="19:19" ht="20.25" customHeight="1">
      <c r="S6558" s="108" t="e">
        <f>일위대가집계표!#REF!</f>
        <v>#REF!</v>
      </c>
    </row>
    <row r="6559" spans="19:19" ht="20.25" customHeight="1">
      <c r="S6559" s="108" t="e">
        <f>일위대가집계표!#REF!</f>
        <v>#REF!</v>
      </c>
    </row>
    <row r="6560" spans="19:19" ht="20.25" customHeight="1">
      <c r="S6560" s="108" t="e">
        <f>일위대가집계표!#REF!</f>
        <v>#REF!</v>
      </c>
    </row>
    <row r="6561" spans="19:19" ht="20.25" customHeight="1">
      <c r="S6561" s="108" t="e">
        <f>일위대가집계표!#REF!</f>
        <v>#REF!</v>
      </c>
    </row>
    <row r="6562" spans="19:19" ht="20.25" customHeight="1">
      <c r="S6562" s="108" t="e">
        <f>일위대가집계표!#REF!</f>
        <v>#REF!</v>
      </c>
    </row>
    <row r="6563" spans="19:19" ht="20.25" customHeight="1">
      <c r="S6563" s="108" t="e">
        <f>일위대가집계표!#REF!</f>
        <v>#REF!</v>
      </c>
    </row>
    <row r="6564" spans="19:19" ht="20.25" customHeight="1">
      <c r="S6564" s="108" t="e">
        <f>일위대가집계표!#REF!</f>
        <v>#REF!</v>
      </c>
    </row>
    <row r="6565" spans="19:19" ht="20.25" customHeight="1">
      <c r="S6565" s="108" t="e">
        <f>일위대가집계표!#REF!</f>
        <v>#REF!</v>
      </c>
    </row>
    <row r="6566" spans="19:19" ht="20.25" customHeight="1">
      <c r="S6566" s="108" t="e">
        <f>일위대가집계표!#REF!</f>
        <v>#REF!</v>
      </c>
    </row>
    <row r="6567" spans="19:19" ht="20.25" customHeight="1">
      <c r="S6567" s="108" t="e">
        <f>일위대가집계표!#REF!</f>
        <v>#REF!</v>
      </c>
    </row>
    <row r="6568" spans="19:19" ht="20.25" customHeight="1">
      <c r="S6568" s="108" t="e">
        <f>일위대가집계표!#REF!</f>
        <v>#REF!</v>
      </c>
    </row>
    <row r="6569" spans="19:19" ht="20.25" customHeight="1">
      <c r="S6569" s="108" t="e">
        <f>일위대가집계표!#REF!</f>
        <v>#REF!</v>
      </c>
    </row>
    <row r="6570" spans="19:19" ht="20.25" customHeight="1">
      <c r="S6570" s="108" t="e">
        <f>일위대가집계표!#REF!</f>
        <v>#REF!</v>
      </c>
    </row>
    <row r="6571" spans="19:19" ht="20.25" customHeight="1">
      <c r="S6571" s="108" t="e">
        <f>일위대가집계표!#REF!</f>
        <v>#REF!</v>
      </c>
    </row>
    <row r="6572" spans="19:19" ht="20.25" customHeight="1">
      <c r="S6572" s="108" t="e">
        <f>일위대가집계표!#REF!</f>
        <v>#REF!</v>
      </c>
    </row>
    <row r="6573" spans="19:19" ht="20.25" customHeight="1">
      <c r="S6573" s="108" t="e">
        <f>일위대가집계표!#REF!</f>
        <v>#REF!</v>
      </c>
    </row>
    <row r="6574" spans="19:19" ht="20.25" customHeight="1">
      <c r="S6574" s="108" t="e">
        <f>일위대가집계표!#REF!</f>
        <v>#REF!</v>
      </c>
    </row>
    <row r="6575" spans="19:19" ht="20.25" customHeight="1">
      <c r="S6575" s="108" t="e">
        <f>일위대가집계표!#REF!</f>
        <v>#REF!</v>
      </c>
    </row>
    <row r="6576" spans="19:19" ht="20.25" customHeight="1">
      <c r="S6576" s="108" t="e">
        <f>일위대가집계표!#REF!</f>
        <v>#REF!</v>
      </c>
    </row>
    <row r="6577" spans="19:19" ht="20.25" customHeight="1">
      <c r="S6577" s="108" t="e">
        <f>일위대가집계표!#REF!</f>
        <v>#REF!</v>
      </c>
    </row>
    <row r="6578" spans="19:19" ht="20.25" customHeight="1">
      <c r="S6578" s="108" t="e">
        <f>일위대가집계표!#REF!</f>
        <v>#REF!</v>
      </c>
    </row>
    <row r="6579" spans="19:19" ht="20.25" customHeight="1">
      <c r="S6579" s="108" t="e">
        <f>일위대가집계표!#REF!</f>
        <v>#REF!</v>
      </c>
    </row>
    <row r="6580" spans="19:19" ht="20.25" customHeight="1">
      <c r="S6580" s="108" t="e">
        <f>일위대가집계표!#REF!</f>
        <v>#REF!</v>
      </c>
    </row>
    <row r="6581" spans="19:19" ht="20.25" customHeight="1">
      <c r="S6581" s="108" t="e">
        <f>일위대가집계표!#REF!</f>
        <v>#REF!</v>
      </c>
    </row>
    <row r="6582" spans="19:19" ht="20.25" customHeight="1">
      <c r="S6582" s="108" t="e">
        <f>일위대가집계표!#REF!</f>
        <v>#REF!</v>
      </c>
    </row>
    <row r="6583" spans="19:19" ht="20.25" customHeight="1">
      <c r="S6583" s="108" t="e">
        <f>일위대가집계표!#REF!</f>
        <v>#REF!</v>
      </c>
    </row>
    <row r="6584" spans="19:19" ht="20.25" customHeight="1">
      <c r="S6584" s="108" t="e">
        <f>일위대가집계표!#REF!</f>
        <v>#REF!</v>
      </c>
    </row>
    <row r="6585" spans="19:19" ht="20.25" customHeight="1">
      <c r="S6585" s="108" t="e">
        <f>일위대가집계표!#REF!</f>
        <v>#REF!</v>
      </c>
    </row>
    <row r="6586" spans="19:19" ht="20.25" customHeight="1">
      <c r="S6586" s="108" t="e">
        <f>일위대가집계표!#REF!</f>
        <v>#REF!</v>
      </c>
    </row>
    <row r="6587" spans="19:19" ht="20.25" customHeight="1">
      <c r="S6587" s="108" t="e">
        <f>일위대가집계표!#REF!</f>
        <v>#REF!</v>
      </c>
    </row>
    <row r="6588" spans="19:19" ht="20.25" customHeight="1">
      <c r="S6588" s="108" t="e">
        <f>일위대가집계표!#REF!</f>
        <v>#REF!</v>
      </c>
    </row>
    <row r="6589" spans="19:19" ht="20.25" customHeight="1">
      <c r="S6589" s="108" t="e">
        <f>일위대가집계표!#REF!</f>
        <v>#REF!</v>
      </c>
    </row>
    <row r="6590" spans="19:19" ht="20.25" customHeight="1">
      <c r="S6590" s="108" t="e">
        <f>일위대가집계표!#REF!</f>
        <v>#REF!</v>
      </c>
    </row>
    <row r="6591" spans="19:19" ht="20.25" customHeight="1">
      <c r="S6591" s="108" t="e">
        <f>일위대가집계표!#REF!</f>
        <v>#REF!</v>
      </c>
    </row>
    <row r="6592" spans="19:19" ht="20.25" customHeight="1">
      <c r="S6592" s="108" t="e">
        <f>일위대가집계표!#REF!</f>
        <v>#REF!</v>
      </c>
    </row>
    <row r="6593" spans="19:19" ht="20.25" customHeight="1">
      <c r="S6593" s="108" t="e">
        <f>일위대가집계표!#REF!</f>
        <v>#REF!</v>
      </c>
    </row>
    <row r="6594" spans="19:19" ht="20.25" customHeight="1">
      <c r="S6594" s="108" t="e">
        <f>일위대가집계표!#REF!</f>
        <v>#REF!</v>
      </c>
    </row>
    <row r="6595" spans="19:19" ht="20.25" customHeight="1">
      <c r="S6595" s="108" t="e">
        <f>일위대가집계표!#REF!</f>
        <v>#REF!</v>
      </c>
    </row>
    <row r="6596" spans="19:19" ht="20.25" customHeight="1">
      <c r="S6596" s="108" t="e">
        <f>일위대가집계표!#REF!</f>
        <v>#REF!</v>
      </c>
    </row>
    <row r="6597" spans="19:19" ht="20.25" customHeight="1">
      <c r="S6597" s="108" t="e">
        <f>일위대가집계표!#REF!</f>
        <v>#REF!</v>
      </c>
    </row>
    <row r="6598" spans="19:19" ht="20.25" customHeight="1">
      <c r="S6598" s="108" t="e">
        <f>일위대가집계표!#REF!</f>
        <v>#REF!</v>
      </c>
    </row>
    <row r="6599" spans="19:19" ht="20.25" customHeight="1">
      <c r="S6599" s="108" t="e">
        <f>일위대가집계표!#REF!</f>
        <v>#REF!</v>
      </c>
    </row>
    <row r="6600" spans="19:19" ht="20.25" customHeight="1">
      <c r="S6600" s="108" t="e">
        <f>일위대가집계표!#REF!</f>
        <v>#REF!</v>
      </c>
    </row>
    <row r="6601" spans="19:19" ht="20.25" customHeight="1">
      <c r="S6601" s="108" t="e">
        <f>일위대가집계표!#REF!</f>
        <v>#REF!</v>
      </c>
    </row>
    <row r="6602" spans="19:19" ht="20.25" customHeight="1">
      <c r="S6602" s="108" t="e">
        <f>일위대가집계표!#REF!</f>
        <v>#REF!</v>
      </c>
    </row>
    <row r="6603" spans="19:19" ht="20.25" customHeight="1">
      <c r="S6603" s="108" t="e">
        <f>일위대가집계표!#REF!</f>
        <v>#REF!</v>
      </c>
    </row>
    <row r="6604" spans="19:19" ht="20.25" customHeight="1">
      <c r="S6604" s="108" t="e">
        <f>일위대가집계표!#REF!</f>
        <v>#REF!</v>
      </c>
    </row>
    <row r="6605" spans="19:19" ht="20.25" customHeight="1">
      <c r="S6605" s="108" t="e">
        <f>일위대가집계표!#REF!</f>
        <v>#REF!</v>
      </c>
    </row>
    <row r="6606" spans="19:19" ht="20.25" customHeight="1">
      <c r="S6606" s="108" t="e">
        <f>일위대가집계표!#REF!</f>
        <v>#REF!</v>
      </c>
    </row>
    <row r="6607" spans="19:19" ht="20.25" customHeight="1">
      <c r="S6607" s="108" t="e">
        <f>일위대가집계표!#REF!</f>
        <v>#REF!</v>
      </c>
    </row>
    <row r="6608" spans="19:19" ht="20.25" customHeight="1">
      <c r="S6608" s="108" t="e">
        <f>일위대가집계표!#REF!</f>
        <v>#REF!</v>
      </c>
    </row>
    <row r="6609" spans="19:19" ht="20.25" customHeight="1">
      <c r="S6609" s="108" t="e">
        <f>일위대가집계표!#REF!</f>
        <v>#REF!</v>
      </c>
    </row>
    <row r="6610" spans="19:19" ht="20.25" customHeight="1">
      <c r="S6610" s="108" t="e">
        <f>일위대가집계표!#REF!</f>
        <v>#REF!</v>
      </c>
    </row>
    <row r="6611" spans="19:19" ht="20.25" customHeight="1">
      <c r="S6611" s="108" t="e">
        <f>일위대가집계표!#REF!</f>
        <v>#REF!</v>
      </c>
    </row>
    <row r="6612" spans="19:19" ht="20.25" customHeight="1">
      <c r="S6612" s="108" t="e">
        <f>일위대가집계표!#REF!</f>
        <v>#REF!</v>
      </c>
    </row>
    <row r="6613" spans="19:19" ht="20.25" customHeight="1">
      <c r="S6613" s="108" t="e">
        <f>일위대가집계표!#REF!</f>
        <v>#REF!</v>
      </c>
    </row>
    <row r="6614" spans="19:19" ht="20.25" customHeight="1">
      <c r="S6614" s="108" t="e">
        <f>일위대가집계표!#REF!</f>
        <v>#REF!</v>
      </c>
    </row>
    <row r="6615" spans="19:19" ht="20.25" customHeight="1">
      <c r="S6615" s="108" t="e">
        <f>일위대가집계표!#REF!</f>
        <v>#REF!</v>
      </c>
    </row>
    <row r="6616" spans="19:19" ht="20.25" customHeight="1">
      <c r="S6616" s="108" t="e">
        <f>일위대가집계표!#REF!</f>
        <v>#REF!</v>
      </c>
    </row>
    <row r="6617" spans="19:19" ht="20.25" customHeight="1">
      <c r="S6617" s="108" t="e">
        <f>일위대가집계표!#REF!</f>
        <v>#REF!</v>
      </c>
    </row>
    <row r="6618" spans="19:19" ht="20.25" customHeight="1">
      <c r="S6618" s="108" t="e">
        <f>일위대가집계표!#REF!</f>
        <v>#REF!</v>
      </c>
    </row>
    <row r="6619" spans="19:19" ht="20.25" customHeight="1">
      <c r="S6619" s="108" t="e">
        <f>일위대가집계표!#REF!</f>
        <v>#REF!</v>
      </c>
    </row>
    <row r="6620" spans="19:19" ht="20.25" customHeight="1">
      <c r="S6620" s="108" t="e">
        <f>일위대가집계표!#REF!</f>
        <v>#REF!</v>
      </c>
    </row>
    <row r="6621" spans="19:19" ht="20.25" customHeight="1">
      <c r="S6621" s="108" t="e">
        <f>일위대가집계표!#REF!</f>
        <v>#REF!</v>
      </c>
    </row>
    <row r="6622" spans="19:19" ht="20.25" customHeight="1">
      <c r="S6622" s="108" t="e">
        <f>일위대가집계표!#REF!</f>
        <v>#REF!</v>
      </c>
    </row>
    <row r="6623" spans="19:19" ht="20.25" customHeight="1">
      <c r="S6623" s="108" t="e">
        <f>일위대가집계표!#REF!</f>
        <v>#REF!</v>
      </c>
    </row>
    <row r="6624" spans="19:19" ht="20.25" customHeight="1">
      <c r="S6624" s="108" t="e">
        <f>일위대가집계표!#REF!</f>
        <v>#REF!</v>
      </c>
    </row>
    <row r="6625" spans="19:19" ht="20.25" customHeight="1">
      <c r="S6625" s="108" t="e">
        <f>일위대가집계표!#REF!</f>
        <v>#REF!</v>
      </c>
    </row>
    <row r="6626" spans="19:19" ht="20.25" customHeight="1">
      <c r="S6626" s="108" t="e">
        <f>일위대가집계표!#REF!</f>
        <v>#REF!</v>
      </c>
    </row>
    <row r="6627" spans="19:19" ht="20.25" customHeight="1">
      <c r="S6627" s="108" t="e">
        <f>일위대가집계표!#REF!</f>
        <v>#REF!</v>
      </c>
    </row>
    <row r="6628" spans="19:19" ht="20.25" customHeight="1">
      <c r="S6628" s="108" t="e">
        <f>일위대가집계표!#REF!</f>
        <v>#REF!</v>
      </c>
    </row>
    <row r="6629" spans="19:19" ht="20.25" customHeight="1">
      <c r="S6629" s="108" t="e">
        <f>일위대가집계표!#REF!</f>
        <v>#REF!</v>
      </c>
    </row>
    <row r="6630" spans="19:19" ht="20.25" customHeight="1">
      <c r="S6630" s="108" t="e">
        <f>일위대가집계표!#REF!</f>
        <v>#REF!</v>
      </c>
    </row>
    <row r="6631" spans="19:19" ht="20.25" customHeight="1">
      <c r="S6631" s="108" t="e">
        <f>일위대가집계표!#REF!</f>
        <v>#REF!</v>
      </c>
    </row>
    <row r="6632" spans="19:19" ht="20.25" customHeight="1">
      <c r="S6632" s="108" t="e">
        <f>일위대가집계표!#REF!</f>
        <v>#REF!</v>
      </c>
    </row>
    <row r="6633" spans="19:19" ht="20.25" customHeight="1">
      <c r="S6633" s="108" t="e">
        <f>일위대가집계표!#REF!</f>
        <v>#REF!</v>
      </c>
    </row>
    <row r="6634" spans="19:19" ht="20.25" customHeight="1">
      <c r="S6634" s="108" t="e">
        <f>일위대가집계표!#REF!</f>
        <v>#REF!</v>
      </c>
    </row>
    <row r="6635" spans="19:19" ht="20.25" customHeight="1">
      <c r="S6635" s="108" t="e">
        <f>일위대가집계표!#REF!</f>
        <v>#REF!</v>
      </c>
    </row>
    <row r="6636" spans="19:19" ht="20.25" customHeight="1">
      <c r="S6636" s="108" t="e">
        <f>일위대가집계표!#REF!</f>
        <v>#REF!</v>
      </c>
    </row>
    <row r="6637" spans="19:19" ht="20.25" customHeight="1">
      <c r="S6637" s="108" t="e">
        <f>일위대가집계표!#REF!</f>
        <v>#REF!</v>
      </c>
    </row>
    <row r="6638" spans="19:19" ht="20.25" customHeight="1">
      <c r="S6638" s="108" t="e">
        <f>일위대가집계표!#REF!</f>
        <v>#REF!</v>
      </c>
    </row>
    <row r="6639" spans="19:19" ht="20.25" customHeight="1">
      <c r="S6639" s="108" t="e">
        <f>일위대가집계표!#REF!</f>
        <v>#REF!</v>
      </c>
    </row>
    <row r="6640" spans="19:19" ht="20.25" customHeight="1">
      <c r="S6640" s="108" t="e">
        <f>일위대가집계표!#REF!</f>
        <v>#REF!</v>
      </c>
    </row>
    <row r="6641" spans="19:19" ht="20.25" customHeight="1">
      <c r="S6641" s="108" t="e">
        <f>일위대가집계표!#REF!</f>
        <v>#REF!</v>
      </c>
    </row>
    <row r="6642" spans="19:19" ht="20.25" customHeight="1">
      <c r="S6642" s="108" t="e">
        <f>일위대가집계표!#REF!</f>
        <v>#REF!</v>
      </c>
    </row>
    <row r="6643" spans="19:19" ht="20.25" customHeight="1">
      <c r="S6643" s="108" t="e">
        <f>일위대가집계표!#REF!</f>
        <v>#REF!</v>
      </c>
    </row>
    <row r="6644" spans="19:19" ht="20.25" customHeight="1">
      <c r="S6644" s="108" t="e">
        <f>일위대가집계표!#REF!</f>
        <v>#REF!</v>
      </c>
    </row>
    <row r="6645" spans="19:19" ht="20.25" customHeight="1">
      <c r="S6645" s="108" t="e">
        <f>일위대가집계표!#REF!</f>
        <v>#REF!</v>
      </c>
    </row>
    <row r="6646" spans="19:19" ht="20.25" customHeight="1">
      <c r="S6646" s="108" t="e">
        <f>일위대가집계표!#REF!</f>
        <v>#REF!</v>
      </c>
    </row>
    <row r="6647" spans="19:19" ht="20.25" customHeight="1">
      <c r="S6647" s="108" t="e">
        <f>일위대가집계표!#REF!</f>
        <v>#REF!</v>
      </c>
    </row>
    <row r="6648" spans="19:19" ht="20.25" customHeight="1">
      <c r="S6648" s="108" t="e">
        <f>일위대가집계표!#REF!</f>
        <v>#REF!</v>
      </c>
    </row>
    <row r="6649" spans="19:19" ht="20.25" customHeight="1">
      <c r="S6649" s="108" t="e">
        <f>일위대가집계표!#REF!</f>
        <v>#REF!</v>
      </c>
    </row>
    <row r="6650" spans="19:19" ht="20.25" customHeight="1">
      <c r="S6650" s="108" t="e">
        <f>일위대가집계표!#REF!</f>
        <v>#REF!</v>
      </c>
    </row>
    <row r="6651" spans="19:19" ht="20.25" customHeight="1">
      <c r="S6651" s="108" t="e">
        <f>일위대가집계표!#REF!</f>
        <v>#REF!</v>
      </c>
    </row>
    <row r="6652" spans="19:19" ht="20.25" customHeight="1">
      <c r="S6652" s="108" t="e">
        <f>일위대가집계표!#REF!</f>
        <v>#REF!</v>
      </c>
    </row>
    <row r="6653" spans="19:19" ht="20.25" customHeight="1">
      <c r="S6653" s="108" t="e">
        <f>일위대가집계표!#REF!</f>
        <v>#REF!</v>
      </c>
    </row>
    <row r="6654" spans="19:19" ht="20.25" customHeight="1">
      <c r="S6654" s="108" t="e">
        <f>일위대가집계표!#REF!</f>
        <v>#REF!</v>
      </c>
    </row>
    <row r="6655" spans="19:19" ht="20.25" customHeight="1">
      <c r="S6655" s="108" t="e">
        <f>일위대가집계표!#REF!</f>
        <v>#REF!</v>
      </c>
    </row>
    <row r="6656" spans="19:19" ht="20.25" customHeight="1">
      <c r="S6656" s="108" t="e">
        <f>일위대가집계표!#REF!</f>
        <v>#REF!</v>
      </c>
    </row>
    <row r="6657" spans="19:19" ht="20.25" customHeight="1">
      <c r="S6657" s="108" t="e">
        <f>일위대가집계표!#REF!</f>
        <v>#REF!</v>
      </c>
    </row>
    <row r="6658" spans="19:19" ht="20.25" customHeight="1">
      <c r="S6658" s="108" t="e">
        <f>일위대가집계표!#REF!</f>
        <v>#REF!</v>
      </c>
    </row>
    <row r="6659" spans="19:19" ht="20.25" customHeight="1">
      <c r="S6659" s="108" t="e">
        <f>일위대가집계표!#REF!</f>
        <v>#REF!</v>
      </c>
    </row>
    <row r="6660" spans="19:19" ht="20.25" customHeight="1">
      <c r="S6660" s="108" t="e">
        <f>일위대가집계표!#REF!</f>
        <v>#REF!</v>
      </c>
    </row>
    <row r="6661" spans="19:19" ht="20.25" customHeight="1">
      <c r="S6661" s="108" t="e">
        <f>일위대가집계표!#REF!</f>
        <v>#REF!</v>
      </c>
    </row>
    <row r="6662" spans="19:19" ht="20.25" customHeight="1">
      <c r="S6662" s="108" t="e">
        <f>일위대가집계표!#REF!</f>
        <v>#REF!</v>
      </c>
    </row>
    <row r="6663" spans="19:19" ht="20.25" customHeight="1">
      <c r="S6663" s="108" t="e">
        <f>일위대가집계표!#REF!</f>
        <v>#REF!</v>
      </c>
    </row>
    <row r="6664" spans="19:19" ht="20.25" customHeight="1">
      <c r="S6664" s="108" t="e">
        <f>일위대가집계표!#REF!</f>
        <v>#REF!</v>
      </c>
    </row>
    <row r="6665" spans="19:19" ht="20.25" customHeight="1">
      <c r="S6665" s="108" t="e">
        <f>일위대가집계표!#REF!</f>
        <v>#REF!</v>
      </c>
    </row>
    <row r="6666" spans="19:19" ht="20.25" customHeight="1">
      <c r="S6666" s="108" t="e">
        <f>일위대가집계표!#REF!</f>
        <v>#REF!</v>
      </c>
    </row>
    <row r="6667" spans="19:19" ht="20.25" customHeight="1">
      <c r="S6667" s="108" t="e">
        <f>일위대가집계표!#REF!</f>
        <v>#REF!</v>
      </c>
    </row>
    <row r="6668" spans="19:19" ht="20.25" customHeight="1">
      <c r="S6668" s="108" t="e">
        <f>일위대가집계표!#REF!</f>
        <v>#REF!</v>
      </c>
    </row>
    <row r="6669" spans="19:19" ht="20.25" customHeight="1">
      <c r="S6669" s="108" t="e">
        <f>일위대가집계표!#REF!</f>
        <v>#REF!</v>
      </c>
    </row>
    <row r="6670" spans="19:19" ht="20.25" customHeight="1">
      <c r="S6670" s="108" t="e">
        <f>일위대가집계표!#REF!</f>
        <v>#REF!</v>
      </c>
    </row>
    <row r="6671" spans="19:19" ht="20.25" customHeight="1">
      <c r="S6671" s="108" t="e">
        <f>일위대가집계표!#REF!</f>
        <v>#REF!</v>
      </c>
    </row>
    <row r="6672" spans="19:19" ht="20.25" customHeight="1">
      <c r="S6672" s="108" t="e">
        <f>일위대가집계표!#REF!</f>
        <v>#REF!</v>
      </c>
    </row>
    <row r="6673" spans="19:19" ht="20.25" customHeight="1">
      <c r="S6673" s="108" t="e">
        <f>일위대가집계표!#REF!</f>
        <v>#REF!</v>
      </c>
    </row>
    <row r="6674" spans="19:19" ht="20.25" customHeight="1">
      <c r="S6674" s="108" t="e">
        <f>일위대가집계표!#REF!</f>
        <v>#REF!</v>
      </c>
    </row>
    <row r="6675" spans="19:19" ht="20.25" customHeight="1">
      <c r="S6675" s="108" t="e">
        <f>일위대가집계표!#REF!</f>
        <v>#REF!</v>
      </c>
    </row>
    <row r="6676" spans="19:19" ht="20.25" customHeight="1">
      <c r="S6676" s="108" t="e">
        <f>일위대가집계표!#REF!</f>
        <v>#REF!</v>
      </c>
    </row>
    <row r="6677" spans="19:19" ht="20.25" customHeight="1">
      <c r="S6677" s="108" t="e">
        <f>일위대가집계표!#REF!</f>
        <v>#REF!</v>
      </c>
    </row>
    <row r="6678" spans="19:19" ht="20.25" customHeight="1">
      <c r="S6678" s="108" t="e">
        <f>일위대가집계표!#REF!</f>
        <v>#REF!</v>
      </c>
    </row>
    <row r="6679" spans="19:19" ht="20.25" customHeight="1">
      <c r="S6679" s="108" t="e">
        <f>일위대가집계표!#REF!</f>
        <v>#REF!</v>
      </c>
    </row>
    <row r="6680" spans="19:19" ht="20.25" customHeight="1">
      <c r="S6680" s="108" t="e">
        <f>일위대가집계표!#REF!</f>
        <v>#REF!</v>
      </c>
    </row>
    <row r="6681" spans="19:19" ht="20.25" customHeight="1">
      <c r="S6681" s="108" t="e">
        <f>일위대가집계표!#REF!</f>
        <v>#REF!</v>
      </c>
    </row>
    <row r="6682" spans="19:19" ht="20.25" customHeight="1">
      <c r="S6682" s="108" t="e">
        <f>일위대가집계표!#REF!</f>
        <v>#REF!</v>
      </c>
    </row>
    <row r="6683" spans="19:19" ht="20.25" customHeight="1">
      <c r="S6683" s="108" t="e">
        <f>일위대가집계표!#REF!</f>
        <v>#REF!</v>
      </c>
    </row>
    <row r="6684" spans="19:19" ht="20.25" customHeight="1">
      <c r="S6684" s="108" t="e">
        <f>일위대가집계표!#REF!</f>
        <v>#REF!</v>
      </c>
    </row>
    <row r="6685" spans="19:19" ht="20.25" customHeight="1">
      <c r="S6685" s="108" t="e">
        <f>일위대가집계표!#REF!</f>
        <v>#REF!</v>
      </c>
    </row>
    <row r="6686" spans="19:19" ht="20.25" customHeight="1">
      <c r="S6686" s="108" t="e">
        <f>일위대가집계표!#REF!</f>
        <v>#REF!</v>
      </c>
    </row>
    <row r="6687" spans="19:19" ht="20.25" customHeight="1">
      <c r="S6687" s="108" t="e">
        <f>일위대가집계표!#REF!</f>
        <v>#REF!</v>
      </c>
    </row>
    <row r="6688" spans="19:19" ht="20.25" customHeight="1">
      <c r="S6688" s="108" t="e">
        <f>일위대가집계표!#REF!</f>
        <v>#REF!</v>
      </c>
    </row>
    <row r="6689" spans="19:19" ht="20.25" customHeight="1">
      <c r="S6689" s="108" t="e">
        <f>일위대가집계표!#REF!</f>
        <v>#REF!</v>
      </c>
    </row>
    <row r="6690" spans="19:19" ht="20.25" customHeight="1">
      <c r="S6690" s="108" t="e">
        <f>일위대가집계표!#REF!</f>
        <v>#REF!</v>
      </c>
    </row>
    <row r="6691" spans="19:19" ht="20.25" customHeight="1">
      <c r="S6691" s="108" t="e">
        <f>일위대가집계표!#REF!</f>
        <v>#REF!</v>
      </c>
    </row>
    <row r="6692" spans="19:19" ht="20.25" customHeight="1">
      <c r="S6692" s="108" t="e">
        <f>일위대가집계표!#REF!</f>
        <v>#REF!</v>
      </c>
    </row>
    <row r="6693" spans="19:19" ht="20.25" customHeight="1">
      <c r="S6693" s="108" t="e">
        <f>일위대가집계표!#REF!</f>
        <v>#REF!</v>
      </c>
    </row>
    <row r="6694" spans="19:19" ht="20.25" customHeight="1">
      <c r="S6694" s="108" t="e">
        <f>일위대가집계표!#REF!</f>
        <v>#REF!</v>
      </c>
    </row>
    <row r="6695" spans="19:19" ht="20.25" customHeight="1">
      <c r="S6695" s="108" t="e">
        <f>일위대가집계표!#REF!</f>
        <v>#REF!</v>
      </c>
    </row>
    <row r="6696" spans="19:19" ht="20.25" customHeight="1">
      <c r="S6696" s="108" t="e">
        <f>일위대가집계표!#REF!</f>
        <v>#REF!</v>
      </c>
    </row>
    <row r="6697" spans="19:19" ht="20.25" customHeight="1">
      <c r="S6697" s="108" t="e">
        <f>일위대가집계표!#REF!</f>
        <v>#REF!</v>
      </c>
    </row>
    <row r="6698" spans="19:19" ht="20.25" customHeight="1">
      <c r="S6698" s="108" t="e">
        <f>일위대가집계표!#REF!</f>
        <v>#REF!</v>
      </c>
    </row>
    <row r="6699" spans="19:19" ht="20.25" customHeight="1">
      <c r="S6699" s="108" t="e">
        <f>일위대가집계표!#REF!</f>
        <v>#REF!</v>
      </c>
    </row>
    <row r="6700" spans="19:19" ht="20.25" customHeight="1">
      <c r="S6700" s="108" t="e">
        <f>일위대가집계표!#REF!</f>
        <v>#REF!</v>
      </c>
    </row>
    <row r="6701" spans="19:19" ht="20.25" customHeight="1">
      <c r="S6701" s="108" t="e">
        <f>일위대가집계표!#REF!</f>
        <v>#REF!</v>
      </c>
    </row>
    <row r="6702" spans="19:19" ht="20.25" customHeight="1">
      <c r="S6702" s="108" t="e">
        <f>일위대가집계표!#REF!</f>
        <v>#REF!</v>
      </c>
    </row>
    <row r="6703" spans="19:19" ht="20.25" customHeight="1">
      <c r="S6703" s="108" t="e">
        <f>일위대가집계표!#REF!</f>
        <v>#REF!</v>
      </c>
    </row>
    <row r="6704" spans="19:19" ht="20.25" customHeight="1">
      <c r="S6704" s="108" t="e">
        <f>일위대가집계표!#REF!</f>
        <v>#REF!</v>
      </c>
    </row>
    <row r="6705" spans="19:19" ht="20.25" customHeight="1">
      <c r="S6705" s="108" t="e">
        <f>일위대가집계표!#REF!</f>
        <v>#REF!</v>
      </c>
    </row>
    <row r="6706" spans="19:19" ht="20.25" customHeight="1">
      <c r="S6706" s="108" t="e">
        <f>일위대가집계표!#REF!</f>
        <v>#REF!</v>
      </c>
    </row>
    <row r="6707" spans="19:19" ht="20.25" customHeight="1">
      <c r="S6707" s="108" t="e">
        <f>일위대가집계표!#REF!</f>
        <v>#REF!</v>
      </c>
    </row>
    <row r="6708" spans="19:19" ht="20.25" customHeight="1">
      <c r="S6708" s="108" t="e">
        <f>일위대가집계표!#REF!</f>
        <v>#REF!</v>
      </c>
    </row>
    <row r="6709" spans="19:19" ht="20.25" customHeight="1">
      <c r="S6709" s="108" t="e">
        <f>일위대가집계표!#REF!</f>
        <v>#REF!</v>
      </c>
    </row>
    <row r="6710" spans="19:19" ht="20.25" customHeight="1">
      <c r="S6710" s="108" t="e">
        <f>일위대가집계표!#REF!</f>
        <v>#REF!</v>
      </c>
    </row>
    <row r="6711" spans="19:19" ht="20.25" customHeight="1">
      <c r="S6711" s="108" t="e">
        <f>일위대가집계표!#REF!</f>
        <v>#REF!</v>
      </c>
    </row>
    <row r="6712" spans="19:19" ht="20.25" customHeight="1">
      <c r="S6712" s="108" t="e">
        <f>일위대가집계표!#REF!</f>
        <v>#REF!</v>
      </c>
    </row>
    <row r="6713" spans="19:19" ht="20.25" customHeight="1">
      <c r="S6713" s="108" t="e">
        <f>일위대가집계표!#REF!</f>
        <v>#REF!</v>
      </c>
    </row>
    <row r="6714" spans="19:19" ht="20.25" customHeight="1">
      <c r="S6714" s="108" t="e">
        <f>일위대가집계표!#REF!</f>
        <v>#REF!</v>
      </c>
    </row>
    <row r="6715" spans="19:19" ht="20.25" customHeight="1">
      <c r="S6715" s="108" t="e">
        <f>일위대가집계표!#REF!</f>
        <v>#REF!</v>
      </c>
    </row>
    <row r="6716" spans="19:19" ht="20.25" customHeight="1">
      <c r="S6716" s="108" t="e">
        <f>일위대가집계표!#REF!</f>
        <v>#REF!</v>
      </c>
    </row>
    <row r="6717" spans="19:19" ht="20.25" customHeight="1">
      <c r="S6717" s="108" t="e">
        <f>일위대가집계표!#REF!</f>
        <v>#REF!</v>
      </c>
    </row>
    <row r="6718" spans="19:19" ht="20.25" customHeight="1">
      <c r="S6718" s="108" t="e">
        <f>일위대가집계표!#REF!</f>
        <v>#REF!</v>
      </c>
    </row>
    <row r="6719" spans="19:19" ht="20.25" customHeight="1">
      <c r="S6719" s="108" t="e">
        <f>일위대가집계표!#REF!</f>
        <v>#REF!</v>
      </c>
    </row>
    <row r="6720" spans="19:19" ht="20.25" customHeight="1">
      <c r="S6720" s="108" t="e">
        <f>일위대가집계표!#REF!</f>
        <v>#REF!</v>
      </c>
    </row>
    <row r="6721" spans="19:19" ht="20.25" customHeight="1">
      <c r="S6721" s="108" t="e">
        <f>일위대가집계표!#REF!</f>
        <v>#REF!</v>
      </c>
    </row>
    <row r="6722" spans="19:19" ht="20.25" customHeight="1">
      <c r="S6722" s="108" t="e">
        <f>일위대가집계표!#REF!</f>
        <v>#REF!</v>
      </c>
    </row>
    <row r="6723" spans="19:19" ht="20.25" customHeight="1">
      <c r="S6723" s="108" t="e">
        <f>일위대가집계표!#REF!</f>
        <v>#REF!</v>
      </c>
    </row>
    <row r="6724" spans="19:19" ht="20.25" customHeight="1">
      <c r="S6724" s="108" t="e">
        <f>일위대가집계표!#REF!</f>
        <v>#REF!</v>
      </c>
    </row>
    <row r="6725" spans="19:19" ht="20.25" customHeight="1">
      <c r="S6725" s="108" t="e">
        <f>일위대가집계표!#REF!</f>
        <v>#REF!</v>
      </c>
    </row>
    <row r="6726" spans="19:19" ht="20.25" customHeight="1">
      <c r="S6726" s="108" t="e">
        <f>일위대가집계표!#REF!</f>
        <v>#REF!</v>
      </c>
    </row>
    <row r="6727" spans="19:19" ht="20.25" customHeight="1">
      <c r="S6727" s="108" t="e">
        <f>일위대가집계표!#REF!</f>
        <v>#REF!</v>
      </c>
    </row>
    <row r="6728" spans="19:19" ht="20.25" customHeight="1">
      <c r="S6728" s="108" t="e">
        <f>일위대가집계표!#REF!</f>
        <v>#REF!</v>
      </c>
    </row>
    <row r="6729" spans="19:19" ht="20.25" customHeight="1">
      <c r="S6729" s="108" t="e">
        <f>일위대가집계표!#REF!</f>
        <v>#REF!</v>
      </c>
    </row>
    <row r="6730" spans="19:19" ht="20.25" customHeight="1">
      <c r="S6730" s="108" t="e">
        <f>일위대가집계표!#REF!</f>
        <v>#REF!</v>
      </c>
    </row>
    <row r="6731" spans="19:19" ht="20.25" customHeight="1">
      <c r="S6731" s="108" t="e">
        <f>일위대가집계표!#REF!</f>
        <v>#REF!</v>
      </c>
    </row>
    <row r="6732" spans="19:19" ht="20.25" customHeight="1">
      <c r="S6732" s="108" t="e">
        <f>일위대가집계표!#REF!</f>
        <v>#REF!</v>
      </c>
    </row>
    <row r="6733" spans="19:19" ht="20.25" customHeight="1">
      <c r="S6733" s="108" t="e">
        <f>일위대가집계표!#REF!</f>
        <v>#REF!</v>
      </c>
    </row>
    <row r="6734" spans="19:19" ht="20.25" customHeight="1">
      <c r="S6734" s="108" t="e">
        <f>일위대가집계표!#REF!</f>
        <v>#REF!</v>
      </c>
    </row>
    <row r="6735" spans="19:19" ht="20.25" customHeight="1">
      <c r="S6735" s="108" t="e">
        <f>일위대가집계표!#REF!</f>
        <v>#REF!</v>
      </c>
    </row>
    <row r="6736" spans="19:19" ht="20.25" customHeight="1">
      <c r="S6736" s="108" t="e">
        <f>일위대가집계표!#REF!</f>
        <v>#REF!</v>
      </c>
    </row>
    <row r="6737" spans="19:19" ht="20.25" customHeight="1">
      <c r="S6737" s="108" t="e">
        <f>일위대가집계표!#REF!</f>
        <v>#REF!</v>
      </c>
    </row>
    <row r="6738" spans="19:19" ht="20.25" customHeight="1">
      <c r="S6738" s="108" t="e">
        <f>일위대가집계표!#REF!</f>
        <v>#REF!</v>
      </c>
    </row>
    <row r="6739" spans="19:19" ht="20.25" customHeight="1">
      <c r="S6739" s="108" t="e">
        <f>일위대가집계표!#REF!</f>
        <v>#REF!</v>
      </c>
    </row>
    <row r="6740" spans="19:19" ht="20.25" customHeight="1">
      <c r="S6740" s="108" t="e">
        <f>일위대가집계표!#REF!</f>
        <v>#REF!</v>
      </c>
    </row>
    <row r="6741" spans="19:19" ht="20.25" customHeight="1">
      <c r="S6741" s="108" t="e">
        <f>일위대가집계표!#REF!</f>
        <v>#REF!</v>
      </c>
    </row>
    <row r="6742" spans="19:19" ht="20.25" customHeight="1">
      <c r="S6742" s="108" t="e">
        <f>일위대가집계표!#REF!</f>
        <v>#REF!</v>
      </c>
    </row>
    <row r="6743" spans="19:19" ht="20.25" customHeight="1">
      <c r="S6743" s="108" t="e">
        <f>일위대가집계표!#REF!</f>
        <v>#REF!</v>
      </c>
    </row>
    <row r="6744" spans="19:19" ht="20.25" customHeight="1">
      <c r="S6744" s="108" t="e">
        <f>일위대가집계표!#REF!</f>
        <v>#REF!</v>
      </c>
    </row>
    <row r="6745" spans="19:19" ht="20.25" customHeight="1">
      <c r="S6745" s="108" t="e">
        <f>일위대가집계표!#REF!</f>
        <v>#REF!</v>
      </c>
    </row>
    <row r="6746" spans="19:19" ht="20.25" customHeight="1">
      <c r="S6746" s="108" t="e">
        <f>일위대가집계표!#REF!</f>
        <v>#REF!</v>
      </c>
    </row>
    <row r="6747" spans="19:19" ht="20.25" customHeight="1">
      <c r="S6747" s="108" t="e">
        <f>일위대가집계표!#REF!</f>
        <v>#REF!</v>
      </c>
    </row>
    <row r="6748" spans="19:19" ht="20.25" customHeight="1">
      <c r="S6748" s="108" t="e">
        <f>일위대가집계표!#REF!</f>
        <v>#REF!</v>
      </c>
    </row>
    <row r="6749" spans="19:19" ht="20.25" customHeight="1">
      <c r="S6749" s="108" t="e">
        <f>일위대가집계표!#REF!</f>
        <v>#REF!</v>
      </c>
    </row>
    <row r="6750" spans="19:19" ht="20.25" customHeight="1">
      <c r="S6750" s="108" t="e">
        <f>일위대가집계표!#REF!</f>
        <v>#REF!</v>
      </c>
    </row>
    <row r="6751" spans="19:19" ht="20.25" customHeight="1">
      <c r="S6751" s="108" t="e">
        <f>일위대가집계표!#REF!</f>
        <v>#REF!</v>
      </c>
    </row>
    <row r="6752" spans="19:19" ht="20.25" customHeight="1">
      <c r="S6752" s="108" t="e">
        <f>일위대가집계표!#REF!</f>
        <v>#REF!</v>
      </c>
    </row>
    <row r="6753" spans="19:19" ht="20.25" customHeight="1">
      <c r="S6753" s="108" t="e">
        <f>일위대가집계표!#REF!</f>
        <v>#REF!</v>
      </c>
    </row>
    <row r="6754" spans="19:19" ht="20.25" customHeight="1">
      <c r="S6754" s="108" t="e">
        <f>일위대가집계표!#REF!</f>
        <v>#REF!</v>
      </c>
    </row>
    <row r="6755" spans="19:19" ht="20.25" customHeight="1">
      <c r="S6755" s="108" t="e">
        <f>일위대가집계표!#REF!</f>
        <v>#REF!</v>
      </c>
    </row>
    <row r="6756" spans="19:19" ht="20.25" customHeight="1">
      <c r="S6756" s="108" t="e">
        <f>일위대가집계표!#REF!</f>
        <v>#REF!</v>
      </c>
    </row>
    <row r="6757" spans="19:19" ht="20.25" customHeight="1">
      <c r="S6757" s="108" t="e">
        <f>일위대가집계표!#REF!</f>
        <v>#REF!</v>
      </c>
    </row>
    <row r="6758" spans="19:19" ht="20.25" customHeight="1">
      <c r="S6758" s="108" t="e">
        <f>일위대가집계표!#REF!</f>
        <v>#REF!</v>
      </c>
    </row>
    <row r="6759" spans="19:19" ht="20.25" customHeight="1">
      <c r="S6759" s="108" t="e">
        <f>일위대가집계표!#REF!</f>
        <v>#REF!</v>
      </c>
    </row>
    <row r="6760" spans="19:19" ht="20.25" customHeight="1">
      <c r="S6760" s="108" t="e">
        <f>일위대가집계표!#REF!</f>
        <v>#REF!</v>
      </c>
    </row>
    <row r="6761" spans="19:19" ht="20.25" customHeight="1">
      <c r="S6761" s="108" t="e">
        <f>일위대가집계표!#REF!</f>
        <v>#REF!</v>
      </c>
    </row>
    <row r="6762" spans="19:19" ht="20.25" customHeight="1">
      <c r="S6762" s="108" t="e">
        <f>일위대가집계표!#REF!</f>
        <v>#REF!</v>
      </c>
    </row>
    <row r="6763" spans="19:19" ht="20.25" customHeight="1">
      <c r="S6763" s="108" t="e">
        <f>일위대가집계표!#REF!</f>
        <v>#REF!</v>
      </c>
    </row>
    <row r="6764" spans="19:19" ht="20.25" customHeight="1">
      <c r="S6764" s="108" t="e">
        <f>일위대가집계표!#REF!</f>
        <v>#REF!</v>
      </c>
    </row>
    <row r="6765" spans="19:19" ht="20.25" customHeight="1">
      <c r="S6765" s="108" t="e">
        <f>일위대가집계표!#REF!</f>
        <v>#REF!</v>
      </c>
    </row>
    <row r="6766" spans="19:19" ht="20.25" customHeight="1">
      <c r="S6766" s="108" t="e">
        <f>일위대가집계표!#REF!</f>
        <v>#REF!</v>
      </c>
    </row>
    <row r="6767" spans="19:19" ht="20.25" customHeight="1">
      <c r="S6767" s="108" t="e">
        <f>일위대가집계표!#REF!</f>
        <v>#REF!</v>
      </c>
    </row>
    <row r="6768" spans="19:19" ht="20.25" customHeight="1">
      <c r="S6768" s="108" t="e">
        <f>일위대가집계표!#REF!</f>
        <v>#REF!</v>
      </c>
    </row>
    <row r="6769" spans="19:19" ht="20.25" customHeight="1">
      <c r="S6769" s="108" t="e">
        <f>일위대가집계표!#REF!</f>
        <v>#REF!</v>
      </c>
    </row>
    <row r="6770" spans="19:19" ht="20.25" customHeight="1">
      <c r="S6770" s="108" t="e">
        <f>일위대가집계표!#REF!</f>
        <v>#REF!</v>
      </c>
    </row>
    <row r="6771" spans="19:19" ht="20.25" customHeight="1">
      <c r="S6771" s="108" t="e">
        <f>일위대가집계표!#REF!</f>
        <v>#REF!</v>
      </c>
    </row>
    <row r="6772" spans="19:19" ht="20.25" customHeight="1">
      <c r="S6772" s="108" t="e">
        <f>일위대가집계표!#REF!</f>
        <v>#REF!</v>
      </c>
    </row>
    <row r="6773" spans="19:19" ht="20.25" customHeight="1">
      <c r="S6773" s="108" t="e">
        <f>일위대가집계표!#REF!</f>
        <v>#REF!</v>
      </c>
    </row>
    <row r="6774" spans="19:19" ht="20.25" customHeight="1">
      <c r="S6774" s="108" t="e">
        <f>일위대가집계표!#REF!</f>
        <v>#REF!</v>
      </c>
    </row>
    <row r="6775" spans="19:19" ht="20.25" customHeight="1">
      <c r="S6775" s="108" t="e">
        <f>일위대가집계표!#REF!</f>
        <v>#REF!</v>
      </c>
    </row>
    <row r="6776" spans="19:19" ht="20.25" customHeight="1">
      <c r="S6776" s="108" t="e">
        <f>일위대가집계표!#REF!</f>
        <v>#REF!</v>
      </c>
    </row>
    <row r="6777" spans="19:19" ht="20.25" customHeight="1">
      <c r="S6777" s="108" t="e">
        <f>일위대가집계표!#REF!</f>
        <v>#REF!</v>
      </c>
    </row>
    <row r="6778" spans="19:19" ht="20.25" customHeight="1">
      <c r="S6778" s="108" t="e">
        <f>일위대가집계표!#REF!</f>
        <v>#REF!</v>
      </c>
    </row>
    <row r="6779" spans="19:19" ht="20.25" customHeight="1">
      <c r="S6779" s="108" t="e">
        <f>일위대가집계표!#REF!</f>
        <v>#REF!</v>
      </c>
    </row>
    <row r="6780" spans="19:19" ht="20.25" customHeight="1">
      <c r="S6780" s="108" t="e">
        <f>일위대가집계표!#REF!</f>
        <v>#REF!</v>
      </c>
    </row>
    <row r="6781" spans="19:19" ht="20.25" customHeight="1">
      <c r="S6781" s="108" t="e">
        <f>일위대가집계표!#REF!</f>
        <v>#REF!</v>
      </c>
    </row>
    <row r="6782" spans="19:19" ht="20.25" customHeight="1">
      <c r="S6782" s="108" t="e">
        <f>일위대가집계표!#REF!</f>
        <v>#REF!</v>
      </c>
    </row>
    <row r="6783" spans="19:19" ht="20.25" customHeight="1">
      <c r="S6783" s="108" t="e">
        <f>일위대가집계표!#REF!</f>
        <v>#REF!</v>
      </c>
    </row>
    <row r="6784" spans="19:19" ht="20.25" customHeight="1">
      <c r="S6784" s="108" t="e">
        <f>일위대가집계표!#REF!</f>
        <v>#REF!</v>
      </c>
    </row>
    <row r="6785" spans="19:19" ht="20.25" customHeight="1">
      <c r="S6785" s="108" t="e">
        <f>일위대가집계표!#REF!</f>
        <v>#REF!</v>
      </c>
    </row>
    <row r="6786" spans="19:19" ht="20.25" customHeight="1">
      <c r="S6786" s="108" t="e">
        <f>일위대가집계표!#REF!</f>
        <v>#REF!</v>
      </c>
    </row>
    <row r="6787" spans="19:19" ht="20.25" customHeight="1">
      <c r="S6787" s="108" t="e">
        <f>일위대가집계표!#REF!</f>
        <v>#REF!</v>
      </c>
    </row>
    <row r="6788" spans="19:19" ht="20.25" customHeight="1">
      <c r="S6788" s="108" t="e">
        <f>일위대가집계표!#REF!</f>
        <v>#REF!</v>
      </c>
    </row>
    <row r="6789" spans="19:19" ht="20.25" customHeight="1">
      <c r="S6789" s="108" t="e">
        <f>일위대가집계표!#REF!</f>
        <v>#REF!</v>
      </c>
    </row>
    <row r="6790" spans="19:19" ht="20.25" customHeight="1">
      <c r="S6790" s="108" t="e">
        <f>일위대가집계표!#REF!</f>
        <v>#REF!</v>
      </c>
    </row>
    <row r="6791" spans="19:19" ht="20.25" customHeight="1">
      <c r="S6791" s="108" t="e">
        <f>일위대가집계표!#REF!</f>
        <v>#REF!</v>
      </c>
    </row>
    <row r="6792" spans="19:19" ht="20.25" customHeight="1">
      <c r="S6792" s="108" t="e">
        <f>일위대가집계표!#REF!</f>
        <v>#REF!</v>
      </c>
    </row>
    <row r="6793" spans="19:19" ht="20.25" customHeight="1">
      <c r="S6793" s="108" t="e">
        <f>일위대가집계표!#REF!</f>
        <v>#REF!</v>
      </c>
    </row>
    <row r="6794" spans="19:19" ht="20.25" customHeight="1">
      <c r="S6794" s="108" t="e">
        <f>일위대가집계표!#REF!</f>
        <v>#REF!</v>
      </c>
    </row>
    <row r="6795" spans="19:19" ht="20.25" customHeight="1">
      <c r="S6795" s="108" t="e">
        <f>일위대가집계표!#REF!</f>
        <v>#REF!</v>
      </c>
    </row>
    <row r="6796" spans="19:19" ht="20.25" customHeight="1">
      <c r="S6796" s="108" t="e">
        <f>일위대가집계표!#REF!</f>
        <v>#REF!</v>
      </c>
    </row>
    <row r="6797" spans="19:19" ht="20.25" customHeight="1">
      <c r="S6797" s="108" t="e">
        <f>일위대가집계표!#REF!</f>
        <v>#REF!</v>
      </c>
    </row>
    <row r="6798" spans="19:19" ht="20.25" customHeight="1">
      <c r="S6798" s="108" t="e">
        <f>일위대가집계표!#REF!</f>
        <v>#REF!</v>
      </c>
    </row>
    <row r="6799" spans="19:19" ht="20.25" customHeight="1">
      <c r="S6799" s="108" t="e">
        <f>일위대가집계표!#REF!</f>
        <v>#REF!</v>
      </c>
    </row>
    <row r="6800" spans="19:19" ht="20.25" customHeight="1">
      <c r="S6800" s="108" t="e">
        <f>일위대가집계표!#REF!</f>
        <v>#REF!</v>
      </c>
    </row>
    <row r="6801" spans="13:19" ht="20.25" customHeight="1">
      <c r="S6801" s="108" t="e">
        <f>일위대가집계표!#REF!</f>
        <v>#REF!</v>
      </c>
    </row>
    <row r="6802" spans="13:19" ht="20.25" customHeight="1">
      <c r="S6802" s="108" t="e">
        <f>일위대가집계표!#REF!</f>
        <v>#REF!</v>
      </c>
    </row>
    <row r="6803" spans="13:19" ht="20.25" customHeight="1">
      <c r="S6803" s="108" t="e">
        <f>일위대가집계표!#REF!</f>
        <v>#REF!</v>
      </c>
    </row>
    <row r="6804" spans="13:19" ht="20.25" customHeight="1">
      <c r="S6804" s="108" t="e">
        <f>일위대가집계표!#REF!</f>
        <v>#REF!</v>
      </c>
    </row>
    <row r="6805" spans="13:19" ht="20.25" customHeight="1">
      <c r="S6805" s="108" t="e">
        <f>일위대가집계표!#REF!</f>
        <v>#REF!</v>
      </c>
    </row>
    <row r="6806" spans="13:19" ht="20.25" customHeight="1">
      <c r="S6806" s="108" t="e">
        <f>일위대가집계표!#REF!</f>
        <v>#REF!</v>
      </c>
    </row>
    <row r="6807" spans="13:19" ht="20.25" customHeight="1">
      <c r="S6807" s="108" t="e">
        <f>일위대가집계표!#REF!</f>
        <v>#REF!</v>
      </c>
    </row>
    <row r="6808" spans="13:19" ht="20.25" customHeight="1">
      <c r="M6808" s="107" t="e">
        <f>일위대가집계표!#REF!</f>
        <v>#REF!</v>
      </c>
      <c r="S6808" s="108" t="e">
        <f>일위대가집계표!#REF!</f>
        <v>#REF!</v>
      </c>
    </row>
    <row r="6809" spans="13:19" ht="20.25" customHeight="1">
      <c r="O6809" s="107" t="e">
        <f>일위대가집계표!#REF!</f>
        <v>#REF!</v>
      </c>
      <c r="S6809" s="108" t="e">
        <f>일위대가집계표!#REF!</f>
        <v>#REF!</v>
      </c>
    </row>
    <row r="6810" spans="13:19" ht="20.25" customHeight="1">
      <c r="S6810" s="108" t="e">
        <f>일위대가집계표!#REF!</f>
        <v>#REF!</v>
      </c>
    </row>
    <row r="6811" spans="13:19" ht="20.25" customHeight="1">
      <c r="S6811" s="108" t="e">
        <f>일위대가집계표!#REF!</f>
        <v>#REF!</v>
      </c>
    </row>
    <row r="6812" spans="13:19" ht="20.25" customHeight="1">
      <c r="S6812" s="108" t="e">
        <f>일위대가집계표!#REF!</f>
        <v>#REF!</v>
      </c>
    </row>
    <row r="6813" spans="13:19" ht="20.25" customHeight="1">
      <c r="S6813" s="108" t="e">
        <f>일위대가집계표!#REF!</f>
        <v>#REF!</v>
      </c>
    </row>
    <row r="6814" spans="13:19" ht="20.25" customHeight="1">
      <c r="S6814" s="108" t="e">
        <f>일위대가집계표!#REF!</f>
        <v>#REF!</v>
      </c>
    </row>
    <row r="6815" spans="13:19" ht="20.25" customHeight="1">
      <c r="S6815" s="108" t="e">
        <f>일위대가집계표!#REF!</f>
        <v>#REF!</v>
      </c>
    </row>
    <row r="6816" spans="13:19" ht="20.25" customHeight="1">
      <c r="S6816" s="108" t="e">
        <f>일위대가집계표!#REF!</f>
        <v>#REF!</v>
      </c>
    </row>
    <row r="6817" spans="19:19" ht="20.25" customHeight="1">
      <c r="S6817" s="108" t="e">
        <f>일위대가집계표!#REF!</f>
        <v>#REF!</v>
      </c>
    </row>
    <row r="6818" spans="19:19" ht="20.25" customHeight="1">
      <c r="S6818" s="108" t="e">
        <f>일위대가집계표!#REF!</f>
        <v>#REF!</v>
      </c>
    </row>
    <row r="6819" spans="19:19" ht="20.25" customHeight="1">
      <c r="S6819" s="108" t="e">
        <f>일위대가집계표!#REF!</f>
        <v>#REF!</v>
      </c>
    </row>
    <row r="6820" spans="19:19" ht="20.25" customHeight="1">
      <c r="S6820" s="108" t="e">
        <f>일위대가집계표!#REF!</f>
        <v>#REF!</v>
      </c>
    </row>
    <row r="6821" spans="19:19" ht="20.25" customHeight="1">
      <c r="S6821" s="108" t="e">
        <f>일위대가집계표!#REF!</f>
        <v>#REF!</v>
      </c>
    </row>
    <row r="6822" spans="19:19" ht="20.25" customHeight="1">
      <c r="S6822" s="108" t="e">
        <f>일위대가집계표!#REF!</f>
        <v>#REF!</v>
      </c>
    </row>
    <row r="6823" spans="19:19" ht="20.25" customHeight="1">
      <c r="S6823" s="108" t="e">
        <f>일위대가집계표!#REF!</f>
        <v>#REF!</v>
      </c>
    </row>
    <row r="6824" spans="19:19" ht="20.25" customHeight="1">
      <c r="S6824" s="108" t="e">
        <f>일위대가집계표!#REF!</f>
        <v>#REF!</v>
      </c>
    </row>
    <row r="6825" spans="19:19" ht="20.25" customHeight="1">
      <c r="S6825" s="108" t="e">
        <f>일위대가집계표!#REF!</f>
        <v>#REF!</v>
      </c>
    </row>
    <row r="6826" spans="19:19" ht="20.25" customHeight="1">
      <c r="S6826" s="108" t="e">
        <f>일위대가집계표!#REF!</f>
        <v>#REF!</v>
      </c>
    </row>
    <row r="6827" spans="19:19" ht="20.25" customHeight="1">
      <c r="S6827" s="108" t="e">
        <f>일위대가집계표!#REF!</f>
        <v>#REF!</v>
      </c>
    </row>
    <row r="6828" spans="19:19" ht="20.25" customHeight="1">
      <c r="S6828" s="108" t="e">
        <f>일위대가집계표!#REF!</f>
        <v>#REF!</v>
      </c>
    </row>
    <row r="6829" spans="19:19" ht="20.25" customHeight="1">
      <c r="S6829" s="108" t="e">
        <f>일위대가집계표!#REF!</f>
        <v>#REF!</v>
      </c>
    </row>
    <row r="6830" spans="19:19" ht="20.25" customHeight="1">
      <c r="S6830" s="108" t="e">
        <f>일위대가집계표!#REF!</f>
        <v>#REF!</v>
      </c>
    </row>
    <row r="6831" spans="19:19" ht="20.25" customHeight="1">
      <c r="S6831" s="108" t="e">
        <f>일위대가집계표!#REF!</f>
        <v>#REF!</v>
      </c>
    </row>
    <row r="6832" spans="19:19" ht="20.25" customHeight="1">
      <c r="S6832" s="108" t="e">
        <f>일위대가집계표!#REF!</f>
        <v>#REF!</v>
      </c>
    </row>
    <row r="6833" spans="19:19" ht="20.25" customHeight="1">
      <c r="S6833" s="108" t="e">
        <f>일위대가집계표!#REF!</f>
        <v>#REF!</v>
      </c>
    </row>
    <row r="6834" spans="19:19" ht="20.25" customHeight="1">
      <c r="S6834" s="108" t="e">
        <f>일위대가집계표!#REF!</f>
        <v>#REF!</v>
      </c>
    </row>
    <row r="6835" spans="19:19" ht="20.25" customHeight="1">
      <c r="S6835" s="108" t="e">
        <f>일위대가집계표!#REF!</f>
        <v>#REF!</v>
      </c>
    </row>
    <row r="6836" spans="19:19" ht="20.25" customHeight="1">
      <c r="S6836" s="108" t="e">
        <f>일위대가집계표!#REF!</f>
        <v>#REF!</v>
      </c>
    </row>
    <row r="6837" spans="19:19" ht="20.25" customHeight="1">
      <c r="S6837" s="108" t="e">
        <f>일위대가집계표!#REF!</f>
        <v>#REF!</v>
      </c>
    </row>
    <row r="6838" spans="19:19" ht="20.25" customHeight="1">
      <c r="S6838" s="108" t="e">
        <f>일위대가집계표!#REF!</f>
        <v>#REF!</v>
      </c>
    </row>
    <row r="6839" spans="19:19" ht="20.25" customHeight="1">
      <c r="S6839" s="108" t="e">
        <f>일위대가집계표!#REF!</f>
        <v>#REF!</v>
      </c>
    </row>
    <row r="6840" spans="19:19" ht="20.25" customHeight="1">
      <c r="S6840" s="108" t="e">
        <f>일위대가집계표!#REF!</f>
        <v>#REF!</v>
      </c>
    </row>
    <row r="6841" spans="19:19" ht="20.25" customHeight="1">
      <c r="S6841" s="108" t="e">
        <f>일위대가집계표!#REF!</f>
        <v>#REF!</v>
      </c>
    </row>
    <row r="6842" spans="19:19" ht="20.25" customHeight="1">
      <c r="S6842" s="108" t="e">
        <f>일위대가집계표!#REF!</f>
        <v>#REF!</v>
      </c>
    </row>
    <row r="6843" spans="19:19" ht="20.25" customHeight="1">
      <c r="S6843" s="108" t="e">
        <f>일위대가집계표!#REF!</f>
        <v>#REF!</v>
      </c>
    </row>
    <row r="6844" spans="19:19" ht="20.25" customHeight="1">
      <c r="S6844" s="108" t="e">
        <f>일위대가집계표!#REF!</f>
        <v>#REF!</v>
      </c>
    </row>
    <row r="6845" spans="19:19" ht="20.25" customHeight="1">
      <c r="S6845" s="108" t="e">
        <f>일위대가집계표!#REF!</f>
        <v>#REF!</v>
      </c>
    </row>
    <row r="6846" spans="19:19" ht="20.25" customHeight="1">
      <c r="S6846" s="108" t="e">
        <f>일위대가집계표!#REF!</f>
        <v>#REF!</v>
      </c>
    </row>
    <row r="6847" spans="19:19" ht="20.25" customHeight="1">
      <c r="S6847" s="108" t="e">
        <f>일위대가집계표!#REF!</f>
        <v>#REF!</v>
      </c>
    </row>
    <row r="6848" spans="19:19" ht="20.25" customHeight="1">
      <c r="S6848" s="108" t="e">
        <f>일위대가집계표!#REF!</f>
        <v>#REF!</v>
      </c>
    </row>
    <row r="6849" spans="19:19" ht="20.25" customHeight="1">
      <c r="S6849" s="108" t="e">
        <f>일위대가집계표!#REF!</f>
        <v>#REF!</v>
      </c>
    </row>
    <row r="6850" spans="19:19" ht="20.25" customHeight="1">
      <c r="S6850" s="108" t="e">
        <f>일위대가집계표!#REF!</f>
        <v>#REF!</v>
      </c>
    </row>
    <row r="6851" spans="19:19" ht="20.25" customHeight="1">
      <c r="S6851" s="108" t="e">
        <f>일위대가집계표!#REF!</f>
        <v>#REF!</v>
      </c>
    </row>
    <row r="6852" spans="19:19" ht="20.25" customHeight="1">
      <c r="S6852" s="108" t="e">
        <f>일위대가집계표!#REF!</f>
        <v>#REF!</v>
      </c>
    </row>
    <row r="6853" spans="19:19" ht="20.25" customHeight="1">
      <c r="S6853" s="108" t="e">
        <f>일위대가집계표!#REF!</f>
        <v>#REF!</v>
      </c>
    </row>
    <row r="6854" spans="19:19" ht="20.25" customHeight="1">
      <c r="S6854" s="108" t="e">
        <f>일위대가집계표!#REF!</f>
        <v>#REF!</v>
      </c>
    </row>
    <row r="6855" spans="19:19" ht="20.25" customHeight="1">
      <c r="S6855" s="108" t="e">
        <f>일위대가집계표!#REF!</f>
        <v>#REF!</v>
      </c>
    </row>
    <row r="6856" spans="19:19" ht="20.25" customHeight="1">
      <c r="S6856" s="108" t="e">
        <f>일위대가집계표!#REF!</f>
        <v>#REF!</v>
      </c>
    </row>
    <row r="6857" spans="19:19" ht="20.25" customHeight="1">
      <c r="S6857" s="108" t="e">
        <f>일위대가집계표!#REF!</f>
        <v>#REF!</v>
      </c>
    </row>
    <row r="6858" spans="19:19" ht="20.25" customHeight="1">
      <c r="S6858" s="108" t="e">
        <f>일위대가집계표!#REF!</f>
        <v>#REF!</v>
      </c>
    </row>
    <row r="6859" spans="19:19" ht="20.25" customHeight="1">
      <c r="S6859" s="108" t="e">
        <f>일위대가집계표!#REF!</f>
        <v>#REF!</v>
      </c>
    </row>
    <row r="6860" spans="19:19" ht="20.25" customHeight="1">
      <c r="S6860" s="108" t="e">
        <f>일위대가집계표!#REF!</f>
        <v>#REF!</v>
      </c>
    </row>
    <row r="6861" spans="19:19" ht="20.25" customHeight="1">
      <c r="S6861" s="108" t="e">
        <f>일위대가집계표!#REF!</f>
        <v>#REF!</v>
      </c>
    </row>
    <row r="6862" spans="19:19" ht="20.25" customHeight="1">
      <c r="S6862" s="108" t="e">
        <f>일위대가집계표!#REF!</f>
        <v>#REF!</v>
      </c>
    </row>
    <row r="6863" spans="19:19" ht="20.25" customHeight="1">
      <c r="S6863" s="108" t="e">
        <f>일위대가집계표!#REF!</f>
        <v>#REF!</v>
      </c>
    </row>
    <row r="6864" spans="19:19" ht="20.25" customHeight="1">
      <c r="S6864" s="108" t="e">
        <f>일위대가집계표!#REF!</f>
        <v>#REF!</v>
      </c>
    </row>
    <row r="6865" spans="19:19" ht="20.25" customHeight="1">
      <c r="S6865" s="108" t="e">
        <f>일위대가집계표!#REF!</f>
        <v>#REF!</v>
      </c>
    </row>
    <row r="6866" spans="19:19" ht="20.25" customHeight="1">
      <c r="S6866" s="108" t="e">
        <f>일위대가집계표!#REF!</f>
        <v>#REF!</v>
      </c>
    </row>
    <row r="6867" spans="19:19" ht="20.25" customHeight="1">
      <c r="S6867" s="108" t="e">
        <f>일위대가집계표!#REF!</f>
        <v>#REF!</v>
      </c>
    </row>
    <row r="6868" spans="19:19" ht="20.25" customHeight="1">
      <c r="S6868" s="108" t="e">
        <f>일위대가집계표!#REF!</f>
        <v>#REF!</v>
      </c>
    </row>
    <row r="6869" spans="19:19" ht="20.25" customHeight="1">
      <c r="S6869" s="108" t="e">
        <f>일위대가집계표!#REF!</f>
        <v>#REF!</v>
      </c>
    </row>
    <row r="6870" spans="19:19" ht="20.25" customHeight="1">
      <c r="S6870" s="108" t="e">
        <f>일위대가집계표!#REF!</f>
        <v>#REF!</v>
      </c>
    </row>
    <row r="6871" spans="19:19" ht="20.25" customHeight="1">
      <c r="S6871" s="108" t="e">
        <f>일위대가집계표!#REF!</f>
        <v>#REF!</v>
      </c>
    </row>
    <row r="6872" spans="19:19" ht="20.25" customHeight="1">
      <c r="S6872" s="108" t="e">
        <f>일위대가집계표!#REF!</f>
        <v>#REF!</v>
      </c>
    </row>
    <row r="6873" spans="19:19" ht="20.25" customHeight="1">
      <c r="S6873" s="108" t="e">
        <f>일위대가집계표!#REF!</f>
        <v>#REF!</v>
      </c>
    </row>
    <row r="6874" spans="19:19" ht="20.25" customHeight="1">
      <c r="S6874" s="108" t="e">
        <f>일위대가집계표!#REF!</f>
        <v>#REF!</v>
      </c>
    </row>
    <row r="6875" spans="19:19" ht="20.25" customHeight="1">
      <c r="S6875" s="108" t="e">
        <f>일위대가집계표!#REF!</f>
        <v>#REF!</v>
      </c>
    </row>
    <row r="6876" spans="19:19" ht="20.25" customHeight="1">
      <c r="S6876" s="108" t="e">
        <f>일위대가집계표!#REF!</f>
        <v>#REF!</v>
      </c>
    </row>
    <row r="6877" spans="19:19" ht="20.25" customHeight="1">
      <c r="S6877" s="108" t="e">
        <f>일위대가집계표!#REF!</f>
        <v>#REF!</v>
      </c>
    </row>
    <row r="6878" spans="19:19" ht="20.25" customHeight="1">
      <c r="S6878" s="108" t="e">
        <f>일위대가집계표!#REF!</f>
        <v>#REF!</v>
      </c>
    </row>
    <row r="6879" spans="19:19" ht="20.25" customHeight="1">
      <c r="S6879" s="108" t="e">
        <f>일위대가집계표!#REF!</f>
        <v>#REF!</v>
      </c>
    </row>
    <row r="6880" spans="19:19" ht="20.25" customHeight="1">
      <c r="S6880" s="108" t="e">
        <f>일위대가집계표!#REF!</f>
        <v>#REF!</v>
      </c>
    </row>
    <row r="6881" spans="19:19" ht="20.25" customHeight="1">
      <c r="S6881" s="108" t="e">
        <f>일위대가집계표!#REF!</f>
        <v>#REF!</v>
      </c>
    </row>
    <row r="6882" spans="19:19" ht="20.25" customHeight="1">
      <c r="S6882" s="108" t="e">
        <f>일위대가집계표!#REF!</f>
        <v>#REF!</v>
      </c>
    </row>
    <row r="6883" spans="19:19" ht="20.25" customHeight="1">
      <c r="S6883" s="108" t="e">
        <f>일위대가집계표!#REF!</f>
        <v>#REF!</v>
      </c>
    </row>
    <row r="6884" spans="19:19" ht="20.25" customHeight="1">
      <c r="S6884" s="108" t="e">
        <f>일위대가집계표!#REF!</f>
        <v>#REF!</v>
      </c>
    </row>
    <row r="6885" spans="19:19" ht="20.25" customHeight="1">
      <c r="S6885" s="108" t="e">
        <f>일위대가집계표!#REF!</f>
        <v>#REF!</v>
      </c>
    </row>
    <row r="6886" spans="19:19" ht="20.25" customHeight="1">
      <c r="S6886" s="108" t="e">
        <f>일위대가집계표!#REF!</f>
        <v>#REF!</v>
      </c>
    </row>
    <row r="6887" spans="19:19" ht="20.25" customHeight="1">
      <c r="S6887" s="108" t="e">
        <f>일위대가집계표!#REF!</f>
        <v>#REF!</v>
      </c>
    </row>
    <row r="6888" spans="19:19" ht="20.25" customHeight="1">
      <c r="S6888" s="108" t="e">
        <f>일위대가집계표!#REF!</f>
        <v>#REF!</v>
      </c>
    </row>
    <row r="6889" spans="19:19" ht="20.25" customHeight="1">
      <c r="S6889" s="108" t="e">
        <f>일위대가집계표!#REF!</f>
        <v>#REF!</v>
      </c>
    </row>
    <row r="6890" spans="19:19" ht="20.25" customHeight="1">
      <c r="S6890" s="108" t="e">
        <f>일위대가집계표!#REF!</f>
        <v>#REF!</v>
      </c>
    </row>
    <row r="6891" spans="19:19" ht="20.25" customHeight="1">
      <c r="S6891" s="108" t="e">
        <f>일위대가집계표!#REF!</f>
        <v>#REF!</v>
      </c>
    </row>
    <row r="6892" spans="19:19" ht="20.25" customHeight="1">
      <c r="S6892" s="108" t="e">
        <f>일위대가집계표!#REF!</f>
        <v>#REF!</v>
      </c>
    </row>
    <row r="6893" spans="19:19" ht="20.25" customHeight="1">
      <c r="S6893" s="108" t="e">
        <f>일위대가집계표!#REF!</f>
        <v>#REF!</v>
      </c>
    </row>
    <row r="6894" spans="19:19" ht="20.25" customHeight="1">
      <c r="S6894" s="108" t="e">
        <f>일위대가집계표!#REF!</f>
        <v>#REF!</v>
      </c>
    </row>
    <row r="6895" spans="19:19" ht="20.25" customHeight="1">
      <c r="S6895" s="108" t="e">
        <f>일위대가집계표!#REF!</f>
        <v>#REF!</v>
      </c>
    </row>
    <row r="6896" spans="19:19" ht="20.25" customHeight="1">
      <c r="S6896" s="108" t="e">
        <f>일위대가집계표!#REF!</f>
        <v>#REF!</v>
      </c>
    </row>
    <row r="6897" spans="19:19" ht="20.25" customHeight="1">
      <c r="S6897" s="108" t="e">
        <f>일위대가집계표!#REF!</f>
        <v>#REF!</v>
      </c>
    </row>
    <row r="6898" spans="19:19" ht="20.25" customHeight="1">
      <c r="S6898" s="108" t="e">
        <f>일위대가집계표!#REF!</f>
        <v>#REF!</v>
      </c>
    </row>
    <row r="6899" spans="19:19" ht="20.25" customHeight="1">
      <c r="S6899" s="108" t="e">
        <f>일위대가집계표!#REF!</f>
        <v>#REF!</v>
      </c>
    </row>
    <row r="6900" spans="19:19" ht="20.25" customHeight="1">
      <c r="S6900" s="108" t="e">
        <f>일위대가집계표!#REF!</f>
        <v>#REF!</v>
      </c>
    </row>
    <row r="6901" spans="19:19" ht="20.25" customHeight="1">
      <c r="S6901" s="108" t="e">
        <f>일위대가집계표!#REF!</f>
        <v>#REF!</v>
      </c>
    </row>
    <row r="6902" spans="19:19" ht="20.25" customHeight="1">
      <c r="S6902" s="108" t="e">
        <f>일위대가집계표!#REF!</f>
        <v>#REF!</v>
      </c>
    </row>
    <row r="6903" spans="19:19" ht="20.25" customHeight="1">
      <c r="S6903" s="108" t="e">
        <f>일위대가집계표!#REF!</f>
        <v>#REF!</v>
      </c>
    </row>
    <row r="6904" spans="19:19" ht="20.25" customHeight="1">
      <c r="S6904" s="108" t="e">
        <f>일위대가집계표!#REF!</f>
        <v>#REF!</v>
      </c>
    </row>
    <row r="6905" spans="19:19" ht="20.25" customHeight="1">
      <c r="S6905" s="108" t="e">
        <f>일위대가집계표!#REF!</f>
        <v>#REF!</v>
      </c>
    </row>
    <row r="6906" spans="19:19" ht="20.25" customHeight="1">
      <c r="S6906" s="108" t="e">
        <f>일위대가집계표!#REF!</f>
        <v>#REF!</v>
      </c>
    </row>
    <row r="6907" spans="19:19" ht="20.25" customHeight="1">
      <c r="S6907" s="108" t="e">
        <f>일위대가집계표!#REF!</f>
        <v>#REF!</v>
      </c>
    </row>
    <row r="6908" spans="19:19" ht="20.25" customHeight="1">
      <c r="S6908" s="108" t="e">
        <f>일위대가집계표!#REF!</f>
        <v>#REF!</v>
      </c>
    </row>
    <row r="6909" spans="19:19" ht="20.25" customHeight="1">
      <c r="S6909" s="108" t="e">
        <f>일위대가집계표!#REF!</f>
        <v>#REF!</v>
      </c>
    </row>
    <row r="6910" spans="19:19" ht="20.25" customHeight="1">
      <c r="S6910" s="108" t="e">
        <f>일위대가집계표!#REF!</f>
        <v>#REF!</v>
      </c>
    </row>
    <row r="6911" spans="19:19" ht="20.25" customHeight="1">
      <c r="S6911" s="108" t="e">
        <f>일위대가집계표!#REF!</f>
        <v>#REF!</v>
      </c>
    </row>
    <row r="6912" spans="19:19" ht="20.25" customHeight="1">
      <c r="S6912" s="108" t="e">
        <f>일위대가집계표!#REF!</f>
        <v>#REF!</v>
      </c>
    </row>
    <row r="6913" spans="19:19" ht="20.25" customHeight="1">
      <c r="S6913" s="108" t="e">
        <f>일위대가집계표!#REF!</f>
        <v>#REF!</v>
      </c>
    </row>
    <row r="6914" spans="19:19" ht="20.25" customHeight="1">
      <c r="S6914" s="108" t="e">
        <f>일위대가집계표!#REF!</f>
        <v>#REF!</v>
      </c>
    </row>
    <row r="6915" spans="19:19" ht="20.25" customHeight="1">
      <c r="S6915" s="108" t="e">
        <f>일위대가집계표!#REF!</f>
        <v>#REF!</v>
      </c>
    </row>
    <row r="6916" spans="19:19" ht="20.25" customHeight="1">
      <c r="S6916" s="108" t="e">
        <f>일위대가집계표!#REF!</f>
        <v>#REF!</v>
      </c>
    </row>
    <row r="6917" spans="19:19" ht="20.25" customHeight="1">
      <c r="S6917" s="108" t="e">
        <f>일위대가집계표!#REF!</f>
        <v>#REF!</v>
      </c>
    </row>
    <row r="6918" spans="19:19" ht="20.25" customHeight="1">
      <c r="S6918" s="108" t="e">
        <f>일위대가집계표!#REF!</f>
        <v>#REF!</v>
      </c>
    </row>
    <row r="6919" spans="19:19" ht="20.25" customHeight="1">
      <c r="S6919" s="108" t="e">
        <f>일위대가집계표!#REF!</f>
        <v>#REF!</v>
      </c>
    </row>
    <row r="6920" spans="19:19" ht="20.25" customHeight="1">
      <c r="S6920" s="108" t="e">
        <f>일위대가집계표!#REF!</f>
        <v>#REF!</v>
      </c>
    </row>
    <row r="6921" spans="19:19" ht="20.25" customHeight="1">
      <c r="S6921" s="108" t="e">
        <f>일위대가집계표!#REF!</f>
        <v>#REF!</v>
      </c>
    </row>
    <row r="6922" spans="19:19" ht="20.25" customHeight="1">
      <c r="S6922" s="108" t="e">
        <f>일위대가집계표!#REF!</f>
        <v>#REF!</v>
      </c>
    </row>
    <row r="6923" spans="19:19" ht="20.25" customHeight="1">
      <c r="S6923" s="108" t="e">
        <f>일위대가집계표!#REF!</f>
        <v>#REF!</v>
      </c>
    </row>
    <row r="6924" spans="19:19" ht="20.25" customHeight="1">
      <c r="S6924" s="108" t="e">
        <f>일위대가집계표!#REF!</f>
        <v>#REF!</v>
      </c>
    </row>
    <row r="6925" spans="19:19" ht="20.25" customHeight="1">
      <c r="S6925" s="108" t="e">
        <f>일위대가집계표!#REF!</f>
        <v>#REF!</v>
      </c>
    </row>
    <row r="6926" spans="19:19" ht="20.25" customHeight="1">
      <c r="S6926" s="108" t="e">
        <f>일위대가집계표!#REF!</f>
        <v>#REF!</v>
      </c>
    </row>
    <row r="6927" spans="19:19" ht="20.25" customHeight="1">
      <c r="S6927" s="108" t="e">
        <f>일위대가집계표!#REF!</f>
        <v>#REF!</v>
      </c>
    </row>
    <row r="6928" spans="19:19" ht="20.25" customHeight="1">
      <c r="S6928" s="108" t="e">
        <f>일위대가집계표!#REF!</f>
        <v>#REF!</v>
      </c>
    </row>
    <row r="6929" spans="19:19" ht="20.25" customHeight="1">
      <c r="S6929" s="108" t="e">
        <f>일위대가집계표!#REF!</f>
        <v>#REF!</v>
      </c>
    </row>
    <row r="6930" spans="19:19" ht="20.25" customHeight="1">
      <c r="S6930" s="108" t="e">
        <f>일위대가집계표!#REF!</f>
        <v>#REF!</v>
      </c>
    </row>
    <row r="6931" spans="19:19" ht="20.25" customHeight="1">
      <c r="S6931" s="108" t="e">
        <f>일위대가집계표!#REF!</f>
        <v>#REF!</v>
      </c>
    </row>
    <row r="6932" spans="19:19" ht="20.25" customHeight="1">
      <c r="S6932" s="108" t="e">
        <f>일위대가집계표!#REF!</f>
        <v>#REF!</v>
      </c>
    </row>
    <row r="6933" spans="19:19" ht="20.25" customHeight="1">
      <c r="S6933" s="108" t="e">
        <f>일위대가집계표!#REF!</f>
        <v>#REF!</v>
      </c>
    </row>
    <row r="6934" spans="19:19" ht="20.25" customHeight="1">
      <c r="S6934" s="108" t="e">
        <f>일위대가집계표!#REF!</f>
        <v>#REF!</v>
      </c>
    </row>
    <row r="6935" spans="19:19" ht="20.25" customHeight="1">
      <c r="S6935" s="108" t="e">
        <f>일위대가집계표!#REF!</f>
        <v>#REF!</v>
      </c>
    </row>
    <row r="6936" spans="19:19" ht="20.25" customHeight="1">
      <c r="S6936" s="108" t="e">
        <f>일위대가집계표!#REF!</f>
        <v>#REF!</v>
      </c>
    </row>
    <row r="6937" spans="19:19" ht="20.25" customHeight="1">
      <c r="S6937" s="108" t="e">
        <f>일위대가집계표!#REF!</f>
        <v>#REF!</v>
      </c>
    </row>
    <row r="6938" spans="19:19" ht="20.25" customHeight="1">
      <c r="S6938" s="108" t="e">
        <f>일위대가집계표!#REF!</f>
        <v>#REF!</v>
      </c>
    </row>
    <row r="6939" spans="19:19" ht="20.25" customHeight="1">
      <c r="S6939" s="108" t="e">
        <f>일위대가집계표!#REF!</f>
        <v>#REF!</v>
      </c>
    </row>
    <row r="6940" spans="19:19" ht="20.25" customHeight="1">
      <c r="S6940" s="108" t="e">
        <f>일위대가집계표!#REF!</f>
        <v>#REF!</v>
      </c>
    </row>
    <row r="6941" spans="19:19" ht="20.25" customHeight="1">
      <c r="S6941" s="108" t="e">
        <f>일위대가집계표!#REF!</f>
        <v>#REF!</v>
      </c>
    </row>
    <row r="6942" spans="19:19" ht="20.25" customHeight="1">
      <c r="S6942" s="108" t="e">
        <f>일위대가집계표!#REF!</f>
        <v>#REF!</v>
      </c>
    </row>
    <row r="6943" spans="19:19" ht="20.25" customHeight="1">
      <c r="S6943" s="108" t="e">
        <f>일위대가집계표!#REF!</f>
        <v>#REF!</v>
      </c>
    </row>
    <row r="6944" spans="19:19" ht="20.25" customHeight="1">
      <c r="S6944" s="108" t="e">
        <f>일위대가집계표!#REF!</f>
        <v>#REF!</v>
      </c>
    </row>
    <row r="6945" spans="19:19" ht="20.25" customHeight="1">
      <c r="S6945" s="108" t="e">
        <f>일위대가집계표!#REF!</f>
        <v>#REF!</v>
      </c>
    </row>
    <row r="6946" spans="19:19" ht="20.25" customHeight="1">
      <c r="S6946" s="108" t="e">
        <f>일위대가집계표!#REF!</f>
        <v>#REF!</v>
      </c>
    </row>
    <row r="6947" spans="19:19" ht="20.25" customHeight="1">
      <c r="S6947" s="108" t="e">
        <f>일위대가집계표!#REF!</f>
        <v>#REF!</v>
      </c>
    </row>
    <row r="6948" spans="19:19" ht="20.25" customHeight="1">
      <c r="S6948" s="108" t="e">
        <f>일위대가집계표!#REF!</f>
        <v>#REF!</v>
      </c>
    </row>
    <row r="6949" spans="19:19" ht="20.25" customHeight="1">
      <c r="S6949" s="108" t="e">
        <f>일위대가집계표!#REF!</f>
        <v>#REF!</v>
      </c>
    </row>
    <row r="6950" spans="19:19" ht="20.25" customHeight="1">
      <c r="S6950" s="108" t="e">
        <f>일위대가집계표!#REF!</f>
        <v>#REF!</v>
      </c>
    </row>
    <row r="6951" spans="19:19" ht="20.25" customHeight="1">
      <c r="S6951" s="108" t="e">
        <f>일위대가집계표!#REF!</f>
        <v>#REF!</v>
      </c>
    </row>
    <row r="6952" spans="19:19" ht="20.25" customHeight="1">
      <c r="S6952" s="108" t="e">
        <f>일위대가집계표!#REF!</f>
        <v>#REF!</v>
      </c>
    </row>
    <row r="6953" spans="19:19" ht="20.25" customHeight="1">
      <c r="S6953" s="108" t="e">
        <f>일위대가집계표!#REF!</f>
        <v>#REF!</v>
      </c>
    </row>
    <row r="6954" spans="19:19" ht="20.25" customHeight="1">
      <c r="S6954" s="108" t="e">
        <f>일위대가집계표!#REF!</f>
        <v>#REF!</v>
      </c>
    </row>
    <row r="6955" spans="19:19" ht="20.25" customHeight="1">
      <c r="S6955" s="108" t="e">
        <f>일위대가집계표!#REF!</f>
        <v>#REF!</v>
      </c>
    </row>
    <row r="6956" spans="19:19" ht="20.25" customHeight="1">
      <c r="S6956" s="108" t="e">
        <f>일위대가집계표!#REF!</f>
        <v>#REF!</v>
      </c>
    </row>
    <row r="6957" spans="19:19" ht="20.25" customHeight="1">
      <c r="S6957" s="108" t="e">
        <f>일위대가집계표!#REF!</f>
        <v>#REF!</v>
      </c>
    </row>
    <row r="6958" spans="19:19" ht="20.25" customHeight="1">
      <c r="S6958" s="108" t="e">
        <f>일위대가집계표!#REF!</f>
        <v>#REF!</v>
      </c>
    </row>
    <row r="6959" spans="19:19" ht="20.25" customHeight="1">
      <c r="S6959" s="108" t="e">
        <f>일위대가집계표!#REF!</f>
        <v>#REF!</v>
      </c>
    </row>
    <row r="6960" spans="19:19" ht="20.25" customHeight="1">
      <c r="S6960" s="108" t="e">
        <f>일위대가집계표!#REF!</f>
        <v>#REF!</v>
      </c>
    </row>
    <row r="6961" spans="19:19" ht="20.25" customHeight="1">
      <c r="S6961" s="108" t="e">
        <f>일위대가집계표!#REF!</f>
        <v>#REF!</v>
      </c>
    </row>
    <row r="6962" spans="19:19" ht="20.25" customHeight="1">
      <c r="S6962" s="108" t="e">
        <f>일위대가집계표!#REF!</f>
        <v>#REF!</v>
      </c>
    </row>
    <row r="6963" spans="19:19" ht="20.25" customHeight="1">
      <c r="S6963" s="108" t="e">
        <f>일위대가집계표!#REF!</f>
        <v>#REF!</v>
      </c>
    </row>
    <row r="6964" spans="19:19" ht="20.25" customHeight="1">
      <c r="S6964" s="108" t="e">
        <f>일위대가집계표!#REF!</f>
        <v>#REF!</v>
      </c>
    </row>
    <row r="6965" spans="19:19" ht="20.25" customHeight="1">
      <c r="S6965" s="108" t="e">
        <f>일위대가집계표!#REF!</f>
        <v>#REF!</v>
      </c>
    </row>
    <row r="6966" spans="19:19" ht="20.25" customHeight="1">
      <c r="S6966" s="108" t="e">
        <f>일위대가집계표!#REF!</f>
        <v>#REF!</v>
      </c>
    </row>
    <row r="6967" spans="19:19" ht="20.25" customHeight="1">
      <c r="S6967" s="108" t="e">
        <f>일위대가집계표!#REF!</f>
        <v>#REF!</v>
      </c>
    </row>
    <row r="6968" spans="19:19" ht="20.25" customHeight="1">
      <c r="S6968" s="108" t="e">
        <f>일위대가집계표!#REF!</f>
        <v>#REF!</v>
      </c>
    </row>
    <row r="6969" spans="19:19" ht="20.25" customHeight="1">
      <c r="S6969" s="108" t="e">
        <f>일위대가집계표!#REF!</f>
        <v>#REF!</v>
      </c>
    </row>
    <row r="6970" spans="19:19" ht="20.25" customHeight="1">
      <c r="S6970" s="108" t="e">
        <f>일위대가집계표!#REF!</f>
        <v>#REF!</v>
      </c>
    </row>
    <row r="6971" spans="19:19" ht="20.25" customHeight="1">
      <c r="S6971" s="108" t="e">
        <f>일위대가집계표!#REF!</f>
        <v>#REF!</v>
      </c>
    </row>
    <row r="6972" spans="19:19" ht="20.25" customHeight="1">
      <c r="S6972" s="108" t="e">
        <f>일위대가집계표!#REF!</f>
        <v>#REF!</v>
      </c>
    </row>
    <row r="6973" spans="19:19" ht="20.25" customHeight="1">
      <c r="S6973" s="108" t="e">
        <f>일위대가집계표!#REF!</f>
        <v>#REF!</v>
      </c>
    </row>
    <row r="6974" spans="19:19" ht="20.25" customHeight="1">
      <c r="S6974" s="108" t="e">
        <f>일위대가집계표!#REF!</f>
        <v>#REF!</v>
      </c>
    </row>
    <row r="6975" spans="19:19" ht="20.25" customHeight="1">
      <c r="S6975" s="108" t="e">
        <f>일위대가집계표!#REF!</f>
        <v>#REF!</v>
      </c>
    </row>
    <row r="6976" spans="19:19" ht="20.25" customHeight="1">
      <c r="S6976" s="108" t="e">
        <f>일위대가집계표!#REF!</f>
        <v>#REF!</v>
      </c>
    </row>
    <row r="6977" spans="19:19" ht="20.25" customHeight="1">
      <c r="S6977" s="108" t="e">
        <f>일위대가집계표!#REF!</f>
        <v>#REF!</v>
      </c>
    </row>
    <row r="6978" spans="19:19" ht="20.25" customHeight="1">
      <c r="S6978" s="108" t="e">
        <f>일위대가집계표!#REF!</f>
        <v>#REF!</v>
      </c>
    </row>
    <row r="6979" spans="19:19" ht="20.25" customHeight="1">
      <c r="S6979" s="108" t="e">
        <f>일위대가집계표!#REF!</f>
        <v>#REF!</v>
      </c>
    </row>
    <row r="6980" spans="19:19" ht="20.25" customHeight="1">
      <c r="S6980" s="108" t="e">
        <f>일위대가집계표!#REF!</f>
        <v>#REF!</v>
      </c>
    </row>
    <row r="6981" spans="19:19" ht="20.25" customHeight="1">
      <c r="S6981" s="108" t="e">
        <f>일위대가집계표!#REF!</f>
        <v>#REF!</v>
      </c>
    </row>
    <row r="6982" spans="19:19" ht="20.25" customHeight="1">
      <c r="S6982" s="108" t="e">
        <f>일위대가집계표!#REF!</f>
        <v>#REF!</v>
      </c>
    </row>
    <row r="6983" spans="19:19" ht="20.25" customHeight="1">
      <c r="S6983" s="108" t="e">
        <f>일위대가집계표!#REF!</f>
        <v>#REF!</v>
      </c>
    </row>
    <row r="6984" spans="19:19" ht="20.25" customHeight="1">
      <c r="S6984" s="108" t="e">
        <f>일위대가집계표!#REF!</f>
        <v>#REF!</v>
      </c>
    </row>
    <row r="6985" spans="19:19" ht="20.25" customHeight="1">
      <c r="S6985" s="108" t="e">
        <f>일위대가집계표!#REF!</f>
        <v>#REF!</v>
      </c>
    </row>
    <row r="6986" spans="19:19" ht="20.25" customHeight="1">
      <c r="S6986" s="108" t="e">
        <f>일위대가집계표!#REF!</f>
        <v>#REF!</v>
      </c>
    </row>
    <row r="6987" spans="19:19" ht="20.25" customHeight="1">
      <c r="S6987" s="108" t="e">
        <f>일위대가집계표!#REF!</f>
        <v>#REF!</v>
      </c>
    </row>
    <row r="6988" spans="19:19" ht="20.25" customHeight="1">
      <c r="S6988" s="108" t="e">
        <f>일위대가집계표!#REF!</f>
        <v>#REF!</v>
      </c>
    </row>
    <row r="6989" spans="19:19" ht="20.25" customHeight="1">
      <c r="S6989" s="108" t="e">
        <f>일위대가집계표!#REF!</f>
        <v>#REF!</v>
      </c>
    </row>
    <row r="6990" spans="19:19" ht="20.25" customHeight="1">
      <c r="S6990" s="108" t="e">
        <f>일위대가집계표!#REF!</f>
        <v>#REF!</v>
      </c>
    </row>
    <row r="6991" spans="19:19" ht="20.25" customHeight="1">
      <c r="S6991" s="108" t="e">
        <f>일위대가집계표!#REF!</f>
        <v>#REF!</v>
      </c>
    </row>
    <row r="6992" spans="19:19" ht="20.25" customHeight="1">
      <c r="S6992" s="108" t="e">
        <f>일위대가집계표!#REF!</f>
        <v>#REF!</v>
      </c>
    </row>
    <row r="6993" spans="19:19" ht="20.25" customHeight="1">
      <c r="S6993" s="108" t="e">
        <f>일위대가집계표!#REF!</f>
        <v>#REF!</v>
      </c>
    </row>
    <row r="6994" spans="19:19" ht="20.25" customHeight="1">
      <c r="S6994" s="108" t="e">
        <f>일위대가집계표!#REF!</f>
        <v>#REF!</v>
      </c>
    </row>
    <row r="6995" spans="19:19" ht="20.25" customHeight="1">
      <c r="S6995" s="108" t="e">
        <f>일위대가집계표!#REF!</f>
        <v>#REF!</v>
      </c>
    </row>
    <row r="6996" spans="19:19" ht="20.25" customHeight="1">
      <c r="S6996" s="108" t="e">
        <f>일위대가집계표!#REF!</f>
        <v>#REF!</v>
      </c>
    </row>
    <row r="6997" spans="19:19" ht="20.25" customHeight="1">
      <c r="S6997" s="108" t="e">
        <f>일위대가집계표!#REF!</f>
        <v>#REF!</v>
      </c>
    </row>
    <row r="6998" spans="19:19" ht="20.25" customHeight="1">
      <c r="S6998" s="108" t="e">
        <f>일위대가집계표!#REF!</f>
        <v>#REF!</v>
      </c>
    </row>
    <row r="6999" spans="19:19" ht="20.25" customHeight="1">
      <c r="S6999" s="108" t="e">
        <f>일위대가집계표!#REF!</f>
        <v>#REF!</v>
      </c>
    </row>
    <row r="7000" spans="19:19" ht="20.25" customHeight="1">
      <c r="S7000" s="108" t="e">
        <f>일위대가집계표!#REF!</f>
        <v>#REF!</v>
      </c>
    </row>
    <row r="7001" spans="19:19" ht="20.25" customHeight="1">
      <c r="S7001" s="108" t="e">
        <f>일위대가집계표!#REF!</f>
        <v>#REF!</v>
      </c>
    </row>
    <row r="7002" spans="19:19" ht="20.25" customHeight="1">
      <c r="S7002" s="108" t="e">
        <f>일위대가집계표!#REF!</f>
        <v>#REF!</v>
      </c>
    </row>
    <row r="7003" spans="19:19" ht="20.25" customHeight="1">
      <c r="S7003" s="108" t="e">
        <f>일위대가집계표!#REF!</f>
        <v>#REF!</v>
      </c>
    </row>
    <row r="7004" spans="19:19" ht="20.25" customHeight="1">
      <c r="S7004" s="108" t="e">
        <f>일위대가집계표!#REF!</f>
        <v>#REF!</v>
      </c>
    </row>
    <row r="7005" spans="19:19" ht="20.25" customHeight="1">
      <c r="S7005" s="108" t="e">
        <f>일위대가집계표!#REF!</f>
        <v>#REF!</v>
      </c>
    </row>
    <row r="7006" spans="19:19" ht="20.25" customHeight="1">
      <c r="S7006" s="108" t="e">
        <f>일위대가집계표!#REF!</f>
        <v>#REF!</v>
      </c>
    </row>
    <row r="7007" spans="19:19" ht="20.25" customHeight="1">
      <c r="S7007" s="108" t="e">
        <f>일위대가집계표!#REF!</f>
        <v>#REF!</v>
      </c>
    </row>
    <row r="7008" spans="19:19" ht="20.25" customHeight="1">
      <c r="S7008" s="108" t="e">
        <f>일위대가집계표!#REF!</f>
        <v>#REF!</v>
      </c>
    </row>
    <row r="7009" spans="19:19" ht="20.25" customHeight="1">
      <c r="S7009" s="108" t="e">
        <f>일위대가집계표!#REF!</f>
        <v>#REF!</v>
      </c>
    </row>
    <row r="7010" spans="19:19" ht="20.25" customHeight="1">
      <c r="S7010" s="108" t="e">
        <f>일위대가집계표!#REF!</f>
        <v>#REF!</v>
      </c>
    </row>
    <row r="7011" spans="19:19" ht="20.25" customHeight="1">
      <c r="S7011" s="108" t="e">
        <f>일위대가집계표!#REF!</f>
        <v>#REF!</v>
      </c>
    </row>
    <row r="7012" spans="19:19" ht="20.25" customHeight="1">
      <c r="S7012" s="108" t="e">
        <f>일위대가집계표!#REF!</f>
        <v>#REF!</v>
      </c>
    </row>
    <row r="7013" spans="19:19" ht="20.25" customHeight="1">
      <c r="S7013" s="108" t="e">
        <f>일위대가집계표!#REF!</f>
        <v>#REF!</v>
      </c>
    </row>
    <row r="7014" spans="19:19" ht="20.25" customHeight="1">
      <c r="S7014" s="108" t="e">
        <f>일위대가집계표!#REF!</f>
        <v>#REF!</v>
      </c>
    </row>
    <row r="7015" spans="19:19" ht="20.25" customHeight="1">
      <c r="S7015" s="108" t="e">
        <f>일위대가집계표!#REF!</f>
        <v>#REF!</v>
      </c>
    </row>
    <row r="7016" spans="19:19" ht="20.25" customHeight="1">
      <c r="S7016" s="108" t="e">
        <f>일위대가집계표!#REF!</f>
        <v>#REF!</v>
      </c>
    </row>
    <row r="7017" spans="19:19" ht="20.25" customHeight="1">
      <c r="S7017" s="108" t="e">
        <f>일위대가집계표!#REF!</f>
        <v>#REF!</v>
      </c>
    </row>
    <row r="7018" spans="19:19" ht="20.25" customHeight="1">
      <c r="S7018" s="108" t="e">
        <f>일위대가집계표!#REF!</f>
        <v>#REF!</v>
      </c>
    </row>
    <row r="7019" spans="19:19" ht="20.25" customHeight="1">
      <c r="S7019" s="108" t="e">
        <f>일위대가집계표!#REF!</f>
        <v>#REF!</v>
      </c>
    </row>
    <row r="7020" spans="19:19" ht="20.25" customHeight="1">
      <c r="S7020" s="108" t="e">
        <f>일위대가집계표!#REF!</f>
        <v>#REF!</v>
      </c>
    </row>
    <row r="7021" spans="19:19" ht="20.25" customHeight="1">
      <c r="S7021" s="108" t="e">
        <f>일위대가집계표!#REF!</f>
        <v>#REF!</v>
      </c>
    </row>
    <row r="7022" spans="19:19" ht="20.25" customHeight="1">
      <c r="S7022" s="108" t="e">
        <f>일위대가집계표!#REF!</f>
        <v>#REF!</v>
      </c>
    </row>
    <row r="7023" spans="19:19" ht="20.25" customHeight="1">
      <c r="S7023" s="108" t="e">
        <f>일위대가집계표!#REF!</f>
        <v>#REF!</v>
      </c>
    </row>
    <row r="7024" spans="19:19" ht="20.25" customHeight="1">
      <c r="S7024" s="108" t="e">
        <f>일위대가집계표!#REF!</f>
        <v>#REF!</v>
      </c>
    </row>
    <row r="7025" spans="19:19" ht="20.25" customHeight="1">
      <c r="S7025" s="108" t="e">
        <f>일위대가집계표!#REF!</f>
        <v>#REF!</v>
      </c>
    </row>
    <row r="7026" spans="19:19" ht="20.25" customHeight="1">
      <c r="S7026" s="108" t="e">
        <f>일위대가집계표!#REF!</f>
        <v>#REF!</v>
      </c>
    </row>
    <row r="7027" spans="19:19" ht="20.25" customHeight="1">
      <c r="S7027" s="108" t="e">
        <f>일위대가집계표!#REF!</f>
        <v>#REF!</v>
      </c>
    </row>
    <row r="7028" spans="19:19" ht="20.25" customHeight="1">
      <c r="S7028" s="108" t="e">
        <f>일위대가집계표!#REF!</f>
        <v>#REF!</v>
      </c>
    </row>
    <row r="7029" spans="19:19" ht="20.25" customHeight="1">
      <c r="S7029" s="108" t="e">
        <f>일위대가집계표!#REF!</f>
        <v>#REF!</v>
      </c>
    </row>
    <row r="7030" spans="19:19" ht="20.25" customHeight="1">
      <c r="S7030" s="108" t="e">
        <f>일위대가집계표!#REF!</f>
        <v>#REF!</v>
      </c>
    </row>
    <row r="7031" spans="19:19" ht="20.25" customHeight="1">
      <c r="S7031" s="108" t="e">
        <f>일위대가집계표!#REF!</f>
        <v>#REF!</v>
      </c>
    </row>
    <row r="7032" spans="19:19" ht="20.25" customHeight="1">
      <c r="S7032" s="108" t="e">
        <f>일위대가집계표!#REF!</f>
        <v>#REF!</v>
      </c>
    </row>
    <row r="7033" spans="19:19" ht="20.25" customHeight="1">
      <c r="S7033" s="108" t="e">
        <f>일위대가집계표!#REF!</f>
        <v>#REF!</v>
      </c>
    </row>
    <row r="7034" spans="19:19" ht="20.25" customHeight="1">
      <c r="S7034" s="108" t="e">
        <f>일위대가집계표!#REF!</f>
        <v>#REF!</v>
      </c>
    </row>
    <row r="7035" spans="19:19" ht="20.25" customHeight="1">
      <c r="S7035" s="108" t="e">
        <f>일위대가집계표!#REF!</f>
        <v>#REF!</v>
      </c>
    </row>
    <row r="7036" spans="19:19" ht="20.25" customHeight="1">
      <c r="S7036" s="108" t="e">
        <f>일위대가집계표!#REF!</f>
        <v>#REF!</v>
      </c>
    </row>
    <row r="7037" spans="19:19" ht="20.25" customHeight="1">
      <c r="S7037" s="108" t="e">
        <f>일위대가집계표!#REF!</f>
        <v>#REF!</v>
      </c>
    </row>
    <row r="7038" spans="19:19" ht="20.25" customHeight="1">
      <c r="S7038" s="108" t="e">
        <f>일위대가집계표!#REF!</f>
        <v>#REF!</v>
      </c>
    </row>
    <row r="7039" spans="19:19" ht="20.25" customHeight="1">
      <c r="S7039" s="108" t="e">
        <f>일위대가집계표!#REF!</f>
        <v>#REF!</v>
      </c>
    </row>
    <row r="7040" spans="19:19" ht="20.25" customHeight="1">
      <c r="S7040" s="108" t="e">
        <f>일위대가집계표!#REF!</f>
        <v>#REF!</v>
      </c>
    </row>
    <row r="7041" spans="19:19" ht="20.25" customHeight="1">
      <c r="S7041" s="108" t="e">
        <f>일위대가집계표!#REF!</f>
        <v>#REF!</v>
      </c>
    </row>
    <row r="7042" spans="19:19" ht="20.25" customHeight="1">
      <c r="S7042" s="108" t="e">
        <f>일위대가집계표!#REF!</f>
        <v>#REF!</v>
      </c>
    </row>
    <row r="7043" spans="19:19" ht="20.25" customHeight="1">
      <c r="S7043" s="108" t="e">
        <f>일위대가집계표!#REF!</f>
        <v>#REF!</v>
      </c>
    </row>
    <row r="7044" spans="19:19" ht="20.25" customHeight="1">
      <c r="S7044" s="108" t="e">
        <f>일위대가집계표!#REF!</f>
        <v>#REF!</v>
      </c>
    </row>
    <row r="7045" spans="19:19" ht="20.25" customHeight="1">
      <c r="S7045" s="108" t="e">
        <f>일위대가집계표!#REF!</f>
        <v>#REF!</v>
      </c>
    </row>
    <row r="7046" spans="19:19" ht="20.25" customHeight="1">
      <c r="S7046" s="108" t="e">
        <f>일위대가집계표!#REF!</f>
        <v>#REF!</v>
      </c>
    </row>
    <row r="7047" spans="19:19" ht="20.25" customHeight="1">
      <c r="S7047" s="108" t="e">
        <f>일위대가집계표!#REF!</f>
        <v>#REF!</v>
      </c>
    </row>
    <row r="7048" spans="19:19" ht="20.25" customHeight="1">
      <c r="S7048" s="108" t="e">
        <f>일위대가집계표!#REF!</f>
        <v>#REF!</v>
      </c>
    </row>
    <row r="7049" spans="19:19" ht="20.25" customHeight="1">
      <c r="S7049" s="108" t="e">
        <f>일위대가집계표!#REF!</f>
        <v>#REF!</v>
      </c>
    </row>
    <row r="7050" spans="19:19" ht="20.25" customHeight="1">
      <c r="S7050" s="108" t="e">
        <f>일위대가집계표!#REF!</f>
        <v>#REF!</v>
      </c>
    </row>
    <row r="7051" spans="19:19" ht="20.25" customHeight="1">
      <c r="S7051" s="108" t="e">
        <f>일위대가집계표!#REF!</f>
        <v>#REF!</v>
      </c>
    </row>
    <row r="7052" spans="19:19" ht="20.25" customHeight="1">
      <c r="S7052" s="108" t="e">
        <f>일위대가집계표!#REF!</f>
        <v>#REF!</v>
      </c>
    </row>
    <row r="7053" spans="19:19" ht="20.25" customHeight="1">
      <c r="S7053" s="108" t="e">
        <f>일위대가집계표!#REF!</f>
        <v>#REF!</v>
      </c>
    </row>
    <row r="7054" spans="19:19" ht="20.25" customHeight="1">
      <c r="S7054" s="108" t="e">
        <f>일위대가집계표!#REF!</f>
        <v>#REF!</v>
      </c>
    </row>
    <row r="7055" spans="19:19" ht="20.25" customHeight="1">
      <c r="S7055" s="108" t="e">
        <f>일위대가집계표!#REF!</f>
        <v>#REF!</v>
      </c>
    </row>
    <row r="7056" spans="19:19" ht="20.25" customHeight="1">
      <c r="S7056" s="108" t="e">
        <f>일위대가집계표!#REF!</f>
        <v>#REF!</v>
      </c>
    </row>
    <row r="7057" spans="19:19" ht="20.25" customHeight="1">
      <c r="S7057" s="108" t="e">
        <f>일위대가집계표!#REF!</f>
        <v>#REF!</v>
      </c>
    </row>
    <row r="7058" spans="19:19" ht="20.25" customHeight="1">
      <c r="S7058" s="108" t="e">
        <f>일위대가집계표!#REF!</f>
        <v>#REF!</v>
      </c>
    </row>
    <row r="7059" spans="19:19" ht="20.25" customHeight="1">
      <c r="S7059" s="108" t="e">
        <f>일위대가집계표!#REF!</f>
        <v>#REF!</v>
      </c>
    </row>
    <row r="7060" spans="19:19" ht="20.25" customHeight="1">
      <c r="S7060" s="108" t="e">
        <f>일위대가집계표!#REF!</f>
        <v>#REF!</v>
      </c>
    </row>
    <row r="7061" spans="19:19" ht="20.25" customHeight="1">
      <c r="S7061" s="108" t="e">
        <f>일위대가집계표!#REF!</f>
        <v>#REF!</v>
      </c>
    </row>
    <row r="7062" spans="19:19" ht="20.25" customHeight="1">
      <c r="S7062" s="108" t="e">
        <f>일위대가집계표!#REF!</f>
        <v>#REF!</v>
      </c>
    </row>
    <row r="7063" spans="19:19" ht="20.25" customHeight="1">
      <c r="S7063" s="108" t="e">
        <f>일위대가집계표!#REF!</f>
        <v>#REF!</v>
      </c>
    </row>
    <row r="7064" spans="19:19" ht="20.25" customHeight="1">
      <c r="S7064" s="108" t="e">
        <f>일위대가집계표!#REF!</f>
        <v>#REF!</v>
      </c>
    </row>
    <row r="7065" spans="19:19" ht="20.25" customHeight="1">
      <c r="S7065" s="108" t="e">
        <f>일위대가집계표!#REF!</f>
        <v>#REF!</v>
      </c>
    </row>
    <row r="7066" spans="19:19" ht="20.25" customHeight="1">
      <c r="S7066" s="108" t="e">
        <f>일위대가집계표!#REF!</f>
        <v>#REF!</v>
      </c>
    </row>
    <row r="7067" spans="19:19" ht="20.25" customHeight="1">
      <c r="S7067" s="108" t="e">
        <f>일위대가집계표!#REF!</f>
        <v>#REF!</v>
      </c>
    </row>
    <row r="7068" spans="19:19" ht="20.25" customHeight="1">
      <c r="S7068" s="108" t="e">
        <f>일위대가집계표!#REF!</f>
        <v>#REF!</v>
      </c>
    </row>
    <row r="7069" spans="19:19" ht="20.25" customHeight="1">
      <c r="S7069" s="108" t="e">
        <f>일위대가집계표!#REF!</f>
        <v>#REF!</v>
      </c>
    </row>
    <row r="7070" spans="19:19" ht="20.25" customHeight="1">
      <c r="S7070" s="108" t="e">
        <f>일위대가집계표!#REF!</f>
        <v>#REF!</v>
      </c>
    </row>
    <row r="7071" spans="19:19" ht="20.25" customHeight="1">
      <c r="S7071" s="108" t="e">
        <f>일위대가집계표!#REF!</f>
        <v>#REF!</v>
      </c>
    </row>
    <row r="7072" spans="19:19" ht="20.25" customHeight="1">
      <c r="S7072" s="108" t="e">
        <f>일위대가집계표!#REF!</f>
        <v>#REF!</v>
      </c>
    </row>
    <row r="7073" spans="19:19" ht="20.25" customHeight="1">
      <c r="S7073" s="108" t="e">
        <f>일위대가집계표!#REF!</f>
        <v>#REF!</v>
      </c>
    </row>
    <row r="7074" spans="19:19" ht="20.25" customHeight="1">
      <c r="S7074" s="108" t="e">
        <f>일위대가집계표!#REF!</f>
        <v>#REF!</v>
      </c>
    </row>
    <row r="7075" spans="19:19" ht="20.25" customHeight="1">
      <c r="S7075" s="108" t="e">
        <f>일위대가집계표!#REF!</f>
        <v>#REF!</v>
      </c>
    </row>
    <row r="7076" spans="19:19" ht="20.25" customHeight="1">
      <c r="S7076" s="108" t="e">
        <f>일위대가집계표!#REF!</f>
        <v>#REF!</v>
      </c>
    </row>
    <row r="7077" spans="19:19" ht="20.25" customHeight="1">
      <c r="S7077" s="108" t="e">
        <f>일위대가집계표!#REF!</f>
        <v>#REF!</v>
      </c>
    </row>
    <row r="7078" spans="19:19" ht="20.25" customHeight="1">
      <c r="S7078" s="108" t="e">
        <f>일위대가집계표!#REF!</f>
        <v>#REF!</v>
      </c>
    </row>
    <row r="7079" spans="19:19" ht="20.25" customHeight="1">
      <c r="S7079" s="108" t="e">
        <f>일위대가집계표!#REF!</f>
        <v>#REF!</v>
      </c>
    </row>
    <row r="7080" spans="19:19" ht="20.25" customHeight="1">
      <c r="S7080" s="108" t="e">
        <f>일위대가집계표!#REF!</f>
        <v>#REF!</v>
      </c>
    </row>
    <row r="7081" spans="19:19" ht="20.25" customHeight="1">
      <c r="S7081" s="108" t="e">
        <f>일위대가집계표!#REF!</f>
        <v>#REF!</v>
      </c>
    </row>
    <row r="7082" spans="19:19" ht="20.25" customHeight="1">
      <c r="S7082" s="108" t="e">
        <f>일위대가집계표!#REF!</f>
        <v>#REF!</v>
      </c>
    </row>
    <row r="7083" spans="19:19" ht="20.25" customHeight="1">
      <c r="S7083" s="108" t="e">
        <f>일위대가집계표!#REF!</f>
        <v>#REF!</v>
      </c>
    </row>
    <row r="7084" spans="19:19" ht="20.25" customHeight="1">
      <c r="S7084" s="108" t="e">
        <f>일위대가집계표!#REF!</f>
        <v>#REF!</v>
      </c>
    </row>
    <row r="7085" spans="19:19" ht="20.25" customHeight="1">
      <c r="S7085" s="108" t="e">
        <f>일위대가집계표!#REF!</f>
        <v>#REF!</v>
      </c>
    </row>
    <row r="7086" spans="19:19" ht="20.25" customHeight="1">
      <c r="S7086" s="108" t="e">
        <f>일위대가집계표!#REF!</f>
        <v>#REF!</v>
      </c>
    </row>
    <row r="7087" spans="19:19" ht="20.25" customHeight="1">
      <c r="S7087" s="108" t="e">
        <f>일위대가집계표!#REF!</f>
        <v>#REF!</v>
      </c>
    </row>
    <row r="7088" spans="19:19" ht="20.25" customHeight="1">
      <c r="S7088" s="108" t="e">
        <f>일위대가집계표!#REF!</f>
        <v>#REF!</v>
      </c>
    </row>
    <row r="7089" spans="19:19" ht="20.25" customHeight="1">
      <c r="S7089" s="108" t="e">
        <f>일위대가집계표!#REF!</f>
        <v>#REF!</v>
      </c>
    </row>
    <row r="7090" spans="19:19" ht="20.25" customHeight="1">
      <c r="S7090" s="108" t="e">
        <f>일위대가집계표!#REF!</f>
        <v>#REF!</v>
      </c>
    </row>
    <row r="7091" spans="19:19" ht="20.25" customHeight="1">
      <c r="S7091" s="108" t="e">
        <f>일위대가집계표!#REF!</f>
        <v>#REF!</v>
      </c>
    </row>
    <row r="7092" spans="19:19" ht="20.25" customHeight="1">
      <c r="S7092" s="108" t="e">
        <f>일위대가집계표!#REF!</f>
        <v>#REF!</v>
      </c>
    </row>
    <row r="7093" spans="19:19" ht="20.25" customHeight="1">
      <c r="S7093" s="108" t="e">
        <f>일위대가집계표!#REF!</f>
        <v>#REF!</v>
      </c>
    </row>
    <row r="7094" spans="19:19" ht="20.25" customHeight="1">
      <c r="S7094" s="108" t="e">
        <f>일위대가집계표!#REF!</f>
        <v>#REF!</v>
      </c>
    </row>
    <row r="7095" spans="19:19" ht="20.25" customHeight="1">
      <c r="S7095" s="108" t="e">
        <f>일위대가집계표!#REF!</f>
        <v>#REF!</v>
      </c>
    </row>
    <row r="7096" spans="19:19" ht="20.25" customHeight="1">
      <c r="S7096" s="108" t="e">
        <f>일위대가집계표!#REF!</f>
        <v>#REF!</v>
      </c>
    </row>
    <row r="7097" spans="19:19" ht="20.25" customHeight="1">
      <c r="S7097" s="108" t="e">
        <f>일위대가집계표!#REF!</f>
        <v>#REF!</v>
      </c>
    </row>
    <row r="7098" spans="19:19" ht="20.25" customHeight="1">
      <c r="S7098" s="108" t="e">
        <f>일위대가집계표!#REF!</f>
        <v>#REF!</v>
      </c>
    </row>
    <row r="7099" spans="19:19" ht="20.25" customHeight="1">
      <c r="S7099" s="108" t="e">
        <f>일위대가집계표!#REF!</f>
        <v>#REF!</v>
      </c>
    </row>
    <row r="7100" spans="19:19" ht="20.25" customHeight="1">
      <c r="S7100" s="108" t="e">
        <f>일위대가집계표!#REF!</f>
        <v>#REF!</v>
      </c>
    </row>
    <row r="7101" spans="19:19" ht="20.25" customHeight="1">
      <c r="S7101" s="108" t="e">
        <f>일위대가집계표!#REF!</f>
        <v>#REF!</v>
      </c>
    </row>
    <row r="7102" spans="19:19" ht="20.25" customHeight="1">
      <c r="S7102" s="108" t="e">
        <f>일위대가집계표!#REF!</f>
        <v>#REF!</v>
      </c>
    </row>
    <row r="7103" spans="19:19" ht="20.25" customHeight="1">
      <c r="S7103" s="108" t="e">
        <f>일위대가집계표!#REF!</f>
        <v>#REF!</v>
      </c>
    </row>
    <row r="7104" spans="19:19" ht="20.25" customHeight="1">
      <c r="S7104" s="108" t="e">
        <f>일위대가집계표!#REF!</f>
        <v>#REF!</v>
      </c>
    </row>
    <row r="7105" spans="19:19" ht="20.25" customHeight="1">
      <c r="S7105" s="108" t="e">
        <f>일위대가집계표!#REF!</f>
        <v>#REF!</v>
      </c>
    </row>
    <row r="7106" spans="19:19" ht="20.25" customHeight="1">
      <c r="S7106" s="108" t="e">
        <f>일위대가집계표!#REF!</f>
        <v>#REF!</v>
      </c>
    </row>
    <row r="7107" spans="19:19" ht="20.25" customHeight="1">
      <c r="S7107" s="108" t="e">
        <f>일위대가집계표!#REF!</f>
        <v>#REF!</v>
      </c>
    </row>
    <row r="7108" spans="19:19" ht="20.25" customHeight="1">
      <c r="S7108" s="108" t="e">
        <f>일위대가집계표!#REF!</f>
        <v>#REF!</v>
      </c>
    </row>
    <row r="7109" spans="19:19" ht="20.25" customHeight="1">
      <c r="S7109" s="108" t="e">
        <f>일위대가집계표!#REF!</f>
        <v>#REF!</v>
      </c>
    </row>
    <row r="7110" spans="19:19" ht="20.25" customHeight="1">
      <c r="S7110" s="108" t="e">
        <f>일위대가집계표!#REF!</f>
        <v>#REF!</v>
      </c>
    </row>
    <row r="7111" spans="19:19" ht="20.25" customHeight="1">
      <c r="S7111" s="108" t="e">
        <f>일위대가집계표!#REF!</f>
        <v>#REF!</v>
      </c>
    </row>
    <row r="7112" spans="19:19" ht="20.25" customHeight="1">
      <c r="S7112" s="108" t="e">
        <f>일위대가집계표!#REF!</f>
        <v>#REF!</v>
      </c>
    </row>
    <row r="7113" spans="19:19" ht="20.25" customHeight="1">
      <c r="S7113" s="108" t="e">
        <f>일위대가집계표!#REF!</f>
        <v>#REF!</v>
      </c>
    </row>
    <row r="7114" spans="19:19" ht="20.25" customHeight="1">
      <c r="S7114" s="108" t="e">
        <f>일위대가집계표!#REF!</f>
        <v>#REF!</v>
      </c>
    </row>
    <row r="7115" spans="19:19" ht="20.25" customHeight="1">
      <c r="S7115" s="108" t="e">
        <f>일위대가집계표!#REF!</f>
        <v>#REF!</v>
      </c>
    </row>
    <row r="7116" spans="19:19" ht="20.25" customHeight="1">
      <c r="S7116" s="108" t="e">
        <f>일위대가집계표!#REF!</f>
        <v>#REF!</v>
      </c>
    </row>
    <row r="7117" spans="19:19" ht="20.25" customHeight="1">
      <c r="S7117" s="108" t="e">
        <f>일위대가집계표!#REF!</f>
        <v>#REF!</v>
      </c>
    </row>
    <row r="7118" spans="19:19" ht="20.25" customHeight="1">
      <c r="S7118" s="108" t="e">
        <f>일위대가집계표!#REF!</f>
        <v>#REF!</v>
      </c>
    </row>
    <row r="7119" spans="19:19" ht="20.25" customHeight="1">
      <c r="S7119" s="108" t="e">
        <f>일위대가집계표!#REF!</f>
        <v>#REF!</v>
      </c>
    </row>
    <row r="7120" spans="19:19" ht="20.25" customHeight="1">
      <c r="S7120" s="108" t="e">
        <f>일위대가집계표!#REF!</f>
        <v>#REF!</v>
      </c>
    </row>
    <row r="7121" spans="19:19" ht="20.25" customHeight="1">
      <c r="S7121" s="108" t="e">
        <f>일위대가집계표!#REF!</f>
        <v>#REF!</v>
      </c>
    </row>
    <row r="7122" spans="19:19" ht="20.25" customHeight="1">
      <c r="S7122" s="108" t="e">
        <f>일위대가집계표!#REF!</f>
        <v>#REF!</v>
      </c>
    </row>
    <row r="7123" spans="19:19" ht="20.25" customHeight="1">
      <c r="S7123" s="108" t="e">
        <f>일위대가집계표!#REF!</f>
        <v>#REF!</v>
      </c>
    </row>
    <row r="7124" spans="19:19" ht="20.25" customHeight="1">
      <c r="S7124" s="108" t="e">
        <f>일위대가집계표!#REF!</f>
        <v>#REF!</v>
      </c>
    </row>
    <row r="7125" spans="19:19" ht="20.25" customHeight="1">
      <c r="S7125" s="108" t="e">
        <f>일위대가집계표!#REF!</f>
        <v>#REF!</v>
      </c>
    </row>
    <row r="7126" spans="19:19" ht="20.25" customHeight="1">
      <c r="S7126" s="108" t="e">
        <f>일위대가집계표!#REF!</f>
        <v>#REF!</v>
      </c>
    </row>
    <row r="7127" spans="19:19" ht="20.25" customHeight="1">
      <c r="S7127" s="108" t="e">
        <f>일위대가집계표!#REF!</f>
        <v>#REF!</v>
      </c>
    </row>
    <row r="7128" spans="19:19" ht="20.25" customHeight="1">
      <c r="S7128" s="108" t="e">
        <f>일위대가집계표!#REF!</f>
        <v>#REF!</v>
      </c>
    </row>
    <row r="7129" spans="19:19" ht="20.25" customHeight="1">
      <c r="S7129" s="108" t="e">
        <f>일위대가집계표!#REF!</f>
        <v>#REF!</v>
      </c>
    </row>
    <row r="7130" spans="19:19" ht="20.25" customHeight="1">
      <c r="S7130" s="108" t="e">
        <f>일위대가집계표!#REF!</f>
        <v>#REF!</v>
      </c>
    </row>
    <row r="7131" spans="19:19" ht="20.25" customHeight="1">
      <c r="S7131" s="108" t="e">
        <f>일위대가집계표!#REF!</f>
        <v>#REF!</v>
      </c>
    </row>
    <row r="7132" spans="19:19" ht="20.25" customHeight="1">
      <c r="S7132" s="108" t="e">
        <f>일위대가집계표!#REF!</f>
        <v>#REF!</v>
      </c>
    </row>
    <row r="7133" spans="19:19" ht="20.25" customHeight="1">
      <c r="S7133" s="108" t="e">
        <f>일위대가집계표!#REF!</f>
        <v>#REF!</v>
      </c>
    </row>
    <row r="7134" spans="19:19" ht="20.25" customHeight="1">
      <c r="S7134" s="108" t="e">
        <f>일위대가집계표!#REF!</f>
        <v>#REF!</v>
      </c>
    </row>
    <row r="7135" spans="19:19" ht="20.25" customHeight="1">
      <c r="S7135" s="108" t="e">
        <f>일위대가집계표!#REF!</f>
        <v>#REF!</v>
      </c>
    </row>
    <row r="7136" spans="19:19" ht="20.25" customHeight="1">
      <c r="S7136" s="108" t="e">
        <f>일위대가집계표!#REF!</f>
        <v>#REF!</v>
      </c>
    </row>
    <row r="7137" spans="19:19" ht="20.25" customHeight="1">
      <c r="S7137" s="108" t="e">
        <f>일위대가집계표!#REF!</f>
        <v>#REF!</v>
      </c>
    </row>
    <row r="7138" spans="19:19" ht="20.25" customHeight="1">
      <c r="S7138" s="108" t="e">
        <f>일위대가집계표!#REF!</f>
        <v>#REF!</v>
      </c>
    </row>
    <row r="7139" spans="19:19" ht="20.25" customHeight="1">
      <c r="S7139" s="108" t="e">
        <f>일위대가집계표!#REF!</f>
        <v>#REF!</v>
      </c>
    </row>
    <row r="7140" spans="19:19" ht="20.25" customHeight="1">
      <c r="S7140" s="108" t="e">
        <f>일위대가집계표!#REF!</f>
        <v>#REF!</v>
      </c>
    </row>
    <row r="7141" spans="19:19" ht="20.25" customHeight="1">
      <c r="S7141" s="108" t="e">
        <f>일위대가집계표!#REF!</f>
        <v>#REF!</v>
      </c>
    </row>
    <row r="7142" spans="19:19" ht="20.25" customHeight="1">
      <c r="S7142" s="108" t="e">
        <f>일위대가집계표!#REF!</f>
        <v>#REF!</v>
      </c>
    </row>
    <row r="7143" spans="19:19" ht="20.25" customHeight="1">
      <c r="S7143" s="108" t="e">
        <f>일위대가집계표!#REF!</f>
        <v>#REF!</v>
      </c>
    </row>
    <row r="7144" spans="19:19" ht="20.25" customHeight="1">
      <c r="S7144" s="108" t="e">
        <f>일위대가집계표!#REF!</f>
        <v>#REF!</v>
      </c>
    </row>
    <row r="7145" spans="19:19" ht="20.25" customHeight="1">
      <c r="S7145" s="108" t="e">
        <f>일위대가집계표!#REF!</f>
        <v>#REF!</v>
      </c>
    </row>
    <row r="7146" spans="19:19" ht="20.25" customHeight="1">
      <c r="S7146" s="108" t="e">
        <f>일위대가집계표!#REF!</f>
        <v>#REF!</v>
      </c>
    </row>
    <row r="7147" spans="19:19" ht="20.25" customHeight="1">
      <c r="S7147" s="108" t="e">
        <f>일위대가집계표!#REF!</f>
        <v>#REF!</v>
      </c>
    </row>
    <row r="7148" spans="19:19" ht="20.25" customHeight="1">
      <c r="S7148" s="108" t="e">
        <f>일위대가집계표!#REF!</f>
        <v>#REF!</v>
      </c>
    </row>
    <row r="7149" spans="19:19" ht="20.25" customHeight="1">
      <c r="S7149" s="108" t="e">
        <f>일위대가집계표!#REF!</f>
        <v>#REF!</v>
      </c>
    </row>
    <row r="7150" spans="19:19" ht="20.25" customHeight="1">
      <c r="S7150" s="108" t="e">
        <f>일위대가집계표!#REF!</f>
        <v>#REF!</v>
      </c>
    </row>
    <row r="7151" spans="19:19" ht="20.25" customHeight="1">
      <c r="S7151" s="108" t="e">
        <f>일위대가집계표!#REF!</f>
        <v>#REF!</v>
      </c>
    </row>
    <row r="7152" spans="19:19" ht="20.25" customHeight="1">
      <c r="S7152" s="108" t="e">
        <f>일위대가집계표!#REF!</f>
        <v>#REF!</v>
      </c>
    </row>
    <row r="7153" spans="19:19" ht="20.25" customHeight="1">
      <c r="S7153" s="108" t="e">
        <f>일위대가집계표!#REF!</f>
        <v>#REF!</v>
      </c>
    </row>
    <row r="7154" spans="19:19" ht="20.25" customHeight="1">
      <c r="S7154" s="108" t="e">
        <f>일위대가집계표!#REF!</f>
        <v>#REF!</v>
      </c>
    </row>
    <row r="7155" spans="19:19" ht="20.25" customHeight="1">
      <c r="S7155" s="108" t="e">
        <f>일위대가집계표!#REF!</f>
        <v>#REF!</v>
      </c>
    </row>
    <row r="7156" spans="19:19" ht="20.25" customHeight="1">
      <c r="S7156" s="108" t="e">
        <f>일위대가집계표!#REF!</f>
        <v>#REF!</v>
      </c>
    </row>
    <row r="7157" spans="19:19" ht="20.25" customHeight="1">
      <c r="S7157" s="108" t="e">
        <f>일위대가집계표!#REF!</f>
        <v>#REF!</v>
      </c>
    </row>
    <row r="7158" spans="19:19" ht="20.25" customHeight="1">
      <c r="S7158" s="108" t="e">
        <f>일위대가집계표!#REF!</f>
        <v>#REF!</v>
      </c>
    </row>
    <row r="7159" spans="19:19" ht="20.25" customHeight="1">
      <c r="S7159" s="108" t="e">
        <f>일위대가집계표!#REF!</f>
        <v>#REF!</v>
      </c>
    </row>
    <row r="7160" spans="19:19" ht="20.25" customHeight="1">
      <c r="S7160" s="108" t="e">
        <f>일위대가집계표!#REF!</f>
        <v>#REF!</v>
      </c>
    </row>
    <row r="7161" spans="19:19" ht="20.25" customHeight="1">
      <c r="S7161" s="108" t="e">
        <f>일위대가집계표!#REF!</f>
        <v>#REF!</v>
      </c>
    </row>
    <row r="7162" spans="19:19" ht="20.25" customHeight="1">
      <c r="S7162" s="108" t="e">
        <f>일위대가집계표!#REF!</f>
        <v>#REF!</v>
      </c>
    </row>
    <row r="7163" spans="19:19" ht="20.25" customHeight="1">
      <c r="S7163" s="108" t="e">
        <f>일위대가집계표!#REF!</f>
        <v>#REF!</v>
      </c>
    </row>
    <row r="7164" spans="19:19" ht="20.25" customHeight="1">
      <c r="S7164" s="108" t="e">
        <f>일위대가집계표!#REF!</f>
        <v>#REF!</v>
      </c>
    </row>
    <row r="7165" spans="19:19" ht="20.25" customHeight="1">
      <c r="S7165" s="108" t="e">
        <f>일위대가집계표!#REF!</f>
        <v>#REF!</v>
      </c>
    </row>
    <row r="7166" spans="19:19" ht="20.25" customHeight="1">
      <c r="S7166" s="108" t="e">
        <f>일위대가집계표!#REF!</f>
        <v>#REF!</v>
      </c>
    </row>
    <row r="7167" spans="19:19" ht="20.25" customHeight="1">
      <c r="S7167" s="108" t="e">
        <f>일위대가집계표!#REF!</f>
        <v>#REF!</v>
      </c>
    </row>
    <row r="7168" spans="19:19" ht="20.25" customHeight="1">
      <c r="S7168" s="108" t="e">
        <f>일위대가집계표!#REF!</f>
        <v>#REF!</v>
      </c>
    </row>
    <row r="7169" spans="13:19" ht="20.25" customHeight="1">
      <c r="S7169" s="108" t="e">
        <f>일위대가집계표!#REF!</f>
        <v>#REF!</v>
      </c>
    </row>
    <row r="7170" spans="13:19" ht="20.25" customHeight="1">
      <c r="S7170" s="108" t="e">
        <f>일위대가집계표!#REF!</f>
        <v>#REF!</v>
      </c>
    </row>
    <row r="7171" spans="13:19" ht="20.25" customHeight="1">
      <c r="S7171" s="108" t="e">
        <f>일위대가집계표!#REF!</f>
        <v>#REF!</v>
      </c>
    </row>
    <row r="7172" spans="13:19" ht="20.25" customHeight="1">
      <c r="M7172" s="107" t="e">
        <f>일위대가집계표!#REF!</f>
        <v>#REF!</v>
      </c>
      <c r="S7172" s="108" t="e">
        <f>일위대가집계표!#REF!</f>
        <v>#REF!</v>
      </c>
    </row>
    <row r="7173" spans="13:19" ht="20.25" customHeight="1">
      <c r="O7173" s="107" t="e">
        <f>일위대가집계표!#REF!</f>
        <v>#REF!</v>
      </c>
      <c r="S7173" s="108" t="e">
        <f>일위대가집계표!#REF!</f>
        <v>#REF!</v>
      </c>
    </row>
  </sheetData>
  <sortState ref="C104:F136">
    <sortCondition ref="C104:C136"/>
  </sortState>
  <mergeCells count="2">
    <mergeCell ref="B1:M1"/>
    <mergeCell ref="B2:M2"/>
  </mergeCells>
  <phoneticPr fontId="15" type="noConversion"/>
  <printOptions gridLines="1"/>
  <pageMargins left="0.47244094488188981" right="0.19685039370078741" top="0.55118110236220474" bottom="0.43307086614173229" header="0.39370078740157483" footer="0.15748031496062992"/>
  <pageSetup paperSize="9" scale="75" orientation="landscape" r:id="rId1"/>
  <headerFooter>
    <oddFooter>&amp;C&amp;Pof&amp;N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6"/>
  <sheetViews>
    <sheetView view="pageBreakPreview" topLeftCell="C1" zoomScale="74" zoomScaleNormal="80" zoomScaleSheetLayoutView="74" workbookViewId="0">
      <selection activeCell="U569" sqref="U569"/>
    </sheetView>
  </sheetViews>
  <sheetFormatPr defaultRowHeight="20.25" customHeight="1"/>
  <cols>
    <col min="1" max="1" width="4.88671875" style="146" hidden="1" customWidth="1"/>
    <col min="2" max="2" width="9" style="146" hidden="1" customWidth="1"/>
    <col min="3" max="3" width="23.109375" style="146" customWidth="1"/>
    <col min="4" max="4" width="19.21875" style="147" customWidth="1"/>
    <col min="5" max="5" width="9" style="148" customWidth="1"/>
    <col min="6" max="6" width="5.6640625" style="149" customWidth="1"/>
    <col min="7" max="7" width="8.6640625" style="146" customWidth="1"/>
    <col min="8" max="8" width="9.77734375" style="146" bestFit="1" customWidth="1"/>
    <col min="9" max="9" width="9.77734375" style="146" customWidth="1"/>
    <col min="10" max="10" width="9.77734375" style="146" bestFit="1" customWidth="1"/>
    <col min="11" max="11" width="8.88671875" style="146" customWidth="1"/>
    <col min="12" max="12" width="9.77734375" style="146" customWidth="1"/>
    <col min="13" max="13" width="11.6640625" style="146" customWidth="1"/>
    <col min="14" max="14" width="3.6640625" style="146" customWidth="1"/>
    <col min="15" max="49" width="7.21875" style="146"/>
    <col min="50" max="51" width="0" style="146" hidden="1" customWidth="1"/>
    <col min="52" max="52" width="17.88671875" style="146" customWidth="1"/>
    <col min="53" max="53" width="12.88671875" style="146" customWidth="1"/>
    <col min="54" max="54" width="5.6640625" style="146" customWidth="1"/>
    <col min="55" max="55" width="4.5546875" style="146" customWidth="1"/>
    <col min="56" max="60" width="8" style="146" customWidth="1"/>
    <col min="61" max="61" width="9.77734375" style="146" customWidth="1"/>
    <col min="62" max="62" width="8.88671875" style="146" customWidth="1"/>
    <col min="63" max="63" width="3.6640625" style="146" customWidth="1"/>
    <col min="64" max="64" width="25.6640625" style="146" customWidth="1"/>
    <col min="65" max="305" width="7.21875" style="146"/>
    <col min="306" max="307" width="0" style="146" hidden="1" customWidth="1"/>
    <col min="308" max="308" width="17.88671875" style="146" customWidth="1"/>
    <col min="309" max="309" width="12.88671875" style="146" customWidth="1"/>
    <col min="310" max="310" width="5.6640625" style="146" customWidth="1"/>
    <col min="311" max="311" width="4.5546875" style="146" customWidth="1"/>
    <col min="312" max="316" width="8" style="146" customWidth="1"/>
    <col min="317" max="317" width="9.77734375" style="146" customWidth="1"/>
    <col min="318" max="318" width="8.88671875" style="146" customWidth="1"/>
    <col min="319" max="319" width="3.6640625" style="146" customWidth="1"/>
    <col min="320" max="320" width="25.6640625" style="146" customWidth="1"/>
    <col min="321" max="561" width="7.21875" style="146"/>
    <col min="562" max="563" width="0" style="146" hidden="1" customWidth="1"/>
    <col min="564" max="564" width="17.88671875" style="146" customWidth="1"/>
    <col min="565" max="565" width="12.88671875" style="146" customWidth="1"/>
    <col min="566" max="566" width="5.6640625" style="146" customWidth="1"/>
    <col min="567" max="567" width="4.5546875" style="146" customWidth="1"/>
    <col min="568" max="572" width="8" style="146" customWidth="1"/>
    <col min="573" max="573" width="9.77734375" style="146" customWidth="1"/>
    <col min="574" max="574" width="8.88671875" style="146" customWidth="1"/>
    <col min="575" max="575" width="3.6640625" style="146" customWidth="1"/>
    <col min="576" max="576" width="25.6640625" style="146" customWidth="1"/>
    <col min="577" max="817" width="7.21875" style="146"/>
    <col min="818" max="819" width="0" style="146" hidden="1" customWidth="1"/>
    <col min="820" max="820" width="17.88671875" style="146" customWidth="1"/>
    <col min="821" max="821" width="12.88671875" style="146" customWidth="1"/>
    <col min="822" max="822" width="5.6640625" style="146" customWidth="1"/>
    <col min="823" max="823" width="4.5546875" style="146" customWidth="1"/>
    <col min="824" max="828" width="8" style="146" customWidth="1"/>
    <col min="829" max="829" width="9.77734375" style="146" customWidth="1"/>
    <col min="830" max="830" width="8.88671875" style="146" customWidth="1"/>
    <col min="831" max="831" width="3.6640625" style="146" customWidth="1"/>
    <col min="832" max="832" width="25.6640625" style="146" customWidth="1"/>
    <col min="833" max="1073" width="8.88671875" style="146"/>
    <col min="1074" max="1075" width="0" style="146" hidden="1" customWidth="1"/>
    <col min="1076" max="1076" width="17.88671875" style="146" customWidth="1"/>
    <col min="1077" max="1077" width="12.88671875" style="146" customWidth="1"/>
    <col min="1078" max="1078" width="5.6640625" style="146" customWidth="1"/>
    <col min="1079" max="1079" width="4.5546875" style="146" customWidth="1"/>
    <col min="1080" max="1084" width="8" style="146" customWidth="1"/>
    <col min="1085" max="1085" width="9.77734375" style="146" customWidth="1"/>
    <col min="1086" max="1086" width="8.88671875" style="146" customWidth="1"/>
    <col min="1087" max="1087" width="3.6640625" style="146" customWidth="1"/>
    <col min="1088" max="1088" width="25.6640625" style="146" customWidth="1"/>
    <col min="1089" max="1329" width="7.21875" style="146"/>
    <col min="1330" max="1331" width="0" style="146" hidden="1" customWidth="1"/>
    <col min="1332" max="1332" width="17.88671875" style="146" customWidth="1"/>
    <col min="1333" max="1333" width="12.88671875" style="146" customWidth="1"/>
    <col min="1334" max="1334" width="5.6640625" style="146" customWidth="1"/>
    <col min="1335" max="1335" width="4.5546875" style="146" customWidth="1"/>
    <col min="1336" max="1340" width="8" style="146" customWidth="1"/>
    <col min="1341" max="1341" width="9.77734375" style="146" customWidth="1"/>
    <col min="1342" max="1342" width="8.88671875" style="146" customWidth="1"/>
    <col min="1343" max="1343" width="3.6640625" style="146" customWidth="1"/>
    <col min="1344" max="1344" width="25.6640625" style="146" customWidth="1"/>
    <col min="1345" max="1585" width="7.21875" style="146"/>
    <col min="1586" max="1587" width="0" style="146" hidden="1" customWidth="1"/>
    <col min="1588" max="1588" width="17.88671875" style="146" customWidth="1"/>
    <col min="1589" max="1589" width="12.88671875" style="146" customWidth="1"/>
    <col min="1590" max="1590" width="5.6640625" style="146" customWidth="1"/>
    <col min="1591" max="1591" width="4.5546875" style="146" customWidth="1"/>
    <col min="1592" max="1596" width="8" style="146" customWidth="1"/>
    <col min="1597" max="1597" width="9.77734375" style="146" customWidth="1"/>
    <col min="1598" max="1598" width="8.88671875" style="146" customWidth="1"/>
    <col min="1599" max="1599" width="3.6640625" style="146" customWidth="1"/>
    <col min="1600" max="1600" width="25.6640625" style="146" customWidth="1"/>
    <col min="1601" max="1841" width="7.21875" style="146"/>
    <col min="1842" max="1843" width="0" style="146" hidden="1" customWidth="1"/>
    <col min="1844" max="1844" width="17.88671875" style="146" customWidth="1"/>
    <col min="1845" max="1845" width="12.88671875" style="146" customWidth="1"/>
    <col min="1846" max="1846" width="5.6640625" style="146" customWidth="1"/>
    <col min="1847" max="1847" width="4.5546875" style="146" customWidth="1"/>
    <col min="1848" max="1852" width="8" style="146" customWidth="1"/>
    <col min="1853" max="1853" width="9.77734375" style="146" customWidth="1"/>
    <col min="1854" max="1854" width="8.88671875" style="146" customWidth="1"/>
    <col min="1855" max="1855" width="3.6640625" style="146" customWidth="1"/>
    <col min="1856" max="1856" width="25.6640625" style="146" customWidth="1"/>
    <col min="1857" max="2097" width="8.88671875" style="146"/>
    <col min="2098" max="2099" width="0" style="146" hidden="1" customWidth="1"/>
    <col min="2100" max="2100" width="17.88671875" style="146" customWidth="1"/>
    <col min="2101" max="2101" width="12.88671875" style="146" customWidth="1"/>
    <col min="2102" max="2102" width="5.6640625" style="146" customWidth="1"/>
    <col min="2103" max="2103" width="4.5546875" style="146" customWidth="1"/>
    <col min="2104" max="2108" width="8" style="146" customWidth="1"/>
    <col min="2109" max="2109" width="9.77734375" style="146" customWidth="1"/>
    <col min="2110" max="2110" width="8.88671875" style="146" customWidth="1"/>
    <col min="2111" max="2111" width="3.6640625" style="146" customWidth="1"/>
    <col min="2112" max="2112" width="25.6640625" style="146" customWidth="1"/>
    <col min="2113" max="2353" width="7.21875" style="146"/>
    <col min="2354" max="2355" width="0" style="146" hidden="1" customWidth="1"/>
    <col min="2356" max="2356" width="17.88671875" style="146" customWidth="1"/>
    <col min="2357" max="2357" width="12.88671875" style="146" customWidth="1"/>
    <col min="2358" max="2358" width="5.6640625" style="146" customWidth="1"/>
    <col min="2359" max="2359" width="4.5546875" style="146" customWidth="1"/>
    <col min="2360" max="2364" width="8" style="146" customWidth="1"/>
    <col min="2365" max="2365" width="9.77734375" style="146" customWidth="1"/>
    <col min="2366" max="2366" width="8.88671875" style="146" customWidth="1"/>
    <col min="2367" max="2367" width="3.6640625" style="146" customWidth="1"/>
    <col min="2368" max="2368" width="25.6640625" style="146" customWidth="1"/>
    <col min="2369" max="2609" width="7.21875" style="146"/>
    <col min="2610" max="2611" width="0" style="146" hidden="1" customWidth="1"/>
    <col min="2612" max="2612" width="17.88671875" style="146" customWidth="1"/>
    <col min="2613" max="2613" width="12.88671875" style="146" customWidth="1"/>
    <col min="2614" max="2614" width="5.6640625" style="146" customWidth="1"/>
    <col min="2615" max="2615" width="4.5546875" style="146" customWidth="1"/>
    <col min="2616" max="2620" width="8" style="146" customWidth="1"/>
    <col min="2621" max="2621" width="9.77734375" style="146" customWidth="1"/>
    <col min="2622" max="2622" width="8.88671875" style="146" customWidth="1"/>
    <col min="2623" max="2623" width="3.6640625" style="146" customWidth="1"/>
    <col min="2624" max="2624" width="25.6640625" style="146" customWidth="1"/>
    <col min="2625" max="2865" width="7.21875" style="146"/>
    <col min="2866" max="2867" width="0" style="146" hidden="1" customWidth="1"/>
    <col min="2868" max="2868" width="17.88671875" style="146" customWidth="1"/>
    <col min="2869" max="2869" width="12.88671875" style="146" customWidth="1"/>
    <col min="2870" max="2870" width="5.6640625" style="146" customWidth="1"/>
    <col min="2871" max="2871" width="4.5546875" style="146" customWidth="1"/>
    <col min="2872" max="2876" width="8" style="146" customWidth="1"/>
    <col min="2877" max="2877" width="9.77734375" style="146" customWidth="1"/>
    <col min="2878" max="2878" width="8.88671875" style="146" customWidth="1"/>
    <col min="2879" max="2879" width="3.6640625" style="146" customWidth="1"/>
    <col min="2880" max="2880" width="25.6640625" style="146" customWidth="1"/>
    <col min="2881" max="3121" width="8.88671875" style="146"/>
    <col min="3122" max="3123" width="0" style="146" hidden="1" customWidth="1"/>
    <col min="3124" max="3124" width="17.88671875" style="146" customWidth="1"/>
    <col min="3125" max="3125" width="12.88671875" style="146" customWidth="1"/>
    <col min="3126" max="3126" width="5.6640625" style="146" customWidth="1"/>
    <col min="3127" max="3127" width="4.5546875" style="146" customWidth="1"/>
    <col min="3128" max="3132" width="8" style="146" customWidth="1"/>
    <col min="3133" max="3133" width="9.77734375" style="146" customWidth="1"/>
    <col min="3134" max="3134" width="8.88671875" style="146" customWidth="1"/>
    <col min="3135" max="3135" width="3.6640625" style="146" customWidth="1"/>
    <col min="3136" max="3136" width="25.6640625" style="146" customWidth="1"/>
    <col min="3137" max="3377" width="7.21875" style="146"/>
    <col min="3378" max="3379" width="0" style="146" hidden="1" customWidth="1"/>
    <col min="3380" max="3380" width="17.88671875" style="146" customWidth="1"/>
    <col min="3381" max="3381" width="12.88671875" style="146" customWidth="1"/>
    <col min="3382" max="3382" width="5.6640625" style="146" customWidth="1"/>
    <col min="3383" max="3383" width="4.5546875" style="146" customWidth="1"/>
    <col min="3384" max="3388" width="8" style="146" customWidth="1"/>
    <col min="3389" max="3389" width="9.77734375" style="146" customWidth="1"/>
    <col min="3390" max="3390" width="8.88671875" style="146" customWidth="1"/>
    <col min="3391" max="3391" width="3.6640625" style="146" customWidth="1"/>
    <col min="3392" max="3392" width="25.6640625" style="146" customWidth="1"/>
    <col min="3393" max="3633" width="7.21875" style="146"/>
    <col min="3634" max="3635" width="0" style="146" hidden="1" customWidth="1"/>
    <col min="3636" max="3636" width="17.88671875" style="146" customWidth="1"/>
    <col min="3637" max="3637" width="12.88671875" style="146" customWidth="1"/>
    <col min="3638" max="3638" width="5.6640625" style="146" customWidth="1"/>
    <col min="3639" max="3639" width="4.5546875" style="146" customWidth="1"/>
    <col min="3640" max="3644" width="8" style="146" customWidth="1"/>
    <col min="3645" max="3645" width="9.77734375" style="146" customWidth="1"/>
    <col min="3646" max="3646" width="8.88671875" style="146" customWidth="1"/>
    <col min="3647" max="3647" width="3.6640625" style="146" customWidth="1"/>
    <col min="3648" max="3648" width="25.6640625" style="146" customWidth="1"/>
    <col min="3649" max="3889" width="7.21875" style="146"/>
    <col min="3890" max="3891" width="0" style="146" hidden="1" customWidth="1"/>
    <col min="3892" max="3892" width="17.88671875" style="146" customWidth="1"/>
    <col min="3893" max="3893" width="12.88671875" style="146" customWidth="1"/>
    <col min="3894" max="3894" width="5.6640625" style="146" customWidth="1"/>
    <col min="3895" max="3895" width="4.5546875" style="146" customWidth="1"/>
    <col min="3896" max="3900" width="8" style="146" customWidth="1"/>
    <col min="3901" max="3901" width="9.77734375" style="146" customWidth="1"/>
    <col min="3902" max="3902" width="8.88671875" style="146" customWidth="1"/>
    <col min="3903" max="3903" width="3.6640625" style="146" customWidth="1"/>
    <col min="3904" max="3904" width="25.6640625" style="146" customWidth="1"/>
    <col min="3905" max="4145" width="8.88671875" style="146"/>
    <col min="4146" max="4147" width="0" style="146" hidden="1" customWidth="1"/>
    <col min="4148" max="4148" width="17.88671875" style="146" customWidth="1"/>
    <col min="4149" max="4149" width="12.88671875" style="146" customWidth="1"/>
    <col min="4150" max="4150" width="5.6640625" style="146" customWidth="1"/>
    <col min="4151" max="4151" width="4.5546875" style="146" customWidth="1"/>
    <col min="4152" max="4156" width="8" style="146" customWidth="1"/>
    <col min="4157" max="4157" width="9.77734375" style="146" customWidth="1"/>
    <col min="4158" max="4158" width="8.88671875" style="146" customWidth="1"/>
    <col min="4159" max="4159" width="3.6640625" style="146" customWidth="1"/>
    <col min="4160" max="4160" width="25.6640625" style="146" customWidth="1"/>
    <col min="4161" max="4401" width="7.21875" style="146"/>
    <col min="4402" max="4403" width="0" style="146" hidden="1" customWidth="1"/>
    <col min="4404" max="4404" width="17.88671875" style="146" customWidth="1"/>
    <col min="4405" max="4405" width="12.88671875" style="146" customWidth="1"/>
    <col min="4406" max="4406" width="5.6640625" style="146" customWidth="1"/>
    <col min="4407" max="4407" width="4.5546875" style="146" customWidth="1"/>
    <col min="4408" max="4412" width="8" style="146" customWidth="1"/>
    <col min="4413" max="4413" width="9.77734375" style="146" customWidth="1"/>
    <col min="4414" max="4414" width="8.88671875" style="146" customWidth="1"/>
    <col min="4415" max="4415" width="3.6640625" style="146" customWidth="1"/>
    <col min="4416" max="4416" width="25.6640625" style="146" customWidth="1"/>
    <col min="4417" max="4657" width="7.21875" style="146"/>
    <col min="4658" max="4659" width="0" style="146" hidden="1" customWidth="1"/>
    <col min="4660" max="4660" width="17.88671875" style="146" customWidth="1"/>
    <col min="4661" max="4661" width="12.88671875" style="146" customWidth="1"/>
    <col min="4662" max="4662" width="5.6640625" style="146" customWidth="1"/>
    <col min="4663" max="4663" width="4.5546875" style="146" customWidth="1"/>
    <col min="4664" max="4668" width="8" style="146" customWidth="1"/>
    <col min="4669" max="4669" width="9.77734375" style="146" customWidth="1"/>
    <col min="4670" max="4670" width="8.88671875" style="146" customWidth="1"/>
    <col min="4671" max="4671" width="3.6640625" style="146" customWidth="1"/>
    <col min="4672" max="4672" width="25.6640625" style="146" customWidth="1"/>
    <col min="4673" max="4913" width="7.21875" style="146"/>
    <col min="4914" max="4915" width="0" style="146" hidden="1" customWidth="1"/>
    <col min="4916" max="4916" width="17.88671875" style="146" customWidth="1"/>
    <col min="4917" max="4917" width="12.88671875" style="146" customWidth="1"/>
    <col min="4918" max="4918" width="5.6640625" style="146" customWidth="1"/>
    <col min="4919" max="4919" width="4.5546875" style="146" customWidth="1"/>
    <col min="4920" max="4924" width="8" style="146" customWidth="1"/>
    <col min="4925" max="4925" width="9.77734375" style="146" customWidth="1"/>
    <col min="4926" max="4926" width="8.88671875" style="146" customWidth="1"/>
    <col min="4927" max="4927" width="3.6640625" style="146" customWidth="1"/>
    <col min="4928" max="4928" width="25.6640625" style="146" customWidth="1"/>
    <col min="4929" max="5169" width="8.88671875" style="146"/>
    <col min="5170" max="5171" width="0" style="146" hidden="1" customWidth="1"/>
    <col min="5172" max="5172" width="17.88671875" style="146" customWidth="1"/>
    <col min="5173" max="5173" width="12.88671875" style="146" customWidth="1"/>
    <col min="5174" max="5174" width="5.6640625" style="146" customWidth="1"/>
    <col min="5175" max="5175" width="4.5546875" style="146" customWidth="1"/>
    <col min="5176" max="5180" width="8" style="146" customWidth="1"/>
    <col min="5181" max="5181" width="9.77734375" style="146" customWidth="1"/>
    <col min="5182" max="5182" width="8.88671875" style="146" customWidth="1"/>
    <col min="5183" max="5183" width="3.6640625" style="146" customWidth="1"/>
    <col min="5184" max="5184" width="25.6640625" style="146" customWidth="1"/>
    <col min="5185" max="5425" width="7.21875" style="146"/>
    <col min="5426" max="5427" width="0" style="146" hidden="1" customWidth="1"/>
    <col min="5428" max="5428" width="17.88671875" style="146" customWidth="1"/>
    <col min="5429" max="5429" width="12.88671875" style="146" customWidth="1"/>
    <col min="5430" max="5430" width="5.6640625" style="146" customWidth="1"/>
    <col min="5431" max="5431" width="4.5546875" style="146" customWidth="1"/>
    <col min="5432" max="5436" width="8" style="146" customWidth="1"/>
    <col min="5437" max="5437" width="9.77734375" style="146" customWidth="1"/>
    <col min="5438" max="5438" width="8.88671875" style="146" customWidth="1"/>
    <col min="5439" max="5439" width="3.6640625" style="146" customWidth="1"/>
    <col min="5440" max="5440" width="25.6640625" style="146" customWidth="1"/>
    <col min="5441" max="5681" width="7.21875" style="146"/>
    <col min="5682" max="5683" width="0" style="146" hidden="1" customWidth="1"/>
    <col min="5684" max="5684" width="17.88671875" style="146" customWidth="1"/>
    <col min="5685" max="5685" width="12.88671875" style="146" customWidth="1"/>
    <col min="5686" max="5686" width="5.6640625" style="146" customWidth="1"/>
    <col min="5687" max="5687" width="4.5546875" style="146" customWidth="1"/>
    <col min="5688" max="5692" width="8" style="146" customWidth="1"/>
    <col min="5693" max="5693" width="9.77734375" style="146" customWidth="1"/>
    <col min="5694" max="5694" width="8.88671875" style="146" customWidth="1"/>
    <col min="5695" max="5695" width="3.6640625" style="146" customWidth="1"/>
    <col min="5696" max="5696" width="25.6640625" style="146" customWidth="1"/>
    <col min="5697" max="5937" width="7.21875" style="146"/>
    <col min="5938" max="5939" width="0" style="146" hidden="1" customWidth="1"/>
    <col min="5940" max="5940" width="17.88671875" style="146" customWidth="1"/>
    <col min="5941" max="5941" width="12.88671875" style="146" customWidth="1"/>
    <col min="5942" max="5942" width="5.6640625" style="146" customWidth="1"/>
    <col min="5943" max="5943" width="4.5546875" style="146" customWidth="1"/>
    <col min="5944" max="5948" width="8" style="146" customWidth="1"/>
    <col min="5949" max="5949" width="9.77734375" style="146" customWidth="1"/>
    <col min="5950" max="5950" width="8.88671875" style="146" customWidth="1"/>
    <col min="5951" max="5951" width="3.6640625" style="146" customWidth="1"/>
    <col min="5952" max="5952" width="25.6640625" style="146" customWidth="1"/>
    <col min="5953" max="6193" width="8.88671875" style="146"/>
    <col min="6194" max="6195" width="0" style="146" hidden="1" customWidth="1"/>
    <col min="6196" max="6196" width="17.88671875" style="146" customWidth="1"/>
    <col min="6197" max="6197" width="12.88671875" style="146" customWidth="1"/>
    <col min="6198" max="6198" width="5.6640625" style="146" customWidth="1"/>
    <col min="6199" max="6199" width="4.5546875" style="146" customWidth="1"/>
    <col min="6200" max="6204" width="8" style="146" customWidth="1"/>
    <col min="6205" max="6205" width="9.77734375" style="146" customWidth="1"/>
    <col min="6206" max="6206" width="8.88671875" style="146" customWidth="1"/>
    <col min="6207" max="6207" width="3.6640625" style="146" customWidth="1"/>
    <col min="6208" max="6208" width="25.6640625" style="146" customWidth="1"/>
    <col min="6209" max="6449" width="7.21875" style="146"/>
    <col min="6450" max="6451" width="0" style="146" hidden="1" customWidth="1"/>
    <col min="6452" max="6452" width="17.88671875" style="146" customWidth="1"/>
    <col min="6453" max="6453" width="12.88671875" style="146" customWidth="1"/>
    <col min="6454" max="6454" width="5.6640625" style="146" customWidth="1"/>
    <col min="6455" max="6455" width="4.5546875" style="146" customWidth="1"/>
    <col min="6456" max="6460" width="8" style="146" customWidth="1"/>
    <col min="6461" max="6461" width="9.77734375" style="146" customWidth="1"/>
    <col min="6462" max="6462" width="8.88671875" style="146" customWidth="1"/>
    <col min="6463" max="6463" width="3.6640625" style="146" customWidth="1"/>
    <col min="6464" max="6464" width="25.6640625" style="146" customWidth="1"/>
    <col min="6465" max="6705" width="7.21875" style="146"/>
    <col min="6706" max="6707" width="0" style="146" hidden="1" customWidth="1"/>
    <col min="6708" max="6708" width="17.88671875" style="146" customWidth="1"/>
    <col min="6709" max="6709" width="12.88671875" style="146" customWidth="1"/>
    <col min="6710" max="6710" width="5.6640625" style="146" customWidth="1"/>
    <col min="6711" max="6711" width="4.5546875" style="146" customWidth="1"/>
    <col min="6712" max="6716" width="8" style="146" customWidth="1"/>
    <col min="6717" max="6717" width="9.77734375" style="146" customWidth="1"/>
    <col min="6718" max="6718" width="8.88671875" style="146" customWidth="1"/>
    <col min="6719" max="6719" width="3.6640625" style="146" customWidth="1"/>
    <col min="6720" max="6720" width="25.6640625" style="146" customWidth="1"/>
    <col min="6721" max="6961" width="7.21875" style="146"/>
    <col min="6962" max="6963" width="0" style="146" hidden="1" customWidth="1"/>
    <col min="6964" max="6964" width="17.88671875" style="146" customWidth="1"/>
    <col min="6965" max="6965" width="12.88671875" style="146" customWidth="1"/>
    <col min="6966" max="6966" width="5.6640625" style="146" customWidth="1"/>
    <col min="6967" max="6967" width="4.5546875" style="146" customWidth="1"/>
    <col min="6968" max="6972" width="8" style="146" customWidth="1"/>
    <col min="6973" max="6973" width="9.77734375" style="146" customWidth="1"/>
    <col min="6974" max="6974" width="8.88671875" style="146" customWidth="1"/>
    <col min="6975" max="6975" width="3.6640625" style="146" customWidth="1"/>
    <col min="6976" max="6976" width="25.6640625" style="146" customWidth="1"/>
    <col min="6977" max="7217" width="8.88671875" style="146"/>
    <col min="7218" max="7219" width="0" style="146" hidden="1" customWidth="1"/>
    <col min="7220" max="7220" width="17.88671875" style="146" customWidth="1"/>
    <col min="7221" max="7221" width="12.88671875" style="146" customWidth="1"/>
    <col min="7222" max="7222" width="5.6640625" style="146" customWidth="1"/>
    <col min="7223" max="7223" width="4.5546875" style="146" customWidth="1"/>
    <col min="7224" max="7228" width="8" style="146" customWidth="1"/>
    <col min="7229" max="7229" width="9.77734375" style="146" customWidth="1"/>
    <col min="7230" max="7230" width="8.88671875" style="146" customWidth="1"/>
    <col min="7231" max="7231" width="3.6640625" style="146" customWidth="1"/>
    <col min="7232" max="7232" width="25.6640625" style="146" customWidth="1"/>
    <col min="7233" max="7473" width="7.21875" style="146"/>
    <col min="7474" max="7475" width="0" style="146" hidden="1" customWidth="1"/>
    <col min="7476" max="7476" width="17.88671875" style="146" customWidth="1"/>
    <col min="7477" max="7477" width="12.88671875" style="146" customWidth="1"/>
    <col min="7478" max="7478" width="5.6640625" style="146" customWidth="1"/>
    <col min="7479" max="7479" width="4.5546875" style="146" customWidth="1"/>
    <col min="7480" max="7484" width="8" style="146" customWidth="1"/>
    <col min="7485" max="7485" width="9.77734375" style="146" customWidth="1"/>
    <col min="7486" max="7486" width="8.88671875" style="146" customWidth="1"/>
    <col min="7487" max="7487" width="3.6640625" style="146" customWidth="1"/>
    <col min="7488" max="7488" width="25.6640625" style="146" customWidth="1"/>
    <col min="7489" max="7729" width="7.21875" style="146"/>
    <col min="7730" max="7731" width="0" style="146" hidden="1" customWidth="1"/>
    <col min="7732" max="7732" width="17.88671875" style="146" customWidth="1"/>
    <col min="7733" max="7733" width="12.88671875" style="146" customWidth="1"/>
    <col min="7734" max="7734" width="5.6640625" style="146" customWidth="1"/>
    <col min="7735" max="7735" width="4.5546875" style="146" customWidth="1"/>
    <col min="7736" max="7740" width="8" style="146" customWidth="1"/>
    <col min="7741" max="7741" width="9.77734375" style="146" customWidth="1"/>
    <col min="7742" max="7742" width="8.88671875" style="146" customWidth="1"/>
    <col min="7743" max="7743" width="3.6640625" style="146" customWidth="1"/>
    <col min="7744" max="7744" width="25.6640625" style="146" customWidth="1"/>
    <col min="7745" max="7985" width="7.21875" style="146"/>
    <col min="7986" max="7987" width="0" style="146" hidden="1" customWidth="1"/>
    <col min="7988" max="7988" width="17.88671875" style="146" customWidth="1"/>
    <col min="7989" max="7989" width="12.88671875" style="146" customWidth="1"/>
    <col min="7990" max="7990" width="5.6640625" style="146" customWidth="1"/>
    <col min="7991" max="7991" width="4.5546875" style="146" customWidth="1"/>
    <col min="7992" max="7996" width="8" style="146" customWidth="1"/>
    <col min="7997" max="7997" width="9.77734375" style="146" customWidth="1"/>
    <col min="7998" max="7998" width="8.88671875" style="146" customWidth="1"/>
    <col min="7999" max="7999" width="3.6640625" style="146" customWidth="1"/>
    <col min="8000" max="8000" width="25.6640625" style="146" customWidth="1"/>
    <col min="8001" max="8241" width="8.88671875" style="146"/>
    <col min="8242" max="8243" width="0" style="146" hidden="1" customWidth="1"/>
    <col min="8244" max="8244" width="17.88671875" style="146" customWidth="1"/>
    <col min="8245" max="8245" width="12.88671875" style="146" customWidth="1"/>
    <col min="8246" max="8246" width="5.6640625" style="146" customWidth="1"/>
    <col min="8247" max="8247" width="4.5546875" style="146" customWidth="1"/>
    <col min="8248" max="8252" width="8" style="146" customWidth="1"/>
    <col min="8253" max="8253" width="9.77734375" style="146" customWidth="1"/>
    <col min="8254" max="8254" width="8.88671875" style="146" customWidth="1"/>
    <col min="8255" max="8255" width="3.6640625" style="146" customWidth="1"/>
    <col min="8256" max="8256" width="25.6640625" style="146" customWidth="1"/>
    <col min="8257" max="8497" width="7.21875" style="146"/>
    <col min="8498" max="8499" width="0" style="146" hidden="1" customWidth="1"/>
    <col min="8500" max="8500" width="17.88671875" style="146" customWidth="1"/>
    <col min="8501" max="8501" width="12.88671875" style="146" customWidth="1"/>
    <col min="8502" max="8502" width="5.6640625" style="146" customWidth="1"/>
    <col min="8503" max="8503" width="4.5546875" style="146" customWidth="1"/>
    <col min="8504" max="8508" width="8" style="146" customWidth="1"/>
    <col min="8509" max="8509" width="9.77734375" style="146" customWidth="1"/>
    <col min="8510" max="8510" width="8.88671875" style="146" customWidth="1"/>
    <col min="8511" max="8511" width="3.6640625" style="146" customWidth="1"/>
    <col min="8512" max="8512" width="25.6640625" style="146" customWidth="1"/>
    <col min="8513" max="8753" width="7.21875" style="146"/>
    <col min="8754" max="8755" width="0" style="146" hidden="1" customWidth="1"/>
    <col min="8756" max="8756" width="17.88671875" style="146" customWidth="1"/>
    <col min="8757" max="8757" width="12.88671875" style="146" customWidth="1"/>
    <col min="8758" max="8758" width="5.6640625" style="146" customWidth="1"/>
    <col min="8759" max="8759" width="4.5546875" style="146" customWidth="1"/>
    <col min="8760" max="8764" width="8" style="146" customWidth="1"/>
    <col min="8765" max="8765" width="9.77734375" style="146" customWidth="1"/>
    <col min="8766" max="8766" width="8.88671875" style="146" customWidth="1"/>
    <col min="8767" max="8767" width="3.6640625" style="146" customWidth="1"/>
    <col min="8768" max="8768" width="25.6640625" style="146" customWidth="1"/>
    <col min="8769" max="9009" width="7.21875" style="146"/>
    <col min="9010" max="9011" width="0" style="146" hidden="1" customWidth="1"/>
    <col min="9012" max="9012" width="17.88671875" style="146" customWidth="1"/>
    <col min="9013" max="9013" width="12.88671875" style="146" customWidth="1"/>
    <col min="9014" max="9014" width="5.6640625" style="146" customWidth="1"/>
    <col min="9015" max="9015" width="4.5546875" style="146" customWidth="1"/>
    <col min="9016" max="9020" width="8" style="146" customWidth="1"/>
    <col min="9021" max="9021" width="9.77734375" style="146" customWidth="1"/>
    <col min="9022" max="9022" width="8.88671875" style="146" customWidth="1"/>
    <col min="9023" max="9023" width="3.6640625" style="146" customWidth="1"/>
    <col min="9024" max="9024" width="25.6640625" style="146" customWidth="1"/>
    <col min="9025" max="9265" width="8.88671875" style="146"/>
    <col min="9266" max="9267" width="0" style="146" hidden="1" customWidth="1"/>
    <col min="9268" max="9268" width="17.88671875" style="146" customWidth="1"/>
    <col min="9269" max="9269" width="12.88671875" style="146" customWidth="1"/>
    <col min="9270" max="9270" width="5.6640625" style="146" customWidth="1"/>
    <col min="9271" max="9271" width="4.5546875" style="146" customWidth="1"/>
    <col min="9272" max="9276" width="8" style="146" customWidth="1"/>
    <col min="9277" max="9277" width="9.77734375" style="146" customWidth="1"/>
    <col min="9278" max="9278" width="8.88671875" style="146" customWidth="1"/>
    <col min="9279" max="9279" width="3.6640625" style="146" customWidth="1"/>
    <col min="9280" max="9280" width="25.6640625" style="146" customWidth="1"/>
    <col min="9281" max="9521" width="7.21875" style="146"/>
    <col min="9522" max="9523" width="0" style="146" hidden="1" customWidth="1"/>
    <col min="9524" max="9524" width="17.88671875" style="146" customWidth="1"/>
    <col min="9525" max="9525" width="12.88671875" style="146" customWidth="1"/>
    <col min="9526" max="9526" width="5.6640625" style="146" customWidth="1"/>
    <col min="9527" max="9527" width="4.5546875" style="146" customWidth="1"/>
    <col min="9528" max="9532" width="8" style="146" customWidth="1"/>
    <col min="9533" max="9533" width="9.77734375" style="146" customWidth="1"/>
    <col min="9534" max="9534" width="8.88671875" style="146" customWidth="1"/>
    <col min="9535" max="9535" width="3.6640625" style="146" customWidth="1"/>
    <col min="9536" max="9536" width="25.6640625" style="146" customWidth="1"/>
    <col min="9537" max="9777" width="7.21875" style="146"/>
    <col min="9778" max="9779" width="0" style="146" hidden="1" customWidth="1"/>
    <col min="9780" max="9780" width="17.88671875" style="146" customWidth="1"/>
    <col min="9781" max="9781" width="12.88671875" style="146" customWidth="1"/>
    <col min="9782" max="9782" width="5.6640625" style="146" customWidth="1"/>
    <col min="9783" max="9783" width="4.5546875" style="146" customWidth="1"/>
    <col min="9784" max="9788" width="8" style="146" customWidth="1"/>
    <col min="9789" max="9789" width="9.77734375" style="146" customWidth="1"/>
    <col min="9790" max="9790" width="8.88671875" style="146" customWidth="1"/>
    <col min="9791" max="9791" width="3.6640625" style="146" customWidth="1"/>
    <col min="9792" max="9792" width="25.6640625" style="146" customWidth="1"/>
    <col min="9793" max="10033" width="7.21875" style="146"/>
    <col min="10034" max="10035" width="0" style="146" hidden="1" customWidth="1"/>
    <col min="10036" max="10036" width="17.88671875" style="146" customWidth="1"/>
    <col min="10037" max="10037" width="12.88671875" style="146" customWidth="1"/>
    <col min="10038" max="10038" width="5.6640625" style="146" customWidth="1"/>
    <col min="10039" max="10039" width="4.5546875" style="146" customWidth="1"/>
    <col min="10040" max="10044" width="8" style="146" customWidth="1"/>
    <col min="10045" max="10045" width="9.77734375" style="146" customWidth="1"/>
    <col min="10046" max="10046" width="8.88671875" style="146" customWidth="1"/>
    <col min="10047" max="10047" width="3.6640625" style="146" customWidth="1"/>
    <col min="10048" max="10048" width="25.6640625" style="146" customWidth="1"/>
    <col min="10049" max="10289" width="8.88671875" style="146"/>
    <col min="10290" max="10291" width="0" style="146" hidden="1" customWidth="1"/>
    <col min="10292" max="10292" width="17.88671875" style="146" customWidth="1"/>
    <col min="10293" max="10293" width="12.88671875" style="146" customWidth="1"/>
    <col min="10294" max="10294" width="5.6640625" style="146" customWidth="1"/>
    <col min="10295" max="10295" width="4.5546875" style="146" customWidth="1"/>
    <col min="10296" max="10300" width="8" style="146" customWidth="1"/>
    <col min="10301" max="10301" width="9.77734375" style="146" customWidth="1"/>
    <col min="10302" max="10302" width="8.88671875" style="146" customWidth="1"/>
    <col min="10303" max="10303" width="3.6640625" style="146" customWidth="1"/>
    <col min="10304" max="10304" width="25.6640625" style="146" customWidth="1"/>
    <col min="10305" max="10545" width="7.21875" style="146"/>
    <col min="10546" max="10547" width="0" style="146" hidden="1" customWidth="1"/>
    <col min="10548" max="10548" width="17.88671875" style="146" customWidth="1"/>
    <col min="10549" max="10549" width="12.88671875" style="146" customWidth="1"/>
    <col min="10550" max="10550" width="5.6640625" style="146" customWidth="1"/>
    <col min="10551" max="10551" width="4.5546875" style="146" customWidth="1"/>
    <col min="10552" max="10556" width="8" style="146" customWidth="1"/>
    <col min="10557" max="10557" width="9.77734375" style="146" customWidth="1"/>
    <col min="10558" max="10558" width="8.88671875" style="146" customWidth="1"/>
    <col min="10559" max="10559" width="3.6640625" style="146" customWidth="1"/>
    <col min="10560" max="10560" width="25.6640625" style="146" customWidth="1"/>
    <col min="10561" max="16384" width="8.88671875" style="146"/>
  </cols>
  <sheetData>
    <row r="1" spans="2:13" s="112" customFormat="1" ht="20.100000000000001" customHeight="1">
      <c r="C1" s="352" t="s">
        <v>82</v>
      </c>
      <c r="D1" s="353"/>
      <c r="E1" s="354"/>
      <c r="F1" s="355"/>
      <c r="G1" s="356"/>
      <c r="H1" s="356"/>
      <c r="I1" s="356"/>
      <c r="J1" s="356"/>
      <c r="K1" s="356"/>
      <c r="L1" s="356"/>
      <c r="M1" s="357"/>
    </row>
    <row r="2" spans="2:13" s="112" customFormat="1" ht="20.100000000000001" customHeight="1">
      <c r="C2" s="113" t="s">
        <v>83</v>
      </c>
      <c r="D2" s="114">
        <v>1</v>
      </c>
      <c r="E2" s="115"/>
      <c r="F2" s="116"/>
      <c r="G2" s="117"/>
      <c r="H2" s="117"/>
      <c r="I2" s="117"/>
      <c r="J2" s="117"/>
      <c r="K2" s="117"/>
      <c r="L2" s="117"/>
      <c r="M2" s="118"/>
    </row>
    <row r="3" spans="2:13" s="112" customFormat="1" ht="20.100000000000001" customHeight="1">
      <c r="C3" s="119" t="s">
        <v>84</v>
      </c>
      <c r="D3" s="120" t="s">
        <v>257</v>
      </c>
      <c r="E3" s="121"/>
      <c r="F3" s="116"/>
      <c r="G3" s="117"/>
      <c r="H3" s="117"/>
      <c r="I3" s="117"/>
      <c r="J3" s="117"/>
      <c r="K3" s="117" t="s">
        <v>260</v>
      </c>
      <c r="L3" s="117"/>
      <c r="M3" s="118"/>
    </row>
    <row r="4" spans="2:13" s="112" customFormat="1" ht="20.100000000000001" customHeight="1">
      <c r="C4" s="119" t="s">
        <v>85</v>
      </c>
      <c r="D4" s="120" t="s">
        <v>256</v>
      </c>
      <c r="E4" s="115"/>
      <c r="F4" s="116"/>
      <c r="G4" s="117"/>
      <c r="H4" s="122" t="s">
        <v>77</v>
      </c>
      <c r="I4" s="117"/>
      <c r="J4" s="122" t="s">
        <v>78</v>
      </c>
      <c r="K4" s="117"/>
      <c r="L4" s="122" t="s">
        <v>87</v>
      </c>
      <c r="M4" s="118" t="s">
        <v>88</v>
      </c>
    </row>
    <row r="5" spans="2:13" s="112" customFormat="1" ht="20.100000000000001" customHeight="1">
      <c r="C5" s="358"/>
      <c r="D5" s="359"/>
      <c r="E5" s="360"/>
      <c r="F5" s="361"/>
      <c r="G5" s="362"/>
      <c r="H5" s="363">
        <f>H10</f>
        <v>0</v>
      </c>
      <c r="I5" s="363"/>
      <c r="J5" s="363">
        <f>J10</f>
        <v>878</v>
      </c>
      <c r="K5" s="363"/>
      <c r="L5" s="363">
        <f>L10</f>
        <v>0</v>
      </c>
      <c r="M5" s="364">
        <f>J5+H5+L5</f>
        <v>878</v>
      </c>
    </row>
    <row r="6" spans="2:13" s="123" customFormat="1" ht="20.100000000000001" customHeight="1">
      <c r="B6" s="123">
        <v>0</v>
      </c>
      <c r="C6" s="411" t="s">
        <v>89</v>
      </c>
      <c r="D6" s="412" t="s">
        <v>90</v>
      </c>
      <c r="E6" s="413" t="s">
        <v>1</v>
      </c>
      <c r="F6" s="410" t="s">
        <v>0</v>
      </c>
      <c r="G6" s="414" t="s">
        <v>91</v>
      </c>
      <c r="H6" s="415"/>
      <c r="I6" s="414" t="s">
        <v>92</v>
      </c>
      <c r="J6" s="415"/>
      <c r="K6" s="414" t="s">
        <v>93</v>
      </c>
      <c r="L6" s="415"/>
      <c r="M6" s="410" t="s">
        <v>2</v>
      </c>
    </row>
    <row r="7" spans="2:13" s="123" customFormat="1" ht="20.100000000000001" customHeight="1">
      <c r="B7" s="123">
        <v>0</v>
      </c>
      <c r="C7" s="411"/>
      <c r="D7" s="412"/>
      <c r="E7" s="413"/>
      <c r="F7" s="410"/>
      <c r="G7" s="178" t="s">
        <v>94</v>
      </c>
      <c r="H7" s="178" t="s">
        <v>95</v>
      </c>
      <c r="I7" s="178" t="s">
        <v>94</v>
      </c>
      <c r="J7" s="178" t="s">
        <v>95</v>
      </c>
      <c r="K7" s="178" t="s">
        <v>94</v>
      </c>
      <c r="L7" s="178" t="s">
        <v>95</v>
      </c>
      <c r="M7" s="410"/>
    </row>
    <row r="8" spans="2:13" s="130" customFormat="1" ht="20.100000000000001" customHeight="1">
      <c r="C8" s="125" t="s">
        <v>258</v>
      </c>
      <c r="D8" s="126"/>
      <c r="E8" s="127">
        <v>5.0000000000000001E-3</v>
      </c>
      <c r="F8" s="128" t="s">
        <v>259</v>
      </c>
      <c r="G8" s="129"/>
      <c r="H8" s="129">
        <f>INT(E8*G8)</f>
        <v>0</v>
      </c>
      <c r="I8" s="129">
        <f>단가조사표!$Y$9</f>
        <v>175760</v>
      </c>
      <c r="J8" s="129">
        <f>INT(E8*I8)</f>
        <v>878</v>
      </c>
      <c r="K8" s="129"/>
      <c r="L8" s="129">
        <f>INT(E8*K8)</f>
        <v>0</v>
      </c>
      <c r="M8" s="128" t="str">
        <f>단가조사표!$C$9</f>
        <v>조사-003</v>
      </c>
    </row>
    <row r="9" spans="2:13" s="130" customFormat="1" ht="20.100000000000001" customHeight="1">
      <c r="C9" s="125"/>
      <c r="D9" s="126"/>
      <c r="E9" s="127"/>
      <c r="F9" s="128"/>
      <c r="G9" s="129"/>
      <c r="H9" s="129"/>
      <c r="I9" s="129"/>
      <c r="J9" s="129"/>
      <c r="K9" s="129"/>
      <c r="L9" s="129"/>
      <c r="M9" s="129"/>
    </row>
    <row r="10" spans="2:13" s="136" customFormat="1" ht="20.100000000000001" customHeight="1">
      <c r="C10" s="131" t="s">
        <v>96</v>
      </c>
      <c r="D10" s="132"/>
      <c r="E10" s="133"/>
      <c r="F10" s="134"/>
      <c r="G10" s="135"/>
      <c r="H10" s="135">
        <f>SUM(H8:H9)</f>
        <v>0</v>
      </c>
      <c r="I10" s="135"/>
      <c r="J10" s="135">
        <f>SUM(J8:J9)</f>
        <v>878</v>
      </c>
      <c r="K10" s="135"/>
      <c r="L10" s="135">
        <f>SUM(L8:L9)</f>
        <v>0</v>
      </c>
      <c r="M10" s="135"/>
    </row>
    <row r="11" spans="2:13" s="130" customFormat="1" ht="20.100000000000001" customHeight="1">
      <c r="C11" s="125"/>
      <c r="D11" s="126"/>
      <c r="E11" s="127"/>
      <c r="F11" s="128"/>
      <c r="G11" s="129"/>
      <c r="H11" s="129"/>
      <c r="I11" s="129"/>
      <c r="J11" s="129"/>
      <c r="K11" s="129"/>
      <c r="L11" s="129"/>
      <c r="M11" s="129"/>
    </row>
    <row r="12" spans="2:13" s="112" customFormat="1" ht="20.100000000000001" customHeight="1">
      <c r="C12" s="352" t="s">
        <v>82</v>
      </c>
      <c r="D12" s="353"/>
      <c r="E12" s="354"/>
      <c r="F12" s="355"/>
      <c r="G12" s="356"/>
      <c r="H12" s="356"/>
      <c r="I12" s="356"/>
      <c r="J12" s="356"/>
      <c r="K12" s="356"/>
      <c r="L12" s="356"/>
      <c r="M12" s="357"/>
    </row>
    <row r="13" spans="2:13" s="112" customFormat="1" ht="20.100000000000001" customHeight="1">
      <c r="C13" s="113" t="s">
        <v>83</v>
      </c>
      <c r="D13" s="114">
        <f>D2+1</f>
        <v>2</v>
      </c>
      <c r="E13" s="115"/>
      <c r="F13" s="116"/>
      <c r="G13" s="117"/>
      <c r="H13" s="117"/>
      <c r="I13" s="117"/>
      <c r="J13" s="117"/>
      <c r="K13" s="117"/>
      <c r="L13" s="117"/>
      <c r="M13" s="118"/>
    </row>
    <row r="14" spans="2:13" s="112" customFormat="1" ht="20.100000000000001" customHeight="1">
      <c r="C14" s="119" t="s">
        <v>84</v>
      </c>
      <c r="D14" s="120" t="s">
        <v>309</v>
      </c>
      <c r="E14" s="121" t="s">
        <v>308</v>
      </c>
      <c r="F14" s="116"/>
      <c r="G14" s="117"/>
      <c r="H14" s="117"/>
      <c r="I14" s="117"/>
      <c r="J14" s="117"/>
      <c r="K14" s="117" t="s">
        <v>264</v>
      </c>
      <c r="L14" s="117"/>
      <c r="M14" s="118"/>
    </row>
    <row r="15" spans="2:13" s="112" customFormat="1" ht="20.100000000000001" customHeight="1">
      <c r="C15" s="119" t="s">
        <v>85</v>
      </c>
      <c r="D15" s="120" t="s">
        <v>256</v>
      </c>
      <c r="E15" s="115"/>
      <c r="F15" s="116"/>
      <c r="G15" s="117"/>
      <c r="H15" s="122" t="s">
        <v>77</v>
      </c>
      <c r="I15" s="117"/>
      <c r="J15" s="122" t="s">
        <v>78</v>
      </c>
      <c r="K15" s="117"/>
      <c r="L15" s="122" t="s">
        <v>87</v>
      </c>
      <c r="M15" s="118" t="s">
        <v>88</v>
      </c>
    </row>
    <row r="16" spans="2:13" s="112" customFormat="1" ht="20.100000000000001" customHeight="1">
      <c r="C16" s="119"/>
      <c r="D16" s="120"/>
      <c r="E16" s="115"/>
      <c r="F16" s="116"/>
      <c r="G16" s="117"/>
      <c r="H16" s="122">
        <f>H24</f>
        <v>564</v>
      </c>
      <c r="I16" s="122"/>
      <c r="J16" s="122">
        <f>J24</f>
        <v>1098</v>
      </c>
      <c r="K16" s="122"/>
      <c r="L16" s="122">
        <f>L24</f>
        <v>0</v>
      </c>
      <c r="M16" s="118">
        <f>J16+H16+L16</f>
        <v>1662</v>
      </c>
    </row>
    <row r="17" spans="2:13" s="123" customFormat="1" ht="20.100000000000001" customHeight="1">
      <c r="B17" s="123">
        <v>0</v>
      </c>
      <c r="C17" s="411" t="s">
        <v>89</v>
      </c>
      <c r="D17" s="412" t="s">
        <v>90</v>
      </c>
      <c r="E17" s="413" t="s">
        <v>1</v>
      </c>
      <c r="F17" s="410" t="s">
        <v>0</v>
      </c>
      <c r="G17" s="414" t="s">
        <v>91</v>
      </c>
      <c r="H17" s="415"/>
      <c r="I17" s="414" t="s">
        <v>92</v>
      </c>
      <c r="J17" s="415"/>
      <c r="K17" s="414" t="s">
        <v>93</v>
      </c>
      <c r="L17" s="415"/>
      <c r="M17" s="410" t="s">
        <v>2</v>
      </c>
    </row>
    <row r="18" spans="2:13" s="123" customFormat="1" ht="20.100000000000001" customHeight="1">
      <c r="B18" s="123">
        <v>0</v>
      </c>
      <c r="C18" s="411"/>
      <c r="D18" s="412"/>
      <c r="E18" s="413"/>
      <c r="F18" s="410"/>
      <c r="G18" s="178" t="s">
        <v>94</v>
      </c>
      <c r="H18" s="178" t="s">
        <v>95</v>
      </c>
      <c r="I18" s="178" t="s">
        <v>94</v>
      </c>
      <c r="J18" s="178" t="s">
        <v>95</v>
      </c>
      <c r="K18" s="178" t="s">
        <v>94</v>
      </c>
      <c r="L18" s="178" t="s">
        <v>95</v>
      </c>
      <c r="M18" s="410"/>
    </row>
    <row r="19" spans="2:13" s="130" customFormat="1" ht="20.100000000000001" customHeight="1">
      <c r="C19" s="125" t="s">
        <v>266</v>
      </c>
      <c r="D19" s="126"/>
      <c r="E19" s="127">
        <v>1.2</v>
      </c>
      <c r="F19" s="128" t="s">
        <v>268</v>
      </c>
      <c r="G19" s="129">
        <f>단가조사표!$Y$22</f>
        <v>430</v>
      </c>
      <c r="H19" s="129">
        <f>INT(E19*G19)</f>
        <v>516</v>
      </c>
      <c r="I19" s="129"/>
      <c r="J19" s="129">
        <f>INT(E19*I19)</f>
        <v>0</v>
      </c>
      <c r="K19" s="129"/>
      <c r="L19" s="129">
        <f>INT(E19*K19)</f>
        <v>0</v>
      </c>
      <c r="M19" s="128" t="str">
        <f>단가조사표!$C$22</f>
        <v>조사-015</v>
      </c>
    </row>
    <row r="20" spans="2:13" s="130" customFormat="1" ht="20.100000000000001" customHeight="1">
      <c r="C20" s="125" t="s">
        <v>267</v>
      </c>
      <c r="D20" s="126"/>
      <c r="E20" s="127">
        <v>0.06</v>
      </c>
      <c r="F20" s="128" t="s">
        <v>269</v>
      </c>
      <c r="G20" s="129">
        <f>단가조사표!$Y$23</f>
        <v>800</v>
      </c>
      <c r="H20" s="129">
        <f>INT(E20*G20)</f>
        <v>48</v>
      </c>
      <c r="I20" s="129"/>
      <c r="J20" s="129">
        <f>INT(E20*I20)</f>
        <v>0</v>
      </c>
      <c r="K20" s="129"/>
      <c r="L20" s="129">
        <f>INT(E20*K20)</f>
        <v>0</v>
      </c>
      <c r="M20" s="144" t="str">
        <f>단가조사표!$C$23</f>
        <v>조사-016</v>
      </c>
    </row>
    <row r="21" spans="2:13" s="130" customFormat="1" ht="20.100000000000001" customHeight="1">
      <c r="C21" s="125" t="s">
        <v>263</v>
      </c>
      <c r="D21" s="126"/>
      <c r="E21" s="127">
        <v>0.01</v>
      </c>
      <c r="F21" s="128" t="s">
        <v>259</v>
      </c>
      <c r="G21" s="129"/>
      <c r="H21" s="129">
        <f t="shared" ref="H21" si="0">INT(E21*G21)</f>
        <v>0</v>
      </c>
      <c r="I21" s="129">
        <f>단가조사표!$Y$7</f>
        <v>109819</v>
      </c>
      <c r="J21" s="129">
        <f t="shared" ref="J21" si="1">INT(E21*I21)</f>
        <v>1098</v>
      </c>
      <c r="K21" s="129"/>
      <c r="L21" s="129">
        <f t="shared" ref="L21" si="2">INT(E21*K21)</f>
        <v>0</v>
      </c>
      <c r="M21" s="128" t="str">
        <f>단가조사표!$C$7</f>
        <v>조사-001</v>
      </c>
    </row>
    <row r="22" spans="2:13" s="130" customFormat="1" ht="20.100000000000001" customHeight="1">
      <c r="C22" s="125"/>
      <c r="D22" s="126"/>
      <c r="E22" s="127"/>
      <c r="F22" s="128"/>
      <c r="G22" s="129"/>
      <c r="H22" s="129"/>
      <c r="I22" s="129"/>
      <c r="J22" s="129"/>
      <c r="K22" s="129"/>
      <c r="L22" s="129"/>
      <c r="M22" s="129"/>
    </row>
    <row r="23" spans="2:13" s="130" customFormat="1" ht="20.100000000000001" customHeight="1">
      <c r="C23" s="125"/>
      <c r="D23" s="126"/>
      <c r="E23" s="127"/>
      <c r="F23" s="128"/>
      <c r="G23" s="129"/>
      <c r="H23" s="129"/>
      <c r="I23" s="129"/>
      <c r="J23" s="129"/>
      <c r="K23" s="129"/>
      <c r="L23" s="129"/>
      <c r="M23" s="129"/>
    </row>
    <row r="24" spans="2:13" s="136" customFormat="1" ht="20.100000000000001" customHeight="1">
      <c r="C24" s="131" t="s">
        <v>96</v>
      </c>
      <c r="D24" s="132"/>
      <c r="E24" s="133"/>
      <c r="F24" s="134"/>
      <c r="G24" s="135"/>
      <c r="H24" s="135">
        <f>SUM(H19:H23)</f>
        <v>564</v>
      </c>
      <c r="I24" s="135"/>
      <c r="J24" s="135">
        <f>SUM(J19:J23)</f>
        <v>1098</v>
      </c>
      <c r="K24" s="135"/>
      <c r="L24" s="135">
        <f>SUM(L19:L23)</f>
        <v>0</v>
      </c>
      <c r="M24" s="135"/>
    </row>
    <row r="25" spans="2:13" s="130" customFormat="1" ht="20.100000000000001" customHeight="1">
      <c r="C25" s="125"/>
      <c r="D25" s="126"/>
      <c r="E25" s="127"/>
      <c r="F25" s="128"/>
      <c r="G25" s="129"/>
      <c r="H25" s="129"/>
      <c r="I25" s="129"/>
      <c r="J25" s="129"/>
      <c r="K25" s="129"/>
      <c r="L25" s="129"/>
      <c r="M25" s="129"/>
    </row>
    <row r="26" spans="2:13" s="112" customFormat="1" ht="20.100000000000001" customHeight="1">
      <c r="C26" s="352" t="s">
        <v>82</v>
      </c>
      <c r="D26" s="353"/>
      <c r="E26" s="354"/>
      <c r="F26" s="355"/>
      <c r="G26" s="356"/>
      <c r="H26" s="356"/>
      <c r="I26" s="356"/>
      <c r="J26" s="356"/>
      <c r="K26" s="356"/>
      <c r="L26" s="356"/>
      <c r="M26" s="357"/>
    </row>
    <row r="27" spans="2:13" s="112" customFormat="1" ht="20.100000000000001" customHeight="1">
      <c r="C27" s="113" t="s">
        <v>83</v>
      </c>
      <c r="D27" s="114">
        <f>D13+1</f>
        <v>3</v>
      </c>
      <c r="E27" s="115"/>
      <c r="F27" s="116"/>
      <c r="G27" s="117"/>
      <c r="H27" s="117"/>
      <c r="I27" s="117"/>
      <c r="J27" s="117"/>
      <c r="K27" s="117"/>
      <c r="L27" s="117"/>
      <c r="M27" s="118"/>
    </row>
    <row r="28" spans="2:13" s="112" customFormat="1" ht="20.100000000000001" customHeight="1">
      <c r="C28" s="119" t="s">
        <v>84</v>
      </c>
      <c r="D28" s="120" t="s">
        <v>261</v>
      </c>
      <c r="E28" s="121" t="s">
        <v>312</v>
      </c>
      <c r="F28" s="116"/>
      <c r="G28" s="117"/>
      <c r="H28" s="117"/>
      <c r="I28" s="117"/>
      <c r="J28" s="117"/>
      <c r="K28" s="117" t="s">
        <v>262</v>
      </c>
      <c r="L28" s="117"/>
      <c r="M28" s="118"/>
    </row>
    <row r="29" spans="2:13" s="112" customFormat="1" ht="20.100000000000001" customHeight="1">
      <c r="C29" s="119" t="s">
        <v>85</v>
      </c>
      <c r="D29" s="120" t="s">
        <v>86</v>
      </c>
      <c r="E29" s="115"/>
      <c r="F29" s="116"/>
      <c r="G29" s="117"/>
      <c r="H29" s="122" t="s">
        <v>77</v>
      </c>
      <c r="I29" s="117"/>
      <c r="J29" s="122" t="s">
        <v>78</v>
      </c>
      <c r="K29" s="117"/>
      <c r="L29" s="122" t="s">
        <v>87</v>
      </c>
      <c r="M29" s="118" t="s">
        <v>88</v>
      </c>
    </row>
    <row r="30" spans="2:13" s="112" customFormat="1" ht="20.100000000000001" customHeight="1">
      <c r="C30" s="119"/>
      <c r="D30" s="120"/>
      <c r="E30" s="115"/>
      <c r="F30" s="116"/>
      <c r="G30" s="117"/>
      <c r="H30" s="122">
        <f>H49</f>
        <v>0</v>
      </c>
      <c r="I30" s="122"/>
      <c r="J30" s="122">
        <f>J49</f>
        <v>10981</v>
      </c>
      <c r="K30" s="122"/>
      <c r="L30" s="122">
        <f>L49</f>
        <v>0</v>
      </c>
      <c r="M30" s="118">
        <f>J30+H30+L30</f>
        <v>10981</v>
      </c>
    </row>
    <row r="31" spans="2:13" s="123" customFormat="1" ht="20.100000000000001" customHeight="1">
      <c r="B31" s="123">
        <v>0</v>
      </c>
      <c r="C31" s="411" t="s">
        <v>89</v>
      </c>
      <c r="D31" s="412" t="s">
        <v>90</v>
      </c>
      <c r="E31" s="413" t="s">
        <v>1</v>
      </c>
      <c r="F31" s="410" t="s">
        <v>0</v>
      </c>
      <c r="G31" s="414" t="s">
        <v>91</v>
      </c>
      <c r="H31" s="415"/>
      <c r="I31" s="414" t="s">
        <v>92</v>
      </c>
      <c r="J31" s="415"/>
      <c r="K31" s="414" t="s">
        <v>93</v>
      </c>
      <c r="L31" s="415"/>
      <c r="M31" s="410" t="s">
        <v>2</v>
      </c>
    </row>
    <row r="32" spans="2:13" s="123" customFormat="1" ht="20.100000000000001" customHeight="1">
      <c r="B32" s="123">
        <v>0</v>
      </c>
      <c r="C32" s="411"/>
      <c r="D32" s="412"/>
      <c r="E32" s="413"/>
      <c r="F32" s="410"/>
      <c r="G32" s="194" t="s">
        <v>94</v>
      </c>
      <c r="H32" s="194" t="s">
        <v>95</v>
      </c>
      <c r="I32" s="194" t="s">
        <v>94</v>
      </c>
      <c r="J32" s="194" t="s">
        <v>95</v>
      </c>
      <c r="K32" s="194" t="s">
        <v>94</v>
      </c>
      <c r="L32" s="194" t="s">
        <v>95</v>
      </c>
      <c r="M32" s="410"/>
    </row>
    <row r="33" spans="3:13" s="130" customFormat="1" ht="20.100000000000001" customHeight="1">
      <c r="C33" s="125" t="s">
        <v>123</v>
      </c>
      <c r="D33" s="126"/>
      <c r="E33" s="127">
        <v>0.1</v>
      </c>
      <c r="F33" s="128" t="s">
        <v>122</v>
      </c>
      <c r="G33" s="129"/>
      <c r="H33" s="129">
        <f t="shared" ref="H33" si="3">INT(E33*G33)</f>
        <v>0</v>
      </c>
      <c r="I33" s="129">
        <f>단가조사표!$Y$7</f>
        <v>109819</v>
      </c>
      <c r="J33" s="129">
        <f t="shared" ref="J33" si="4">INT(E33*I33)</f>
        <v>10981</v>
      </c>
      <c r="K33" s="129"/>
      <c r="L33" s="129">
        <f t="shared" ref="L33" si="5">INT(E33*K33)</f>
        <v>0</v>
      </c>
      <c r="M33" s="128" t="str">
        <f>단가조사표!$C$7</f>
        <v>조사-001</v>
      </c>
    </row>
    <row r="34" spans="3:13" s="130" customFormat="1" ht="20.100000000000001" customHeight="1">
      <c r="C34" s="125"/>
      <c r="D34" s="126"/>
      <c r="E34" s="127"/>
      <c r="F34" s="128"/>
      <c r="G34" s="129"/>
      <c r="H34" s="129"/>
      <c r="I34" s="129"/>
      <c r="J34" s="129"/>
      <c r="K34" s="129"/>
      <c r="L34" s="129"/>
      <c r="M34" s="129"/>
    </row>
    <row r="35" spans="3:13" s="130" customFormat="1" ht="20.100000000000001" customHeight="1">
      <c r="C35" s="125"/>
      <c r="D35" s="126"/>
      <c r="E35" s="127"/>
      <c r="F35" s="128"/>
      <c r="G35" s="129"/>
      <c r="H35" s="129"/>
      <c r="I35" s="129"/>
      <c r="J35" s="129"/>
      <c r="K35" s="129"/>
      <c r="L35" s="129"/>
      <c r="M35" s="129"/>
    </row>
    <row r="36" spans="3:13" s="130" customFormat="1" ht="20.100000000000001" customHeight="1">
      <c r="C36" s="125"/>
      <c r="D36" s="126"/>
      <c r="E36" s="127"/>
      <c r="F36" s="128"/>
      <c r="G36" s="129"/>
      <c r="H36" s="129"/>
      <c r="I36" s="129"/>
      <c r="J36" s="129"/>
      <c r="K36" s="129"/>
      <c r="L36" s="129"/>
      <c r="M36" s="144"/>
    </row>
    <row r="37" spans="3:13" s="130" customFormat="1" ht="20.100000000000001" customHeight="1">
      <c r="C37" s="125"/>
      <c r="D37" s="126"/>
      <c r="E37" s="127"/>
      <c r="F37" s="128"/>
      <c r="G37" s="129"/>
      <c r="H37" s="129"/>
      <c r="I37" s="129"/>
      <c r="J37" s="129"/>
      <c r="K37" s="129"/>
      <c r="L37" s="129"/>
      <c r="M37" s="129"/>
    </row>
    <row r="38" spans="3:13" s="130" customFormat="1" ht="20.100000000000001" customHeight="1">
      <c r="C38" s="125"/>
      <c r="D38" s="126"/>
      <c r="E38" s="127"/>
      <c r="F38" s="128"/>
      <c r="G38" s="129"/>
      <c r="H38" s="129"/>
      <c r="I38" s="129"/>
      <c r="J38" s="129"/>
      <c r="K38" s="129"/>
      <c r="L38" s="129"/>
      <c r="M38" s="129"/>
    </row>
    <row r="39" spans="3:13" s="130" customFormat="1" ht="20.100000000000001" customHeight="1">
      <c r="C39" s="125"/>
      <c r="D39" s="126"/>
      <c r="E39" s="127"/>
      <c r="F39" s="128"/>
      <c r="G39" s="129"/>
      <c r="H39" s="129"/>
      <c r="I39" s="129"/>
      <c r="J39" s="129"/>
      <c r="K39" s="129"/>
      <c r="L39" s="129"/>
      <c r="M39" s="129"/>
    </row>
    <row r="40" spans="3:13" s="130" customFormat="1" ht="20.100000000000001" customHeight="1">
      <c r="C40" s="125"/>
      <c r="D40" s="126"/>
      <c r="E40" s="127"/>
      <c r="F40" s="128"/>
      <c r="G40" s="129"/>
      <c r="H40" s="129"/>
      <c r="I40" s="129"/>
      <c r="J40" s="129"/>
      <c r="K40" s="129"/>
      <c r="L40" s="129"/>
      <c r="M40" s="129"/>
    </row>
    <row r="41" spans="3:13" s="130" customFormat="1" ht="20.100000000000001" customHeight="1">
      <c r="C41" s="125"/>
      <c r="D41" s="126"/>
      <c r="E41" s="127"/>
      <c r="F41" s="128"/>
      <c r="G41" s="129"/>
      <c r="H41" s="129"/>
      <c r="I41" s="129"/>
      <c r="J41" s="129"/>
      <c r="K41" s="129"/>
      <c r="L41" s="129"/>
      <c r="M41" s="144"/>
    </row>
    <row r="42" spans="3:13" s="130" customFormat="1" ht="20.100000000000001" customHeight="1">
      <c r="C42" s="125"/>
      <c r="D42" s="126"/>
      <c r="E42" s="127"/>
      <c r="F42" s="128"/>
      <c r="G42" s="129"/>
      <c r="H42" s="129"/>
      <c r="I42" s="129"/>
      <c r="J42" s="129"/>
      <c r="K42" s="129"/>
      <c r="L42" s="129"/>
      <c r="M42" s="129"/>
    </row>
    <row r="43" spans="3:13" s="130" customFormat="1" ht="20.100000000000001" customHeight="1">
      <c r="C43" s="125"/>
      <c r="D43" s="126"/>
      <c r="E43" s="127"/>
      <c r="F43" s="128"/>
      <c r="G43" s="129"/>
      <c r="H43" s="129"/>
      <c r="I43" s="129"/>
      <c r="J43" s="129"/>
      <c r="K43" s="129"/>
      <c r="L43" s="129"/>
      <c r="M43" s="129"/>
    </row>
    <row r="44" spans="3:13" s="130" customFormat="1" ht="20.100000000000001" customHeight="1">
      <c r="C44" s="125"/>
      <c r="D44" s="126"/>
      <c r="E44" s="127"/>
      <c r="F44" s="128"/>
      <c r="G44" s="129"/>
      <c r="H44" s="129"/>
      <c r="I44" s="129"/>
      <c r="J44" s="129"/>
      <c r="K44" s="129"/>
      <c r="L44" s="129"/>
      <c r="M44" s="129"/>
    </row>
    <row r="45" spans="3:13" s="130" customFormat="1" ht="20.100000000000001" customHeight="1">
      <c r="C45" s="125"/>
      <c r="D45" s="126"/>
      <c r="E45" s="127"/>
      <c r="F45" s="128"/>
      <c r="G45" s="129"/>
      <c r="H45" s="129"/>
      <c r="I45" s="129"/>
      <c r="J45" s="129"/>
      <c r="K45" s="129"/>
      <c r="L45" s="129"/>
      <c r="M45" s="129"/>
    </row>
    <row r="46" spans="3:13" s="130" customFormat="1" ht="20.100000000000001" customHeight="1">
      <c r="C46" s="125"/>
      <c r="D46" s="126"/>
      <c r="E46" s="127"/>
      <c r="F46" s="128"/>
      <c r="G46" s="129"/>
      <c r="H46" s="129"/>
      <c r="I46" s="129"/>
      <c r="J46" s="129"/>
      <c r="K46" s="129"/>
      <c r="L46" s="129"/>
      <c r="M46" s="144"/>
    </row>
    <row r="47" spans="3:13" s="130" customFormat="1" ht="20.100000000000001" customHeight="1">
      <c r="C47" s="125"/>
      <c r="D47" s="126"/>
      <c r="E47" s="127"/>
      <c r="F47" s="128"/>
      <c r="G47" s="129"/>
      <c r="H47" s="129"/>
      <c r="I47" s="129"/>
      <c r="J47" s="129"/>
      <c r="K47" s="129"/>
      <c r="L47" s="129"/>
      <c r="M47" s="129"/>
    </row>
    <row r="48" spans="3:13" s="130" customFormat="1" ht="20.100000000000001" customHeight="1">
      <c r="C48" s="125"/>
      <c r="D48" s="126"/>
      <c r="E48" s="127"/>
      <c r="F48" s="128"/>
      <c r="G48" s="129"/>
      <c r="H48" s="129"/>
      <c r="I48" s="129"/>
      <c r="J48" s="129"/>
      <c r="K48" s="129"/>
      <c r="L48" s="129"/>
      <c r="M48" s="129"/>
    </row>
    <row r="49" spans="3:13" s="136" customFormat="1" ht="20.100000000000001" customHeight="1">
      <c r="C49" s="131" t="s">
        <v>96</v>
      </c>
      <c r="D49" s="132"/>
      <c r="E49" s="133"/>
      <c r="F49" s="134"/>
      <c r="G49" s="135"/>
      <c r="H49" s="135">
        <f>SUM(H33:H48)</f>
        <v>0</v>
      </c>
      <c r="I49" s="135"/>
      <c r="J49" s="135">
        <f>SUM(J33:J48)</f>
        <v>10981</v>
      </c>
      <c r="K49" s="135"/>
      <c r="L49" s="135">
        <f>SUM(L33:L48)</f>
        <v>0</v>
      </c>
      <c r="M49" s="135"/>
    </row>
    <row r="50" spans="3:13" s="130" customFormat="1" ht="20.100000000000001" customHeight="1">
      <c r="C50" s="125"/>
      <c r="D50" s="126"/>
      <c r="E50" s="127"/>
      <c r="F50" s="128"/>
      <c r="G50" s="129"/>
      <c r="H50" s="129"/>
      <c r="I50" s="129"/>
      <c r="J50" s="129"/>
      <c r="K50" s="129"/>
      <c r="L50" s="129"/>
      <c r="M50" s="129"/>
    </row>
    <row r="51" spans="3:13" s="112" customFormat="1" ht="20.100000000000001" customHeight="1">
      <c r="C51" s="352" t="s">
        <v>99</v>
      </c>
      <c r="D51" s="353"/>
      <c r="E51" s="354"/>
      <c r="F51" s="355"/>
      <c r="G51" s="356"/>
      <c r="H51" s="356"/>
      <c r="I51" s="356"/>
      <c r="J51" s="356"/>
      <c r="K51" s="356"/>
      <c r="L51" s="356"/>
      <c r="M51" s="357"/>
    </row>
    <row r="52" spans="3:13" s="112" customFormat="1" ht="20.100000000000001" customHeight="1">
      <c r="C52" s="113" t="s">
        <v>100</v>
      </c>
      <c r="D52" s="114">
        <f>D27+1</f>
        <v>4</v>
      </c>
      <c r="E52" s="115"/>
      <c r="F52" s="116"/>
      <c r="G52" s="117"/>
      <c r="H52" s="117"/>
      <c r="I52" s="117"/>
      <c r="J52" s="117"/>
      <c r="K52" s="117"/>
      <c r="L52" s="117"/>
      <c r="M52" s="118"/>
    </row>
    <row r="53" spans="3:13" s="112" customFormat="1" ht="20.100000000000001" customHeight="1">
      <c r="C53" s="119" t="s">
        <v>101</v>
      </c>
      <c r="D53" s="120" t="s">
        <v>102</v>
      </c>
      <c r="E53" s="121"/>
      <c r="F53" s="116"/>
      <c r="G53" s="117"/>
      <c r="H53" s="117"/>
      <c r="I53" s="117"/>
      <c r="J53" s="117"/>
      <c r="K53" s="117" t="s">
        <v>441</v>
      </c>
      <c r="L53" s="117"/>
      <c r="M53" s="118"/>
    </row>
    <row r="54" spans="3:13" s="112" customFormat="1" ht="20.100000000000001" customHeight="1">
      <c r="C54" s="119" t="s">
        <v>103</v>
      </c>
      <c r="D54" s="120" t="s">
        <v>104</v>
      </c>
      <c r="E54" s="115"/>
      <c r="F54" s="116"/>
      <c r="G54" s="117"/>
      <c r="H54" s="122" t="s">
        <v>105</v>
      </c>
      <c r="I54" s="117"/>
      <c r="J54" s="122" t="s">
        <v>106</v>
      </c>
      <c r="K54" s="117"/>
      <c r="L54" s="122" t="s">
        <v>87</v>
      </c>
      <c r="M54" s="118" t="s">
        <v>88</v>
      </c>
    </row>
    <row r="55" spans="3:13" s="112" customFormat="1" ht="20.100000000000001" customHeight="1">
      <c r="C55" s="119"/>
      <c r="D55" s="120"/>
      <c r="E55" s="115"/>
      <c r="F55" s="116"/>
      <c r="G55" s="117"/>
      <c r="H55" s="122">
        <v>0</v>
      </c>
      <c r="I55" s="122"/>
      <c r="J55" s="122">
        <v>0</v>
      </c>
      <c r="K55" s="122"/>
      <c r="L55" s="122">
        <v>0</v>
      </c>
      <c r="M55" s="118">
        <f>J55+H55+L55</f>
        <v>0</v>
      </c>
    </row>
    <row r="56" spans="3:13" s="123" customFormat="1" ht="20.100000000000001" customHeight="1">
      <c r="C56" s="411" t="s">
        <v>107</v>
      </c>
      <c r="D56" s="412" t="s">
        <v>90</v>
      </c>
      <c r="E56" s="413" t="s">
        <v>1</v>
      </c>
      <c r="F56" s="410" t="s">
        <v>0</v>
      </c>
      <c r="G56" s="414" t="s">
        <v>108</v>
      </c>
      <c r="H56" s="415"/>
      <c r="I56" s="414" t="s">
        <v>92</v>
      </c>
      <c r="J56" s="415"/>
      <c r="K56" s="414" t="s">
        <v>93</v>
      </c>
      <c r="L56" s="415"/>
      <c r="M56" s="410" t="s">
        <v>2</v>
      </c>
    </row>
    <row r="57" spans="3:13" s="123" customFormat="1" ht="20.100000000000001" customHeight="1">
      <c r="C57" s="411"/>
      <c r="D57" s="412"/>
      <c r="E57" s="413"/>
      <c r="F57" s="410"/>
      <c r="G57" s="124" t="s">
        <v>94</v>
      </c>
      <c r="H57" s="124" t="s">
        <v>95</v>
      </c>
      <c r="I57" s="124" t="s">
        <v>94</v>
      </c>
      <c r="J57" s="124" t="s">
        <v>95</v>
      </c>
      <c r="K57" s="124" t="s">
        <v>94</v>
      </c>
      <c r="L57" s="124" t="s">
        <v>95</v>
      </c>
      <c r="M57" s="410"/>
    </row>
    <row r="58" spans="3:13" s="130" customFormat="1" ht="20.100000000000001" customHeight="1">
      <c r="C58" s="125" t="s">
        <v>109</v>
      </c>
      <c r="D58" s="126" t="s">
        <v>110</v>
      </c>
      <c r="E58" s="127">
        <f>18.48/1000</f>
        <v>1.848E-2</v>
      </c>
      <c r="F58" s="128" t="s">
        <v>111</v>
      </c>
      <c r="G58" s="129">
        <f>단가조사표!$Y$20</f>
        <v>2280</v>
      </c>
      <c r="H58" s="129">
        <f t="shared" ref="H58:H67" si="6">INT(E58*G58)</f>
        <v>42</v>
      </c>
      <c r="I58" s="129"/>
      <c r="J58" s="129">
        <f t="shared" ref="J58:J67" si="7">INT(E58*I58)</f>
        <v>0</v>
      </c>
      <c r="K58" s="129"/>
      <c r="L58" s="129">
        <f t="shared" ref="L58:L67" si="8">INT(E58*K58)</f>
        <v>0</v>
      </c>
      <c r="M58" s="128" t="str">
        <f>단가조사표!$C$20</f>
        <v>조사-013</v>
      </c>
    </row>
    <row r="59" spans="3:13" s="130" customFormat="1" ht="20.100000000000001" customHeight="1">
      <c r="C59" s="125" t="s">
        <v>112</v>
      </c>
      <c r="D59" s="126"/>
      <c r="E59" s="127">
        <f>6300/1000</f>
        <v>6.3</v>
      </c>
      <c r="F59" s="128" t="s">
        <v>113</v>
      </c>
      <c r="G59" s="129">
        <f>단가조사표!$Y$18</f>
        <v>2.7083333333333335</v>
      </c>
      <c r="H59" s="129">
        <f t="shared" si="6"/>
        <v>17</v>
      </c>
      <c r="I59" s="129"/>
      <c r="J59" s="129">
        <f t="shared" si="7"/>
        <v>0</v>
      </c>
      <c r="K59" s="129"/>
      <c r="L59" s="129">
        <f t="shared" si="8"/>
        <v>0</v>
      </c>
      <c r="M59" s="128" t="str">
        <f>단가조사표!$C$18</f>
        <v>조사-011</v>
      </c>
    </row>
    <row r="60" spans="3:13" s="130" customFormat="1" ht="20.100000000000001" customHeight="1">
      <c r="C60" s="125" t="s">
        <v>114</v>
      </c>
      <c r="D60" s="126"/>
      <c r="E60" s="127">
        <f>2.8/1000</f>
        <v>2.8E-3</v>
      </c>
      <c r="F60" s="128" t="s">
        <v>115</v>
      </c>
      <c r="G60" s="129">
        <f>단가조사표!$Y$19</f>
        <v>13000</v>
      </c>
      <c r="H60" s="129">
        <f t="shared" si="6"/>
        <v>36</v>
      </c>
      <c r="I60" s="129"/>
      <c r="J60" s="129">
        <f t="shared" si="7"/>
        <v>0</v>
      </c>
      <c r="K60" s="129"/>
      <c r="L60" s="129">
        <f t="shared" si="8"/>
        <v>0</v>
      </c>
      <c r="M60" s="128" t="str">
        <f>단가조사표!$C$19</f>
        <v>조사-012</v>
      </c>
    </row>
    <row r="61" spans="3:13" s="130" customFormat="1" ht="20.100000000000001" customHeight="1">
      <c r="C61" s="125" t="s">
        <v>116</v>
      </c>
      <c r="D61" s="126" t="s">
        <v>117</v>
      </c>
      <c r="E61" s="127">
        <f>20.83/1000</f>
        <v>2.0829999999999998E-2</v>
      </c>
      <c r="F61" s="128" t="s">
        <v>118</v>
      </c>
      <c r="G61" s="129"/>
      <c r="H61" s="129">
        <f t="shared" si="6"/>
        <v>0</v>
      </c>
      <c r="I61" s="129"/>
      <c r="J61" s="129">
        <f t="shared" si="7"/>
        <v>0</v>
      </c>
      <c r="K61" s="129">
        <v>124</v>
      </c>
      <c r="L61" s="129">
        <f t="shared" si="8"/>
        <v>2</v>
      </c>
      <c r="M61" s="128" t="s">
        <v>324</v>
      </c>
    </row>
    <row r="62" spans="3:13" s="130" customFormat="1" ht="20.100000000000001" customHeight="1">
      <c r="C62" s="125" t="s">
        <v>119</v>
      </c>
      <c r="D62" s="126"/>
      <c r="E62" s="127">
        <f>126/1000</f>
        <v>0.126</v>
      </c>
      <c r="F62" s="128" t="s">
        <v>120</v>
      </c>
      <c r="G62" s="129"/>
      <c r="H62" s="129">
        <f t="shared" si="6"/>
        <v>0</v>
      </c>
      <c r="I62" s="129"/>
      <c r="J62" s="129">
        <f t="shared" si="7"/>
        <v>0</v>
      </c>
      <c r="K62" s="129">
        <v>92.3</v>
      </c>
      <c r="L62" s="129">
        <f t="shared" si="8"/>
        <v>11</v>
      </c>
      <c r="M62" s="128" t="s">
        <v>325</v>
      </c>
    </row>
    <row r="63" spans="3:13" s="130" customFormat="1" ht="20.100000000000001" customHeight="1">
      <c r="C63" s="125" t="s">
        <v>121</v>
      </c>
      <c r="D63" s="126"/>
      <c r="E63" s="127">
        <f>27.65/1000</f>
        <v>2.7649999999999997E-2</v>
      </c>
      <c r="F63" s="128" t="s">
        <v>122</v>
      </c>
      <c r="G63" s="129"/>
      <c r="H63" s="129">
        <f t="shared" si="6"/>
        <v>0</v>
      </c>
      <c r="I63" s="129">
        <f>단가조사표!$Y$11</f>
        <v>170500</v>
      </c>
      <c r="J63" s="129">
        <f t="shared" si="7"/>
        <v>4714</v>
      </c>
      <c r="K63" s="129"/>
      <c r="L63" s="129">
        <f t="shared" si="8"/>
        <v>0</v>
      </c>
      <c r="M63" s="128" t="str">
        <f>단가조사표!$C$11</f>
        <v>조사-005</v>
      </c>
    </row>
    <row r="64" spans="3:13" s="130" customFormat="1" ht="20.100000000000001" customHeight="1">
      <c r="C64" s="125" t="s">
        <v>123</v>
      </c>
      <c r="D64" s="126"/>
      <c r="E64" s="127">
        <f>0.66/1000</f>
        <v>6.6E-4</v>
      </c>
      <c r="F64" s="128" t="s">
        <v>124</v>
      </c>
      <c r="G64" s="129"/>
      <c r="H64" s="129">
        <f t="shared" si="6"/>
        <v>0</v>
      </c>
      <c r="I64" s="129">
        <f>단가조사표!$Y$7</f>
        <v>109819</v>
      </c>
      <c r="J64" s="129">
        <f t="shared" si="7"/>
        <v>72</v>
      </c>
      <c r="K64" s="129"/>
      <c r="L64" s="129">
        <f t="shared" si="8"/>
        <v>0</v>
      </c>
      <c r="M64" s="128" t="str">
        <f>단가조사표!$C$7</f>
        <v>조사-001</v>
      </c>
    </row>
    <row r="65" spans="3:13" s="130" customFormat="1" ht="20.100000000000001" customHeight="1">
      <c r="C65" s="125" t="s">
        <v>125</v>
      </c>
      <c r="D65" s="126"/>
      <c r="E65" s="127">
        <f>2.6/1000</f>
        <v>2.5999999999999999E-3</v>
      </c>
      <c r="F65" s="128" t="s">
        <v>126</v>
      </c>
      <c r="G65" s="129"/>
      <c r="H65" s="129">
        <f t="shared" si="6"/>
        <v>0</v>
      </c>
      <c r="I65" s="129">
        <f>단가조사표!$Y$10</f>
        <v>169201</v>
      </c>
      <c r="J65" s="129">
        <f t="shared" si="7"/>
        <v>439</v>
      </c>
      <c r="K65" s="129"/>
      <c r="L65" s="129">
        <f t="shared" si="8"/>
        <v>0</v>
      </c>
      <c r="M65" s="128" t="str">
        <f>단가조사표!$C$10</f>
        <v>조사-004</v>
      </c>
    </row>
    <row r="66" spans="3:13" s="130" customFormat="1" ht="20.100000000000001" customHeight="1">
      <c r="C66" s="125" t="s">
        <v>127</v>
      </c>
      <c r="D66" s="126"/>
      <c r="E66" s="127">
        <f>0.74/1000</f>
        <v>7.3999999999999999E-4</v>
      </c>
      <c r="F66" s="128" t="s">
        <v>128</v>
      </c>
      <c r="G66" s="129"/>
      <c r="H66" s="129">
        <f t="shared" si="6"/>
        <v>0</v>
      </c>
      <c r="I66" s="129">
        <f>단가조사표!$Y$8</f>
        <v>133417</v>
      </c>
      <c r="J66" s="129">
        <f t="shared" si="7"/>
        <v>98</v>
      </c>
      <c r="K66" s="129"/>
      <c r="L66" s="129">
        <f t="shared" si="8"/>
        <v>0</v>
      </c>
      <c r="M66" s="128" t="str">
        <f>단가조사표!$C$8</f>
        <v>조사-002</v>
      </c>
    </row>
    <row r="67" spans="3:13" s="130" customFormat="1" ht="20.100000000000001" customHeight="1">
      <c r="C67" s="125" t="s">
        <v>129</v>
      </c>
      <c r="D67" s="126" t="s">
        <v>130</v>
      </c>
      <c r="E67" s="127">
        <v>1</v>
      </c>
      <c r="F67" s="128" t="s">
        <v>131</v>
      </c>
      <c r="G67" s="143"/>
      <c r="H67" s="129">
        <f t="shared" si="6"/>
        <v>0</v>
      </c>
      <c r="I67" s="129"/>
      <c r="J67" s="129">
        <f t="shared" si="7"/>
        <v>0</v>
      </c>
      <c r="K67" s="143">
        <f>SUM(J63:J66)*3%</f>
        <v>159.69</v>
      </c>
      <c r="L67" s="129">
        <f t="shared" si="8"/>
        <v>159</v>
      </c>
      <c r="M67" s="128"/>
    </row>
    <row r="68" spans="3:13" s="130" customFormat="1" ht="20.100000000000001" customHeight="1">
      <c r="C68" s="125"/>
      <c r="D68" s="126"/>
      <c r="E68" s="127"/>
      <c r="F68" s="128"/>
      <c r="G68" s="129"/>
      <c r="H68" s="129"/>
      <c r="I68" s="129"/>
      <c r="J68" s="129"/>
      <c r="K68" s="129"/>
      <c r="L68" s="129"/>
      <c r="M68" s="129"/>
    </row>
    <row r="69" spans="3:13" s="130" customFormat="1" ht="20.100000000000001" customHeight="1">
      <c r="C69" s="125"/>
      <c r="D69" s="126"/>
      <c r="E69" s="127"/>
      <c r="F69" s="128"/>
      <c r="G69" s="143"/>
      <c r="H69" s="129"/>
      <c r="I69" s="129"/>
      <c r="J69" s="129"/>
      <c r="K69" s="143"/>
      <c r="L69" s="129"/>
      <c r="M69" s="128"/>
    </row>
    <row r="70" spans="3:13" s="136" customFormat="1" ht="20.100000000000001" customHeight="1">
      <c r="C70" s="131" t="s">
        <v>132</v>
      </c>
      <c r="D70" s="132" t="s">
        <v>133</v>
      </c>
      <c r="E70" s="133"/>
      <c r="F70" s="134"/>
      <c r="G70" s="135"/>
      <c r="H70" s="135">
        <f>SUM(H58:H69)</f>
        <v>95</v>
      </c>
      <c r="I70" s="135"/>
      <c r="J70" s="135">
        <f>SUM(J58:J69)</f>
        <v>5323</v>
      </c>
      <c r="K70" s="135"/>
      <c r="L70" s="135">
        <f>SUM(L54:L69)</f>
        <v>172</v>
      </c>
      <c r="M70" s="135"/>
    </row>
    <row r="71" spans="3:13" s="130" customFormat="1" ht="20.100000000000001" customHeight="1">
      <c r="C71" s="125"/>
      <c r="D71" s="126"/>
      <c r="E71" s="127"/>
      <c r="F71" s="128"/>
      <c r="G71" s="129"/>
      <c r="H71" s="129"/>
      <c r="I71" s="129"/>
      <c r="J71" s="129"/>
      <c r="K71" s="129"/>
      <c r="L71" s="129"/>
      <c r="M71" s="129"/>
    </row>
    <row r="72" spans="3:13" s="136" customFormat="1" ht="20.100000000000001" customHeight="1">
      <c r="C72" s="131"/>
      <c r="D72" s="132" t="s">
        <v>134</v>
      </c>
      <c r="E72" s="133"/>
      <c r="F72" s="134"/>
      <c r="G72" s="135"/>
      <c r="H72" s="135">
        <f>H70*1.2</f>
        <v>114</v>
      </c>
      <c r="I72" s="135"/>
      <c r="J72" s="135">
        <f>J70*1.2</f>
        <v>6387.5999999999995</v>
      </c>
      <c r="K72" s="135"/>
      <c r="L72" s="135">
        <f>L70*1.2</f>
        <v>206.4</v>
      </c>
      <c r="M72" s="135"/>
    </row>
    <row r="73" spans="3:13" s="130" customFormat="1" ht="20.100000000000001" customHeight="1">
      <c r="C73" s="125"/>
      <c r="D73" s="126"/>
      <c r="E73" s="127"/>
      <c r="F73" s="128"/>
      <c r="G73" s="129"/>
      <c r="H73" s="129"/>
      <c r="I73" s="129"/>
      <c r="J73" s="129"/>
      <c r="K73" s="129"/>
      <c r="L73" s="129"/>
      <c r="M73" s="129"/>
    </row>
    <row r="74" spans="3:13" s="136" customFormat="1" ht="20.100000000000001" customHeight="1">
      <c r="C74" s="131"/>
      <c r="D74" s="132" t="s">
        <v>135</v>
      </c>
      <c r="E74" s="133"/>
      <c r="F74" s="134"/>
      <c r="G74" s="135"/>
      <c r="H74" s="135">
        <f>H70*1.4</f>
        <v>133</v>
      </c>
      <c r="I74" s="135"/>
      <c r="J74" s="135">
        <f>J70*1.4</f>
        <v>7452.2</v>
      </c>
      <c r="K74" s="135"/>
      <c r="L74" s="135">
        <f>L70*1.4</f>
        <v>240.79999999999998</v>
      </c>
      <c r="M74" s="135"/>
    </row>
    <row r="75" spans="3:13" s="130" customFormat="1" ht="20.100000000000001" customHeight="1">
      <c r="C75" s="125"/>
      <c r="D75" s="126"/>
      <c r="E75" s="127"/>
      <c r="F75" s="128"/>
      <c r="G75" s="129"/>
      <c r="H75" s="129"/>
      <c r="I75" s="129"/>
      <c r="J75" s="129"/>
      <c r="K75" s="129"/>
      <c r="L75" s="129"/>
      <c r="M75" s="129"/>
    </row>
    <row r="76" spans="3:13" s="112" customFormat="1" ht="20.100000000000001" customHeight="1">
      <c r="C76" s="352" t="s">
        <v>139</v>
      </c>
      <c r="D76" s="353"/>
      <c r="E76" s="354"/>
      <c r="F76" s="355"/>
      <c r="G76" s="356"/>
      <c r="H76" s="356"/>
      <c r="I76" s="356"/>
      <c r="J76" s="356"/>
      <c r="K76" s="356"/>
      <c r="L76" s="356"/>
      <c r="M76" s="357"/>
    </row>
    <row r="77" spans="3:13" s="112" customFormat="1" ht="20.100000000000001" customHeight="1">
      <c r="C77" s="113" t="s">
        <v>140</v>
      </c>
      <c r="D77" s="114">
        <f>D52+1</f>
        <v>5</v>
      </c>
      <c r="E77" s="115"/>
      <c r="F77" s="116"/>
      <c r="G77" s="117"/>
      <c r="H77" s="117"/>
      <c r="I77" s="117"/>
      <c r="J77" s="117"/>
      <c r="K77" s="117"/>
      <c r="L77" s="117"/>
      <c r="M77" s="118"/>
    </row>
    <row r="78" spans="3:13" s="112" customFormat="1" ht="20.100000000000001" customHeight="1">
      <c r="C78" s="119" t="s">
        <v>84</v>
      </c>
      <c r="D78" s="120" t="s">
        <v>537</v>
      </c>
      <c r="E78" s="121" t="s">
        <v>738</v>
      </c>
      <c r="F78" s="116"/>
      <c r="G78" s="241"/>
      <c r="H78" s="117"/>
      <c r="I78" s="117"/>
      <c r="J78" s="117"/>
      <c r="K78" s="117" t="s">
        <v>441</v>
      </c>
      <c r="L78" s="117"/>
      <c r="M78" s="118"/>
    </row>
    <row r="79" spans="3:13" s="112" customFormat="1" ht="20.100000000000001" customHeight="1">
      <c r="C79" s="119" t="s">
        <v>85</v>
      </c>
      <c r="D79" s="120" t="s">
        <v>138</v>
      </c>
      <c r="E79" s="115"/>
      <c r="F79" s="116"/>
      <c r="G79" s="117"/>
      <c r="H79" s="122" t="s">
        <v>105</v>
      </c>
      <c r="I79" s="117"/>
      <c r="J79" s="122" t="s">
        <v>106</v>
      </c>
      <c r="K79" s="117"/>
      <c r="L79" s="122" t="s">
        <v>87</v>
      </c>
      <c r="M79" s="118" t="s">
        <v>88</v>
      </c>
    </row>
    <row r="80" spans="3:13" s="112" customFormat="1" ht="20.100000000000001" customHeight="1">
      <c r="C80" s="119"/>
      <c r="D80" s="120"/>
      <c r="E80" s="115"/>
      <c r="F80" s="116"/>
      <c r="G80" s="117"/>
      <c r="H80" s="122">
        <f>H87</f>
        <v>14067</v>
      </c>
      <c r="I80" s="122"/>
      <c r="J80" s="122">
        <f>J87</f>
        <v>58079</v>
      </c>
      <c r="K80" s="122"/>
      <c r="L80" s="122">
        <f>L87</f>
        <v>1876</v>
      </c>
      <c r="M80" s="118">
        <f>J80+H80+L80</f>
        <v>74022</v>
      </c>
    </row>
    <row r="81" spans="2:13" s="123" customFormat="1" ht="20.100000000000001" customHeight="1">
      <c r="B81" s="123">
        <v>0</v>
      </c>
      <c r="C81" s="411" t="s">
        <v>89</v>
      </c>
      <c r="D81" s="412" t="s">
        <v>90</v>
      </c>
      <c r="E81" s="413" t="s">
        <v>1</v>
      </c>
      <c r="F81" s="410" t="s">
        <v>0</v>
      </c>
      <c r="G81" s="414" t="s">
        <v>91</v>
      </c>
      <c r="H81" s="415"/>
      <c r="I81" s="414" t="s">
        <v>92</v>
      </c>
      <c r="J81" s="415"/>
      <c r="K81" s="414" t="s">
        <v>93</v>
      </c>
      <c r="L81" s="415"/>
      <c r="M81" s="410" t="s">
        <v>2</v>
      </c>
    </row>
    <row r="82" spans="2:13" s="123" customFormat="1" ht="20.100000000000001" customHeight="1">
      <c r="B82" s="123">
        <v>0</v>
      </c>
      <c r="C82" s="411"/>
      <c r="D82" s="412"/>
      <c r="E82" s="413"/>
      <c r="F82" s="410"/>
      <c r="G82" s="184" t="s">
        <v>94</v>
      </c>
      <c r="H82" s="184" t="s">
        <v>95</v>
      </c>
      <c r="I82" s="184" t="s">
        <v>94</v>
      </c>
      <c r="J82" s="184" t="s">
        <v>95</v>
      </c>
      <c r="K82" s="184" t="s">
        <v>94</v>
      </c>
      <c r="L82" s="184" t="s">
        <v>95</v>
      </c>
      <c r="M82" s="410"/>
    </row>
    <row r="83" spans="2:13" s="130" customFormat="1" ht="20.100000000000001" customHeight="1">
      <c r="C83" s="125" t="s">
        <v>143</v>
      </c>
      <c r="D83" s="126" t="s">
        <v>144</v>
      </c>
      <c r="E83" s="127">
        <f>(0.06+0.01+0.3+0.1+0.502+0.04)*1.1</f>
        <v>1.1132000000000002</v>
      </c>
      <c r="F83" s="128" t="s">
        <v>68</v>
      </c>
      <c r="G83" s="129">
        <f>단가조사표!$Y$27</f>
        <v>11706</v>
      </c>
      <c r="H83" s="129">
        <f>INT(E83*G83)</f>
        <v>13031</v>
      </c>
      <c r="I83" s="129"/>
      <c r="J83" s="129">
        <f>INT(E83*I83)</f>
        <v>0</v>
      </c>
      <c r="K83" s="129"/>
      <c r="L83" s="129">
        <f>INT(E83*K83)</f>
        <v>0</v>
      </c>
      <c r="M83" s="128" t="str">
        <f>단가조사표!$C$27</f>
        <v>조사-020</v>
      </c>
    </row>
    <row r="84" spans="2:13" s="130" customFormat="1" ht="20.100000000000001" customHeight="1">
      <c r="C84" s="125" t="s">
        <v>136</v>
      </c>
      <c r="D84" s="126" t="s">
        <v>142</v>
      </c>
      <c r="E84" s="127">
        <f>12.75942*E83/1.1*0.845</f>
        <v>10.911090418800001</v>
      </c>
      <c r="F84" s="128" t="s">
        <v>137</v>
      </c>
      <c r="G84" s="129">
        <f>$H$70</f>
        <v>95</v>
      </c>
      <c r="H84" s="129">
        <f>INT(E84*G84)</f>
        <v>1036</v>
      </c>
      <c r="I84" s="129">
        <f>$J$70</f>
        <v>5323</v>
      </c>
      <c r="J84" s="129">
        <f>INT(E84*I84)</f>
        <v>58079</v>
      </c>
      <c r="K84" s="129">
        <f>$L$70</f>
        <v>172</v>
      </c>
      <c r="L84" s="129">
        <f>INT(E84*K84)</f>
        <v>1876</v>
      </c>
      <c r="M84" s="144">
        <f>$D$52</f>
        <v>4</v>
      </c>
    </row>
    <row r="85" spans="2:13" s="130" customFormat="1" ht="20.100000000000001" customHeight="1">
      <c r="C85" s="125"/>
      <c r="D85" s="126"/>
      <c r="E85" s="127"/>
      <c r="F85" s="128"/>
      <c r="G85" s="129"/>
      <c r="H85" s="129"/>
      <c r="I85" s="129"/>
      <c r="J85" s="129"/>
      <c r="K85" s="129"/>
      <c r="L85" s="129"/>
      <c r="M85" s="144"/>
    </row>
    <row r="86" spans="2:13" s="130" customFormat="1" ht="20.100000000000001" customHeight="1">
      <c r="C86" s="125"/>
      <c r="D86" s="126"/>
      <c r="E86" s="127"/>
      <c r="F86" s="128"/>
      <c r="G86" s="129"/>
      <c r="H86" s="129"/>
      <c r="I86" s="129"/>
      <c r="J86" s="129"/>
      <c r="K86" s="129"/>
      <c r="L86" s="129"/>
      <c r="M86" s="129"/>
    </row>
    <row r="87" spans="2:13" s="136" customFormat="1" ht="20.100000000000001" customHeight="1">
      <c r="C87" s="131" t="s">
        <v>96</v>
      </c>
      <c r="D87" s="132"/>
      <c r="E87" s="133"/>
      <c r="F87" s="134"/>
      <c r="G87" s="135"/>
      <c r="H87" s="135">
        <f>SUM(H83:H86)</f>
        <v>14067</v>
      </c>
      <c r="I87" s="135"/>
      <c r="J87" s="135">
        <f>SUM(J83:J86)</f>
        <v>58079</v>
      </c>
      <c r="K87" s="135"/>
      <c r="L87" s="135">
        <f>SUM(L83:L86)</f>
        <v>1876</v>
      </c>
      <c r="M87" s="135"/>
    </row>
    <row r="88" spans="2:13" s="130" customFormat="1" ht="20.100000000000001" customHeight="1">
      <c r="C88" s="125"/>
      <c r="D88" s="126"/>
      <c r="E88" s="127"/>
      <c r="F88" s="128"/>
      <c r="G88" s="129"/>
      <c r="H88" s="129"/>
      <c r="I88" s="129"/>
      <c r="J88" s="129"/>
      <c r="K88" s="129"/>
      <c r="L88" s="129"/>
      <c r="M88" s="129"/>
    </row>
    <row r="89" spans="2:13" s="112" customFormat="1" ht="20.100000000000001" customHeight="1">
      <c r="C89" s="137" t="s">
        <v>82</v>
      </c>
      <c r="D89" s="138"/>
      <c r="E89" s="139"/>
      <c r="F89" s="140"/>
      <c r="G89" s="141"/>
      <c r="H89" s="141"/>
      <c r="I89" s="141"/>
      <c r="J89" s="141"/>
      <c r="K89" s="141"/>
      <c r="L89" s="141"/>
      <c r="M89" s="142"/>
    </row>
    <row r="90" spans="2:13" s="112" customFormat="1" ht="20.100000000000001" customHeight="1">
      <c r="C90" s="113" t="s">
        <v>83</v>
      </c>
      <c r="D90" s="114">
        <f>D77+1</f>
        <v>6</v>
      </c>
      <c r="E90" s="115"/>
      <c r="F90" s="116"/>
      <c r="G90" s="117"/>
      <c r="H90" s="117"/>
      <c r="I90" s="117"/>
      <c r="J90" s="117"/>
      <c r="K90" s="117"/>
      <c r="L90" s="117"/>
      <c r="M90" s="118"/>
    </row>
    <row r="91" spans="2:13" s="112" customFormat="1" ht="20.100000000000001" customHeight="1">
      <c r="C91" s="119" t="s">
        <v>84</v>
      </c>
      <c r="D91" s="120" t="s">
        <v>481</v>
      </c>
      <c r="E91" s="121" t="s">
        <v>640</v>
      </c>
      <c r="F91" s="116"/>
      <c r="G91" s="117"/>
      <c r="H91" s="117"/>
      <c r="I91" s="117"/>
      <c r="J91" s="117"/>
      <c r="K91" s="117" t="s">
        <v>441</v>
      </c>
      <c r="L91" s="117"/>
      <c r="M91" s="118"/>
    </row>
    <row r="92" spans="2:13" s="112" customFormat="1" ht="20.100000000000001" customHeight="1">
      <c r="C92" s="119" t="s">
        <v>85</v>
      </c>
      <c r="D92" s="120" t="s">
        <v>634</v>
      </c>
      <c r="E92" s="115"/>
      <c r="F92" s="116"/>
      <c r="G92" s="117"/>
      <c r="H92" s="122" t="s">
        <v>77</v>
      </c>
      <c r="I92" s="117"/>
      <c r="J92" s="122" t="s">
        <v>78</v>
      </c>
      <c r="K92" s="117"/>
      <c r="L92" s="122" t="s">
        <v>87</v>
      </c>
      <c r="M92" s="118" t="s">
        <v>88</v>
      </c>
    </row>
    <row r="93" spans="2:13" s="112" customFormat="1" ht="20.100000000000001" customHeight="1">
      <c r="C93" s="119"/>
      <c r="D93" s="120"/>
      <c r="E93" s="115"/>
      <c r="F93" s="116"/>
      <c r="G93" s="117"/>
      <c r="H93" s="122">
        <f>H99</f>
        <v>6465</v>
      </c>
      <c r="I93" s="122"/>
      <c r="J93" s="122">
        <f>J99</f>
        <v>27587</v>
      </c>
      <c r="K93" s="122"/>
      <c r="L93" s="122">
        <f>L99</f>
        <v>891</v>
      </c>
      <c r="M93" s="118">
        <f>J93+H93+L93</f>
        <v>34943</v>
      </c>
    </row>
    <row r="94" spans="2:13" s="123" customFormat="1" ht="20.100000000000001" customHeight="1">
      <c r="B94" s="123">
        <v>0</v>
      </c>
      <c r="C94" s="411" t="s">
        <v>89</v>
      </c>
      <c r="D94" s="412" t="s">
        <v>90</v>
      </c>
      <c r="E94" s="413" t="s">
        <v>1</v>
      </c>
      <c r="F94" s="410" t="s">
        <v>0</v>
      </c>
      <c r="G94" s="414" t="s">
        <v>91</v>
      </c>
      <c r="H94" s="415"/>
      <c r="I94" s="414" t="s">
        <v>92</v>
      </c>
      <c r="J94" s="415"/>
      <c r="K94" s="414" t="s">
        <v>93</v>
      </c>
      <c r="L94" s="415"/>
      <c r="M94" s="410" t="s">
        <v>2</v>
      </c>
    </row>
    <row r="95" spans="2:13" s="123" customFormat="1" ht="20.100000000000001" customHeight="1">
      <c r="B95" s="123">
        <v>0</v>
      </c>
      <c r="C95" s="411"/>
      <c r="D95" s="412"/>
      <c r="E95" s="413"/>
      <c r="F95" s="410"/>
      <c r="G95" s="376" t="s">
        <v>94</v>
      </c>
      <c r="H95" s="376" t="s">
        <v>95</v>
      </c>
      <c r="I95" s="376" t="s">
        <v>94</v>
      </c>
      <c r="J95" s="376" t="s">
        <v>95</v>
      </c>
      <c r="K95" s="376" t="s">
        <v>94</v>
      </c>
      <c r="L95" s="376" t="s">
        <v>95</v>
      </c>
      <c r="M95" s="410"/>
    </row>
    <row r="96" spans="2:13" s="130" customFormat="1" ht="20.100000000000001" customHeight="1">
      <c r="C96" s="125" t="s">
        <v>148</v>
      </c>
      <c r="D96" s="126" t="s">
        <v>273</v>
      </c>
      <c r="E96" s="127">
        <f>((1/0.45)+(1/0.45))*1.05</f>
        <v>4.666666666666667</v>
      </c>
      <c r="F96" s="128" t="s">
        <v>141</v>
      </c>
      <c r="G96" s="129">
        <f>단가조사표!$Y$28</f>
        <v>1280</v>
      </c>
      <c r="H96" s="129">
        <f>INT(E96*G96)</f>
        <v>5973</v>
      </c>
      <c r="I96" s="129"/>
      <c r="J96" s="129">
        <f>INT(E96*I96)</f>
        <v>0</v>
      </c>
      <c r="K96" s="129"/>
      <c r="L96" s="129">
        <f>INT(E96*K96)</f>
        <v>0</v>
      </c>
      <c r="M96" s="128" t="str">
        <f>단가조사표!$C$28</f>
        <v>조사-021</v>
      </c>
    </row>
    <row r="97" spans="2:13" s="130" customFormat="1" ht="20.100000000000001" customHeight="1">
      <c r="C97" s="125" t="s">
        <v>136</v>
      </c>
      <c r="D97" s="126" t="s">
        <v>142</v>
      </c>
      <c r="E97" s="127">
        <f>1.38*E96/1.05*0.845</f>
        <v>5.1826666666666661</v>
      </c>
      <c r="F97" s="128" t="s">
        <v>137</v>
      </c>
      <c r="G97" s="129">
        <f>$H$70</f>
        <v>95</v>
      </c>
      <c r="H97" s="129">
        <f>INT(E97*G97)</f>
        <v>492</v>
      </c>
      <c r="I97" s="129">
        <f>$J$70</f>
        <v>5323</v>
      </c>
      <c r="J97" s="129">
        <f>INT(E97*I97)</f>
        <v>27587</v>
      </c>
      <c r="K97" s="129">
        <f>$L$70</f>
        <v>172</v>
      </c>
      <c r="L97" s="129">
        <f>INT(E97*K97)</f>
        <v>891</v>
      </c>
      <c r="M97" s="144">
        <f>$D$52</f>
        <v>4</v>
      </c>
    </row>
    <row r="98" spans="2:13" s="130" customFormat="1" ht="20.100000000000001" customHeight="1">
      <c r="C98" s="125"/>
      <c r="D98" s="126"/>
      <c r="E98" s="127"/>
      <c r="F98" s="128"/>
      <c r="G98" s="129"/>
      <c r="H98" s="129"/>
      <c r="I98" s="129"/>
      <c r="J98" s="129"/>
      <c r="K98" s="129"/>
      <c r="L98" s="129"/>
      <c r="M98" s="144"/>
    </row>
    <row r="99" spans="2:13" s="136" customFormat="1" ht="20.100000000000001" customHeight="1">
      <c r="C99" s="131" t="s">
        <v>96</v>
      </c>
      <c r="D99" s="132"/>
      <c r="E99" s="133"/>
      <c r="F99" s="134"/>
      <c r="G99" s="135"/>
      <c r="H99" s="135">
        <f>SUM(H96:H98)</f>
        <v>6465</v>
      </c>
      <c r="I99" s="135"/>
      <c r="J99" s="135">
        <f>SUM(J96:J98)</f>
        <v>27587</v>
      </c>
      <c r="K99" s="135"/>
      <c r="L99" s="135">
        <f>SUM(L96:L98)</f>
        <v>891</v>
      </c>
      <c r="M99" s="135"/>
    </row>
    <row r="100" spans="2:13" s="130" customFormat="1" ht="20.100000000000001" customHeight="1">
      <c r="C100" s="125"/>
      <c r="D100" s="126"/>
      <c r="E100" s="127"/>
      <c r="F100" s="128"/>
      <c r="G100" s="129"/>
      <c r="H100" s="129"/>
      <c r="I100" s="129"/>
      <c r="J100" s="129"/>
      <c r="K100" s="129"/>
      <c r="L100" s="129"/>
      <c r="M100" s="129"/>
    </row>
    <row r="101" spans="2:13" s="112" customFormat="1" ht="20.100000000000001" customHeight="1">
      <c r="C101" s="137" t="s">
        <v>145</v>
      </c>
      <c r="D101" s="138"/>
      <c r="E101" s="139"/>
      <c r="F101" s="140"/>
      <c r="G101" s="141"/>
      <c r="H101" s="141"/>
      <c r="I101" s="141"/>
      <c r="J101" s="141"/>
      <c r="K101" s="141"/>
      <c r="L101" s="141"/>
      <c r="M101" s="142"/>
    </row>
    <row r="102" spans="2:13" s="112" customFormat="1" ht="20.100000000000001" customHeight="1">
      <c r="C102" s="113" t="s">
        <v>146</v>
      </c>
      <c r="D102" s="114">
        <f>D90+1</f>
        <v>7</v>
      </c>
      <c r="E102" s="115"/>
      <c r="F102" s="116"/>
      <c r="G102" s="117"/>
      <c r="H102" s="117"/>
      <c r="I102" s="117"/>
      <c r="J102" s="117"/>
      <c r="K102" s="117"/>
      <c r="L102" s="117"/>
      <c r="M102" s="118"/>
    </row>
    <row r="103" spans="2:13" s="112" customFormat="1" ht="20.100000000000001" customHeight="1">
      <c r="C103" s="119" t="s">
        <v>84</v>
      </c>
      <c r="D103" s="120" t="s">
        <v>481</v>
      </c>
      <c r="E103" s="121" t="s">
        <v>633</v>
      </c>
      <c r="F103" s="116"/>
      <c r="G103" s="117"/>
      <c r="H103" s="117"/>
      <c r="I103" s="117"/>
      <c r="J103" s="117"/>
      <c r="K103" s="117" t="s">
        <v>441</v>
      </c>
      <c r="L103" s="117"/>
      <c r="M103" s="118"/>
    </row>
    <row r="104" spans="2:13" s="112" customFormat="1" ht="20.100000000000001" customHeight="1">
      <c r="C104" s="119" t="s">
        <v>85</v>
      </c>
      <c r="D104" s="120" t="s">
        <v>634</v>
      </c>
      <c r="E104" s="115"/>
      <c r="F104" s="116"/>
      <c r="G104" s="117"/>
      <c r="H104" s="122" t="s">
        <v>105</v>
      </c>
      <c r="I104" s="117"/>
      <c r="J104" s="122" t="s">
        <v>106</v>
      </c>
      <c r="K104" s="117"/>
      <c r="L104" s="122" t="s">
        <v>87</v>
      </c>
      <c r="M104" s="118" t="s">
        <v>88</v>
      </c>
    </row>
    <row r="105" spans="2:13" s="112" customFormat="1" ht="20.100000000000001" customHeight="1">
      <c r="C105" s="119"/>
      <c r="D105" s="120"/>
      <c r="E105" s="115"/>
      <c r="F105" s="116"/>
      <c r="G105" s="117"/>
      <c r="H105" s="122">
        <f>H111</f>
        <v>10025</v>
      </c>
      <c r="I105" s="122"/>
      <c r="J105" s="122">
        <f>J111</f>
        <v>42779</v>
      </c>
      <c r="K105" s="122"/>
      <c r="L105" s="122">
        <f>L111</f>
        <v>1382</v>
      </c>
      <c r="M105" s="118">
        <f>J105+H105+L105</f>
        <v>54186</v>
      </c>
    </row>
    <row r="106" spans="2:13" s="123" customFormat="1" ht="20.100000000000001" customHeight="1">
      <c r="B106" s="123">
        <v>0</v>
      </c>
      <c r="C106" s="411" t="s">
        <v>89</v>
      </c>
      <c r="D106" s="412" t="s">
        <v>90</v>
      </c>
      <c r="E106" s="413" t="s">
        <v>1</v>
      </c>
      <c r="F106" s="410" t="s">
        <v>0</v>
      </c>
      <c r="G106" s="414" t="s">
        <v>91</v>
      </c>
      <c r="H106" s="415"/>
      <c r="I106" s="414" t="s">
        <v>92</v>
      </c>
      <c r="J106" s="415"/>
      <c r="K106" s="414" t="s">
        <v>93</v>
      </c>
      <c r="L106" s="415"/>
      <c r="M106" s="410" t="s">
        <v>2</v>
      </c>
    </row>
    <row r="107" spans="2:13" s="123" customFormat="1" ht="20.100000000000001" customHeight="1">
      <c r="B107" s="123">
        <v>0</v>
      </c>
      <c r="C107" s="411"/>
      <c r="D107" s="412"/>
      <c r="E107" s="413"/>
      <c r="F107" s="410"/>
      <c r="G107" s="184" t="s">
        <v>94</v>
      </c>
      <c r="H107" s="184" t="s">
        <v>95</v>
      </c>
      <c r="I107" s="184" t="s">
        <v>94</v>
      </c>
      <c r="J107" s="184" t="s">
        <v>95</v>
      </c>
      <c r="K107" s="184" t="s">
        <v>94</v>
      </c>
      <c r="L107" s="184" t="s">
        <v>95</v>
      </c>
      <c r="M107" s="410"/>
    </row>
    <row r="108" spans="2:13" s="130" customFormat="1" ht="20.100000000000001" customHeight="1">
      <c r="C108" s="125" t="s">
        <v>148</v>
      </c>
      <c r="D108" s="126" t="s">
        <v>273</v>
      </c>
      <c r="E108" s="127">
        <f>((1/0.45)+(1/0.45)+0.55*4.45)*1.05</f>
        <v>7.2365416666666667</v>
      </c>
      <c r="F108" s="128" t="s">
        <v>141</v>
      </c>
      <c r="G108" s="129">
        <f>단가조사표!$Y$28</f>
        <v>1280</v>
      </c>
      <c r="H108" s="129">
        <f>INT(E108*G108)</f>
        <v>9262</v>
      </c>
      <c r="I108" s="129"/>
      <c r="J108" s="129">
        <f>INT(E108*I108)</f>
        <v>0</v>
      </c>
      <c r="K108" s="129"/>
      <c r="L108" s="129">
        <f>INT(E108*K108)</f>
        <v>0</v>
      </c>
      <c r="M108" s="128" t="str">
        <f>단가조사표!$C$28</f>
        <v>조사-021</v>
      </c>
    </row>
    <row r="109" spans="2:13" s="130" customFormat="1" ht="20.100000000000001" customHeight="1">
      <c r="C109" s="125" t="s">
        <v>136</v>
      </c>
      <c r="D109" s="126" t="s">
        <v>142</v>
      </c>
      <c r="E109" s="127">
        <f>1.38*E108/1.05*0.845</f>
        <v>8.0366964166666648</v>
      </c>
      <c r="F109" s="128" t="s">
        <v>137</v>
      </c>
      <c r="G109" s="129">
        <f>$H$70</f>
        <v>95</v>
      </c>
      <c r="H109" s="129">
        <f>INT(E109*G109)</f>
        <v>763</v>
      </c>
      <c r="I109" s="129">
        <f>$J$70</f>
        <v>5323</v>
      </c>
      <c r="J109" s="129">
        <f>INT(E109*I109)</f>
        <v>42779</v>
      </c>
      <c r="K109" s="129">
        <f>$L$70</f>
        <v>172</v>
      </c>
      <c r="L109" s="129">
        <f>INT(E109*K109)</f>
        <v>1382</v>
      </c>
      <c r="M109" s="144">
        <f>$D$52</f>
        <v>4</v>
      </c>
    </row>
    <row r="110" spans="2:13" s="130" customFormat="1" ht="20.100000000000001" customHeight="1">
      <c r="C110" s="125"/>
      <c r="D110" s="126"/>
      <c r="E110" s="127"/>
      <c r="F110" s="128"/>
      <c r="G110" s="129"/>
      <c r="H110" s="129"/>
      <c r="I110" s="129"/>
      <c r="J110" s="129"/>
      <c r="K110" s="129"/>
      <c r="L110" s="129"/>
      <c r="M110" s="129"/>
    </row>
    <row r="111" spans="2:13" s="136" customFormat="1" ht="20.100000000000001" customHeight="1">
      <c r="C111" s="131" t="s">
        <v>96</v>
      </c>
      <c r="D111" s="132"/>
      <c r="E111" s="133"/>
      <c r="F111" s="134"/>
      <c r="G111" s="135"/>
      <c r="H111" s="135">
        <f>SUM(H108:H110)</f>
        <v>10025</v>
      </c>
      <c r="I111" s="135"/>
      <c r="J111" s="135">
        <f>SUM(J108:J110)</f>
        <v>42779</v>
      </c>
      <c r="K111" s="135"/>
      <c r="L111" s="135">
        <f>SUM(L108:L110)</f>
        <v>1382</v>
      </c>
      <c r="M111" s="135"/>
    </row>
    <row r="112" spans="2:13" s="130" customFormat="1" ht="20.100000000000001" customHeight="1">
      <c r="C112" s="125"/>
      <c r="D112" s="126"/>
      <c r="E112" s="127"/>
      <c r="F112" s="128"/>
      <c r="G112" s="129"/>
      <c r="H112" s="129"/>
      <c r="I112" s="129"/>
      <c r="J112" s="129"/>
      <c r="K112" s="129"/>
      <c r="L112" s="129"/>
      <c r="M112" s="129"/>
    </row>
    <row r="113" spans="2:13" s="112" customFormat="1" ht="20.100000000000001" customHeight="1">
      <c r="C113" s="137" t="s">
        <v>82</v>
      </c>
      <c r="D113" s="138"/>
      <c r="E113" s="139"/>
      <c r="F113" s="140"/>
      <c r="G113" s="141"/>
      <c r="H113" s="141"/>
      <c r="I113" s="141"/>
      <c r="J113" s="141"/>
      <c r="K113" s="141"/>
      <c r="L113" s="141"/>
      <c r="M113" s="142"/>
    </row>
    <row r="114" spans="2:13" s="112" customFormat="1" ht="20.100000000000001" customHeight="1">
      <c r="C114" s="113" t="s">
        <v>83</v>
      </c>
      <c r="D114" s="114">
        <f>D102+1</f>
        <v>8</v>
      </c>
      <c r="E114" s="115"/>
      <c r="F114" s="116"/>
      <c r="G114" s="117"/>
      <c r="H114" s="117"/>
      <c r="I114" s="117"/>
      <c r="J114" s="117"/>
      <c r="K114" s="117"/>
      <c r="L114" s="117"/>
      <c r="M114" s="118"/>
    </row>
    <row r="115" spans="2:13" s="112" customFormat="1" ht="20.100000000000001" customHeight="1">
      <c r="C115" s="119" t="s">
        <v>84</v>
      </c>
      <c r="D115" s="120" t="s">
        <v>542</v>
      </c>
      <c r="E115" s="121" t="s">
        <v>546</v>
      </c>
      <c r="F115" s="116"/>
      <c r="G115" s="117"/>
      <c r="H115" s="117"/>
      <c r="I115" s="117"/>
      <c r="J115" s="117"/>
      <c r="K115" s="117" t="s">
        <v>441</v>
      </c>
      <c r="L115" s="117"/>
      <c r="M115" s="118"/>
    </row>
    <row r="116" spans="2:13" s="112" customFormat="1" ht="20.100000000000001" customHeight="1">
      <c r="C116" s="119" t="s">
        <v>85</v>
      </c>
      <c r="D116" s="120" t="s">
        <v>138</v>
      </c>
      <c r="E116" s="115"/>
      <c r="F116" s="116"/>
      <c r="G116" s="117"/>
      <c r="H116" s="122" t="s">
        <v>77</v>
      </c>
      <c r="I116" s="117"/>
      <c r="J116" s="122" t="s">
        <v>78</v>
      </c>
      <c r="K116" s="117"/>
      <c r="L116" s="122" t="s">
        <v>87</v>
      </c>
      <c r="M116" s="118" t="s">
        <v>88</v>
      </c>
    </row>
    <row r="117" spans="2:13" s="112" customFormat="1" ht="20.100000000000001" customHeight="1">
      <c r="C117" s="119"/>
      <c r="D117" s="120"/>
      <c r="E117" s="115"/>
      <c r="F117" s="116"/>
      <c r="G117" s="117"/>
      <c r="H117" s="122">
        <f>H124</f>
        <v>10702</v>
      </c>
      <c r="I117" s="122"/>
      <c r="J117" s="122">
        <f>J124</f>
        <v>44191</v>
      </c>
      <c r="K117" s="122"/>
      <c r="L117" s="122">
        <f>L124</f>
        <v>1427</v>
      </c>
      <c r="M117" s="118">
        <f>J117+H117+L117</f>
        <v>56320</v>
      </c>
    </row>
    <row r="118" spans="2:13" s="123" customFormat="1" ht="20.100000000000001" customHeight="1">
      <c r="B118" s="123">
        <v>0</v>
      </c>
      <c r="C118" s="411" t="s">
        <v>89</v>
      </c>
      <c r="D118" s="412" t="s">
        <v>90</v>
      </c>
      <c r="E118" s="413" t="s">
        <v>1</v>
      </c>
      <c r="F118" s="410" t="s">
        <v>0</v>
      </c>
      <c r="G118" s="414" t="s">
        <v>91</v>
      </c>
      <c r="H118" s="415"/>
      <c r="I118" s="414" t="s">
        <v>92</v>
      </c>
      <c r="J118" s="415"/>
      <c r="K118" s="414" t="s">
        <v>93</v>
      </c>
      <c r="L118" s="415"/>
      <c r="M118" s="410" t="s">
        <v>2</v>
      </c>
    </row>
    <row r="119" spans="2:13" s="123" customFormat="1" ht="20.100000000000001" customHeight="1">
      <c r="B119" s="123">
        <v>0</v>
      </c>
      <c r="C119" s="411"/>
      <c r="D119" s="412"/>
      <c r="E119" s="413"/>
      <c r="F119" s="410"/>
      <c r="G119" s="366" t="s">
        <v>94</v>
      </c>
      <c r="H119" s="366" t="s">
        <v>95</v>
      </c>
      <c r="I119" s="366" t="s">
        <v>94</v>
      </c>
      <c r="J119" s="366" t="s">
        <v>95</v>
      </c>
      <c r="K119" s="366" t="s">
        <v>94</v>
      </c>
      <c r="L119" s="366" t="s">
        <v>95</v>
      </c>
      <c r="M119" s="410"/>
    </row>
    <row r="120" spans="2:13" s="130" customFormat="1" ht="20.100000000000001" customHeight="1">
      <c r="C120" s="125" t="s">
        <v>143</v>
      </c>
      <c r="D120" s="126" t="s">
        <v>144</v>
      </c>
      <c r="E120" s="127">
        <f>(0.04+0.07+0.55+0.07+0.04)*1.1</f>
        <v>0.84700000000000009</v>
      </c>
      <c r="F120" s="128" t="s">
        <v>68</v>
      </c>
      <c r="G120" s="129">
        <f>단가조사표!$Y$27</f>
        <v>11706</v>
      </c>
      <c r="H120" s="129">
        <f>INT(E120*G120)</f>
        <v>9914</v>
      </c>
      <c r="I120" s="129"/>
      <c r="J120" s="129">
        <f>INT(E120*I120)</f>
        <v>0</v>
      </c>
      <c r="K120" s="129"/>
      <c r="L120" s="129">
        <f>INT(E120*K120)</f>
        <v>0</v>
      </c>
      <c r="M120" s="128" t="str">
        <f>단가조사표!$C$27</f>
        <v>조사-020</v>
      </c>
    </row>
    <row r="121" spans="2:13" s="130" customFormat="1" ht="20.100000000000001" customHeight="1">
      <c r="C121" s="125" t="s">
        <v>136</v>
      </c>
      <c r="D121" s="126" t="s">
        <v>142</v>
      </c>
      <c r="E121" s="127">
        <f>12.75942*E120/1.1*0.845</f>
        <v>8.3019166230000003</v>
      </c>
      <c r="F121" s="128" t="s">
        <v>137</v>
      </c>
      <c r="G121" s="129">
        <f>$H$70</f>
        <v>95</v>
      </c>
      <c r="H121" s="129">
        <f>INT(E121*G121)</f>
        <v>788</v>
      </c>
      <c r="I121" s="129">
        <f>$J$70</f>
        <v>5323</v>
      </c>
      <c r="J121" s="129">
        <f>INT(E121*I121)</f>
        <v>44191</v>
      </c>
      <c r="K121" s="129">
        <f>$L$70</f>
        <v>172</v>
      </c>
      <c r="L121" s="129">
        <f>INT(E121*K121)</f>
        <v>1427</v>
      </c>
      <c r="M121" s="144">
        <f>$D$52</f>
        <v>4</v>
      </c>
    </row>
    <row r="122" spans="2:13" s="130" customFormat="1" ht="20.100000000000001" customHeight="1">
      <c r="C122" s="125"/>
      <c r="D122" s="126"/>
      <c r="E122" s="127"/>
      <c r="F122" s="128"/>
      <c r="G122" s="129"/>
      <c r="H122" s="129"/>
      <c r="I122" s="129"/>
      <c r="J122" s="129"/>
      <c r="K122" s="129"/>
      <c r="L122" s="129"/>
      <c r="M122" s="144"/>
    </row>
    <row r="123" spans="2:13" s="130" customFormat="1" ht="20.100000000000001" customHeight="1">
      <c r="C123" s="125"/>
      <c r="D123" s="126"/>
      <c r="E123" s="127"/>
      <c r="F123" s="128"/>
      <c r="G123" s="129"/>
      <c r="H123" s="129"/>
      <c r="I123" s="129"/>
      <c r="J123" s="129"/>
      <c r="K123" s="129"/>
      <c r="L123" s="129"/>
      <c r="M123" s="129"/>
    </row>
    <row r="124" spans="2:13" s="136" customFormat="1" ht="20.100000000000001" customHeight="1">
      <c r="C124" s="131" t="s">
        <v>96</v>
      </c>
      <c r="D124" s="132"/>
      <c r="E124" s="133"/>
      <c r="F124" s="134"/>
      <c r="G124" s="135"/>
      <c r="H124" s="135">
        <f>SUM(H120:H123)</f>
        <v>10702</v>
      </c>
      <c r="I124" s="135"/>
      <c r="J124" s="135">
        <f>SUM(J120:J123)</f>
        <v>44191</v>
      </c>
      <c r="K124" s="135"/>
      <c r="L124" s="135">
        <f>SUM(L120:L123)</f>
        <v>1427</v>
      </c>
      <c r="M124" s="135"/>
    </row>
    <row r="125" spans="2:13" s="130" customFormat="1" ht="20.100000000000001" customHeight="1">
      <c r="C125" s="125"/>
      <c r="D125" s="126"/>
      <c r="E125" s="127"/>
      <c r="F125" s="128"/>
      <c r="G125" s="129"/>
      <c r="H125" s="129"/>
      <c r="I125" s="129"/>
      <c r="J125" s="129"/>
      <c r="K125" s="129"/>
      <c r="L125" s="129"/>
      <c r="M125" s="144"/>
    </row>
    <row r="126" spans="2:13" s="112" customFormat="1" ht="20.100000000000001" customHeight="1">
      <c r="C126" s="137" t="s">
        <v>82</v>
      </c>
      <c r="D126" s="138"/>
      <c r="E126" s="139"/>
      <c r="F126" s="140"/>
      <c r="G126" s="141"/>
      <c r="H126" s="141"/>
      <c r="I126" s="141"/>
      <c r="J126" s="141"/>
      <c r="K126" s="141"/>
      <c r="L126" s="141"/>
      <c r="M126" s="142"/>
    </row>
    <row r="127" spans="2:13" s="112" customFormat="1" ht="20.100000000000001" customHeight="1">
      <c r="C127" s="113" t="s">
        <v>83</v>
      </c>
      <c r="D127" s="114">
        <f>D114+1</f>
        <v>9</v>
      </c>
      <c r="E127" s="115"/>
      <c r="F127" s="116"/>
      <c r="G127" s="117"/>
      <c r="H127" s="117"/>
      <c r="I127" s="117"/>
      <c r="J127" s="117"/>
      <c r="K127" s="117"/>
      <c r="L127" s="117"/>
      <c r="M127" s="118"/>
    </row>
    <row r="128" spans="2:13" s="112" customFormat="1" ht="20.100000000000001" customHeight="1">
      <c r="C128" s="119" t="s">
        <v>84</v>
      </c>
      <c r="D128" s="120" t="s">
        <v>542</v>
      </c>
      <c r="E128" s="121" t="s">
        <v>544</v>
      </c>
      <c r="F128" s="116"/>
      <c r="G128" s="117"/>
      <c r="H128" s="117"/>
      <c r="I128" s="117"/>
      <c r="J128" s="117"/>
      <c r="K128" s="117" t="s">
        <v>441</v>
      </c>
      <c r="L128" s="117"/>
      <c r="M128" s="118"/>
    </row>
    <row r="129" spans="2:13" s="112" customFormat="1" ht="20.100000000000001" customHeight="1">
      <c r="C129" s="119" t="s">
        <v>85</v>
      </c>
      <c r="D129" s="120" t="s">
        <v>138</v>
      </c>
      <c r="E129" s="115"/>
      <c r="F129" s="116"/>
      <c r="G129" s="117"/>
      <c r="H129" s="122" t="s">
        <v>77</v>
      </c>
      <c r="I129" s="117"/>
      <c r="J129" s="122" t="s">
        <v>78</v>
      </c>
      <c r="K129" s="117"/>
      <c r="L129" s="122" t="s">
        <v>87</v>
      </c>
      <c r="M129" s="118" t="s">
        <v>88</v>
      </c>
    </row>
    <row r="130" spans="2:13" s="112" customFormat="1" ht="20.100000000000001" customHeight="1">
      <c r="C130" s="119"/>
      <c r="D130" s="120"/>
      <c r="E130" s="115"/>
      <c r="F130" s="116"/>
      <c r="G130" s="117"/>
      <c r="H130" s="122">
        <f>H149</f>
        <v>14094</v>
      </c>
      <c r="I130" s="122"/>
      <c r="J130" s="122">
        <f>J149</f>
        <v>58194</v>
      </c>
      <c r="K130" s="122"/>
      <c r="L130" s="122">
        <f>L149</f>
        <v>1880</v>
      </c>
      <c r="M130" s="118">
        <f>J130+H130+L130</f>
        <v>74168</v>
      </c>
    </row>
    <row r="131" spans="2:13" s="123" customFormat="1" ht="20.100000000000001" customHeight="1">
      <c r="B131" s="123">
        <v>0</v>
      </c>
      <c r="C131" s="411" t="s">
        <v>89</v>
      </c>
      <c r="D131" s="412" t="s">
        <v>90</v>
      </c>
      <c r="E131" s="413" t="s">
        <v>1</v>
      </c>
      <c r="F131" s="410" t="s">
        <v>0</v>
      </c>
      <c r="G131" s="414" t="s">
        <v>91</v>
      </c>
      <c r="H131" s="415"/>
      <c r="I131" s="414" t="s">
        <v>92</v>
      </c>
      <c r="J131" s="415"/>
      <c r="K131" s="414" t="s">
        <v>93</v>
      </c>
      <c r="L131" s="415"/>
      <c r="M131" s="410" t="s">
        <v>2</v>
      </c>
    </row>
    <row r="132" spans="2:13" s="123" customFormat="1" ht="20.100000000000001" customHeight="1">
      <c r="B132" s="123">
        <v>0</v>
      </c>
      <c r="C132" s="411"/>
      <c r="D132" s="412"/>
      <c r="E132" s="413"/>
      <c r="F132" s="410"/>
      <c r="G132" s="366" t="s">
        <v>94</v>
      </c>
      <c r="H132" s="366" t="s">
        <v>95</v>
      </c>
      <c r="I132" s="366" t="s">
        <v>94</v>
      </c>
      <c r="J132" s="366" t="s">
        <v>95</v>
      </c>
      <c r="K132" s="366" t="s">
        <v>94</v>
      </c>
      <c r="L132" s="366" t="s">
        <v>95</v>
      </c>
      <c r="M132" s="410"/>
    </row>
    <row r="133" spans="2:13" s="130" customFormat="1" ht="20.100000000000001" customHeight="1">
      <c r="C133" s="125" t="s">
        <v>143</v>
      </c>
      <c r="D133" s="126" t="s">
        <v>144</v>
      </c>
      <c r="E133" s="127">
        <f>(0.04+0.07+0.794+0.07+0.04)*1.1</f>
        <v>1.1154000000000002</v>
      </c>
      <c r="F133" s="128" t="s">
        <v>68</v>
      </c>
      <c r="G133" s="129">
        <f>단가조사표!$Y$27</f>
        <v>11706</v>
      </c>
      <c r="H133" s="129">
        <f>INT(E133*G133)</f>
        <v>13056</v>
      </c>
      <c r="I133" s="129"/>
      <c r="J133" s="129">
        <f>INT(E133*I133)</f>
        <v>0</v>
      </c>
      <c r="K133" s="129"/>
      <c r="L133" s="129">
        <f>INT(E133*K133)</f>
        <v>0</v>
      </c>
      <c r="M133" s="128" t="str">
        <f>단가조사표!$C$27</f>
        <v>조사-020</v>
      </c>
    </row>
    <row r="134" spans="2:13" s="130" customFormat="1" ht="20.100000000000001" customHeight="1">
      <c r="C134" s="125" t="s">
        <v>136</v>
      </c>
      <c r="D134" s="126" t="s">
        <v>142</v>
      </c>
      <c r="E134" s="127">
        <f>12.75942*E133/1.1*0.845</f>
        <v>10.9326538386</v>
      </c>
      <c r="F134" s="128" t="s">
        <v>137</v>
      </c>
      <c r="G134" s="129">
        <f>$H$70</f>
        <v>95</v>
      </c>
      <c r="H134" s="129">
        <f>INT(E134*G134)</f>
        <v>1038</v>
      </c>
      <c r="I134" s="129">
        <f>$J$70</f>
        <v>5323</v>
      </c>
      <c r="J134" s="129">
        <f>INT(E134*I134)</f>
        <v>58194</v>
      </c>
      <c r="K134" s="129">
        <f>$L$70</f>
        <v>172</v>
      </c>
      <c r="L134" s="129">
        <f>INT(E134*K134)</f>
        <v>1880</v>
      </c>
      <c r="M134" s="144">
        <f>$D$52</f>
        <v>4</v>
      </c>
    </row>
    <row r="135" spans="2:13" s="130" customFormat="1" ht="20.100000000000001" customHeight="1">
      <c r="C135" s="125"/>
      <c r="D135" s="126"/>
      <c r="E135" s="127"/>
      <c r="F135" s="128"/>
      <c r="G135" s="129"/>
      <c r="H135" s="129"/>
      <c r="I135" s="129"/>
      <c r="J135" s="129"/>
      <c r="K135" s="129"/>
      <c r="L135" s="129"/>
      <c r="M135" s="129"/>
    </row>
    <row r="136" spans="2:13" s="130" customFormat="1" ht="20.100000000000001" customHeight="1">
      <c r="C136" s="125"/>
      <c r="D136" s="126"/>
      <c r="E136" s="127"/>
      <c r="F136" s="128"/>
      <c r="G136" s="129"/>
      <c r="H136" s="129"/>
      <c r="I136" s="129"/>
      <c r="J136" s="129"/>
      <c r="K136" s="129"/>
      <c r="L136" s="129"/>
      <c r="M136" s="129"/>
    </row>
    <row r="137" spans="2:13" s="130" customFormat="1" ht="20.100000000000001" customHeight="1">
      <c r="C137" s="125"/>
      <c r="D137" s="126"/>
      <c r="E137" s="127"/>
      <c r="F137" s="128"/>
      <c r="G137" s="129"/>
      <c r="H137" s="129"/>
      <c r="I137" s="129"/>
      <c r="J137" s="129"/>
      <c r="K137" s="129"/>
      <c r="L137" s="129"/>
      <c r="M137" s="144"/>
    </row>
    <row r="138" spans="2:13" s="130" customFormat="1" ht="20.100000000000001" customHeight="1">
      <c r="C138" s="125"/>
      <c r="D138" s="126"/>
      <c r="E138" s="127"/>
      <c r="F138" s="128"/>
      <c r="G138" s="129"/>
      <c r="H138" s="129"/>
      <c r="I138" s="129"/>
      <c r="J138" s="129"/>
      <c r="K138" s="129"/>
      <c r="L138" s="129"/>
      <c r="M138" s="129"/>
    </row>
    <row r="139" spans="2:13" s="130" customFormat="1" ht="20.100000000000001" customHeight="1">
      <c r="C139" s="125"/>
      <c r="D139" s="126"/>
      <c r="E139" s="127"/>
      <c r="F139" s="128"/>
      <c r="G139" s="129"/>
      <c r="H139" s="129"/>
      <c r="I139" s="129"/>
      <c r="J139" s="129"/>
      <c r="K139" s="129"/>
      <c r="L139" s="129"/>
      <c r="M139" s="129"/>
    </row>
    <row r="140" spans="2:13" s="130" customFormat="1" ht="20.100000000000001" customHeight="1">
      <c r="C140" s="125"/>
      <c r="D140" s="126"/>
      <c r="E140" s="127"/>
      <c r="F140" s="128"/>
      <c r="G140" s="129"/>
      <c r="H140" s="129"/>
      <c r="I140" s="129"/>
      <c r="J140" s="129"/>
      <c r="K140" s="129"/>
      <c r="L140" s="129"/>
      <c r="M140" s="129"/>
    </row>
    <row r="141" spans="2:13" s="130" customFormat="1" ht="20.100000000000001" customHeight="1">
      <c r="C141" s="125"/>
      <c r="D141" s="126"/>
      <c r="E141" s="127"/>
      <c r="F141" s="128"/>
      <c r="G141" s="129"/>
      <c r="H141" s="129"/>
      <c r="I141" s="129"/>
      <c r="J141" s="129"/>
      <c r="K141" s="129"/>
      <c r="L141" s="129"/>
      <c r="M141" s="129"/>
    </row>
    <row r="142" spans="2:13" s="130" customFormat="1" ht="20.100000000000001" customHeight="1">
      <c r="C142" s="125"/>
      <c r="D142" s="126"/>
      <c r="E142" s="127"/>
      <c r="F142" s="128"/>
      <c r="G142" s="129"/>
      <c r="H142" s="129"/>
      <c r="I142" s="129"/>
      <c r="J142" s="129"/>
      <c r="K142" s="129"/>
      <c r="L142" s="129"/>
      <c r="M142" s="129"/>
    </row>
    <row r="143" spans="2:13" s="130" customFormat="1" ht="20.100000000000001" customHeight="1">
      <c r="C143" s="125"/>
      <c r="D143" s="126"/>
      <c r="E143" s="127"/>
      <c r="F143" s="128"/>
      <c r="G143" s="129"/>
      <c r="H143" s="129"/>
      <c r="I143" s="129"/>
      <c r="J143" s="129"/>
      <c r="K143" s="129"/>
      <c r="L143" s="129"/>
      <c r="M143" s="144"/>
    </row>
    <row r="144" spans="2:13" s="130" customFormat="1" ht="20.100000000000001" customHeight="1">
      <c r="C144" s="125"/>
      <c r="D144" s="126"/>
      <c r="E144" s="127"/>
      <c r="F144" s="128"/>
      <c r="G144" s="129"/>
      <c r="H144" s="129"/>
      <c r="I144" s="129"/>
      <c r="J144" s="129"/>
      <c r="K144" s="129"/>
      <c r="L144" s="129"/>
      <c r="M144" s="129"/>
    </row>
    <row r="145" spans="2:13" s="130" customFormat="1" ht="20.100000000000001" customHeight="1">
      <c r="C145" s="125"/>
      <c r="D145" s="126"/>
      <c r="E145" s="127"/>
      <c r="F145" s="128"/>
      <c r="G145" s="129"/>
      <c r="H145" s="129"/>
      <c r="I145" s="129"/>
      <c r="J145" s="129"/>
      <c r="K145" s="129"/>
      <c r="L145" s="129"/>
      <c r="M145" s="129"/>
    </row>
    <row r="146" spans="2:13" s="130" customFormat="1" ht="20.100000000000001" customHeight="1">
      <c r="C146" s="125"/>
      <c r="D146" s="126"/>
      <c r="E146" s="127"/>
      <c r="F146" s="128"/>
      <c r="G146" s="129"/>
      <c r="H146" s="129"/>
      <c r="I146" s="129"/>
      <c r="J146" s="129"/>
      <c r="K146" s="129"/>
      <c r="L146" s="129"/>
      <c r="M146" s="129"/>
    </row>
    <row r="147" spans="2:13" s="130" customFormat="1" ht="20.100000000000001" customHeight="1">
      <c r="C147" s="125"/>
      <c r="D147" s="126"/>
      <c r="E147" s="127"/>
      <c r="F147" s="128"/>
      <c r="G147" s="129"/>
      <c r="H147" s="129"/>
      <c r="I147" s="129"/>
      <c r="J147" s="129"/>
      <c r="K147" s="129"/>
      <c r="L147" s="129"/>
      <c r="M147" s="144"/>
    </row>
    <row r="148" spans="2:13" s="130" customFormat="1" ht="20.100000000000001" customHeight="1">
      <c r="C148" s="125"/>
      <c r="D148" s="126"/>
      <c r="E148" s="127"/>
      <c r="F148" s="128"/>
      <c r="G148" s="129"/>
      <c r="H148" s="129"/>
      <c r="I148" s="129"/>
      <c r="J148" s="129"/>
      <c r="K148" s="129"/>
      <c r="L148" s="129"/>
      <c r="M148" s="129"/>
    </row>
    <row r="149" spans="2:13" s="136" customFormat="1" ht="20.100000000000001" customHeight="1">
      <c r="C149" s="131" t="s">
        <v>96</v>
      </c>
      <c r="D149" s="132"/>
      <c r="E149" s="133"/>
      <c r="F149" s="134"/>
      <c r="G149" s="135"/>
      <c r="H149" s="135">
        <f>SUM(H133:H148)</f>
        <v>14094</v>
      </c>
      <c r="I149" s="135"/>
      <c r="J149" s="135">
        <f>SUM(J133:J148)</f>
        <v>58194</v>
      </c>
      <c r="K149" s="135"/>
      <c r="L149" s="135">
        <f>SUM(L133:L148)</f>
        <v>1880</v>
      </c>
      <c r="M149" s="135"/>
    </row>
    <row r="150" spans="2:13" s="130" customFormat="1" ht="20.100000000000001" customHeight="1">
      <c r="C150" s="125"/>
      <c r="D150" s="126"/>
      <c r="E150" s="127"/>
      <c r="F150" s="128"/>
      <c r="G150" s="129"/>
      <c r="H150" s="129"/>
      <c r="I150" s="129"/>
      <c r="J150" s="129"/>
      <c r="K150" s="129"/>
      <c r="L150" s="129"/>
      <c r="M150" s="129"/>
    </row>
    <row r="151" spans="2:13" s="112" customFormat="1" ht="20.100000000000001" customHeight="1">
      <c r="C151" s="137" t="s">
        <v>82</v>
      </c>
      <c r="D151" s="138"/>
      <c r="E151" s="139"/>
      <c r="F151" s="140"/>
      <c r="G151" s="141"/>
      <c r="H151" s="141"/>
      <c r="I151" s="141"/>
      <c r="J151" s="141"/>
      <c r="K151" s="141"/>
      <c r="L151" s="141"/>
      <c r="M151" s="142"/>
    </row>
    <row r="152" spans="2:13" s="112" customFormat="1" ht="20.100000000000001" customHeight="1">
      <c r="C152" s="113" t="s">
        <v>83</v>
      </c>
      <c r="D152" s="114">
        <f>D127+1</f>
        <v>10</v>
      </c>
      <c r="E152" s="115"/>
      <c r="F152" s="116"/>
      <c r="G152" s="117"/>
      <c r="H152" s="117"/>
      <c r="I152" s="117"/>
      <c r="J152" s="117"/>
      <c r="K152" s="117"/>
      <c r="L152" s="117"/>
      <c r="M152" s="118"/>
    </row>
    <row r="153" spans="2:13" s="112" customFormat="1" ht="20.100000000000001" customHeight="1">
      <c r="C153" s="119" t="s">
        <v>84</v>
      </c>
      <c r="D153" s="120" t="s">
        <v>326</v>
      </c>
      <c r="E153" s="121" t="s">
        <v>151</v>
      </c>
      <c r="F153" s="116"/>
      <c r="G153" s="117"/>
      <c r="H153" s="117"/>
      <c r="I153" s="117"/>
      <c r="J153" s="117"/>
      <c r="K153" s="117" t="s">
        <v>442</v>
      </c>
      <c r="L153" s="117"/>
      <c r="M153" s="118"/>
    </row>
    <row r="154" spans="2:13" s="112" customFormat="1" ht="20.100000000000001" customHeight="1">
      <c r="C154" s="119" t="s">
        <v>85</v>
      </c>
      <c r="D154" s="120" t="s">
        <v>86</v>
      </c>
      <c r="E154" s="115"/>
      <c r="F154" s="116"/>
      <c r="G154" s="117"/>
      <c r="H154" s="122" t="s">
        <v>77</v>
      </c>
      <c r="I154" s="117"/>
      <c r="J154" s="122" t="s">
        <v>78</v>
      </c>
      <c r="K154" s="117"/>
      <c r="L154" s="122" t="s">
        <v>87</v>
      </c>
      <c r="M154" s="118" t="s">
        <v>88</v>
      </c>
    </row>
    <row r="155" spans="2:13" s="112" customFormat="1" ht="20.100000000000001" customHeight="1">
      <c r="C155" s="119"/>
      <c r="D155" s="120"/>
      <c r="E155" s="115"/>
      <c r="F155" s="116"/>
      <c r="G155" s="117"/>
      <c r="H155" s="122">
        <f>H174</f>
        <v>1503</v>
      </c>
      <c r="I155" s="122"/>
      <c r="J155" s="122">
        <f>J174</f>
        <v>10591</v>
      </c>
      <c r="K155" s="122"/>
      <c r="L155" s="122">
        <f>L174</f>
        <v>0</v>
      </c>
      <c r="M155" s="118">
        <f>J155+H155+L155</f>
        <v>12094</v>
      </c>
    </row>
    <row r="156" spans="2:13" s="123" customFormat="1" ht="20.100000000000001" customHeight="1">
      <c r="B156" s="123">
        <v>0</v>
      </c>
      <c r="C156" s="411" t="s">
        <v>89</v>
      </c>
      <c r="D156" s="412" t="s">
        <v>90</v>
      </c>
      <c r="E156" s="413" t="s">
        <v>1</v>
      </c>
      <c r="F156" s="410" t="s">
        <v>0</v>
      </c>
      <c r="G156" s="414" t="s">
        <v>91</v>
      </c>
      <c r="H156" s="415"/>
      <c r="I156" s="414" t="s">
        <v>92</v>
      </c>
      <c r="J156" s="415"/>
      <c r="K156" s="414" t="s">
        <v>93</v>
      </c>
      <c r="L156" s="415"/>
      <c r="M156" s="410" t="s">
        <v>2</v>
      </c>
    </row>
    <row r="157" spans="2:13" s="123" customFormat="1" ht="20.100000000000001" customHeight="1">
      <c r="B157" s="123">
        <v>0</v>
      </c>
      <c r="C157" s="411"/>
      <c r="D157" s="412"/>
      <c r="E157" s="413"/>
      <c r="F157" s="410"/>
      <c r="G157" s="195" t="s">
        <v>94</v>
      </c>
      <c r="H157" s="195" t="s">
        <v>95</v>
      </c>
      <c r="I157" s="195" t="s">
        <v>94</v>
      </c>
      <c r="J157" s="195" t="s">
        <v>95</v>
      </c>
      <c r="K157" s="195" t="s">
        <v>94</v>
      </c>
      <c r="L157" s="195" t="s">
        <v>95</v>
      </c>
      <c r="M157" s="410"/>
    </row>
    <row r="158" spans="2:13" s="130" customFormat="1" ht="20.100000000000001" customHeight="1">
      <c r="C158" s="125" t="s">
        <v>326</v>
      </c>
      <c r="D158" s="126" t="s">
        <v>327</v>
      </c>
      <c r="E158" s="127">
        <f>0.246*1.02</f>
        <v>0.25091999999999998</v>
      </c>
      <c r="F158" s="128" t="s">
        <v>113</v>
      </c>
      <c r="G158" s="129">
        <f>단가조사표!$Y$31</f>
        <v>5794.4444444444443</v>
      </c>
      <c r="H158" s="129">
        <f t="shared" ref="H158" si="9">INT(E158*G158)</f>
        <v>1453</v>
      </c>
      <c r="I158" s="129"/>
      <c r="J158" s="129">
        <f t="shared" ref="J158" si="10">INT(E158*I158)</f>
        <v>0</v>
      </c>
      <c r="K158" s="129"/>
      <c r="L158" s="129">
        <f t="shared" ref="L158" si="11">INT(E158*K158)</f>
        <v>0</v>
      </c>
      <c r="M158" s="128" t="str">
        <f>단가조사표!$C$31</f>
        <v>조사-024</v>
      </c>
    </row>
    <row r="159" spans="2:13" s="130" customFormat="1" ht="20.100000000000001" customHeight="1">
      <c r="C159" s="125" t="s">
        <v>334</v>
      </c>
      <c r="D159" s="126"/>
      <c r="E159" s="127">
        <v>1.2E-2</v>
      </c>
      <c r="F159" s="128" t="s">
        <v>113</v>
      </c>
      <c r="G159" s="129">
        <f>단가조사표!$Y$30</f>
        <v>2711.1111111111113</v>
      </c>
      <c r="H159" s="129">
        <f t="shared" ref="H159" si="12">INT(E159*G159)</f>
        <v>32</v>
      </c>
      <c r="I159" s="129"/>
      <c r="J159" s="129">
        <f t="shared" ref="J159" si="13">INT(E159*I159)</f>
        <v>0</v>
      </c>
      <c r="K159" s="129"/>
      <c r="L159" s="129">
        <f t="shared" ref="L159" si="14">INT(E159*K159)</f>
        <v>0</v>
      </c>
      <c r="M159" s="128" t="str">
        <f>단가조사표!$C$30</f>
        <v>조사-023</v>
      </c>
    </row>
    <row r="160" spans="2:13" s="130" customFormat="1" ht="20.100000000000001" customHeight="1">
      <c r="C160" s="125" t="s">
        <v>152</v>
      </c>
      <c r="D160" s="126"/>
      <c r="E160" s="127">
        <f>0.02</f>
        <v>0.02</v>
      </c>
      <c r="F160" s="128" t="s">
        <v>122</v>
      </c>
      <c r="G160" s="129"/>
      <c r="H160" s="129">
        <f t="shared" ref="H160:H162" si="15">INT(E160%*G160)</f>
        <v>0</v>
      </c>
      <c r="I160" s="129">
        <f>단가조사표!$Y$12</f>
        <v>153890</v>
      </c>
      <c r="J160" s="129">
        <f>INT(E160*I160)</f>
        <v>3077</v>
      </c>
      <c r="K160" s="129"/>
      <c r="L160" s="129">
        <f>INT(E160*K160)</f>
        <v>0</v>
      </c>
      <c r="M160" s="128" t="str">
        <f>단가조사표!$C$12</f>
        <v>조사-006</v>
      </c>
    </row>
    <row r="161" spans="3:13" s="130" customFormat="1" ht="19.5" customHeight="1">
      <c r="C161" s="125" t="s">
        <v>97</v>
      </c>
      <c r="D161" s="126"/>
      <c r="E161" s="127">
        <f>0.004</f>
        <v>4.0000000000000001E-3</v>
      </c>
      <c r="F161" s="128" t="s">
        <v>98</v>
      </c>
      <c r="G161" s="129"/>
      <c r="H161" s="129">
        <f t="shared" si="15"/>
        <v>0</v>
      </c>
      <c r="I161" s="129">
        <f>단가조사표!$Y$7</f>
        <v>109819</v>
      </c>
      <c r="J161" s="129">
        <f t="shared" ref="J161:J162" si="16">INT(E161*I161)</f>
        <v>439</v>
      </c>
      <c r="K161" s="129"/>
      <c r="L161" s="129">
        <f t="shared" ref="L161:L162" si="17">INT(E161*K161)</f>
        <v>0</v>
      </c>
      <c r="M161" s="128" t="str">
        <f>단가조사표!$C$7</f>
        <v>조사-001</v>
      </c>
    </row>
    <row r="162" spans="3:13" s="130" customFormat="1" ht="20.100000000000001" customHeight="1">
      <c r="C162" s="125" t="s">
        <v>402</v>
      </c>
      <c r="D162" s="126"/>
      <c r="E162" s="127">
        <v>1</v>
      </c>
      <c r="F162" s="128" t="s">
        <v>403</v>
      </c>
      <c r="G162" s="129">
        <f>$H$180</f>
        <v>1848</v>
      </c>
      <c r="H162" s="129">
        <f t="shared" si="15"/>
        <v>18</v>
      </c>
      <c r="I162" s="129">
        <f>$J$180</f>
        <v>7075</v>
      </c>
      <c r="J162" s="129">
        <f t="shared" si="16"/>
        <v>7075</v>
      </c>
      <c r="K162" s="129">
        <f>$L$180</f>
        <v>0</v>
      </c>
      <c r="L162" s="129">
        <f t="shared" si="17"/>
        <v>0</v>
      </c>
      <c r="M162" s="128" t="s">
        <v>404</v>
      </c>
    </row>
    <row r="163" spans="3:13" s="130" customFormat="1" ht="20.100000000000001" customHeight="1">
      <c r="C163" s="125"/>
      <c r="D163" s="126"/>
      <c r="E163" s="127"/>
      <c r="F163" s="128"/>
      <c r="G163" s="129"/>
      <c r="H163" s="129"/>
      <c r="I163" s="129"/>
      <c r="J163" s="129"/>
      <c r="K163" s="129"/>
      <c r="L163" s="129"/>
      <c r="M163" s="129"/>
    </row>
    <row r="164" spans="3:13" s="130" customFormat="1" ht="20.100000000000001" customHeight="1">
      <c r="C164" s="125"/>
      <c r="D164" s="126"/>
      <c r="E164" s="127"/>
      <c r="F164" s="128"/>
      <c r="G164" s="129"/>
      <c r="H164" s="129"/>
      <c r="I164" s="129"/>
      <c r="J164" s="129"/>
      <c r="K164" s="129"/>
      <c r="L164" s="129"/>
      <c r="M164" s="129"/>
    </row>
    <row r="165" spans="3:13" s="130" customFormat="1" ht="20.100000000000001" customHeight="1">
      <c r="C165" s="125"/>
      <c r="D165" s="126"/>
      <c r="E165" s="127"/>
      <c r="F165" s="128"/>
      <c r="G165" s="129"/>
      <c r="H165" s="129"/>
      <c r="I165" s="129"/>
      <c r="J165" s="129"/>
      <c r="K165" s="129"/>
      <c r="L165" s="129"/>
      <c r="M165" s="144"/>
    </row>
    <row r="166" spans="3:13" s="130" customFormat="1" ht="20.100000000000001" customHeight="1">
      <c r="C166" s="125"/>
      <c r="D166" s="126"/>
      <c r="E166" s="127"/>
      <c r="F166" s="128"/>
      <c r="G166" s="129"/>
      <c r="H166" s="129"/>
      <c r="I166" s="129"/>
      <c r="J166" s="129"/>
      <c r="K166" s="129"/>
      <c r="L166" s="129"/>
      <c r="M166" s="144"/>
    </row>
    <row r="167" spans="3:13" s="130" customFormat="1" ht="20.100000000000001" customHeight="1">
      <c r="C167" s="125"/>
      <c r="D167" s="126"/>
      <c r="E167" s="127"/>
      <c r="F167" s="128"/>
      <c r="G167" s="129"/>
      <c r="H167" s="129"/>
      <c r="I167" s="129"/>
      <c r="J167" s="129"/>
      <c r="K167" s="129"/>
      <c r="L167" s="129"/>
      <c r="M167" s="129"/>
    </row>
    <row r="168" spans="3:13" s="130" customFormat="1" ht="20.100000000000001" customHeight="1">
      <c r="C168" s="125"/>
      <c r="D168" s="126"/>
      <c r="E168" s="127"/>
      <c r="F168" s="128"/>
      <c r="G168" s="129"/>
      <c r="H168" s="129"/>
      <c r="I168" s="129"/>
      <c r="J168" s="129"/>
      <c r="K168" s="129"/>
      <c r="L168" s="129"/>
      <c r="M168" s="129"/>
    </row>
    <row r="169" spans="3:13" s="130" customFormat="1" ht="20.100000000000001" customHeight="1">
      <c r="C169" s="125"/>
      <c r="D169" s="126"/>
      <c r="E169" s="127"/>
      <c r="F169" s="128"/>
      <c r="G169" s="129"/>
      <c r="H169" s="129"/>
      <c r="I169" s="129"/>
      <c r="J169" s="129"/>
      <c r="K169" s="129"/>
      <c r="L169" s="129"/>
      <c r="M169" s="129"/>
    </row>
    <row r="170" spans="3:13" s="130" customFormat="1" ht="20.100000000000001" customHeight="1">
      <c r="C170" s="125"/>
      <c r="D170" s="126"/>
      <c r="E170" s="127"/>
      <c r="F170" s="128"/>
      <c r="G170" s="129"/>
      <c r="H170" s="129"/>
      <c r="I170" s="129"/>
      <c r="J170" s="129"/>
      <c r="K170" s="129"/>
      <c r="L170" s="129"/>
      <c r="M170" s="129"/>
    </row>
    <row r="171" spans="3:13" s="130" customFormat="1" ht="20.100000000000001" customHeight="1">
      <c r="C171" s="125"/>
      <c r="D171" s="126"/>
      <c r="E171" s="127"/>
      <c r="F171" s="128"/>
      <c r="G171" s="129"/>
      <c r="H171" s="129"/>
      <c r="I171" s="129"/>
      <c r="J171" s="129"/>
      <c r="K171" s="129"/>
      <c r="L171" s="129"/>
      <c r="M171" s="129"/>
    </row>
    <row r="172" spans="3:13" s="130" customFormat="1" ht="20.100000000000001" customHeight="1">
      <c r="C172" s="125"/>
      <c r="D172" s="126"/>
      <c r="E172" s="127"/>
      <c r="F172" s="128"/>
      <c r="G172" s="129"/>
      <c r="H172" s="129"/>
      <c r="I172" s="129"/>
      <c r="J172" s="129"/>
      <c r="K172" s="129"/>
      <c r="L172" s="129"/>
      <c r="M172" s="129"/>
    </row>
    <row r="173" spans="3:13" s="130" customFormat="1" ht="20.100000000000001" customHeight="1">
      <c r="C173" s="125"/>
      <c r="D173" s="126"/>
      <c r="E173" s="127"/>
      <c r="F173" s="128"/>
      <c r="G173" s="129"/>
      <c r="H173" s="129"/>
      <c r="I173" s="129"/>
      <c r="J173" s="129"/>
      <c r="K173" s="129"/>
      <c r="L173" s="129"/>
      <c r="M173" s="129"/>
    </row>
    <row r="174" spans="3:13" s="136" customFormat="1" ht="20.100000000000001" customHeight="1">
      <c r="C174" s="131" t="s">
        <v>96</v>
      </c>
      <c r="D174" s="132"/>
      <c r="E174" s="133"/>
      <c r="F174" s="134"/>
      <c r="G174" s="135"/>
      <c r="H174" s="135">
        <f>SUM(H158:H173)</f>
        <v>1503</v>
      </c>
      <c r="I174" s="135"/>
      <c r="J174" s="135">
        <f>SUM(J158:J173)</f>
        <v>10591</v>
      </c>
      <c r="K174" s="135"/>
      <c r="L174" s="135">
        <f>SUM(L158:L173)</f>
        <v>0</v>
      </c>
      <c r="M174" s="135"/>
    </row>
    <row r="175" spans="3:13" s="130" customFormat="1" ht="20.100000000000001" customHeight="1">
      <c r="C175" s="125"/>
      <c r="D175" s="126"/>
      <c r="E175" s="127"/>
      <c r="F175" s="128"/>
      <c r="G175" s="129"/>
      <c r="H175" s="129"/>
      <c r="I175" s="129"/>
      <c r="J175" s="129"/>
      <c r="K175" s="129"/>
      <c r="L175" s="129"/>
      <c r="M175" s="129"/>
    </row>
    <row r="176" spans="3:13" s="112" customFormat="1" ht="20.100000000000001" customHeight="1">
      <c r="C176" s="137" t="s">
        <v>153</v>
      </c>
      <c r="D176" s="138"/>
      <c r="E176" s="139"/>
      <c r="F176" s="140"/>
      <c r="G176" s="141"/>
      <c r="H176" s="141"/>
      <c r="I176" s="141"/>
      <c r="J176" s="141"/>
      <c r="K176" s="141"/>
      <c r="L176" s="141"/>
      <c r="M176" s="142"/>
    </row>
    <row r="177" spans="2:13" s="112" customFormat="1" ht="20.100000000000001" customHeight="1">
      <c r="C177" s="113" t="s">
        <v>154</v>
      </c>
      <c r="D177" s="114">
        <f>D152+1</f>
        <v>11</v>
      </c>
      <c r="E177" s="115"/>
      <c r="F177" s="116"/>
      <c r="G177" s="117"/>
      <c r="H177" s="117"/>
      <c r="I177" s="117"/>
      <c r="J177" s="117"/>
      <c r="K177" s="117"/>
      <c r="L177" s="117"/>
      <c r="M177" s="118"/>
    </row>
    <row r="178" spans="2:13" s="112" customFormat="1" ht="20.100000000000001" customHeight="1">
      <c r="C178" s="119" t="s">
        <v>155</v>
      </c>
      <c r="D178" s="120" t="s">
        <v>156</v>
      </c>
      <c r="E178" s="121"/>
      <c r="F178" s="116"/>
      <c r="G178" s="117"/>
      <c r="H178" s="117"/>
      <c r="I178" s="117"/>
      <c r="J178" s="117"/>
      <c r="K178" s="117" t="s">
        <v>447</v>
      </c>
      <c r="L178" s="117"/>
      <c r="M178" s="118"/>
    </row>
    <row r="179" spans="2:13" s="112" customFormat="1" ht="20.100000000000001" customHeight="1">
      <c r="C179" s="119" t="s">
        <v>157</v>
      </c>
      <c r="D179" s="120" t="s">
        <v>158</v>
      </c>
      <c r="E179" s="115"/>
      <c r="F179" s="116"/>
      <c r="G179" s="117"/>
      <c r="H179" s="122" t="s">
        <v>159</v>
      </c>
      <c r="I179" s="117"/>
      <c r="J179" s="122" t="s">
        <v>160</v>
      </c>
      <c r="K179" s="117"/>
      <c r="L179" s="122" t="s">
        <v>87</v>
      </c>
      <c r="M179" s="118" t="s">
        <v>88</v>
      </c>
    </row>
    <row r="180" spans="2:13" s="112" customFormat="1" ht="20.100000000000001" customHeight="1">
      <c r="C180" s="119"/>
      <c r="D180" s="120"/>
      <c r="E180" s="115"/>
      <c r="F180" s="116"/>
      <c r="G180" s="117"/>
      <c r="H180" s="122">
        <f>H199</f>
        <v>1848</v>
      </c>
      <c r="I180" s="122"/>
      <c r="J180" s="122">
        <f>J199</f>
        <v>7075</v>
      </c>
      <c r="K180" s="122"/>
      <c r="L180" s="122">
        <f>L199</f>
        <v>0</v>
      </c>
      <c r="M180" s="118">
        <f>J180+H180+L180</f>
        <v>8923</v>
      </c>
    </row>
    <row r="181" spans="2:13" s="123" customFormat="1" ht="20.100000000000001" customHeight="1">
      <c r="B181" s="123">
        <v>0</v>
      </c>
      <c r="C181" s="411" t="s">
        <v>161</v>
      </c>
      <c r="D181" s="412" t="s">
        <v>90</v>
      </c>
      <c r="E181" s="413" t="s">
        <v>1</v>
      </c>
      <c r="F181" s="410" t="s">
        <v>0</v>
      </c>
      <c r="G181" s="414" t="s">
        <v>162</v>
      </c>
      <c r="H181" s="415"/>
      <c r="I181" s="414" t="s">
        <v>92</v>
      </c>
      <c r="J181" s="415"/>
      <c r="K181" s="414" t="s">
        <v>93</v>
      </c>
      <c r="L181" s="415"/>
      <c r="M181" s="410" t="s">
        <v>2</v>
      </c>
    </row>
    <row r="182" spans="2:13" s="123" customFormat="1" ht="20.100000000000001" customHeight="1">
      <c r="B182" s="123">
        <v>0</v>
      </c>
      <c r="C182" s="411"/>
      <c r="D182" s="412"/>
      <c r="E182" s="413"/>
      <c r="F182" s="410"/>
      <c r="G182" s="124" t="s">
        <v>94</v>
      </c>
      <c r="H182" s="124" t="s">
        <v>95</v>
      </c>
      <c r="I182" s="124" t="s">
        <v>94</v>
      </c>
      <c r="J182" s="124" t="s">
        <v>95</v>
      </c>
      <c r="K182" s="124" t="s">
        <v>94</v>
      </c>
      <c r="L182" s="124" t="s">
        <v>95</v>
      </c>
      <c r="M182" s="410"/>
    </row>
    <row r="183" spans="2:13" s="130" customFormat="1" ht="20.100000000000001" customHeight="1">
      <c r="C183" s="129" t="s">
        <v>424</v>
      </c>
      <c r="D183" s="129" t="s">
        <v>425</v>
      </c>
      <c r="E183" s="320">
        <v>1.52</v>
      </c>
      <c r="F183" s="367" t="s">
        <v>444</v>
      </c>
      <c r="G183" s="368">
        <v>73</v>
      </c>
      <c r="H183" s="368">
        <f t="shared" ref="H183:H184" si="18">INT(E183*G183)</f>
        <v>110</v>
      </c>
      <c r="I183" s="368">
        <v>0</v>
      </c>
      <c r="J183" s="129">
        <f t="shared" ref="J183:J184" si="19">INT(E183*I183)</f>
        <v>0</v>
      </c>
      <c r="K183" s="129"/>
      <c r="L183" s="129">
        <f t="shared" ref="L183:L184" si="20">INT(E183*K183)</f>
        <v>0</v>
      </c>
      <c r="M183" s="128"/>
    </row>
    <row r="184" spans="2:13" s="130" customFormat="1" ht="20.100000000000001" customHeight="1">
      <c r="C184" s="129" t="s">
        <v>426</v>
      </c>
      <c r="D184" s="129" t="s">
        <v>358</v>
      </c>
      <c r="E184" s="320">
        <v>0.32500000000000001</v>
      </c>
      <c r="F184" s="367" t="s">
        <v>445</v>
      </c>
      <c r="G184" s="368">
        <v>1150</v>
      </c>
      <c r="H184" s="368">
        <f t="shared" si="18"/>
        <v>373</v>
      </c>
      <c r="I184" s="368">
        <v>0</v>
      </c>
      <c r="J184" s="129">
        <f t="shared" si="19"/>
        <v>0</v>
      </c>
      <c r="K184" s="129"/>
      <c r="L184" s="129">
        <f t="shared" si="20"/>
        <v>0</v>
      </c>
      <c r="M184" s="128"/>
    </row>
    <row r="185" spans="2:13" s="130" customFormat="1" ht="20.100000000000001" customHeight="1">
      <c r="C185" s="129" t="s">
        <v>418</v>
      </c>
      <c r="D185" s="129" t="s">
        <v>419</v>
      </c>
      <c r="E185" s="320">
        <v>0.66700000000000004</v>
      </c>
      <c r="F185" s="367" t="s">
        <v>445</v>
      </c>
      <c r="G185" s="368">
        <v>1993.54</v>
      </c>
      <c r="H185" s="368">
        <f t="shared" ref="H185:H186" si="21">INT(E185*G185)</f>
        <v>1329</v>
      </c>
      <c r="I185" s="368">
        <v>0</v>
      </c>
      <c r="J185" s="129">
        <f t="shared" ref="J185:J188" si="22">INT(E185*I185)</f>
        <v>0</v>
      </c>
      <c r="K185" s="129"/>
      <c r="L185" s="129">
        <f t="shared" ref="L185:L187" si="23">INT(E185*K185)</f>
        <v>0</v>
      </c>
      <c r="M185" s="128"/>
    </row>
    <row r="186" spans="2:13" s="130" customFormat="1" ht="20.100000000000001" customHeight="1">
      <c r="C186" s="129" t="s">
        <v>172</v>
      </c>
      <c r="D186" s="129" t="s">
        <v>420</v>
      </c>
      <c r="E186" s="320">
        <v>0.18</v>
      </c>
      <c r="F186" s="367" t="s">
        <v>446</v>
      </c>
      <c r="G186" s="368">
        <v>200</v>
      </c>
      <c r="H186" s="368">
        <f t="shared" si="21"/>
        <v>36</v>
      </c>
      <c r="I186" s="368">
        <v>0</v>
      </c>
      <c r="J186" s="129">
        <f t="shared" si="22"/>
        <v>0</v>
      </c>
      <c r="K186" s="129"/>
      <c r="L186" s="129">
        <f t="shared" si="23"/>
        <v>0</v>
      </c>
      <c r="M186" s="128"/>
    </row>
    <row r="187" spans="2:13" s="130" customFormat="1" ht="20.100000000000001" customHeight="1">
      <c r="C187" s="129" t="s">
        <v>421</v>
      </c>
      <c r="D187" s="129" t="s">
        <v>174</v>
      </c>
      <c r="E187" s="320">
        <v>4.4999999999999998E-2</v>
      </c>
      <c r="F187" s="367" t="s">
        <v>443</v>
      </c>
      <c r="G187" s="368">
        <v>0</v>
      </c>
      <c r="H187" s="368"/>
      <c r="I187" s="368">
        <v>122128</v>
      </c>
      <c r="J187" s="129">
        <f t="shared" si="22"/>
        <v>5495</v>
      </c>
      <c r="K187" s="145"/>
      <c r="L187" s="129">
        <f t="shared" si="23"/>
        <v>0</v>
      </c>
      <c r="M187" s="128"/>
    </row>
    <row r="188" spans="2:13" s="130" customFormat="1" ht="20.100000000000001" customHeight="1">
      <c r="C188" s="129" t="s">
        <v>421</v>
      </c>
      <c r="D188" s="129" t="s">
        <v>422</v>
      </c>
      <c r="E188" s="320">
        <v>1.7999999999999999E-2</v>
      </c>
      <c r="F188" s="367" t="s">
        <v>443</v>
      </c>
      <c r="G188" s="368">
        <v>0</v>
      </c>
      <c r="H188" s="368"/>
      <c r="I188" s="368">
        <v>87805</v>
      </c>
      <c r="J188" s="129">
        <f t="shared" si="22"/>
        <v>1580</v>
      </c>
      <c r="K188" s="129"/>
      <c r="L188" s="321"/>
      <c r="M188" s="129"/>
    </row>
    <row r="189" spans="2:13" s="130" customFormat="1" ht="20.100000000000001" customHeight="1">
      <c r="C189" s="129"/>
      <c r="D189" s="129"/>
      <c r="E189" s="320"/>
      <c r="F189" s="367"/>
      <c r="G189" s="368"/>
      <c r="H189" s="368"/>
      <c r="I189" s="368"/>
      <c r="J189" s="129"/>
      <c r="K189" s="129"/>
      <c r="L189" s="129"/>
      <c r="M189" s="128"/>
    </row>
    <row r="190" spans="2:13" s="130" customFormat="1" ht="20.100000000000001" customHeight="1">
      <c r="C190" s="125"/>
      <c r="D190" s="126"/>
      <c r="E190" s="127"/>
      <c r="F190" s="128"/>
      <c r="G190" s="129"/>
      <c r="H190" s="129"/>
      <c r="I190" s="129"/>
      <c r="J190" s="129"/>
      <c r="K190" s="129"/>
      <c r="L190" s="129"/>
      <c r="M190" s="129"/>
    </row>
    <row r="191" spans="2:13" s="130" customFormat="1" ht="20.100000000000001" customHeight="1">
      <c r="C191" s="125"/>
      <c r="D191" s="126"/>
      <c r="E191" s="127"/>
      <c r="F191" s="128"/>
      <c r="G191" s="129"/>
      <c r="H191" s="129"/>
      <c r="I191" s="129"/>
      <c r="J191" s="129"/>
      <c r="K191" s="129"/>
      <c r="L191" s="129"/>
      <c r="M191" s="129"/>
    </row>
    <row r="192" spans="2:13" s="130" customFormat="1" ht="20.100000000000001" customHeight="1">
      <c r="C192" s="125"/>
      <c r="D192" s="126"/>
      <c r="E192" s="127"/>
      <c r="F192" s="128"/>
      <c r="G192" s="129"/>
      <c r="H192" s="129"/>
      <c r="I192" s="129"/>
      <c r="J192" s="129"/>
      <c r="K192" s="129"/>
      <c r="L192" s="129"/>
      <c r="M192" s="129"/>
    </row>
    <row r="193" spans="2:13" s="130" customFormat="1" ht="20.100000000000001" customHeight="1">
      <c r="C193" s="125"/>
      <c r="D193" s="126"/>
      <c r="E193" s="127"/>
      <c r="F193" s="128"/>
      <c r="G193" s="129"/>
      <c r="H193" s="129"/>
      <c r="I193" s="129"/>
      <c r="J193" s="129"/>
      <c r="K193" s="129"/>
      <c r="L193" s="129"/>
      <c r="M193" s="129"/>
    </row>
    <row r="194" spans="2:13" s="130" customFormat="1" ht="20.100000000000001" customHeight="1">
      <c r="C194" s="125"/>
      <c r="D194" s="126"/>
      <c r="E194" s="127"/>
      <c r="F194" s="128"/>
      <c r="G194" s="129"/>
      <c r="H194" s="129"/>
      <c r="I194" s="129"/>
      <c r="J194" s="129"/>
      <c r="K194" s="129"/>
      <c r="L194" s="129"/>
      <c r="M194" s="129"/>
    </row>
    <row r="195" spans="2:13" s="130" customFormat="1" ht="20.100000000000001" customHeight="1">
      <c r="C195" s="125"/>
      <c r="D195" s="126"/>
      <c r="E195" s="127"/>
      <c r="F195" s="128"/>
      <c r="G195" s="129"/>
      <c r="H195" s="129"/>
      <c r="I195" s="129"/>
      <c r="J195" s="129"/>
      <c r="K195" s="129"/>
      <c r="L195" s="129"/>
      <c r="M195" s="129"/>
    </row>
    <row r="196" spans="2:13" s="130" customFormat="1" ht="20.100000000000001" customHeight="1">
      <c r="C196" s="125"/>
      <c r="D196" s="126"/>
      <c r="E196" s="127"/>
      <c r="F196" s="128"/>
      <c r="G196" s="129"/>
      <c r="H196" s="129"/>
      <c r="I196" s="129"/>
      <c r="J196" s="129"/>
      <c r="K196" s="129"/>
      <c r="L196" s="129"/>
      <c r="M196" s="129"/>
    </row>
    <row r="197" spans="2:13" s="130" customFormat="1" ht="20.100000000000001" customHeight="1">
      <c r="C197" s="125"/>
      <c r="D197" s="126"/>
      <c r="E197" s="127"/>
      <c r="F197" s="128"/>
      <c r="G197" s="129"/>
      <c r="H197" s="129"/>
      <c r="I197" s="129"/>
      <c r="J197" s="129"/>
      <c r="K197" s="129"/>
      <c r="L197" s="129"/>
      <c r="M197" s="129"/>
    </row>
    <row r="198" spans="2:13" s="130" customFormat="1" ht="20.100000000000001" customHeight="1">
      <c r="C198" s="125"/>
      <c r="D198" s="126"/>
      <c r="E198" s="127"/>
      <c r="F198" s="128"/>
      <c r="G198" s="129"/>
      <c r="H198" s="129"/>
      <c r="I198" s="129"/>
      <c r="J198" s="129"/>
      <c r="K198" s="129"/>
      <c r="L198" s="129"/>
      <c r="M198" s="129"/>
    </row>
    <row r="199" spans="2:13" s="136" customFormat="1" ht="20.100000000000001" customHeight="1">
      <c r="C199" s="131" t="s">
        <v>163</v>
      </c>
      <c r="D199" s="132"/>
      <c r="E199" s="133"/>
      <c r="F199" s="134"/>
      <c r="G199" s="135"/>
      <c r="H199" s="135">
        <f>SUM(H183:H198)</f>
        <v>1848</v>
      </c>
      <c r="I199" s="135"/>
      <c r="J199" s="135">
        <f>SUM(J183:J198)</f>
        <v>7075</v>
      </c>
      <c r="K199" s="135"/>
      <c r="L199" s="135">
        <f>SUM(L183:L198)</f>
        <v>0</v>
      </c>
      <c r="M199" s="135"/>
    </row>
    <row r="200" spans="2:13" s="130" customFormat="1" ht="20.100000000000001" customHeight="1">
      <c r="C200" s="125"/>
      <c r="D200" s="126"/>
      <c r="E200" s="127"/>
      <c r="F200" s="128"/>
      <c r="G200" s="129"/>
      <c r="H200" s="129"/>
      <c r="I200" s="129"/>
      <c r="J200" s="129"/>
      <c r="K200" s="129"/>
      <c r="L200" s="129"/>
      <c r="M200" s="129"/>
    </row>
    <row r="201" spans="2:13" s="112" customFormat="1" ht="20.100000000000001" customHeight="1">
      <c r="C201" s="137" t="s">
        <v>164</v>
      </c>
      <c r="D201" s="138"/>
      <c r="E201" s="139"/>
      <c r="F201" s="140"/>
      <c r="G201" s="141"/>
      <c r="H201" s="141"/>
      <c r="I201" s="141"/>
      <c r="J201" s="141"/>
      <c r="K201" s="141"/>
      <c r="L201" s="141"/>
      <c r="M201" s="142"/>
    </row>
    <row r="202" spans="2:13" s="112" customFormat="1" ht="20.100000000000001" customHeight="1">
      <c r="C202" s="113" t="s">
        <v>165</v>
      </c>
      <c r="D202" s="114">
        <f>D177+1</f>
        <v>12</v>
      </c>
      <c r="E202" s="115"/>
      <c r="F202" s="116"/>
      <c r="G202" s="117"/>
      <c r="H202" s="117"/>
      <c r="I202" s="117"/>
      <c r="J202" s="117"/>
      <c r="K202" s="117"/>
      <c r="L202" s="117"/>
      <c r="M202" s="118"/>
    </row>
    <row r="203" spans="2:13" s="112" customFormat="1" ht="20.100000000000001" customHeight="1">
      <c r="C203" s="119" t="s">
        <v>166</v>
      </c>
      <c r="D203" s="120" t="s">
        <v>323</v>
      </c>
      <c r="E203" s="121"/>
      <c r="F203" s="116"/>
      <c r="G203" s="117"/>
      <c r="H203" s="117"/>
      <c r="I203" s="117"/>
      <c r="J203" s="117"/>
      <c r="K203" s="117" t="s">
        <v>328</v>
      </c>
      <c r="L203" s="117"/>
      <c r="M203" s="118"/>
    </row>
    <row r="204" spans="2:13" s="112" customFormat="1" ht="20.100000000000001" customHeight="1">
      <c r="C204" s="119" t="s">
        <v>167</v>
      </c>
      <c r="D204" s="120" t="s">
        <v>68</v>
      </c>
      <c r="E204" s="115"/>
      <c r="F204" s="116"/>
      <c r="G204" s="117"/>
      <c r="H204" s="122" t="s">
        <v>168</v>
      </c>
      <c r="I204" s="117"/>
      <c r="J204" s="122" t="s">
        <v>92</v>
      </c>
      <c r="K204" s="117"/>
      <c r="L204" s="122" t="s">
        <v>87</v>
      </c>
      <c r="M204" s="118" t="s">
        <v>88</v>
      </c>
    </row>
    <row r="205" spans="2:13" s="112" customFormat="1" ht="20.100000000000001" customHeight="1">
      <c r="C205" s="119"/>
      <c r="D205" s="120"/>
      <c r="E205" s="115"/>
      <c r="F205" s="116"/>
      <c r="G205" s="117"/>
      <c r="H205" s="122">
        <f>H224</f>
        <v>5999</v>
      </c>
      <c r="I205" s="122"/>
      <c r="J205" s="122">
        <f>J224</f>
        <v>1116</v>
      </c>
      <c r="K205" s="122"/>
      <c r="L205" s="122">
        <f>L224</f>
        <v>0</v>
      </c>
      <c r="M205" s="118">
        <f>J205+H205+L205</f>
        <v>7115</v>
      </c>
    </row>
    <row r="206" spans="2:13" s="123" customFormat="1" ht="20.100000000000001" customHeight="1">
      <c r="B206" s="123">
        <v>0</v>
      </c>
      <c r="C206" s="408" t="s">
        <v>169</v>
      </c>
      <c r="D206" s="416" t="s">
        <v>90</v>
      </c>
      <c r="E206" s="418" t="s">
        <v>1</v>
      </c>
      <c r="F206" s="406" t="s">
        <v>0</v>
      </c>
      <c r="G206" s="414" t="s">
        <v>170</v>
      </c>
      <c r="H206" s="415"/>
      <c r="I206" s="414" t="s">
        <v>92</v>
      </c>
      <c r="J206" s="415"/>
      <c r="K206" s="414" t="s">
        <v>93</v>
      </c>
      <c r="L206" s="415"/>
      <c r="M206" s="406" t="s">
        <v>2</v>
      </c>
    </row>
    <row r="207" spans="2:13" s="123" customFormat="1" ht="20.100000000000001" customHeight="1">
      <c r="B207" s="123">
        <v>0</v>
      </c>
      <c r="C207" s="409"/>
      <c r="D207" s="417"/>
      <c r="E207" s="419"/>
      <c r="F207" s="407"/>
      <c r="G207" s="124" t="s">
        <v>94</v>
      </c>
      <c r="H207" s="124" t="s">
        <v>95</v>
      </c>
      <c r="I207" s="124" t="s">
        <v>94</v>
      </c>
      <c r="J207" s="124" t="s">
        <v>95</v>
      </c>
      <c r="K207" s="124" t="s">
        <v>94</v>
      </c>
      <c r="L207" s="124" t="s">
        <v>95</v>
      </c>
      <c r="M207" s="407"/>
    </row>
    <row r="208" spans="2:13" s="130" customFormat="1" ht="20.100000000000001" customHeight="1">
      <c r="C208" s="161" t="s">
        <v>335</v>
      </c>
      <c r="D208" s="126"/>
      <c r="E208" s="127">
        <f>2.56</f>
        <v>2.56</v>
      </c>
      <c r="F208" s="128" t="s">
        <v>171</v>
      </c>
      <c r="G208" s="129">
        <f>단가조사표!$Y$36</f>
        <v>2316.6666666666665</v>
      </c>
      <c r="H208" s="129">
        <f>INT(E208*G208)</f>
        <v>5930</v>
      </c>
      <c r="I208" s="129"/>
      <c r="J208" s="129">
        <f>INT(E208*I208)</f>
        <v>0</v>
      </c>
      <c r="K208" s="129"/>
      <c r="L208" s="129">
        <f>INT(E208*K208)</f>
        <v>0</v>
      </c>
      <c r="M208" s="128" t="str">
        <f>단가조사표!$C$36</f>
        <v>조사-029</v>
      </c>
    </row>
    <row r="209" spans="3:13" s="130" customFormat="1" ht="20.100000000000001" customHeight="1">
      <c r="C209" s="125" t="s">
        <v>174</v>
      </c>
      <c r="D209" s="126"/>
      <c r="E209" s="127">
        <f>(0.027/10)*2</f>
        <v>5.4000000000000003E-3</v>
      </c>
      <c r="F209" s="128" t="s">
        <v>175</v>
      </c>
      <c r="G209" s="129"/>
      <c r="H209" s="129">
        <f>INT(E209*G209)</f>
        <v>0</v>
      </c>
      <c r="I209" s="129">
        <f>단가조사표!$Y$12</f>
        <v>153890</v>
      </c>
      <c r="J209" s="129">
        <f>INT(E209*I209)</f>
        <v>831</v>
      </c>
      <c r="K209" s="129"/>
      <c r="L209" s="129">
        <f>INT(E209*K209)</f>
        <v>0</v>
      </c>
      <c r="M209" s="128" t="str">
        <f>단가조사표!$C$12</f>
        <v>조사-006</v>
      </c>
    </row>
    <row r="210" spans="3:13" s="130" customFormat="1" ht="20.100000000000001" customHeight="1">
      <c r="C210" s="125" t="s">
        <v>97</v>
      </c>
      <c r="D210" s="126"/>
      <c r="E210" s="127">
        <f>(0.013/10)*2</f>
        <v>2.5999999999999999E-3</v>
      </c>
      <c r="F210" s="128" t="s">
        <v>98</v>
      </c>
      <c r="G210" s="129"/>
      <c r="H210" s="129">
        <f t="shared" ref="H210" si="24">INT(E210*G210)</f>
        <v>0</v>
      </c>
      <c r="I210" s="129">
        <f>단가조사표!$Y$7</f>
        <v>109819</v>
      </c>
      <c r="J210" s="129">
        <f t="shared" ref="J210" si="25">INT(E210*I210)</f>
        <v>285</v>
      </c>
      <c r="K210" s="129"/>
      <c r="L210" s="129">
        <f t="shared" ref="L210" si="26">INT(E210*K210)</f>
        <v>0</v>
      </c>
      <c r="M210" s="128" t="str">
        <f>단가조사표!$C$7</f>
        <v>조사-001</v>
      </c>
    </row>
    <row r="211" spans="3:13" s="130" customFormat="1" ht="20.100000000000001" customHeight="1">
      <c r="C211" s="125" t="s">
        <v>176</v>
      </c>
      <c r="D211" s="126" t="s">
        <v>177</v>
      </c>
      <c r="E211" s="127">
        <f>0.05</f>
        <v>0.05</v>
      </c>
      <c r="F211" s="128" t="s">
        <v>178</v>
      </c>
      <c r="G211" s="129">
        <f>일위대가집계표!$G$16</f>
        <v>1398</v>
      </c>
      <c r="H211" s="129">
        <f>INT(E211*G211)</f>
        <v>69</v>
      </c>
      <c r="I211" s="129"/>
      <c r="J211" s="129">
        <f>INT(E211*I211)</f>
        <v>0</v>
      </c>
      <c r="K211" s="129"/>
      <c r="L211" s="129">
        <f>INT(E211*K211)</f>
        <v>0</v>
      </c>
      <c r="M211" s="144">
        <f>일위대가집계표!$B$16</f>
        <v>13</v>
      </c>
    </row>
    <row r="212" spans="3:13" s="130" customFormat="1" ht="20.100000000000001" customHeight="1">
      <c r="C212" s="125"/>
      <c r="D212" s="126"/>
      <c r="E212" s="127"/>
      <c r="F212" s="128"/>
      <c r="G212" s="143"/>
      <c r="H212" s="129"/>
      <c r="I212" s="129"/>
      <c r="J212" s="129"/>
      <c r="K212" s="145"/>
      <c r="L212" s="129"/>
      <c r="M212" s="128"/>
    </row>
    <row r="213" spans="3:13" s="130" customFormat="1" ht="20.100000000000001" customHeight="1">
      <c r="C213" s="125"/>
      <c r="D213" s="126"/>
      <c r="E213" s="127"/>
      <c r="F213" s="128"/>
      <c r="G213" s="129"/>
      <c r="H213" s="129"/>
      <c r="I213" s="129"/>
      <c r="J213" s="129"/>
      <c r="K213" s="129"/>
      <c r="L213" s="129"/>
      <c r="M213" s="129"/>
    </row>
    <row r="214" spans="3:13" s="130" customFormat="1" ht="20.100000000000001" customHeight="1">
      <c r="C214" s="125"/>
      <c r="D214" s="126"/>
      <c r="E214" s="127"/>
      <c r="F214" s="128"/>
      <c r="G214" s="129"/>
      <c r="H214" s="129"/>
      <c r="I214" s="129"/>
      <c r="J214" s="129"/>
      <c r="K214" s="129"/>
      <c r="L214" s="129"/>
      <c r="M214" s="129"/>
    </row>
    <row r="215" spans="3:13" s="130" customFormat="1" ht="20.100000000000001" customHeight="1">
      <c r="C215" s="125"/>
      <c r="D215" s="126"/>
      <c r="E215" s="127"/>
      <c r="F215" s="128"/>
      <c r="G215" s="129"/>
      <c r="H215" s="129"/>
      <c r="I215" s="129"/>
      <c r="J215" s="129"/>
      <c r="K215" s="129"/>
      <c r="L215" s="129"/>
      <c r="M215" s="129"/>
    </row>
    <row r="216" spans="3:13" s="130" customFormat="1" ht="20.100000000000001" customHeight="1">
      <c r="C216" s="125"/>
      <c r="D216" s="126"/>
      <c r="E216" s="127"/>
      <c r="F216" s="128"/>
      <c r="G216" s="129"/>
      <c r="H216" s="129"/>
      <c r="I216" s="129"/>
      <c r="J216" s="129"/>
      <c r="K216" s="129"/>
      <c r="L216" s="129"/>
      <c r="M216" s="129"/>
    </row>
    <row r="217" spans="3:13" s="130" customFormat="1" ht="20.100000000000001" customHeight="1">
      <c r="C217" s="125"/>
      <c r="D217" s="126"/>
      <c r="E217" s="127"/>
      <c r="F217" s="128"/>
      <c r="G217" s="129"/>
      <c r="H217" s="129"/>
      <c r="I217" s="129"/>
      <c r="J217" s="129"/>
      <c r="K217" s="129"/>
      <c r="L217" s="129"/>
      <c r="M217" s="129"/>
    </row>
    <row r="218" spans="3:13" s="130" customFormat="1" ht="20.100000000000001" customHeight="1">
      <c r="C218" s="125"/>
      <c r="D218" s="126"/>
      <c r="E218" s="127"/>
      <c r="F218" s="128"/>
      <c r="G218" s="129"/>
      <c r="H218" s="129"/>
      <c r="I218" s="129"/>
      <c r="J218" s="129"/>
      <c r="K218" s="129"/>
      <c r="L218" s="129"/>
      <c r="M218" s="129"/>
    </row>
    <row r="219" spans="3:13" s="130" customFormat="1" ht="20.100000000000001" customHeight="1">
      <c r="C219" s="125"/>
      <c r="D219" s="126"/>
      <c r="E219" s="127"/>
      <c r="F219" s="128"/>
      <c r="G219" s="129"/>
      <c r="H219" s="129"/>
      <c r="I219" s="129"/>
      <c r="J219" s="129"/>
      <c r="K219" s="129"/>
      <c r="L219" s="129"/>
      <c r="M219" s="129"/>
    </row>
    <row r="220" spans="3:13" s="130" customFormat="1" ht="20.100000000000001" customHeight="1">
      <c r="C220" s="125"/>
      <c r="D220" s="126"/>
      <c r="E220" s="127"/>
      <c r="F220" s="128"/>
      <c r="G220" s="129"/>
      <c r="H220" s="129"/>
      <c r="I220" s="129"/>
      <c r="J220" s="129"/>
      <c r="K220" s="129"/>
      <c r="L220" s="129"/>
      <c r="M220" s="129"/>
    </row>
    <row r="221" spans="3:13" s="130" customFormat="1" ht="20.100000000000001" customHeight="1">
      <c r="C221" s="125"/>
      <c r="D221" s="126"/>
      <c r="E221" s="127"/>
      <c r="F221" s="128"/>
      <c r="G221" s="129"/>
      <c r="H221" s="129"/>
      <c r="I221" s="129"/>
      <c r="J221" s="129"/>
      <c r="K221" s="129"/>
      <c r="L221" s="129"/>
      <c r="M221" s="129"/>
    </row>
    <row r="222" spans="3:13" s="130" customFormat="1" ht="20.100000000000001" customHeight="1">
      <c r="C222" s="125"/>
      <c r="D222" s="126"/>
      <c r="E222" s="127"/>
      <c r="F222" s="128"/>
      <c r="G222" s="129"/>
      <c r="H222" s="129"/>
      <c r="I222" s="129"/>
      <c r="J222" s="129"/>
      <c r="K222" s="129"/>
      <c r="L222" s="129"/>
      <c r="M222" s="129"/>
    </row>
    <row r="223" spans="3:13" s="130" customFormat="1" ht="20.100000000000001" customHeight="1">
      <c r="C223" s="125"/>
      <c r="D223" s="126"/>
      <c r="E223" s="127"/>
      <c r="F223" s="128"/>
      <c r="G223" s="129"/>
      <c r="H223" s="129"/>
      <c r="I223" s="129"/>
      <c r="J223" s="129"/>
      <c r="K223" s="129"/>
      <c r="L223" s="129"/>
      <c r="M223" s="129"/>
    </row>
    <row r="224" spans="3:13" s="136" customFormat="1" ht="20.100000000000001" customHeight="1">
      <c r="C224" s="131" t="s">
        <v>179</v>
      </c>
      <c r="D224" s="132"/>
      <c r="E224" s="133"/>
      <c r="F224" s="134"/>
      <c r="G224" s="135"/>
      <c r="H224" s="135">
        <f>SUM(H208:H223)</f>
        <v>5999</v>
      </c>
      <c r="I224" s="135"/>
      <c r="J224" s="135">
        <f>SUM(J208:J223)</f>
        <v>1116</v>
      </c>
      <c r="K224" s="135"/>
      <c r="L224" s="135">
        <f>SUM(L208:L223)</f>
        <v>0</v>
      </c>
      <c r="M224" s="135"/>
    </row>
    <row r="225" spans="2:13" s="130" customFormat="1" ht="20.100000000000001" customHeight="1">
      <c r="C225" s="125"/>
      <c r="D225" s="126"/>
      <c r="E225" s="127"/>
      <c r="F225" s="128"/>
      <c r="G225" s="129"/>
      <c r="H225" s="129"/>
      <c r="I225" s="129"/>
      <c r="J225" s="129"/>
      <c r="K225" s="129"/>
      <c r="L225" s="129"/>
      <c r="M225" s="129"/>
    </row>
    <row r="226" spans="2:13" s="112" customFormat="1" ht="20.100000000000001" customHeight="1">
      <c r="C226" s="137" t="s">
        <v>82</v>
      </c>
      <c r="D226" s="138"/>
      <c r="E226" s="139"/>
      <c r="F226" s="140"/>
      <c r="G226" s="141"/>
      <c r="H226" s="141"/>
      <c r="I226" s="141"/>
      <c r="J226" s="141"/>
      <c r="K226" s="141"/>
      <c r="L226" s="141"/>
      <c r="M226" s="142"/>
    </row>
    <row r="227" spans="2:13" s="112" customFormat="1" ht="20.100000000000001" customHeight="1">
      <c r="C227" s="113" t="s">
        <v>83</v>
      </c>
      <c r="D227" s="114">
        <f>D202+1</f>
        <v>13</v>
      </c>
      <c r="E227" s="115"/>
      <c r="F227" s="116"/>
      <c r="G227" s="117"/>
      <c r="H227" s="117"/>
      <c r="I227" s="117"/>
      <c r="J227" s="117"/>
      <c r="K227" s="117"/>
      <c r="L227" s="117"/>
      <c r="M227" s="118"/>
    </row>
    <row r="228" spans="2:13" s="112" customFormat="1" ht="20.100000000000001" customHeight="1">
      <c r="C228" s="119" t="s">
        <v>84</v>
      </c>
      <c r="D228" s="120" t="s">
        <v>180</v>
      </c>
      <c r="E228" s="121"/>
      <c r="F228" s="116"/>
      <c r="G228" s="117"/>
      <c r="H228" s="117"/>
      <c r="I228" s="117"/>
      <c r="J228" s="117"/>
      <c r="K228" s="117"/>
      <c r="L228" s="117"/>
      <c r="M228" s="118"/>
    </row>
    <row r="229" spans="2:13" s="112" customFormat="1" ht="20.100000000000001" customHeight="1">
      <c r="C229" s="119" t="s">
        <v>85</v>
      </c>
      <c r="D229" s="120" t="s">
        <v>181</v>
      </c>
      <c r="E229" s="115"/>
      <c r="F229" s="116"/>
      <c r="G229" s="117"/>
      <c r="H229" s="122" t="s">
        <v>168</v>
      </c>
      <c r="I229" s="117"/>
      <c r="J229" s="122" t="s">
        <v>92</v>
      </c>
      <c r="K229" s="117"/>
      <c r="L229" s="122" t="s">
        <v>87</v>
      </c>
      <c r="M229" s="118" t="s">
        <v>88</v>
      </c>
    </row>
    <row r="230" spans="2:13" s="112" customFormat="1" ht="20.100000000000001" customHeight="1">
      <c r="C230" s="119"/>
      <c r="D230" s="120"/>
      <c r="E230" s="115"/>
      <c r="F230" s="116"/>
      <c r="G230" s="117"/>
      <c r="H230" s="122">
        <f>H249</f>
        <v>1398</v>
      </c>
      <c r="I230" s="122"/>
      <c r="J230" s="122">
        <f>J249</f>
        <v>0</v>
      </c>
      <c r="K230" s="122"/>
      <c r="L230" s="122">
        <f>L249</f>
        <v>0</v>
      </c>
      <c r="M230" s="118">
        <f>J230+H230+L230</f>
        <v>1398</v>
      </c>
    </row>
    <row r="231" spans="2:13" s="123" customFormat="1" ht="20.100000000000001" customHeight="1">
      <c r="B231" s="123">
        <v>0</v>
      </c>
      <c r="C231" s="411" t="s">
        <v>89</v>
      </c>
      <c r="D231" s="412" t="s">
        <v>90</v>
      </c>
      <c r="E231" s="413" t="s">
        <v>1</v>
      </c>
      <c r="F231" s="410" t="s">
        <v>0</v>
      </c>
      <c r="G231" s="414" t="s">
        <v>91</v>
      </c>
      <c r="H231" s="415"/>
      <c r="I231" s="414" t="s">
        <v>92</v>
      </c>
      <c r="J231" s="415"/>
      <c r="K231" s="414" t="s">
        <v>93</v>
      </c>
      <c r="L231" s="415"/>
      <c r="M231" s="410" t="s">
        <v>2</v>
      </c>
    </row>
    <row r="232" spans="2:13" s="123" customFormat="1" ht="20.100000000000001" customHeight="1">
      <c r="B232" s="123">
        <v>0</v>
      </c>
      <c r="C232" s="411"/>
      <c r="D232" s="412"/>
      <c r="E232" s="413"/>
      <c r="F232" s="410"/>
      <c r="G232" s="195" t="s">
        <v>94</v>
      </c>
      <c r="H232" s="195" t="s">
        <v>95</v>
      </c>
      <c r="I232" s="195" t="s">
        <v>94</v>
      </c>
      <c r="J232" s="195" t="s">
        <v>95</v>
      </c>
      <c r="K232" s="195" t="s">
        <v>94</v>
      </c>
      <c r="L232" s="195" t="s">
        <v>95</v>
      </c>
      <c r="M232" s="410"/>
    </row>
    <row r="233" spans="2:13" s="130" customFormat="1" ht="20.100000000000001" customHeight="1">
      <c r="C233" s="125" t="s">
        <v>182</v>
      </c>
      <c r="D233" s="126"/>
      <c r="E233" s="127">
        <v>0.72</v>
      </c>
      <c r="F233" s="128" t="s">
        <v>171</v>
      </c>
      <c r="G233" s="129">
        <f>단가조사표!$Y$21</f>
        <v>1618.85</v>
      </c>
      <c r="H233" s="129">
        <f>INT(E233*G233)</f>
        <v>1165</v>
      </c>
      <c r="I233" s="129"/>
      <c r="J233" s="129">
        <f>INT(E233*I233)</f>
        <v>0</v>
      </c>
      <c r="K233" s="129"/>
      <c r="L233" s="129">
        <f>INT(E233*K233)</f>
        <v>0</v>
      </c>
      <c r="M233" s="128" t="str">
        <f>단가조사표!$C$21</f>
        <v>조사-014</v>
      </c>
    </row>
    <row r="234" spans="2:13" s="130" customFormat="1" ht="20.100000000000001" customHeight="1">
      <c r="C234" s="125" t="s">
        <v>183</v>
      </c>
      <c r="D234" s="126" t="s">
        <v>184</v>
      </c>
      <c r="E234" s="127">
        <v>1</v>
      </c>
      <c r="F234" s="128" t="s">
        <v>185</v>
      </c>
      <c r="G234" s="129">
        <f>H233*20%</f>
        <v>233</v>
      </c>
      <c r="H234" s="129">
        <f>INT(E234*G234)</f>
        <v>233</v>
      </c>
      <c r="I234" s="129"/>
      <c r="J234" s="129">
        <f>INT(E234*I234)</f>
        <v>0</v>
      </c>
      <c r="K234" s="129"/>
      <c r="L234" s="129">
        <f>INT(E234*K234)</f>
        <v>0</v>
      </c>
      <c r="M234" s="128"/>
    </row>
    <row r="235" spans="2:13" s="130" customFormat="1" ht="20.100000000000001" customHeight="1">
      <c r="C235" s="125"/>
      <c r="D235" s="126"/>
      <c r="E235" s="127"/>
      <c r="F235" s="128"/>
      <c r="G235" s="129"/>
      <c r="H235" s="129"/>
      <c r="I235" s="129"/>
      <c r="J235" s="129"/>
      <c r="K235" s="129"/>
      <c r="L235" s="129"/>
      <c r="M235" s="129"/>
    </row>
    <row r="236" spans="2:13" s="130" customFormat="1" ht="20.100000000000001" customHeight="1">
      <c r="C236" s="125"/>
      <c r="D236" s="126"/>
      <c r="E236" s="127"/>
      <c r="F236" s="128"/>
      <c r="G236" s="129"/>
      <c r="H236" s="129"/>
      <c r="I236" s="129"/>
      <c r="J236" s="129"/>
      <c r="K236" s="129"/>
      <c r="L236" s="129"/>
      <c r="M236" s="129"/>
    </row>
    <row r="237" spans="2:13" s="130" customFormat="1" ht="20.100000000000001" customHeight="1">
      <c r="C237" s="125"/>
      <c r="D237" s="126"/>
      <c r="E237" s="127"/>
      <c r="F237" s="128"/>
      <c r="G237" s="129"/>
      <c r="H237" s="129"/>
      <c r="I237" s="129"/>
      <c r="J237" s="129"/>
      <c r="K237" s="129"/>
      <c r="L237" s="129"/>
      <c r="M237" s="129"/>
    </row>
    <row r="238" spans="2:13" s="130" customFormat="1" ht="20.100000000000001" customHeight="1">
      <c r="C238" s="125"/>
      <c r="D238" s="126"/>
      <c r="E238" s="127"/>
      <c r="F238" s="128"/>
      <c r="G238" s="129"/>
      <c r="H238" s="129"/>
      <c r="I238" s="129"/>
      <c r="J238" s="129"/>
      <c r="K238" s="129"/>
      <c r="L238" s="129"/>
      <c r="M238" s="129"/>
    </row>
    <row r="239" spans="2:13" s="130" customFormat="1" ht="20.100000000000001" customHeight="1">
      <c r="C239" s="125"/>
      <c r="D239" s="126"/>
      <c r="E239" s="127"/>
      <c r="F239" s="128"/>
      <c r="G239" s="129"/>
      <c r="H239" s="129"/>
      <c r="I239" s="129"/>
      <c r="J239" s="129"/>
      <c r="K239" s="129"/>
      <c r="L239" s="129"/>
      <c r="M239" s="129"/>
    </row>
    <row r="240" spans="2:13" s="130" customFormat="1" ht="20.100000000000001" customHeight="1">
      <c r="C240" s="125"/>
      <c r="D240" s="126"/>
      <c r="E240" s="127"/>
      <c r="F240" s="128"/>
      <c r="G240" s="129"/>
      <c r="H240" s="129"/>
      <c r="I240" s="129"/>
      <c r="J240" s="129"/>
      <c r="K240" s="129"/>
      <c r="L240" s="129"/>
      <c r="M240" s="129"/>
    </row>
    <row r="241" spans="2:13" s="130" customFormat="1" ht="20.100000000000001" customHeight="1">
      <c r="C241" s="125"/>
      <c r="D241" s="126"/>
      <c r="E241" s="127"/>
      <c r="F241" s="128"/>
      <c r="G241" s="129"/>
      <c r="H241" s="129"/>
      <c r="I241" s="129"/>
      <c r="J241" s="129"/>
      <c r="K241" s="129"/>
      <c r="L241" s="129"/>
      <c r="M241" s="129"/>
    </row>
    <row r="242" spans="2:13" s="130" customFormat="1" ht="20.100000000000001" customHeight="1">
      <c r="C242" s="125"/>
      <c r="D242" s="126"/>
      <c r="E242" s="127"/>
      <c r="F242" s="128"/>
      <c r="G242" s="129"/>
      <c r="H242" s="129"/>
      <c r="I242" s="129"/>
      <c r="J242" s="129"/>
      <c r="K242" s="129"/>
      <c r="L242" s="129"/>
      <c r="M242" s="129"/>
    </row>
    <row r="243" spans="2:13" s="130" customFormat="1" ht="20.100000000000001" customHeight="1">
      <c r="C243" s="125"/>
      <c r="D243" s="126"/>
      <c r="E243" s="127"/>
      <c r="F243" s="128"/>
      <c r="G243" s="129"/>
      <c r="H243" s="129"/>
      <c r="I243" s="129"/>
      <c r="J243" s="129"/>
      <c r="K243" s="129"/>
      <c r="L243" s="129"/>
      <c r="M243" s="129"/>
    </row>
    <row r="244" spans="2:13" s="130" customFormat="1" ht="20.100000000000001" customHeight="1">
      <c r="C244" s="125"/>
      <c r="D244" s="126"/>
      <c r="E244" s="127"/>
      <c r="F244" s="128"/>
      <c r="G244" s="129"/>
      <c r="H244" s="129"/>
      <c r="I244" s="129"/>
      <c r="J244" s="129"/>
      <c r="K244" s="129"/>
      <c r="L244" s="129"/>
      <c r="M244" s="129"/>
    </row>
    <row r="245" spans="2:13" s="130" customFormat="1" ht="20.100000000000001" customHeight="1">
      <c r="C245" s="125"/>
      <c r="D245" s="126"/>
      <c r="E245" s="127"/>
      <c r="F245" s="128"/>
      <c r="G245" s="129"/>
      <c r="H245" s="129"/>
      <c r="I245" s="129"/>
      <c r="J245" s="129"/>
      <c r="K245" s="129"/>
      <c r="L245" s="129"/>
      <c r="M245" s="129"/>
    </row>
    <row r="246" spans="2:13" s="130" customFormat="1" ht="20.100000000000001" customHeight="1">
      <c r="C246" s="125"/>
      <c r="D246" s="126"/>
      <c r="E246" s="127"/>
      <c r="F246" s="128"/>
      <c r="G246" s="129"/>
      <c r="H246" s="129"/>
      <c r="I246" s="129"/>
      <c r="J246" s="129"/>
      <c r="K246" s="129"/>
      <c r="L246" s="129"/>
      <c r="M246" s="129"/>
    </row>
    <row r="247" spans="2:13" s="130" customFormat="1" ht="20.100000000000001" customHeight="1">
      <c r="C247" s="125"/>
      <c r="D247" s="126"/>
      <c r="E247" s="127"/>
      <c r="F247" s="128"/>
      <c r="G247" s="129"/>
      <c r="H247" s="129"/>
      <c r="I247" s="129"/>
      <c r="J247" s="129"/>
      <c r="K247" s="129"/>
      <c r="L247" s="129"/>
      <c r="M247" s="129"/>
    </row>
    <row r="248" spans="2:13" s="130" customFormat="1" ht="20.100000000000001" customHeight="1">
      <c r="C248" s="125"/>
      <c r="D248" s="126"/>
      <c r="E248" s="127"/>
      <c r="F248" s="128"/>
      <c r="G248" s="129"/>
      <c r="H248" s="129"/>
      <c r="I248" s="129"/>
      <c r="J248" s="129"/>
      <c r="K248" s="129"/>
      <c r="L248" s="129"/>
      <c r="M248" s="128"/>
    </row>
    <row r="249" spans="2:13" s="136" customFormat="1" ht="20.100000000000001" customHeight="1">
      <c r="C249" s="131" t="s">
        <v>96</v>
      </c>
      <c r="D249" s="132"/>
      <c r="E249" s="133"/>
      <c r="F249" s="134"/>
      <c r="G249" s="135"/>
      <c r="H249" s="135">
        <f>SUM(H233:H248)</f>
        <v>1398</v>
      </c>
      <c r="I249" s="135"/>
      <c r="J249" s="135">
        <f>SUM(J233:J248)</f>
        <v>0</v>
      </c>
      <c r="K249" s="135"/>
      <c r="L249" s="135">
        <f>SUM(L233:L248)</f>
        <v>0</v>
      </c>
      <c r="M249" s="135"/>
    </row>
    <row r="250" spans="2:13" s="130" customFormat="1" ht="20.100000000000001" customHeight="1">
      <c r="C250" s="125"/>
      <c r="D250" s="126"/>
      <c r="E250" s="127"/>
      <c r="F250" s="128"/>
      <c r="G250" s="129"/>
      <c r="H250" s="129"/>
      <c r="I250" s="129"/>
      <c r="J250" s="129"/>
      <c r="K250" s="129"/>
      <c r="L250" s="129"/>
      <c r="M250" s="129"/>
    </row>
    <row r="251" spans="2:13" s="112" customFormat="1" ht="20.100000000000001" customHeight="1">
      <c r="C251" s="137" t="s">
        <v>82</v>
      </c>
      <c r="D251" s="138"/>
      <c r="E251" s="139"/>
      <c r="F251" s="140"/>
      <c r="G251" s="141"/>
      <c r="H251" s="141"/>
      <c r="I251" s="141"/>
      <c r="J251" s="141"/>
      <c r="K251" s="141"/>
      <c r="L251" s="141"/>
      <c r="M251" s="142"/>
    </row>
    <row r="252" spans="2:13" s="112" customFormat="1" ht="20.100000000000001" customHeight="1">
      <c r="C252" s="113" t="s">
        <v>83</v>
      </c>
      <c r="D252" s="114">
        <f>D227+1</f>
        <v>14</v>
      </c>
      <c r="E252" s="115"/>
      <c r="F252" s="116"/>
      <c r="G252" s="117"/>
      <c r="H252" s="117"/>
      <c r="I252" s="117"/>
      <c r="J252" s="117"/>
      <c r="K252" s="117"/>
      <c r="L252" s="117"/>
      <c r="M252" s="118"/>
    </row>
    <row r="253" spans="2:13" s="112" customFormat="1" ht="20.100000000000001" customHeight="1">
      <c r="C253" s="119" t="s">
        <v>84</v>
      </c>
      <c r="D253" s="120" t="s">
        <v>623</v>
      </c>
      <c r="E253" s="121" t="s">
        <v>625</v>
      </c>
      <c r="F253" s="116"/>
      <c r="G253" s="117"/>
      <c r="H253" s="117"/>
      <c r="I253" s="117"/>
      <c r="J253" s="117"/>
      <c r="K253" s="117" t="s">
        <v>435</v>
      </c>
      <c r="L253" s="117"/>
      <c r="M253" s="118"/>
    </row>
    <row r="254" spans="2:13" s="112" customFormat="1" ht="20.100000000000001" customHeight="1">
      <c r="C254" s="119" t="s">
        <v>85</v>
      </c>
      <c r="D254" s="120" t="s">
        <v>86</v>
      </c>
      <c r="E254" s="115"/>
      <c r="F254" s="116"/>
      <c r="G254" s="117"/>
      <c r="H254" s="122" t="s">
        <v>77</v>
      </c>
      <c r="I254" s="117"/>
      <c r="J254" s="122" t="s">
        <v>78</v>
      </c>
      <c r="K254" s="117"/>
      <c r="L254" s="122" t="s">
        <v>87</v>
      </c>
      <c r="M254" s="118" t="s">
        <v>88</v>
      </c>
    </row>
    <row r="255" spans="2:13" s="112" customFormat="1" ht="20.100000000000001" customHeight="1">
      <c r="C255" s="119"/>
      <c r="D255" s="120"/>
      <c r="E255" s="115"/>
      <c r="F255" s="116"/>
      <c r="G255" s="117"/>
      <c r="H255" s="122">
        <f>H274</f>
        <v>19303</v>
      </c>
      <c r="I255" s="122"/>
      <c r="J255" s="122">
        <f>J274</f>
        <v>22408</v>
      </c>
      <c r="K255" s="122"/>
      <c r="L255" s="122">
        <f>L274</f>
        <v>0</v>
      </c>
      <c r="M255" s="118">
        <f>J255+H255+L255</f>
        <v>41711</v>
      </c>
    </row>
    <row r="256" spans="2:13" s="123" customFormat="1" ht="20.100000000000001" customHeight="1">
      <c r="B256" s="123">
        <v>0</v>
      </c>
      <c r="C256" s="408" t="s">
        <v>89</v>
      </c>
      <c r="D256" s="416" t="s">
        <v>90</v>
      </c>
      <c r="E256" s="418" t="s">
        <v>1</v>
      </c>
      <c r="F256" s="406" t="s">
        <v>0</v>
      </c>
      <c r="G256" s="414" t="s">
        <v>91</v>
      </c>
      <c r="H256" s="415"/>
      <c r="I256" s="414" t="s">
        <v>92</v>
      </c>
      <c r="J256" s="415"/>
      <c r="K256" s="414" t="s">
        <v>93</v>
      </c>
      <c r="L256" s="415"/>
      <c r="M256" s="406" t="s">
        <v>2</v>
      </c>
    </row>
    <row r="257" spans="2:13" s="123" customFormat="1" ht="20.100000000000001" customHeight="1">
      <c r="B257" s="123">
        <v>0</v>
      </c>
      <c r="C257" s="409"/>
      <c r="D257" s="417"/>
      <c r="E257" s="419"/>
      <c r="F257" s="407"/>
      <c r="G257" s="180" t="s">
        <v>94</v>
      </c>
      <c r="H257" s="180" t="s">
        <v>95</v>
      </c>
      <c r="I257" s="180" t="s">
        <v>94</v>
      </c>
      <c r="J257" s="180" t="s">
        <v>95</v>
      </c>
      <c r="K257" s="180" t="s">
        <v>94</v>
      </c>
      <c r="L257" s="180" t="s">
        <v>95</v>
      </c>
      <c r="M257" s="407"/>
    </row>
    <row r="258" spans="2:13" s="130" customFormat="1" ht="20.100000000000001" customHeight="1">
      <c r="C258" s="125" t="s">
        <v>428</v>
      </c>
      <c r="D258" s="126" t="s">
        <v>627</v>
      </c>
      <c r="E258" s="127">
        <v>2.1</v>
      </c>
      <c r="F258" s="128" t="s">
        <v>68</v>
      </c>
      <c r="G258" s="129">
        <f>단가조사표!$Y$37</f>
        <v>8566</v>
      </c>
      <c r="H258" s="129">
        <f>INT(E258*G258)</f>
        <v>17988</v>
      </c>
      <c r="I258" s="129"/>
      <c r="J258" s="129">
        <f>INT(E258*I258)</f>
        <v>0</v>
      </c>
      <c r="K258" s="129"/>
      <c r="L258" s="129">
        <f>INT(E258*K258)</f>
        <v>0</v>
      </c>
      <c r="M258" s="128" t="str">
        <f>단가조사표!$C$37</f>
        <v>조사-030</v>
      </c>
    </row>
    <row r="259" spans="2:13" s="130" customFormat="1" ht="20.100000000000001" customHeight="1">
      <c r="C259" s="125" t="s">
        <v>189</v>
      </c>
      <c r="D259" s="127"/>
      <c r="E259" s="127">
        <v>0.54</v>
      </c>
      <c r="F259" s="128" t="s">
        <v>137</v>
      </c>
      <c r="G259" s="129">
        <f>단가조사표!$Y$25</f>
        <v>2437</v>
      </c>
      <c r="H259" s="129">
        <f>INT(E259*G259)</f>
        <v>1315</v>
      </c>
      <c r="I259" s="129"/>
      <c r="J259" s="129">
        <f>INT(E259*I259)</f>
        <v>0</v>
      </c>
      <c r="K259" s="129"/>
      <c r="L259" s="129">
        <f>INT(E259*K259)</f>
        <v>0</v>
      </c>
      <c r="M259" s="128" t="str">
        <f>단가조사표!$C$25</f>
        <v>조사-018</v>
      </c>
    </row>
    <row r="260" spans="2:13" s="130" customFormat="1" ht="20.100000000000001" customHeight="1">
      <c r="C260" s="125" t="s">
        <v>186</v>
      </c>
      <c r="D260" s="126"/>
      <c r="E260" s="127">
        <v>0.12</v>
      </c>
      <c r="F260" s="128" t="s">
        <v>175</v>
      </c>
      <c r="G260" s="129"/>
      <c r="H260" s="129">
        <f>INT(E260*G260)</f>
        <v>0</v>
      </c>
      <c r="I260" s="129">
        <f>단가조사표!$Y$9</f>
        <v>175760</v>
      </c>
      <c r="J260" s="129">
        <f>INT(E260*I260)</f>
        <v>21091</v>
      </c>
      <c r="K260" s="129"/>
      <c r="L260" s="129">
        <f>INT(E260*K260)</f>
        <v>0</v>
      </c>
      <c r="M260" s="128" t="str">
        <f>단가조사표!$C$9</f>
        <v>조사-003</v>
      </c>
    </row>
    <row r="261" spans="2:13" s="130" customFormat="1" ht="20.100000000000001" customHeight="1">
      <c r="C261" s="125" t="s">
        <v>123</v>
      </c>
      <c r="D261" s="126"/>
      <c r="E261" s="127">
        <v>1.2E-2</v>
      </c>
      <c r="F261" s="128" t="s">
        <v>175</v>
      </c>
      <c r="G261" s="129"/>
      <c r="H261" s="129">
        <f>INT(E261*G261)</f>
        <v>0</v>
      </c>
      <c r="I261" s="129">
        <f>단가조사표!$Y$7</f>
        <v>109819</v>
      </c>
      <c r="J261" s="129">
        <f>INT(E261*I261)</f>
        <v>1317</v>
      </c>
      <c r="K261" s="129"/>
      <c r="L261" s="129">
        <f>INT(E261*K261)</f>
        <v>0</v>
      </c>
      <c r="M261" s="128" t="str">
        <f>단가조사표!$C$7</f>
        <v>조사-001</v>
      </c>
    </row>
    <row r="262" spans="2:13" s="130" customFormat="1" ht="20.100000000000001" customHeight="1">
      <c r="C262" s="125"/>
      <c r="D262" s="126"/>
      <c r="E262" s="127"/>
      <c r="F262" s="128"/>
      <c r="G262" s="143"/>
      <c r="H262" s="129"/>
      <c r="I262" s="129"/>
      <c r="J262" s="129"/>
      <c r="K262" s="145"/>
      <c r="L262" s="129"/>
      <c r="M262" s="128"/>
    </row>
    <row r="263" spans="2:13" s="130" customFormat="1" ht="20.100000000000001" customHeight="1">
      <c r="C263" s="125"/>
      <c r="D263" s="126"/>
      <c r="E263" s="127"/>
      <c r="F263" s="128"/>
      <c r="G263" s="129"/>
      <c r="H263" s="129"/>
      <c r="I263" s="129"/>
      <c r="J263" s="129"/>
      <c r="K263" s="129"/>
      <c r="L263" s="129"/>
      <c r="M263" s="129"/>
    </row>
    <row r="264" spans="2:13" s="130" customFormat="1" ht="20.100000000000001" customHeight="1">
      <c r="C264" s="125"/>
      <c r="D264" s="126"/>
      <c r="E264" s="127"/>
      <c r="F264" s="128"/>
      <c r="G264" s="129"/>
      <c r="H264" s="129"/>
      <c r="I264" s="129"/>
      <c r="J264" s="129"/>
      <c r="K264" s="129"/>
      <c r="L264" s="129"/>
      <c r="M264" s="129"/>
    </row>
    <row r="265" spans="2:13" s="130" customFormat="1" ht="20.100000000000001" customHeight="1">
      <c r="C265" s="125"/>
      <c r="D265" s="126"/>
      <c r="E265" s="127"/>
      <c r="F265" s="128"/>
      <c r="G265" s="129"/>
      <c r="H265" s="129"/>
      <c r="I265" s="129"/>
      <c r="J265" s="129"/>
      <c r="K265" s="129"/>
      <c r="L265" s="129"/>
      <c r="M265" s="129"/>
    </row>
    <row r="266" spans="2:13" s="130" customFormat="1" ht="20.100000000000001" customHeight="1">
      <c r="C266" s="125"/>
      <c r="D266" s="126"/>
      <c r="E266" s="127"/>
      <c r="F266" s="128"/>
      <c r="G266" s="129"/>
      <c r="H266" s="129"/>
      <c r="I266" s="129"/>
      <c r="J266" s="129"/>
      <c r="K266" s="129"/>
      <c r="L266" s="129"/>
      <c r="M266" s="129"/>
    </row>
    <row r="267" spans="2:13" s="130" customFormat="1" ht="20.100000000000001" customHeight="1">
      <c r="C267" s="125"/>
      <c r="D267" s="126"/>
      <c r="E267" s="127"/>
      <c r="F267" s="128"/>
      <c r="G267" s="129"/>
      <c r="H267" s="129"/>
      <c r="I267" s="129"/>
      <c r="J267" s="129"/>
      <c r="K267" s="129"/>
      <c r="L267" s="129"/>
      <c r="M267" s="129"/>
    </row>
    <row r="268" spans="2:13" s="130" customFormat="1" ht="20.100000000000001" customHeight="1">
      <c r="C268" s="125"/>
      <c r="D268" s="126"/>
      <c r="E268" s="127"/>
      <c r="F268" s="128"/>
      <c r="G268" s="129"/>
      <c r="H268" s="129"/>
      <c r="I268" s="129"/>
      <c r="J268" s="129"/>
      <c r="K268" s="129"/>
      <c r="L268" s="129"/>
      <c r="M268" s="129"/>
    </row>
    <row r="269" spans="2:13" s="130" customFormat="1" ht="20.100000000000001" customHeight="1">
      <c r="C269" s="125"/>
      <c r="D269" s="126"/>
      <c r="E269" s="127"/>
      <c r="F269" s="128"/>
      <c r="G269" s="129"/>
      <c r="H269" s="129"/>
      <c r="I269" s="129"/>
      <c r="J269" s="129"/>
      <c r="K269" s="129"/>
      <c r="L269" s="129"/>
      <c r="M269" s="129"/>
    </row>
    <row r="270" spans="2:13" s="130" customFormat="1" ht="20.100000000000001" customHeight="1">
      <c r="C270" s="125"/>
      <c r="D270" s="126"/>
      <c r="E270" s="127"/>
      <c r="F270" s="128"/>
      <c r="G270" s="143"/>
      <c r="H270" s="129"/>
      <c r="I270" s="129"/>
      <c r="J270" s="129"/>
      <c r="K270" s="145"/>
      <c r="L270" s="129"/>
      <c r="M270" s="128"/>
    </row>
    <row r="271" spans="2:13" s="130" customFormat="1" ht="20.100000000000001" customHeight="1">
      <c r="C271" s="125"/>
      <c r="D271" s="126"/>
      <c r="E271" s="127"/>
      <c r="F271" s="128"/>
      <c r="G271" s="143"/>
      <c r="H271" s="129"/>
      <c r="I271" s="129"/>
      <c r="J271" s="129"/>
      <c r="K271" s="145"/>
      <c r="L271" s="129"/>
      <c r="M271" s="128"/>
    </row>
    <row r="272" spans="2:13" s="130" customFormat="1" ht="20.100000000000001" customHeight="1">
      <c r="C272" s="125"/>
      <c r="D272" s="126"/>
      <c r="E272" s="127"/>
      <c r="F272" s="128"/>
      <c r="G272" s="129"/>
      <c r="H272" s="129"/>
      <c r="I272" s="129"/>
      <c r="J272" s="129"/>
      <c r="K272" s="129"/>
      <c r="L272" s="129"/>
      <c r="M272" s="129"/>
    </row>
    <row r="273" spans="2:13" s="130" customFormat="1" ht="20.100000000000001" customHeight="1">
      <c r="C273" s="125"/>
      <c r="D273" s="126"/>
      <c r="E273" s="127"/>
      <c r="F273" s="128"/>
      <c r="G273" s="129"/>
      <c r="H273" s="129"/>
      <c r="I273" s="129"/>
      <c r="J273" s="129"/>
      <c r="K273" s="129"/>
      <c r="L273" s="129"/>
      <c r="M273" s="129"/>
    </row>
    <row r="274" spans="2:13" s="136" customFormat="1" ht="20.100000000000001" customHeight="1">
      <c r="C274" s="131" t="s">
        <v>96</v>
      </c>
      <c r="D274" s="132"/>
      <c r="E274" s="133"/>
      <c r="F274" s="134"/>
      <c r="G274" s="135"/>
      <c r="H274" s="135">
        <f>SUM(H258:H273)</f>
        <v>19303</v>
      </c>
      <c r="I274" s="135"/>
      <c r="J274" s="135">
        <f>SUM(J258:J273)</f>
        <v>22408</v>
      </c>
      <c r="K274" s="135"/>
      <c r="L274" s="135">
        <f>SUM(L258:L273)</f>
        <v>0</v>
      </c>
      <c r="M274" s="135"/>
    </row>
    <row r="275" spans="2:13" s="130" customFormat="1" ht="20.100000000000001" customHeight="1">
      <c r="C275" s="125"/>
      <c r="D275" s="126"/>
      <c r="E275" s="127"/>
      <c r="F275" s="128"/>
      <c r="G275" s="129"/>
      <c r="H275" s="129"/>
      <c r="I275" s="129"/>
      <c r="J275" s="129"/>
      <c r="K275" s="129"/>
      <c r="L275" s="129"/>
      <c r="M275" s="129"/>
    </row>
    <row r="276" spans="2:13" s="112" customFormat="1" ht="20.100000000000001" customHeight="1">
      <c r="C276" s="137" t="s">
        <v>187</v>
      </c>
      <c r="D276" s="138"/>
      <c r="E276" s="139"/>
      <c r="F276" s="140"/>
      <c r="G276" s="141"/>
      <c r="H276" s="141"/>
      <c r="I276" s="141"/>
      <c r="J276" s="141"/>
      <c r="K276" s="141"/>
      <c r="L276" s="141"/>
      <c r="M276" s="142"/>
    </row>
    <row r="277" spans="2:13" s="112" customFormat="1" ht="20.100000000000001" customHeight="1">
      <c r="C277" s="113" t="s">
        <v>188</v>
      </c>
      <c r="D277" s="114">
        <f>D252+1</f>
        <v>15</v>
      </c>
      <c r="E277" s="115"/>
      <c r="F277" s="116"/>
      <c r="G277" s="117"/>
      <c r="H277" s="117"/>
      <c r="I277" s="117"/>
      <c r="J277" s="117"/>
      <c r="K277" s="117"/>
      <c r="L277" s="117"/>
      <c r="M277" s="118"/>
    </row>
    <row r="278" spans="2:13" s="112" customFormat="1" ht="20.100000000000001" customHeight="1">
      <c r="C278" s="119" t="s">
        <v>84</v>
      </c>
      <c r="D278" s="120" t="s">
        <v>553</v>
      </c>
      <c r="E278" s="121" t="s">
        <v>551</v>
      </c>
      <c r="F278" s="116"/>
      <c r="G278" s="121"/>
      <c r="H278" s="117"/>
      <c r="I278" s="117"/>
      <c r="J278" s="117"/>
      <c r="K278" s="117" t="s">
        <v>441</v>
      </c>
      <c r="L278" s="117"/>
      <c r="M278" s="118"/>
    </row>
    <row r="279" spans="2:13" s="112" customFormat="1" ht="20.100000000000001" customHeight="1">
      <c r="C279" s="119" t="s">
        <v>85</v>
      </c>
      <c r="D279" s="120" t="s">
        <v>642</v>
      </c>
      <c r="E279" s="115"/>
      <c r="F279" s="116"/>
      <c r="G279" s="117"/>
      <c r="H279" s="122" t="s">
        <v>77</v>
      </c>
      <c r="I279" s="117"/>
      <c r="J279" s="122" t="s">
        <v>78</v>
      </c>
      <c r="K279" s="117"/>
      <c r="L279" s="122" t="s">
        <v>87</v>
      </c>
      <c r="M279" s="118" t="s">
        <v>88</v>
      </c>
    </row>
    <row r="280" spans="2:13" s="112" customFormat="1" ht="20.100000000000001" customHeight="1">
      <c r="C280" s="119"/>
      <c r="D280" s="120"/>
      <c r="E280" s="115"/>
      <c r="F280" s="116"/>
      <c r="G280" s="117"/>
      <c r="H280" s="122">
        <f>H299</f>
        <v>4790</v>
      </c>
      <c r="I280" s="122"/>
      <c r="J280" s="122">
        <f>J299</f>
        <v>23092</v>
      </c>
      <c r="K280" s="122"/>
      <c r="L280" s="122">
        <f>L299</f>
        <v>746</v>
      </c>
      <c r="M280" s="118">
        <f>J280+H280+L280</f>
        <v>28628</v>
      </c>
    </row>
    <row r="281" spans="2:13" s="123" customFormat="1" ht="20.100000000000001" customHeight="1">
      <c r="B281" s="123">
        <v>0</v>
      </c>
      <c r="C281" s="411" t="s">
        <v>89</v>
      </c>
      <c r="D281" s="412" t="s">
        <v>90</v>
      </c>
      <c r="E281" s="413" t="s">
        <v>1</v>
      </c>
      <c r="F281" s="410" t="s">
        <v>0</v>
      </c>
      <c r="G281" s="414" t="s">
        <v>91</v>
      </c>
      <c r="H281" s="415"/>
      <c r="I281" s="414" t="s">
        <v>92</v>
      </c>
      <c r="J281" s="415"/>
      <c r="K281" s="414" t="s">
        <v>93</v>
      </c>
      <c r="L281" s="415"/>
      <c r="M281" s="410" t="s">
        <v>2</v>
      </c>
    </row>
    <row r="282" spans="2:13" s="123" customFormat="1" ht="20.100000000000001" customHeight="1">
      <c r="B282" s="123">
        <v>0</v>
      </c>
      <c r="C282" s="411"/>
      <c r="D282" s="412"/>
      <c r="E282" s="413"/>
      <c r="F282" s="410"/>
      <c r="G282" s="258" t="s">
        <v>94</v>
      </c>
      <c r="H282" s="258" t="s">
        <v>95</v>
      </c>
      <c r="I282" s="258" t="s">
        <v>94</v>
      </c>
      <c r="J282" s="258" t="s">
        <v>95</v>
      </c>
      <c r="K282" s="258" t="s">
        <v>94</v>
      </c>
      <c r="L282" s="258" t="s">
        <v>95</v>
      </c>
      <c r="M282" s="410"/>
    </row>
    <row r="283" spans="2:13" s="130" customFormat="1" ht="20.100000000000001" customHeight="1">
      <c r="C283" s="125" t="s">
        <v>143</v>
      </c>
      <c r="D283" s="126" t="s">
        <v>144</v>
      </c>
      <c r="E283" s="127">
        <f>(0.05+0.12)*2*1.1</f>
        <v>0.374</v>
      </c>
      <c r="F283" s="128" t="s">
        <v>68</v>
      </c>
      <c r="G283" s="129">
        <f>단가조사표!$Y$27</f>
        <v>11706</v>
      </c>
      <c r="H283" s="129">
        <f>INT(E283*G283)</f>
        <v>4378</v>
      </c>
      <c r="I283" s="129"/>
      <c r="J283" s="129">
        <f>INT(E283*I283)</f>
        <v>0</v>
      </c>
      <c r="K283" s="129"/>
      <c r="L283" s="129">
        <f>INT(E283*K283)</f>
        <v>0</v>
      </c>
      <c r="M283" s="128" t="str">
        <f>단가조사표!$C$27</f>
        <v>조사-020</v>
      </c>
    </row>
    <row r="284" spans="2:13" s="130" customFormat="1" ht="20.100000000000001" customHeight="1">
      <c r="C284" s="125" t="s">
        <v>136</v>
      </c>
      <c r="D284" s="126" t="s">
        <v>142</v>
      </c>
      <c r="E284" s="127">
        <f>12.75942*E283/1.1</f>
        <v>4.3382028000000004</v>
      </c>
      <c r="F284" s="128" t="s">
        <v>137</v>
      </c>
      <c r="G284" s="129">
        <f>$H$70</f>
        <v>95</v>
      </c>
      <c r="H284" s="129">
        <f>INT(E284*G284)</f>
        <v>412</v>
      </c>
      <c r="I284" s="129">
        <f>$J$70</f>
        <v>5323</v>
      </c>
      <c r="J284" s="129">
        <f>INT(E284*I284)</f>
        <v>23092</v>
      </c>
      <c r="K284" s="129">
        <f>$L$70</f>
        <v>172</v>
      </c>
      <c r="L284" s="129">
        <f>INT(E284*K284)</f>
        <v>746</v>
      </c>
      <c r="M284" s="144">
        <f>$D$52</f>
        <v>4</v>
      </c>
    </row>
    <row r="285" spans="2:13" s="130" customFormat="1" ht="20.100000000000001" customHeight="1">
      <c r="C285" s="125"/>
      <c r="D285" s="126"/>
      <c r="E285" s="127"/>
      <c r="F285" s="128"/>
      <c r="G285" s="129"/>
      <c r="H285" s="129"/>
      <c r="I285" s="129"/>
      <c r="J285" s="129"/>
      <c r="K285" s="129"/>
      <c r="L285" s="129"/>
      <c r="M285" s="129"/>
    </row>
    <row r="286" spans="2:13" s="130" customFormat="1" ht="20.100000000000001" customHeight="1">
      <c r="C286" s="125"/>
      <c r="D286" s="126"/>
      <c r="E286" s="127"/>
      <c r="F286" s="128"/>
      <c r="G286" s="129"/>
      <c r="H286" s="129"/>
      <c r="I286" s="129"/>
      <c r="J286" s="129"/>
      <c r="K286" s="129"/>
      <c r="L286" s="129"/>
      <c r="M286" s="129"/>
    </row>
    <row r="287" spans="2:13" s="130" customFormat="1" ht="20.100000000000001" customHeight="1">
      <c r="C287" s="125"/>
      <c r="D287" s="126"/>
      <c r="E287" s="127"/>
      <c r="F287" s="128"/>
      <c r="G287" s="129"/>
      <c r="H287" s="129"/>
      <c r="I287" s="129"/>
      <c r="J287" s="129"/>
      <c r="K287" s="129"/>
      <c r="L287" s="129"/>
      <c r="M287" s="144"/>
    </row>
    <row r="288" spans="2:13" s="130" customFormat="1" ht="20.100000000000001" customHeight="1">
      <c r="C288" s="125"/>
      <c r="D288" s="126"/>
      <c r="E288" s="127"/>
      <c r="F288" s="128"/>
      <c r="G288" s="129"/>
      <c r="H288" s="129"/>
      <c r="I288" s="129"/>
      <c r="J288" s="129"/>
      <c r="K288" s="129"/>
      <c r="L288" s="129"/>
      <c r="M288" s="129"/>
    </row>
    <row r="289" spans="3:13" s="130" customFormat="1" ht="20.100000000000001" customHeight="1">
      <c r="C289" s="125"/>
      <c r="D289" s="126"/>
      <c r="E289" s="127"/>
      <c r="F289" s="128"/>
      <c r="G289" s="129"/>
      <c r="H289" s="129"/>
      <c r="I289" s="129"/>
      <c r="J289" s="129"/>
      <c r="K289" s="129"/>
      <c r="L289" s="129"/>
      <c r="M289" s="129"/>
    </row>
    <row r="290" spans="3:13" s="130" customFormat="1" ht="20.100000000000001" customHeight="1">
      <c r="C290" s="125"/>
      <c r="D290" s="126"/>
      <c r="E290" s="127"/>
      <c r="F290" s="128"/>
      <c r="G290" s="129"/>
      <c r="H290" s="129"/>
      <c r="I290" s="129"/>
      <c r="J290" s="129"/>
      <c r="K290" s="129"/>
      <c r="L290" s="129"/>
      <c r="M290" s="129"/>
    </row>
    <row r="291" spans="3:13" s="130" customFormat="1" ht="20.100000000000001" customHeight="1">
      <c r="C291" s="125"/>
      <c r="D291" s="126"/>
      <c r="E291" s="127"/>
      <c r="F291" s="128"/>
      <c r="G291" s="129"/>
      <c r="H291" s="129"/>
      <c r="I291" s="129"/>
      <c r="J291" s="129"/>
      <c r="K291" s="129"/>
      <c r="L291" s="129"/>
      <c r="M291" s="129"/>
    </row>
    <row r="292" spans="3:13" s="130" customFormat="1" ht="20.100000000000001" customHeight="1">
      <c r="C292" s="125"/>
      <c r="D292" s="126"/>
      <c r="E292" s="127"/>
      <c r="F292" s="128"/>
      <c r="G292" s="129"/>
      <c r="H292" s="129"/>
      <c r="I292" s="129"/>
      <c r="J292" s="129"/>
      <c r="K292" s="129"/>
      <c r="L292" s="129"/>
      <c r="M292" s="144"/>
    </row>
    <row r="293" spans="3:13" s="130" customFormat="1" ht="20.100000000000001" customHeight="1">
      <c r="C293" s="125"/>
      <c r="D293" s="126"/>
      <c r="E293" s="127"/>
      <c r="F293" s="128"/>
      <c r="G293" s="129"/>
      <c r="H293" s="129"/>
      <c r="I293" s="129"/>
      <c r="J293" s="129"/>
      <c r="K293" s="129"/>
      <c r="L293" s="129"/>
      <c r="M293" s="129"/>
    </row>
    <row r="294" spans="3:13" s="130" customFormat="1" ht="20.100000000000001" customHeight="1">
      <c r="C294" s="125"/>
      <c r="D294" s="126"/>
      <c r="E294" s="127"/>
      <c r="F294" s="128"/>
      <c r="G294" s="129"/>
      <c r="H294" s="129"/>
      <c r="I294" s="129"/>
      <c r="J294" s="129"/>
      <c r="K294" s="129"/>
      <c r="L294" s="129"/>
      <c r="M294" s="144"/>
    </row>
    <row r="295" spans="3:13" s="130" customFormat="1" ht="20.100000000000001" customHeight="1">
      <c r="C295" s="125"/>
      <c r="D295" s="126"/>
      <c r="E295" s="127"/>
      <c r="F295" s="128"/>
      <c r="G295" s="129"/>
      <c r="H295" s="129"/>
      <c r="I295" s="129"/>
      <c r="J295" s="129"/>
      <c r="K295" s="129"/>
      <c r="L295" s="129"/>
      <c r="M295" s="129"/>
    </row>
    <row r="296" spans="3:13" s="130" customFormat="1" ht="20.100000000000001" customHeight="1">
      <c r="C296" s="125"/>
      <c r="D296" s="126"/>
      <c r="E296" s="127"/>
      <c r="F296" s="128"/>
      <c r="G296" s="129"/>
      <c r="H296" s="129"/>
      <c r="I296" s="129"/>
      <c r="J296" s="129"/>
      <c r="K296" s="129"/>
      <c r="L296" s="129"/>
      <c r="M296" s="129"/>
    </row>
    <row r="297" spans="3:13" s="130" customFormat="1" ht="20.100000000000001" customHeight="1">
      <c r="C297" s="162"/>
      <c r="D297" s="126"/>
      <c r="E297" s="243"/>
      <c r="F297" s="128"/>
      <c r="G297" s="129"/>
      <c r="H297" s="129"/>
      <c r="I297" s="129"/>
      <c r="J297" s="129"/>
      <c r="K297" s="129"/>
      <c r="L297" s="129"/>
      <c r="M297" s="128"/>
    </row>
    <row r="298" spans="3:13" s="130" customFormat="1" ht="20.100000000000001" customHeight="1">
      <c r="C298" s="125"/>
      <c r="D298" s="126"/>
      <c r="E298" s="127"/>
      <c r="F298" s="128"/>
      <c r="G298" s="129"/>
      <c r="H298" s="129"/>
      <c r="I298" s="129"/>
      <c r="J298" s="129"/>
      <c r="K298" s="129"/>
      <c r="L298" s="129"/>
      <c r="M298" s="129"/>
    </row>
    <row r="299" spans="3:13" s="136" customFormat="1" ht="20.100000000000001" customHeight="1">
      <c r="C299" s="131" t="s">
        <v>190</v>
      </c>
      <c r="D299" s="132"/>
      <c r="E299" s="133"/>
      <c r="F299" s="134"/>
      <c r="G299" s="135"/>
      <c r="H299" s="135">
        <f>SUM(H283:H298)</f>
        <v>4790</v>
      </c>
      <c r="I299" s="135"/>
      <c r="J299" s="135">
        <f>SUM(J283:J298)</f>
        <v>23092</v>
      </c>
      <c r="K299" s="135"/>
      <c r="L299" s="135">
        <f>SUM(L283:L298)</f>
        <v>746</v>
      </c>
      <c r="M299" s="135"/>
    </row>
    <row r="300" spans="3:13" s="130" customFormat="1" ht="20.100000000000001" customHeight="1">
      <c r="C300" s="125"/>
      <c r="D300" s="126"/>
      <c r="E300" s="127"/>
      <c r="F300" s="128"/>
      <c r="G300" s="129"/>
      <c r="H300" s="129"/>
      <c r="I300" s="129"/>
      <c r="J300" s="129"/>
      <c r="K300" s="129"/>
      <c r="L300" s="129"/>
      <c r="M300" s="129"/>
    </row>
    <row r="301" spans="3:13" s="112" customFormat="1" ht="20.100000000000001" customHeight="1">
      <c r="C301" s="137" t="s">
        <v>82</v>
      </c>
      <c r="D301" s="138"/>
      <c r="E301" s="139"/>
      <c r="F301" s="140"/>
      <c r="G301" s="141"/>
      <c r="H301" s="141"/>
      <c r="I301" s="141"/>
      <c r="J301" s="141"/>
      <c r="K301" s="141"/>
      <c r="L301" s="141"/>
      <c r="M301" s="142"/>
    </row>
    <row r="302" spans="3:13" s="112" customFormat="1" ht="20.100000000000001" customHeight="1">
      <c r="C302" s="113" t="s">
        <v>83</v>
      </c>
      <c r="D302" s="114">
        <f>D277+1</f>
        <v>16</v>
      </c>
      <c r="E302" s="115"/>
      <c r="F302" s="116"/>
      <c r="G302" s="117"/>
      <c r="H302" s="117"/>
      <c r="I302" s="117"/>
      <c r="J302" s="117"/>
      <c r="K302" s="117"/>
      <c r="L302" s="117"/>
      <c r="M302" s="118"/>
    </row>
    <row r="303" spans="3:13" s="112" customFormat="1" ht="20.100000000000001" customHeight="1">
      <c r="C303" s="119" t="s">
        <v>84</v>
      </c>
      <c r="D303" s="120" t="s">
        <v>520</v>
      </c>
      <c r="E303" s="121" t="s">
        <v>635</v>
      </c>
      <c r="F303" s="116"/>
      <c r="G303" s="121"/>
      <c r="H303" s="117"/>
      <c r="I303" s="117"/>
      <c r="J303" s="117"/>
      <c r="K303" s="117" t="s">
        <v>436</v>
      </c>
      <c r="L303" s="117"/>
      <c r="M303" s="118"/>
    </row>
    <row r="304" spans="3:13" s="112" customFormat="1" ht="20.100000000000001" customHeight="1">
      <c r="C304" s="119" t="s">
        <v>85</v>
      </c>
      <c r="D304" s="120" t="s">
        <v>86</v>
      </c>
      <c r="E304" s="115"/>
      <c r="F304" s="116"/>
      <c r="G304" s="117"/>
      <c r="H304" s="122" t="s">
        <v>77</v>
      </c>
      <c r="I304" s="117"/>
      <c r="J304" s="122" t="s">
        <v>78</v>
      </c>
      <c r="K304" s="117"/>
      <c r="L304" s="122" t="s">
        <v>87</v>
      </c>
      <c r="M304" s="118" t="s">
        <v>88</v>
      </c>
    </row>
    <row r="305" spans="2:13" s="112" customFormat="1" ht="20.100000000000001" customHeight="1">
      <c r="C305" s="119"/>
      <c r="D305" s="120"/>
      <c r="E305" s="115"/>
      <c r="F305" s="116"/>
      <c r="G305" s="117"/>
      <c r="H305" s="122">
        <f>H324</f>
        <v>92</v>
      </c>
      <c r="I305" s="122"/>
      <c r="J305" s="122">
        <f>J324</f>
        <v>89</v>
      </c>
      <c r="K305" s="122"/>
      <c r="L305" s="122">
        <f>L324</f>
        <v>0</v>
      </c>
      <c r="M305" s="118">
        <f>J305+H305+L305</f>
        <v>181</v>
      </c>
    </row>
    <row r="306" spans="2:13" s="123" customFormat="1" ht="20.100000000000001" customHeight="1">
      <c r="B306" s="123">
        <v>0</v>
      </c>
      <c r="C306" s="411" t="s">
        <v>89</v>
      </c>
      <c r="D306" s="412" t="s">
        <v>90</v>
      </c>
      <c r="E306" s="413" t="s">
        <v>1</v>
      </c>
      <c r="F306" s="410" t="s">
        <v>0</v>
      </c>
      <c r="G306" s="414" t="s">
        <v>91</v>
      </c>
      <c r="H306" s="415"/>
      <c r="I306" s="414" t="s">
        <v>92</v>
      </c>
      <c r="J306" s="415"/>
      <c r="K306" s="414" t="s">
        <v>93</v>
      </c>
      <c r="L306" s="415"/>
      <c r="M306" s="410" t="s">
        <v>2</v>
      </c>
    </row>
    <row r="307" spans="2:13" s="123" customFormat="1" ht="20.100000000000001" customHeight="1">
      <c r="B307" s="123">
        <v>0</v>
      </c>
      <c r="C307" s="411"/>
      <c r="D307" s="412"/>
      <c r="E307" s="413"/>
      <c r="F307" s="410"/>
      <c r="G307" s="194" t="s">
        <v>94</v>
      </c>
      <c r="H307" s="194" t="s">
        <v>95</v>
      </c>
      <c r="I307" s="194" t="s">
        <v>94</v>
      </c>
      <c r="J307" s="194" t="s">
        <v>95</v>
      </c>
      <c r="K307" s="194" t="s">
        <v>94</v>
      </c>
      <c r="L307" s="194" t="s">
        <v>95</v>
      </c>
      <c r="M307" s="410"/>
    </row>
    <row r="308" spans="2:13" s="130" customFormat="1" ht="20.100000000000001" customHeight="1">
      <c r="C308" s="162" t="s">
        <v>638</v>
      </c>
      <c r="D308" s="126" t="s">
        <v>636</v>
      </c>
      <c r="E308" s="243">
        <f>(1/0.3)*(1/0.3)*(0.05*0.05)*1.05</f>
        <v>2.9166666666666678E-2</v>
      </c>
      <c r="F308" s="128" t="s">
        <v>68</v>
      </c>
      <c r="G308" s="129">
        <f>단가조사표!$Y$38</f>
        <v>3000</v>
      </c>
      <c r="H308" s="129">
        <f>INT(E308*G308)</f>
        <v>87</v>
      </c>
      <c r="I308" s="129"/>
      <c r="J308" s="129">
        <f>INT(E308*I308)</f>
        <v>0</v>
      </c>
      <c r="K308" s="129"/>
      <c r="L308" s="129">
        <f>INT(E308*K308)</f>
        <v>0</v>
      </c>
      <c r="M308" s="128" t="str">
        <f>단가조사표!$C$38</f>
        <v>조사-031</v>
      </c>
    </row>
    <row r="309" spans="2:13" s="130" customFormat="1" ht="20.100000000000001" customHeight="1">
      <c r="C309" s="125" t="s">
        <v>197</v>
      </c>
      <c r="D309" s="126"/>
      <c r="E309" s="127">
        <f>E308*0.12</f>
        <v>3.5000000000000014E-3</v>
      </c>
      <c r="F309" s="128" t="s">
        <v>196</v>
      </c>
      <c r="G309" s="129">
        <f>단가조사표!$Y$26</f>
        <v>1555</v>
      </c>
      <c r="H309" s="129">
        <f>INT(E309*G309)</f>
        <v>5</v>
      </c>
      <c r="I309" s="129"/>
      <c r="J309" s="129">
        <f>INT(E309*I309)</f>
        <v>0</v>
      </c>
      <c r="K309" s="129"/>
      <c r="L309" s="129">
        <f>INT(E309*K309)</f>
        <v>0</v>
      </c>
      <c r="M309" s="128" t="str">
        <f>단가조사표!$C$26</f>
        <v>조사-019</v>
      </c>
    </row>
    <row r="310" spans="2:13" s="130" customFormat="1" ht="20.100000000000001" customHeight="1">
      <c r="C310" s="125" t="s">
        <v>202</v>
      </c>
      <c r="D310" s="126"/>
      <c r="E310" s="127">
        <f>E308*0.012</f>
        <v>3.5000000000000016E-4</v>
      </c>
      <c r="F310" s="128" t="s">
        <v>198</v>
      </c>
      <c r="G310" s="129"/>
      <c r="H310" s="129">
        <f>INT(E310*G310)</f>
        <v>0</v>
      </c>
      <c r="I310" s="129">
        <f>단가조사표!$Y$13</f>
        <v>165367</v>
      </c>
      <c r="J310" s="129">
        <f>INT(E310*I310)</f>
        <v>57</v>
      </c>
      <c r="K310" s="129"/>
      <c r="L310" s="129">
        <f>INT(E310*K310)</f>
        <v>0</v>
      </c>
      <c r="M310" s="128" t="str">
        <f>단가조사표!$C$13</f>
        <v>조사-007</v>
      </c>
    </row>
    <row r="311" spans="2:13" s="130" customFormat="1" ht="20.100000000000001" customHeight="1">
      <c r="C311" s="125" t="s">
        <v>97</v>
      </c>
      <c r="D311" s="126"/>
      <c r="E311" s="127">
        <f>E308*0.01</f>
        <v>2.916666666666668E-4</v>
      </c>
      <c r="F311" s="128" t="s">
        <v>98</v>
      </c>
      <c r="G311" s="129"/>
      <c r="H311" s="129">
        <f t="shared" ref="H311" si="27">INT(E311*G311)</f>
        <v>0</v>
      </c>
      <c r="I311" s="129">
        <f>단가조사표!$Y$7</f>
        <v>109819</v>
      </c>
      <c r="J311" s="129">
        <f t="shared" ref="J311" si="28">INT(E311*I311)</f>
        <v>32</v>
      </c>
      <c r="K311" s="129"/>
      <c r="L311" s="129">
        <f t="shared" ref="L311" si="29">INT(E311*K311)</f>
        <v>0</v>
      </c>
      <c r="M311" s="128" t="str">
        <f>단가조사표!$C$7</f>
        <v>조사-001</v>
      </c>
    </row>
    <row r="312" spans="2:13" s="130" customFormat="1" ht="20.100000000000001" customHeight="1">
      <c r="C312" s="125"/>
      <c r="D312" s="126"/>
      <c r="E312" s="127"/>
      <c r="F312" s="128"/>
      <c r="G312" s="129"/>
      <c r="H312" s="129"/>
      <c r="I312" s="129"/>
      <c r="J312" s="129"/>
      <c r="K312" s="129"/>
      <c r="L312" s="129"/>
      <c r="M312" s="129"/>
    </row>
    <row r="313" spans="2:13" s="130" customFormat="1" ht="20.100000000000001" customHeight="1">
      <c r="C313" s="125"/>
      <c r="D313" s="126"/>
      <c r="E313" s="127"/>
      <c r="F313" s="128"/>
      <c r="G313" s="129"/>
      <c r="H313" s="129"/>
      <c r="I313" s="129"/>
      <c r="J313" s="129"/>
      <c r="K313" s="129"/>
      <c r="L313" s="129"/>
      <c r="M313" s="129"/>
    </row>
    <row r="314" spans="2:13" s="130" customFormat="1" ht="20.100000000000001" customHeight="1">
      <c r="C314" s="125"/>
      <c r="D314" s="126"/>
      <c r="E314" s="127"/>
      <c r="F314" s="128"/>
      <c r="G314" s="129"/>
      <c r="H314" s="129"/>
      <c r="I314" s="129"/>
      <c r="J314" s="129"/>
      <c r="K314" s="129"/>
      <c r="L314" s="129"/>
      <c r="M314" s="144"/>
    </row>
    <row r="315" spans="2:13" s="130" customFormat="1" ht="20.100000000000001" customHeight="1">
      <c r="C315" s="125"/>
      <c r="D315" s="126"/>
      <c r="E315" s="127"/>
      <c r="F315" s="128"/>
      <c r="G315" s="129"/>
      <c r="H315" s="129"/>
      <c r="I315" s="129"/>
      <c r="J315" s="129"/>
      <c r="K315" s="129"/>
      <c r="L315" s="129"/>
      <c r="M315" s="129"/>
    </row>
    <row r="316" spans="2:13" s="130" customFormat="1" ht="20.100000000000001" customHeight="1">
      <c r="C316" s="125"/>
      <c r="D316" s="126"/>
      <c r="E316" s="127"/>
      <c r="F316" s="128"/>
      <c r="G316" s="129"/>
      <c r="H316" s="129"/>
      <c r="I316" s="129"/>
      <c r="J316" s="129"/>
      <c r="K316" s="129"/>
      <c r="L316" s="129"/>
      <c r="M316" s="129"/>
    </row>
    <row r="317" spans="2:13" s="130" customFormat="1" ht="20.100000000000001" customHeight="1">
      <c r="C317" s="125"/>
      <c r="D317" s="126"/>
      <c r="E317" s="127"/>
      <c r="F317" s="128"/>
      <c r="G317" s="129"/>
      <c r="H317" s="129"/>
      <c r="I317" s="129"/>
      <c r="J317" s="129"/>
      <c r="K317" s="129"/>
      <c r="L317" s="129"/>
      <c r="M317" s="129"/>
    </row>
    <row r="318" spans="2:13" s="130" customFormat="1" ht="20.100000000000001" customHeight="1">
      <c r="C318" s="125"/>
      <c r="D318" s="126"/>
      <c r="E318" s="127"/>
      <c r="F318" s="128"/>
      <c r="G318" s="129"/>
      <c r="H318" s="129"/>
      <c r="I318" s="129"/>
      <c r="J318" s="129"/>
      <c r="K318" s="129"/>
      <c r="L318" s="129"/>
      <c r="M318" s="129"/>
    </row>
    <row r="319" spans="2:13" s="130" customFormat="1" ht="20.100000000000001" customHeight="1">
      <c r="C319" s="125"/>
      <c r="D319" s="126"/>
      <c r="E319" s="127"/>
      <c r="F319" s="128"/>
      <c r="G319" s="129"/>
      <c r="H319" s="129"/>
      <c r="I319" s="129"/>
      <c r="J319" s="129"/>
      <c r="K319" s="129"/>
      <c r="L319" s="129"/>
      <c r="M319" s="144"/>
    </row>
    <row r="320" spans="2:13" s="130" customFormat="1" ht="20.100000000000001" customHeight="1">
      <c r="C320" s="125"/>
      <c r="D320" s="126"/>
      <c r="E320" s="127"/>
      <c r="F320" s="128"/>
      <c r="G320" s="129"/>
      <c r="H320" s="129"/>
      <c r="I320" s="129"/>
      <c r="J320" s="129"/>
      <c r="K320" s="129"/>
      <c r="L320" s="129"/>
      <c r="M320" s="129"/>
    </row>
    <row r="321" spans="2:13" s="130" customFormat="1" ht="20.100000000000001" customHeight="1">
      <c r="C321" s="125"/>
      <c r="D321" s="126"/>
      <c r="E321" s="127"/>
      <c r="F321" s="128"/>
      <c r="G321" s="129"/>
      <c r="H321" s="129"/>
      <c r="I321" s="129"/>
      <c r="J321" s="129"/>
      <c r="K321" s="129"/>
      <c r="L321" s="129"/>
      <c r="M321" s="129"/>
    </row>
    <row r="322" spans="2:13" s="130" customFormat="1" ht="20.100000000000001" customHeight="1">
      <c r="C322" s="125"/>
      <c r="D322" s="126"/>
      <c r="E322" s="127"/>
      <c r="F322" s="128"/>
      <c r="G322" s="129"/>
      <c r="H322" s="129"/>
      <c r="I322" s="129"/>
      <c r="J322" s="129"/>
      <c r="K322" s="129"/>
      <c r="L322" s="129"/>
      <c r="M322" s="129"/>
    </row>
    <row r="323" spans="2:13" s="130" customFormat="1" ht="20.100000000000001" customHeight="1">
      <c r="C323" s="125"/>
      <c r="D323" s="126"/>
      <c r="E323" s="127"/>
      <c r="F323" s="128"/>
      <c r="G323" s="129"/>
      <c r="H323" s="129"/>
      <c r="I323" s="129"/>
      <c r="J323" s="129"/>
      <c r="K323" s="129"/>
      <c r="L323" s="129"/>
      <c r="M323" s="129"/>
    </row>
    <row r="324" spans="2:13" s="136" customFormat="1" ht="20.100000000000001" customHeight="1">
      <c r="C324" s="131" t="s">
        <v>96</v>
      </c>
      <c r="D324" s="132"/>
      <c r="E324" s="133"/>
      <c r="F324" s="134"/>
      <c r="G324" s="135"/>
      <c r="H324" s="135">
        <f>SUM(H308:H323)</f>
        <v>92</v>
      </c>
      <c r="I324" s="135"/>
      <c r="J324" s="135">
        <f>SUM(J308:J323)</f>
        <v>89</v>
      </c>
      <c r="K324" s="135"/>
      <c r="L324" s="135">
        <f>SUM(L308:L323)</f>
        <v>0</v>
      </c>
      <c r="M324" s="135"/>
    </row>
    <row r="325" spans="2:13" s="130" customFormat="1" ht="20.100000000000001" customHeight="1">
      <c r="C325" s="125"/>
      <c r="D325" s="126"/>
      <c r="E325" s="127"/>
      <c r="F325" s="128"/>
      <c r="G325" s="129"/>
      <c r="H325" s="129"/>
      <c r="I325" s="129"/>
      <c r="J325" s="129"/>
      <c r="K325" s="129"/>
      <c r="L325" s="129"/>
      <c r="M325" s="129"/>
    </row>
    <row r="326" spans="2:13" s="112" customFormat="1" ht="20.100000000000001" customHeight="1">
      <c r="C326" s="137" t="s">
        <v>82</v>
      </c>
      <c r="D326" s="138"/>
      <c r="E326" s="139"/>
      <c r="F326" s="140"/>
      <c r="G326" s="141"/>
      <c r="H326" s="141"/>
      <c r="I326" s="141"/>
      <c r="J326" s="141"/>
      <c r="K326" s="141"/>
      <c r="L326" s="141"/>
      <c r="M326" s="142"/>
    </row>
    <row r="327" spans="2:13" s="112" customFormat="1" ht="20.100000000000001" customHeight="1">
      <c r="C327" s="113" t="s">
        <v>83</v>
      </c>
      <c r="D327" s="114">
        <f>D302+1</f>
        <v>17</v>
      </c>
      <c r="E327" s="115"/>
      <c r="F327" s="116"/>
      <c r="G327" s="117"/>
      <c r="H327" s="117"/>
      <c r="I327" s="117"/>
      <c r="J327" s="117"/>
      <c r="K327" s="117"/>
      <c r="L327" s="117"/>
      <c r="M327" s="118"/>
    </row>
    <row r="328" spans="2:13" s="112" customFormat="1" ht="20.100000000000001" customHeight="1">
      <c r="C328" s="119" t="s">
        <v>84</v>
      </c>
      <c r="D328" s="120" t="s">
        <v>797</v>
      </c>
      <c r="E328" s="121"/>
      <c r="F328" s="116"/>
      <c r="G328" s="121"/>
      <c r="H328" s="117"/>
      <c r="I328" s="117"/>
      <c r="J328" s="117"/>
      <c r="K328" s="117" t="s">
        <v>441</v>
      </c>
      <c r="L328" s="117"/>
      <c r="M328" s="118"/>
    </row>
    <row r="329" spans="2:13" s="112" customFormat="1" ht="20.100000000000001" customHeight="1">
      <c r="C329" s="119" t="s">
        <v>85</v>
      </c>
      <c r="D329" s="120" t="s">
        <v>798</v>
      </c>
      <c r="E329" s="115"/>
      <c r="F329" s="116"/>
      <c r="G329" s="117"/>
      <c r="H329" s="122" t="s">
        <v>77</v>
      </c>
      <c r="I329" s="117"/>
      <c r="J329" s="122" t="s">
        <v>78</v>
      </c>
      <c r="K329" s="117"/>
      <c r="L329" s="122" t="s">
        <v>87</v>
      </c>
      <c r="M329" s="118" t="s">
        <v>88</v>
      </c>
    </row>
    <row r="330" spans="2:13" s="112" customFormat="1" ht="20.100000000000001" customHeight="1">
      <c r="C330" s="119"/>
      <c r="D330" s="120"/>
      <c r="E330" s="115"/>
      <c r="F330" s="116"/>
      <c r="G330" s="117"/>
      <c r="H330" s="122">
        <f>H337</f>
        <v>296864</v>
      </c>
      <c r="I330" s="122"/>
      <c r="J330" s="122">
        <f>J337</f>
        <v>1484000</v>
      </c>
      <c r="K330" s="122"/>
      <c r="L330" s="122">
        <f>L337</f>
        <v>47951</v>
      </c>
      <c r="M330" s="118">
        <f>J330+H330+L330</f>
        <v>1828815</v>
      </c>
    </row>
    <row r="331" spans="2:13" s="123" customFormat="1" ht="20.100000000000001" customHeight="1">
      <c r="B331" s="123">
        <v>0</v>
      </c>
      <c r="C331" s="411" t="s">
        <v>89</v>
      </c>
      <c r="D331" s="412" t="s">
        <v>90</v>
      </c>
      <c r="E331" s="413" t="s">
        <v>1</v>
      </c>
      <c r="F331" s="410" t="s">
        <v>0</v>
      </c>
      <c r="G331" s="414" t="s">
        <v>91</v>
      </c>
      <c r="H331" s="415"/>
      <c r="I331" s="414" t="s">
        <v>92</v>
      </c>
      <c r="J331" s="415"/>
      <c r="K331" s="414" t="s">
        <v>93</v>
      </c>
      <c r="L331" s="415"/>
      <c r="M331" s="410" t="s">
        <v>2</v>
      </c>
    </row>
    <row r="332" spans="2:13" s="123" customFormat="1" ht="20.100000000000001" customHeight="1">
      <c r="B332" s="123">
        <v>0</v>
      </c>
      <c r="C332" s="411"/>
      <c r="D332" s="412"/>
      <c r="E332" s="413"/>
      <c r="F332" s="410"/>
      <c r="G332" s="194" t="s">
        <v>94</v>
      </c>
      <c r="H332" s="194" t="s">
        <v>95</v>
      </c>
      <c r="I332" s="194" t="s">
        <v>94</v>
      </c>
      <c r="J332" s="194" t="s">
        <v>95</v>
      </c>
      <c r="K332" s="194" t="s">
        <v>94</v>
      </c>
      <c r="L332" s="194" t="s">
        <v>95</v>
      </c>
      <c r="M332" s="410"/>
    </row>
    <row r="333" spans="2:13" s="130" customFormat="1" ht="20.100000000000001" customHeight="1">
      <c r="C333" s="125" t="s">
        <v>653</v>
      </c>
      <c r="D333" s="126" t="s">
        <v>565</v>
      </c>
      <c r="E333" s="127">
        <f>5.4+1.3+1.675+1.49+1.696+4.294+2.375</f>
        <v>18.23</v>
      </c>
      <c r="F333" s="128" t="s">
        <v>138</v>
      </c>
      <c r="G333" s="129">
        <f>단가조사표!$Y$50</f>
        <v>10720</v>
      </c>
      <c r="H333" s="129">
        <f>INT(E333*G333)</f>
        <v>195425</v>
      </c>
      <c r="I333" s="129"/>
      <c r="J333" s="129">
        <f>INT(E333*I333)</f>
        <v>0</v>
      </c>
      <c r="K333" s="129"/>
      <c r="L333" s="129">
        <f>INT(E333*K333)</f>
        <v>0</v>
      </c>
      <c r="M333" s="128" t="str">
        <f>단가조사표!$C$50</f>
        <v>조사-043</v>
      </c>
    </row>
    <row r="334" spans="2:13" s="130" customFormat="1" ht="20.100000000000001" customHeight="1">
      <c r="C334" s="125" t="s">
        <v>136</v>
      </c>
      <c r="D334" s="126" t="s">
        <v>142</v>
      </c>
      <c r="E334" s="127">
        <f>13.08*E333*0.845</f>
        <v>201.48889800000001</v>
      </c>
      <c r="F334" s="128" t="s">
        <v>137</v>
      </c>
      <c r="G334" s="129">
        <f>$H$70</f>
        <v>95</v>
      </c>
      <c r="H334" s="129">
        <f>INT(E334*G334)</f>
        <v>19141</v>
      </c>
      <c r="I334" s="129">
        <f>$J$70</f>
        <v>5323</v>
      </c>
      <c r="J334" s="129">
        <f>INT(E334*I334)</f>
        <v>1072525</v>
      </c>
      <c r="K334" s="129">
        <f>$L$70</f>
        <v>172</v>
      </c>
      <c r="L334" s="129">
        <f>INT(E334*K334)</f>
        <v>34656</v>
      </c>
      <c r="M334" s="144">
        <f>$D$52</f>
        <v>4</v>
      </c>
    </row>
    <row r="335" spans="2:13" s="130" customFormat="1" ht="20.100000000000001" customHeight="1">
      <c r="C335" s="125" t="s">
        <v>653</v>
      </c>
      <c r="D335" s="126" t="s">
        <v>563</v>
      </c>
      <c r="E335" s="127">
        <f>2.27*2</f>
        <v>4.54</v>
      </c>
      <c r="F335" s="128" t="s">
        <v>138</v>
      </c>
      <c r="G335" s="129">
        <f>단가조사표!$Y$51</f>
        <v>16510</v>
      </c>
      <c r="H335" s="129">
        <f>INT(E335*G335)</f>
        <v>74955</v>
      </c>
      <c r="I335" s="129"/>
      <c r="J335" s="129">
        <f>INT(E335*I335)</f>
        <v>0</v>
      </c>
      <c r="K335" s="129"/>
      <c r="L335" s="129">
        <f>INT(E335*K335)</f>
        <v>0</v>
      </c>
      <c r="M335" s="128" t="str">
        <f>단가조사표!$C$51</f>
        <v>조사-044</v>
      </c>
    </row>
    <row r="336" spans="2:13" s="130" customFormat="1" ht="20.100000000000001" customHeight="1">
      <c r="C336" s="125" t="s">
        <v>136</v>
      </c>
      <c r="D336" s="126" t="s">
        <v>142</v>
      </c>
      <c r="E336" s="127">
        <f>20.15*E335*0.845</f>
        <v>77.301444999999987</v>
      </c>
      <c r="F336" s="128" t="s">
        <v>137</v>
      </c>
      <c r="G336" s="129">
        <f>$H$70</f>
        <v>95</v>
      </c>
      <c r="H336" s="129">
        <f>INT(E336*G336)</f>
        <v>7343</v>
      </c>
      <c r="I336" s="129">
        <f>$J$70</f>
        <v>5323</v>
      </c>
      <c r="J336" s="129">
        <f>INT(E336*I336)</f>
        <v>411475</v>
      </c>
      <c r="K336" s="129">
        <f>$L$70</f>
        <v>172</v>
      </c>
      <c r="L336" s="129">
        <f>INT(E336*K336)</f>
        <v>13295</v>
      </c>
      <c r="M336" s="144">
        <f>$D$52</f>
        <v>4</v>
      </c>
    </row>
    <row r="337" spans="2:13" s="136" customFormat="1" ht="20.100000000000001" customHeight="1">
      <c r="C337" s="131" t="s">
        <v>96</v>
      </c>
      <c r="D337" s="132"/>
      <c r="E337" s="133"/>
      <c r="F337" s="134"/>
      <c r="G337" s="135"/>
      <c r="H337" s="135">
        <f>SUM(H333:H336)</f>
        <v>296864</v>
      </c>
      <c r="I337" s="135"/>
      <c r="J337" s="135">
        <f>SUM(J333:J336)</f>
        <v>1484000</v>
      </c>
      <c r="K337" s="135"/>
      <c r="L337" s="135">
        <f>SUM(L333:L336)</f>
        <v>47951</v>
      </c>
      <c r="M337" s="135"/>
    </row>
    <row r="338" spans="2:13" s="130" customFormat="1" ht="20.100000000000001" customHeight="1">
      <c r="C338" s="125"/>
      <c r="D338" s="126"/>
      <c r="E338" s="127"/>
      <c r="F338" s="128"/>
      <c r="G338" s="129"/>
      <c r="H338" s="129"/>
      <c r="I338" s="129"/>
      <c r="J338" s="129"/>
      <c r="K338" s="129"/>
      <c r="L338" s="129"/>
      <c r="M338" s="129"/>
    </row>
    <row r="339" spans="2:13" s="112" customFormat="1" ht="19.5" customHeight="1">
      <c r="C339" s="137" t="s">
        <v>82</v>
      </c>
      <c r="D339" s="138"/>
      <c r="E339" s="139"/>
      <c r="F339" s="140"/>
      <c r="G339" s="141"/>
      <c r="H339" s="141"/>
      <c r="I339" s="141"/>
      <c r="J339" s="141"/>
      <c r="K339" s="141"/>
      <c r="L339" s="141"/>
      <c r="M339" s="142"/>
    </row>
    <row r="340" spans="2:13" s="112" customFormat="1" ht="20.100000000000001" customHeight="1">
      <c r="C340" s="113" t="s">
        <v>83</v>
      </c>
      <c r="D340" s="114">
        <f>D327+1</f>
        <v>18</v>
      </c>
      <c r="E340" s="115"/>
      <c r="F340" s="116"/>
      <c r="G340" s="117"/>
      <c r="H340" s="117"/>
      <c r="I340" s="117"/>
      <c r="J340" s="117"/>
      <c r="K340" s="117"/>
      <c r="L340" s="117"/>
      <c r="M340" s="118"/>
    </row>
    <row r="341" spans="2:13" s="112" customFormat="1" ht="20.100000000000001" customHeight="1">
      <c r="C341" s="119" t="s">
        <v>84</v>
      </c>
      <c r="D341" s="120" t="s">
        <v>548</v>
      </c>
      <c r="E341" s="121" t="s">
        <v>663</v>
      </c>
      <c r="F341" s="116"/>
      <c r="G341" s="121"/>
      <c r="H341" s="117"/>
      <c r="I341" s="117"/>
      <c r="J341" s="117"/>
      <c r="K341" s="117" t="s">
        <v>441</v>
      </c>
      <c r="L341" s="117"/>
      <c r="M341" s="118"/>
    </row>
    <row r="342" spans="2:13" s="112" customFormat="1" ht="20.100000000000001" customHeight="1">
      <c r="C342" s="119" t="s">
        <v>85</v>
      </c>
      <c r="D342" s="120" t="s">
        <v>336</v>
      </c>
      <c r="E342" s="115"/>
      <c r="F342" s="116"/>
      <c r="G342" s="117"/>
      <c r="H342" s="122" t="s">
        <v>77</v>
      </c>
      <c r="I342" s="117"/>
      <c r="J342" s="122" t="s">
        <v>78</v>
      </c>
      <c r="K342" s="117"/>
      <c r="L342" s="122" t="s">
        <v>87</v>
      </c>
      <c r="M342" s="118" t="s">
        <v>88</v>
      </c>
    </row>
    <row r="343" spans="2:13" s="112" customFormat="1" ht="20.100000000000001" customHeight="1">
      <c r="C343" s="119"/>
      <c r="D343" s="120"/>
      <c r="E343" s="115"/>
      <c r="F343" s="116"/>
      <c r="G343" s="117"/>
      <c r="H343" s="122">
        <f>H349</f>
        <v>337</v>
      </c>
      <c r="I343" s="122"/>
      <c r="J343" s="122">
        <f>J349</f>
        <v>1570</v>
      </c>
      <c r="K343" s="122"/>
      <c r="L343" s="122">
        <f>L349</f>
        <v>37</v>
      </c>
      <c r="M343" s="118">
        <f>J343+H343+L343</f>
        <v>1944</v>
      </c>
    </row>
    <row r="344" spans="2:13" s="123" customFormat="1" ht="20.100000000000001" customHeight="1">
      <c r="B344" s="123">
        <v>0</v>
      </c>
      <c r="C344" s="411" t="s">
        <v>89</v>
      </c>
      <c r="D344" s="412" t="s">
        <v>90</v>
      </c>
      <c r="E344" s="413" t="s">
        <v>1</v>
      </c>
      <c r="F344" s="410" t="s">
        <v>0</v>
      </c>
      <c r="G344" s="414" t="s">
        <v>91</v>
      </c>
      <c r="H344" s="415"/>
      <c r="I344" s="414" t="s">
        <v>92</v>
      </c>
      <c r="J344" s="415"/>
      <c r="K344" s="414" t="s">
        <v>93</v>
      </c>
      <c r="L344" s="415"/>
      <c r="M344" s="410" t="s">
        <v>2</v>
      </c>
    </row>
    <row r="345" spans="2:13" s="123" customFormat="1" ht="20.100000000000001" customHeight="1">
      <c r="B345" s="123">
        <v>0</v>
      </c>
      <c r="C345" s="411"/>
      <c r="D345" s="412"/>
      <c r="E345" s="413"/>
      <c r="F345" s="410"/>
      <c r="G345" s="378" t="s">
        <v>94</v>
      </c>
      <c r="H345" s="378" t="s">
        <v>95</v>
      </c>
      <c r="I345" s="378" t="s">
        <v>94</v>
      </c>
      <c r="J345" s="378" t="s">
        <v>95</v>
      </c>
      <c r="K345" s="378" t="s">
        <v>94</v>
      </c>
      <c r="L345" s="378" t="s">
        <v>95</v>
      </c>
      <c r="M345" s="410"/>
    </row>
    <row r="346" spans="2:13" s="130" customFormat="1" ht="20.100000000000001" customHeight="1">
      <c r="C346" s="125" t="s">
        <v>143</v>
      </c>
      <c r="D346" s="126" t="s">
        <v>144</v>
      </c>
      <c r="E346" s="127">
        <f>(0.1+0.2+0.1)*0.05*1.1</f>
        <v>2.2000000000000006E-2</v>
      </c>
      <c r="F346" s="128" t="s">
        <v>68</v>
      </c>
      <c r="G346" s="129">
        <f>단가조사표!$Y$27</f>
        <v>11706</v>
      </c>
      <c r="H346" s="129">
        <f>INT(E346*G346)</f>
        <v>257</v>
      </c>
      <c r="I346" s="129"/>
      <c r="J346" s="129">
        <f>INT(E346*I346)</f>
        <v>0</v>
      </c>
      <c r="K346" s="129"/>
      <c r="L346" s="129">
        <f>INT(E346*K346)</f>
        <v>0</v>
      </c>
      <c r="M346" s="128" t="str">
        <f>단가조사표!$C$27</f>
        <v>조사-020</v>
      </c>
    </row>
    <row r="347" spans="2:13" s="130" customFormat="1" ht="20.100000000000001" customHeight="1">
      <c r="C347" s="125" t="s">
        <v>136</v>
      </c>
      <c r="D347" s="126" t="s">
        <v>142</v>
      </c>
      <c r="E347" s="127">
        <f>12.75942*E346/1.1*0.845</f>
        <v>0.21563419800000003</v>
      </c>
      <c r="F347" s="128" t="s">
        <v>137</v>
      </c>
      <c r="G347" s="129">
        <f>$H$70</f>
        <v>95</v>
      </c>
      <c r="H347" s="129">
        <f>INT(E347*G347)</f>
        <v>20</v>
      </c>
      <c r="I347" s="129">
        <f>$J$70</f>
        <v>5323</v>
      </c>
      <c r="J347" s="129">
        <f>INT(E347*I347)</f>
        <v>1147</v>
      </c>
      <c r="K347" s="129">
        <f>$L$70</f>
        <v>172</v>
      </c>
      <c r="L347" s="129">
        <f>INT(E347*K347)</f>
        <v>37</v>
      </c>
      <c r="M347" s="144">
        <f>$D$52</f>
        <v>4</v>
      </c>
    </row>
    <row r="348" spans="2:13" s="130" customFormat="1" ht="20.100000000000001" customHeight="1">
      <c r="C348" s="162" t="s">
        <v>643</v>
      </c>
      <c r="D348" s="126"/>
      <c r="E348" s="127">
        <f>(0.1+0.2+0.1)*0.05*2</f>
        <v>4.0000000000000008E-2</v>
      </c>
      <c r="F348" s="128" t="s">
        <v>68</v>
      </c>
      <c r="G348" s="129">
        <f>$H$174</f>
        <v>1503</v>
      </c>
      <c r="H348" s="129">
        <f>INT(E348*G348)</f>
        <v>60</v>
      </c>
      <c r="I348" s="129">
        <f>$J$174</f>
        <v>10591</v>
      </c>
      <c r="J348" s="129">
        <f>INT(E348*I348)</f>
        <v>423</v>
      </c>
      <c r="K348" s="129">
        <f>$L$174</f>
        <v>0</v>
      </c>
      <c r="L348" s="129">
        <f>INT(E348*K348)</f>
        <v>0</v>
      </c>
      <c r="M348" s="144">
        <f>$D$152</f>
        <v>10</v>
      </c>
    </row>
    <row r="349" spans="2:13" s="136" customFormat="1" ht="20.100000000000001" customHeight="1">
      <c r="C349" s="131" t="s">
        <v>96</v>
      </c>
      <c r="D349" s="132"/>
      <c r="E349" s="133"/>
      <c r="F349" s="134"/>
      <c r="G349" s="135"/>
      <c r="H349" s="135">
        <f>SUM(H346:H348)</f>
        <v>337</v>
      </c>
      <c r="I349" s="135"/>
      <c r="J349" s="135">
        <f>SUM(J346:J348)</f>
        <v>1570</v>
      </c>
      <c r="K349" s="135"/>
      <c r="L349" s="135">
        <f>SUM(L346:L348)</f>
        <v>37</v>
      </c>
      <c r="M349" s="135"/>
    </row>
    <row r="350" spans="2:13" s="130" customFormat="1" ht="20.100000000000001" customHeight="1">
      <c r="C350" s="125"/>
      <c r="D350" s="126"/>
      <c r="E350" s="127"/>
      <c r="F350" s="128"/>
      <c r="G350" s="129"/>
      <c r="H350" s="129"/>
      <c r="I350" s="129"/>
      <c r="J350" s="129"/>
      <c r="K350" s="129"/>
      <c r="L350" s="129"/>
      <c r="M350" s="129"/>
    </row>
    <row r="351" spans="2:13" s="112" customFormat="1" ht="19.5" customHeight="1">
      <c r="C351" s="137" t="s">
        <v>82</v>
      </c>
      <c r="D351" s="138"/>
      <c r="E351" s="139"/>
      <c r="F351" s="140"/>
      <c r="G351" s="141"/>
      <c r="H351" s="141"/>
      <c r="I351" s="141"/>
      <c r="J351" s="141"/>
      <c r="K351" s="141"/>
      <c r="L351" s="141"/>
      <c r="M351" s="142"/>
    </row>
    <row r="352" spans="2:13" s="112" customFormat="1" ht="20.100000000000001" customHeight="1">
      <c r="C352" s="113" t="s">
        <v>83</v>
      </c>
      <c r="D352" s="114">
        <f>D340+1</f>
        <v>19</v>
      </c>
      <c r="E352" s="115"/>
      <c r="F352" s="116"/>
      <c r="G352" s="117"/>
      <c r="H352" s="117"/>
      <c r="I352" s="117"/>
      <c r="J352" s="117"/>
      <c r="K352" s="117"/>
      <c r="L352" s="117"/>
      <c r="M352" s="118"/>
    </row>
    <row r="353" spans="2:13" s="112" customFormat="1" ht="20.100000000000001" customHeight="1">
      <c r="C353" s="119" t="s">
        <v>84</v>
      </c>
      <c r="D353" s="120" t="s">
        <v>548</v>
      </c>
      <c r="E353" s="121" t="s">
        <v>555</v>
      </c>
      <c r="F353" s="116"/>
      <c r="G353" s="121"/>
      <c r="H353" s="117"/>
      <c r="I353" s="117"/>
      <c r="J353" s="117"/>
      <c r="K353" s="117" t="s">
        <v>441</v>
      </c>
      <c r="L353" s="117"/>
      <c r="M353" s="118"/>
    </row>
    <row r="354" spans="2:13" s="112" customFormat="1" ht="20.100000000000001" customHeight="1">
      <c r="C354" s="119" t="s">
        <v>85</v>
      </c>
      <c r="D354" s="120" t="s">
        <v>336</v>
      </c>
      <c r="E354" s="115"/>
      <c r="F354" s="116"/>
      <c r="G354" s="117"/>
      <c r="H354" s="122" t="s">
        <v>77</v>
      </c>
      <c r="I354" s="117"/>
      <c r="J354" s="122" t="s">
        <v>78</v>
      </c>
      <c r="K354" s="117"/>
      <c r="L354" s="122" t="s">
        <v>87</v>
      </c>
      <c r="M354" s="118" t="s">
        <v>88</v>
      </c>
    </row>
    <row r="355" spans="2:13" s="112" customFormat="1" ht="20.100000000000001" customHeight="1">
      <c r="C355" s="119"/>
      <c r="D355" s="120"/>
      <c r="E355" s="115"/>
      <c r="F355" s="116"/>
      <c r="G355" s="117"/>
      <c r="H355" s="122">
        <f>H374</f>
        <v>455</v>
      </c>
      <c r="I355" s="122"/>
      <c r="J355" s="122">
        <f>J374</f>
        <v>2120</v>
      </c>
      <c r="K355" s="122"/>
      <c r="L355" s="122">
        <f>L374</f>
        <v>50</v>
      </c>
      <c r="M355" s="118">
        <f>J355+H355+L355</f>
        <v>2625</v>
      </c>
    </row>
    <row r="356" spans="2:13" s="123" customFormat="1" ht="20.100000000000001" customHeight="1">
      <c r="B356" s="123">
        <v>0</v>
      </c>
      <c r="C356" s="411" t="s">
        <v>89</v>
      </c>
      <c r="D356" s="412" t="s">
        <v>90</v>
      </c>
      <c r="E356" s="413" t="s">
        <v>1</v>
      </c>
      <c r="F356" s="410" t="s">
        <v>0</v>
      </c>
      <c r="G356" s="414" t="s">
        <v>91</v>
      </c>
      <c r="H356" s="415"/>
      <c r="I356" s="414" t="s">
        <v>92</v>
      </c>
      <c r="J356" s="415"/>
      <c r="K356" s="414" t="s">
        <v>93</v>
      </c>
      <c r="L356" s="415"/>
      <c r="M356" s="410" t="s">
        <v>2</v>
      </c>
    </row>
    <row r="357" spans="2:13" s="123" customFormat="1" ht="20.100000000000001" customHeight="1">
      <c r="B357" s="123">
        <v>0</v>
      </c>
      <c r="C357" s="411"/>
      <c r="D357" s="412"/>
      <c r="E357" s="413"/>
      <c r="F357" s="410"/>
      <c r="G357" s="194" t="s">
        <v>94</v>
      </c>
      <c r="H357" s="194" t="s">
        <v>95</v>
      </c>
      <c r="I357" s="194" t="s">
        <v>94</v>
      </c>
      <c r="J357" s="194" t="s">
        <v>95</v>
      </c>
      <c r="K357" s="194" t="s">
        <v>94</v>
      </c>
      <c r="L357" s="194" t="s">
        <v>95</v>
      </c>
      <c r="M357" s="410"/>
    </row>
    <row r="358" spans="2:13" s="130" customFormat="1" ht="20.100000000000001" customHeight="1">
      <c r="C358" s="125" t="s">
        <v>143</v>
      </c>
      <c r="D358" s="126" t="s">
        <v>144</v>
      </c>
      <c r="E358" s="127">
        <f>(0.24+0.2+0.1)*0.05*1.1</f>
        <v>2.9700000000000004E-2</v>
      </c>
      <c r="F358" s="128" t="s">
        <v>68</v>
      </c>
      <c r="G358" s="129">
        <f>단가조사표!$Y$27</f>
        <v>11706</v>
      </c>
      <c r="H358" s="129">
        <f>INT(E358*G358)</f>
        <v>347</v>
      </c>
      <c r="I358" s="129"/>
      <c r="J358" s="129">
        <f>INT(E358*I358)</f>
        <v>0</v>
      </c>
      <c r="K358" s="129"/>
      <c r="L358" s="129">
        <f>INT(E358*K358)</f>
        <v>0</v>
      </c>
      <c r="M358" s="128" t="str">
        <f>단가조사표!$C$27</f>
        <v>조사-020</v>
      </c>
    </row>
    <row r="359" spans="2:13" s="130" customFormat="1" ht="20.100000000000001" customHeight="1">
      <c r="C359" s="125" t="s">
        <v>136</v>
      </c>
      <c r="D359" s="126" t="s">
        <v>142</v>
      </c>
      <c r="E359" s="127">
        <f>12.75942*E358/1.1*0.845</f>
        <v>0.2911061673</v>
      </c>
      <c r="F359" s="128" t="s">
        <v>137</v>
      </c>
      <c r="G359" s="129">
        <f>$H$70</f>
        <v>95</v>
      </c>
      <c r="H359" s="129">
        <f>INT(E359*G359)</f>
        <v>27</v>
      </c>
      <c r="I359" s="129">
        <f>$J$70</f>
        <v>5323</v>
      </c>
      <c r="J359" s="129">
        <f>INT(E359*I359)</f>
        <v>1549</v>
      </c>
      <c r="K359" s="129">
        <f>$L$70</f>
        <v>172</v>
      </c>
      <c r="L359" s="129">
        <f>INT(E359*K359)</f>
        <v>50</v>
      </c>
      <c r="M359" s="144">
        <f>$D$52</f>
        <v>4</v>
      </c>
    </row>
    <row r="360" spans="2:13" s="130" customFormat="1" ht="20.100000000000001" customHeight="1">
      <c r="C360" s="162" t="s">
        <v>643</v>
      </c>
      <c r="D360" s="126"/>
      <c r="E360" s="127">
        <f>(0.24+0.2+0.1)*0.05*2</f>
        <v>5.4000000000000006E-2</v>
      </c>
      <c r="F360" s="128" t="s">
        <v>68</v>
      </c>
      <c r="G360" s="129">
        <f>$H$174</f>
        <v>1503</v>
      </c>
      <c r="H360" s="129">
        <f>INT(E360*G360)</f>
        <v>81</v>
      </c>
      <c r="I360" s="129">
        <f>$J$174</f>
        <v>10591</v>
      </c>
      <c r="J360" s="129">
        <f>INT(E360*I360)</f>
        <v>571</v>
      </c>
      <c r="K360" s="129">
        <f>$L$174</f>
        <v>0</v>
      </c>
      <c r="L360" s="129">
        <f>INT(E360*K360)</f>
        <v>0</v>
      </c>
      <c r="M360" s="144">
        <f>$D$152</f>
        <v>10</v>
      </c>
    </row>
    <row r="361" spans="2:13" s="130" customFormat="1" ht="19.5" customHeight="1">
      <c r="C361" s="125"/>
      <c r="D361" s="126"/>
      <c r="E361" s="127"/>
      <c r="F361" s="128"/>
      <c r="G361" s="129"/>
      <c r="H361" s="129"/>
      <c r="I361" s="129"/>
      <c r="J361" s="129"/>
      <c r="K361" s="129"/>
      <c r="L361" s="129"/>
      <c r="M361" s="129"/>
    </row>
    <row r="362" spans="2:13" s="130" customFormat="1" ht="20.100000000000001" customHeight="1">
      <c r="C362" s="125"/>
      <c r="D362" s="126"/>
      <c r="E362" s="127"/>
      <c r="F362" s="128"/>
      <c r="G362" s="129"/>
      <c r="H362" s="129"/>
      <c r="I362" s="129"/>
      <c r="J362" s="129"/>
      <c r="K362" s="129"/>
      <c r="L362" s="129"/>
      <c r="M362" s="129"/>
    </row>
    <row r="363" spans="2:13" s="130" customFormat="1" ht="20.100000000000001" customHeight="1">
      <c r="C363" s="125"/>
      <c r="D363" s="126"/>
      <c r="E363" s="127"/>
      <c r="F363" s="128"/>
      <c r="G363" s="129"/>
      <c r="H363" s="129"/>
      <c r="I363" s="129"/>
      <c r="J363" s="129"/>
      <c r="K363" s="129"/>
      <c r="L363" s="129"/>
      <c r="M363" s="144"/>
    </row>
    <row r="364" spans="2:13" s="130" customFormat="1" ht="20.100000000000001" customHeight="1">
      <c r="C364" s="125"/>
      <c r="D364" s="126"/>
      <c r="E364" s="127"/>
      <c r="F364" s="128"/>
      <c r="G364" s="129"/>
      <c r="H364" s="129"/>
      <c r="I364" s="129"/>
      <c r="J364" s="129"/>
      <c r="K364" s="129"/>
      <c r="L364" s="129"/>
      <c r="M364" s="129"/>
    </row>
    <row r="365" spans="2:13" s="130" customFormat="1" ht="20.100000000000001" customHeight="1">
      <c r="C365" s="125"/>
      <c r="D365" s="126"/>
      <c r="E365" s="127"/>
      <c r="F365" s="128"/>
      <c r="G365" s="129"/>
      <c r="H365" s="129"/>
      <c r="I365" s="129"/>
      <c r="J365" s="129"/>
      <c r="K365" s="129"/>
      <c r="L365" s="129"/>
      <c r="M365" s="129"/>
    </row>
    <row r="366" spans="2:13" s="130" customFormat="1" ht="20.100000000000001" customHeight="1">
      <c r="C366" s="125"/>
      <c r="D366" s="126"/>
      <c r="E366" s="127"/>
      <c r="F366" s="128"/>
      <c r="G366" s="129"/>
      <c r="H366" s="129"/>
      <c r="I366" s="129"/>
      <c r="J366" s="129"/>
      <c r="K366" s="129"/>
      <c r="L366" s="129"/>
      <c r="M366" s="129"/>
    </row>
    <row r="367" spans="2:13" s="130" customFormat="1" ht="20.100000000000001" customHeight="1">
      <c r="C367" s="125"/>
      <c r="D367" s="126"/>
      <c r="E367" s="127"/>
      <c r="F367" s="128"/>
      <c r="G367" s="129"/>
      <c r="H367" s="129"/>
      <c r="I367" s="129"/>
      <c r="J367" s="129"/>
      <c r="K367" s="129"/>
      <c r="L367" s="129"/>
      <c r="M367" s="129"/>
    </row>
    <row r="368" spans="2:13" s="130" customFormat="1" ht="20.100000000000001" customHeight="1">
      <c r="C368" s="125"/>
      <c r="D368" s="126"/>
      <c r="E368" s="127"/>
      <c r="F368" s="128"/>
      <c r="G368" s="129"/>
      <c r="H368" s="129"/>
      <c r="I368" s="129"/>
      <c r="J368" s="129"/>
      <c r="K368" s="129"/>
      <c r="L368" s="129"/>
      <c r="M368" s="144"/>
    </row>
    <row r="369" spans="2:13" s="130" customFormat="1" ht="20.100000000000001" customHeight="1">
      <c r="C369" s="125"/>
      <c r="D369" s="126"/>
      <c r="E369" s="127"/>
      <c r="F369" s="128"/>
      <c r="G369" s="129"/>
      <c r="H369" s="129"/>
      <c r="I369" s="129"/>
      <c r="J369" s="129"/>
      <c r="K369" s="129"/>
      <c r="L369" s="129"/>
      <c r="M369" s="129"/>
    </row>
    <row r="370" spans="2:13" s="130" customFormat="1" ht="20.100000000000001" customHeight="1">
      <c r="C370" s="125"/>
      <c r="D370" s="126"/>
      <c r="E370" s="127"/>
      <c r="F370" s="128"/>
      <c r="G370" s="129"/>
      <c r="H370" s="129"/>
      <c r="I370" s="129"/>
      <c r="J370" s="129"/>
      <c r="K370" s="129"/>
      <c r="L370" s="129"/>
      <c r="M370" s="129"/>
    </row>
    <row r="371" spans="2:13" s="130" customFormat="1" ht="20.100000000000001" customHeight="1">
      <c r="C371" s="125"/>
      <c r="D371" s="126"/>
      <c r="E371" s="127"/>
      <c r="F371" s="128"/>
      <c r="G371" s="129"/>
      <c r="H371" s="129"/>
      <c r="I371" s="129"/>
      <c r="J371" s="129"/>
      <c r="K371" s="129"/>
      <c r="L371" s="129"/>
      <c r="M371" s="129"/>
    </row>
    <row r="372" spans="2:13" s="130" customFormat="1" ht="20.100000000000001" customHeight="1">
      <c r="C372" s="125"/>
      <c r="D372" s="126"/>
      <c r="E372" s="127"/>
      <c r="F372" s="128"/>
      <c r="G372" s="129"/>
      <c r="H372" s="129"/>
      <c r="I372" s="129"/>
      <c r="J372" s="129"/>
      <c r="K372" s="129"/>
      <c r="L372" s="129"/>
      <c r="M372" s="128"/>
    </row>
    <row r="373" spans="2:13" s="130" customFormat="1" ht="20.100000000000001" customHeight="1">
      <c r="C373" s="125"/>
      <c r="D373" s="126"/>
      <c r="E373" s="127"/>
      <c r="F373" s="128"/>
      <c r="G373" s="129"/>
      <c r="H373" s="129"/>
      <c r="I373" s="129"/>
      <c r="J373" s="129"/>
      <c r="K373" s="129"/>
      <c r="L373" s="129"/>
      <c r="M373" s="129"/>
    </row>
    <row r="374" spans="2:13" s="136" customFormat="1" ht="20.100000000000001" customHeight="1">
      <c r="C374" s="131" t="s">
        <v>96</v>
      </c>
      <c r="D374" s="132"/>
      <c r="E374" s="133"/>
      <c r="F374" s="134"/>
      <c r="G374" s="135"/>
      <c r="H374" s="135">
        <f>SUM(H358:H373)</f>
        <v>455</v>
      </c>
      <c r="I374" s="135"/>
      <c r="J374" s="135">
        <f>SUM(J358:J373)</f>
        <v>2120</v>
      </c>
      <c r="K374" s="135"/>
      <c r="L374" s="135">
        <f>SUM(L358:L373)</f>
        <v>50</v>
      </c>
      <c r="M374" s="135"/>
    </row>
    <row r="375" spans="2:13" s="130" customFormat="1" ht="20.100000000000001" customHeight="1">
      <c r="C375" s="125"/>
      <c r="D375" s="126"/>
      <c r="E375" s="127"/>
      <c r="F375" s="128"/>
      <c r="G375" s="129"/>
      <c r="H375" s="129"/>
      <c r="I375" s="129"/>
      <c r="J375" s="129"/>
      <c r="K375" s="129"/>
      <c r="L375" s="129"/>
      <c r="M375" s="129"/>
    </row>
    <row r="376" spans="2:13" s="112" customFormat="1" ht="20.100000000000001" customHeight="1">
      <c r="C376" s="137" t="s">
        <v>82</v>
      </c>
      <c r="D376" s="138"/>
      <c r="E376" s="139"/>
      <c r="F376" s="140"/>
      <c r="G376" s="141"/>
      <c r="H376" s="141"/>
      <c r="I376" s="141"/>
      <c r="J376" s="141"/>
      <c r="K376" s="141"/>
      <c r="L376" s="141"/>
      <c r="M376" s="142"/>
    </row>
    <row r="377" spans="2:13" s="112" customFormat="1" ht="20.100000000000001" customHeight="1">
      <c r="C377" s="113" t="s">
        <v>83</v>
      </c>
      <c r="D377" s="114">
        <f>D352+1</f>
        <v>20</v>
      </c>
      <c r="E377" s="115"/>
      <c r="F377" s="116"/>
      <c r="G377" s="117"/>
      <c r="H377" s="117"/>
      <c r="I377" s="117"/>
      <c r="J377" s="117"/>
      <c r="K377" s="117"/>
      <c r="L377" s="117"/>
      <c r="M377" s="118"/>
    </row>
    <row r="378" spans="2:13" s="112" customFormat="1" ht="20.100000000000001" customHeight="1">
      <c r="C378" s="119" t="s">
        <v>84</v>
      </c>
      <c r="D378" s="120" t="s">
        <v>778</v>
      </c>
      <c r="E378" s="121" t="s">
        <v>784</v>
      </c>
      <c r="F378" s="116"/>
      <c r="G378" s="121"/>
      <c r="H378" s="117"/>
      <c r="I378" s="117"/>
      <c r="J378" s="117"/>
      <c r="K378" s="117" t="s">
        <v>779</v>
      </c>
      <c r="L378" s="117"/>
      <c r="M378" s="118"/>
    </row>
    <row r="379" spans="2:13" s="112" customFormat="1" ht="20.100000000000001" customHeight="1">
      <c r="C379" s="119" t="s">
        <v>85</v>
      </c>
      <c r="D379" s="120" t="s">
        <v>477</v>
      </c>
      <c r="E379" s="115"/>
      <c r="F379" s="116"/>
      <c r="G379" s="117"/>
      <c r="H379" s="122" t="s">
        <v>77</v>
      </c>
      <c r="I379" s="117"/>
      <c r="J379" s="122" t="s">
        <v>78</v>
      </c>
      <c r="K379" s="117"/>
      <c r="L379" s="122" t="s">
        <v>87</v>
      </c>
      <c r="M379" s="118" t="s">
        <v>88</v>
      </c>
    </row>
    <row r="380" spans="2:13" s="112" customFormat="1" ht="20.100000000000001" customHeight="1">
      <c r="C380" s="119"/>
      <c r="D380" s="120"/>
      <c r="E380" s="115"/>
      <c r="F380" s="116"/>
      <c r="G380" s="117"/>
      <c r="H380" s="122">
        <f>H399</f>
        <v>15632</v>
      </c>
      <c r="I380" s="122"/>
      <c r="J380" s="122">
        <f>J399</f>
        <v>26869</v>
      </c>
      <c r="K380" s="122"/>
      <c r="L380" s="122">
        <f>L399</f>
        <v>0</v>
      </c>
      <c r="M380" s="118">
        <f>J380+H380+L380</f>
        <v>42501</v>
      </c>
    </row>
    <row r="381" spans="2:13" s="123" customFormat="1" ht="20.100000000000001" customHeight="1">
      <c r="B381" s="123">
        <v>0</v>
      </c>
      <c r="C381" s="411" t="s">
        <v>89</v>
      </c>
      <c r="D381" s="412" t="s">
        <v>90</v>
      </c>
      <c r="E381" s="413" t="s">
        <v>1</v>
      </c>
      <c r="F381" s="410" t="s">
        <v>0</v>
      </c>
      <c r="G381" s="414" t="s">
        <v>91</v>
      </c>
      <c r="H381" s="415"/>
      <c r="I381" s="414" t="s">
        <v>92</v>
      </c>
      <c r="J381" s="415"/>
      <c r="K381" s="414" t="s">
        <v>93</v>
      </c>
      <c r="L381" s="415"/>
      <c r="M381" s="410" t="s">
        <v>2</v>
      </c>
    </row>
    <row r="382" spans="2:13" s="123" customFormat="1" ht="20.100000000000001" customHeight="1">
      <c r="B382" s="123">
        <v>0</v>
      </c>
      <c r="C382" s="411"/>
      <c r="D382" s="412"/>
      <c r="E382" s="413"/>
      <c r="F382" s="410"/>
      <c r="G382" s="194" t="s">
        <v>94</v>
      </c>
      <c r="H382" s="194" t="s">
        <v>95</v>
      </c>
      <c r="I382" s="194" t="s">
        <v>94</v>
      </c>
      <c r="J382" s="194" t="s">
        <v>95</v>
      </c>
      <c r="K382" s="194" t="s">
        <v>94</v>
      </c>
      <c r="L382" s="194" t="s">
        <v>95</v>
      </c>
      <c r="M382" s="410"/>
    </row>
    <row r="383" spans="2:13" s="130" customFormat="1" ht="20.100000000000001" customHeight="1">
      <c r="C383" s="125" t="s">
        <v>448</v>
      </c>
      <c r="D383" s="126" t="s">
        <v>449</v>
      </c>
      <c r="E383" s="127">
        <v>2.33</v>
      </c>
      <c r="F383" s="128" t="s">
        <v>70</v>
      </c>
      <c r="G383" s="129">
        <f>단가조사표!$Y$42</f>
        <v>2580</v>
      </c>
      <c r="H383" s="129">
        <f t="shared" ref="H383:H389" si="30">INT(E383*G383)</f>
        <v>6011</v>
      </c>
      <c r="I383" s="129"/>
      <c r="J383" s="129">
        <f t="shared" ref="J383:J389" si="31">INT(E383*I383)</f>
        <v>0</v>
      </c>
      <c r="K383" s="129"/>
      <c r="L383" s="129">
        <f t="shared" ref="L383:L389" si="32">INT(E383*K383)</f>
        <v>0</v>
      </c>
      <c r="M383" s="128" t="str">
        <f>단가조사표!$C$42</f>
        <v>조사-035</v>
      </c>
    </row>
    <row r="384" spans="2:13" s="130" customFormat="1" ht="20.100000000000001" customHeight="1">
      <c r="C384" s="125" t="s">
        <v>450</v>
      </c>
      <c r="D384" s="126" t="s">
        <v>451</v>
      </c>
      <c r="E384" s="127">
        <v>0.68</v>
      </c>
      <c r="F384" s="128" t="s">
        <v>70</v>
      </c>
      <c r="G384" s="129">
        <f>단가조사표!$Y$43</f>
        <v>2120</v>
      </c>
      <c r="H384" s="129">
        <f t="shared" si="30"/>
        <v>1441</v>
      </c>
      <c r="I384" s="129"/>
      <c r="J384" s="129">
        <f t="shared" si="31"/>
        <v>0</v>
      </c>
      <c r="K384" s="129"/>
      <c r="L384" s="129">
        <f t="shared" si="32"/>
        <v>0</v>
      </c>
      <c r="M384" s="128" t="str">
        <f>단가조사표!$C$43</f>
        <v>조사-036</v>
      </c>
    </row>
    <row r="385" spans="3:13" s="130" customFormat="1" ht="20.100000000000001" customHeight="1">
      <c r="C385" s="125" t="s">
        <v>452</v>
      </c>
      <c r="D385" s="126" t="s">
        <v>453</v>
      </c>
      <c r="E385" s="127">
        <v>24</v>
      </c>
      <c r="F385" s="128" t="s">
        <v>71</v>
      </c>
      <c r="G385" s="129">
        <f>단가조사표!$Y$44</f>
        <v>55</v>
      </c>
      <c r="H385" s="129">
        <f t="shared" si="30"/>
        <v>1320</v>
      </c>
      <c r="I385" s="129"/>
      <c r="J385" s="129">
        <f t="shared" si="31"/>
        <v>0</v>
      </c>
      <c r="K385" s="129"/>
      <c r="L385" s="129">
        <f t="shared" si="32"/>
        <v>0</v>
      </c>
      <c r="M385" s="128" t="str">
        <f>단가조사표!$C$44</f>
        <v>조사-037</v>
      </c>
    </row>
    <row r="386" spans="3:13" s="130" customFormat="1" ht="20.100000000000001" customHeight="1">
      <c r="C386" s="125" t="s">
        <v>454</v>
      </c>
      <c r="D386" s="126" t="s">
        <v>455</v>
      </c>
      <c r="E386" s="127">
        <v>8</v>
      </c>
      <c r="F386" s="128" t="s">
        <v>456</v>
      </c>
      <c r="G386" s="129">
        <f>단가조사표!$Y$45</f>
        <v>55</v>
      </c>
      <c r="H386" s="129">
        <f t="shared" si="30"/>
        <v>440</v>
      </c>
      <c r="I386" s="129"/>
      <c r="J386" s="129">
        <f t="shared" si="31"/>
        <v>0</v>
      </c>
      <c r="K386" s="129"/>
      <c r="L386" s="129">
        <f t="shared" si="32"/>
        <v>0</v>
      </c>
      <c r="M386" s="128" t="str">
        <f>단가조사표!$C$45</f>
        <v>조사-038</v>
      </c>
    </row>
    <row r="387" spans="3:13" s="130" customFormat="1" ht="20.100000000000001" customHeight="1">
      <c r="C387" s="125" t="s">
        <v>207</v>
      </c>
      <c r="D387" s="126" t="s">
        <v>457</v>
      </c>
      <c r="E387" s="127">
        <v>0.16</v>
      </c>
      <c r="F387" s="128" t="s">
        <v>137</v>
      </c>
      <c r="G387" s="129">
        <f>단가조사표!$Y$20</f>
        <v>2280</v>
      </c>
      <c r="H387" s="129">
        <f t="shared" si="30"/>
        <v>364</v>
      </c>
      <c r="I387" s="129"/>
      <c r="J387" s="129">
        <f t="shared" si="31"/>
        <v>0</v>
      </c>
      <c r="K387" s="129"/>
      <c r="L387" s="129">
        <f t="shared" si="32"/>
        <v>0</v>
      </c>
      <c r="M387" s="128" t="str">
        <f>단가조사표!$C$20</f>
        <v>조사-013</v>
      </c>
    </row>
    <row r="388" spans="3:13" s="130" customFormat="1" ht="20.100000000000001" customHeight="1">
      <c r="C388" s="125" t="s">
        <v>271</v>
      </c>
      <c r="D388" s="126"/>
      <c r="E388" s="127">
        <f>0.06</f>
        <v>0.06</v>
      </c>
      <c r="F388" s="128" t="s">
        <v>175</v>
      </c>
      <c r="G388" s="129"/>
      <c r="H388" s="129">
        <f t="shared" si="30"/>
        <v>0</v>
      </c>
      <c r="I388" s="129">
        <f>단가조사표!$Y$13</f>
        <v>165367</v>
      </c>
      <c r="J388" s="129">
        <f t="shared" si="31"/>
        <v>9922</v>
      </c>
      <c r="K388" s="129"/>
      <c r="L388" s="129">
        <f t="shared" si="32"/>
        <v>0</v>
      </c>
      <c r="M388" s="128" t="str">
        <f>단가조사표!$C$13</f>
        <v>조사-007</v>
      </c>
    </row>
    <row r="389" spans="3:13" s="130" customFormat="1" ht="20.100000000000001" customHeight="1">
      <c r="C389" s="125" t="s">
        <v>422</v>
      </c>
      <c r="D389" s="126"/>
      <c r="E389" s="127">
        <f>0.034</f>
        <v>3.4000000000000002E-2</v>
      </c>
      <c r="F389" s="128" t="s">
        <v>175</v>
      </c>
      <c r="G389" s="161"/>
      <c r="H389" s="161">
        <f t="shared" si="30"/>
        <v>0</v>
      </c>
      <c r="I389" s="161">
        <f>단가조사표!$Y$7</f>
        <v>109819</v>
      </c>
      <c r="J389" s="161">
        <f t="shared" si="31"/>
        <v>3733</v>
      </c>
      <c r="K389" s="161"/>
      <c r="L389" s="161">
        <f t="shared" si="32"/>
        <v>0</v>
      </c>
      <c r="M389" s="246" t="str">
        <f>단가조사표!$C$7</f>
        <v>조사-001</v>
      </c>
    </row>
    <row r="390" spans="3:13" s="130" customFormat="1" ht="20.100000000000001" customHeight="1">
      <c r="C390" s="125" t="s">
        <v>432</v>
      </c>
      <c r="D390" s="126" t="s">
        <v>434</v>
      </c>
      <c r="E390" s="127">
        <f>1*1.05</f>
        <v>1.05</v>
      </c>
      <c r="F390" s="128" t="s">
        <v>68</v>
      </c>
      <c r="G390" s="129">
        <f>단가조사표!$Y$40</f>
        <v>2407.4074074074074</v>
      </c>
      <c r="H390" s="129">
        <f>INT(E390*G390)</f>
        <v>2527</v>
      </c>
      <c r="I390" s="129"/>
      <c r="J390" s="129">
        <f>INT(E390*I390)</f>
        <v>0</v>
      </c>
      <c r="K390" s="129"/>
      <c r="L390" s="129">
        <f>INT(E390*K390)</f>
        <v>0</v>
      </c>
      <c r="M390" s="128" t="str">
        <f>단가조사표!$C$40</f>
        <v>조사-033</v>
      </c>
    </row>
    <row r="391" spans="3:13" s="130" customFormat="1" ht="20.100000000000001" customHeight="1">
      <c r="C391" s="125" t="s">
        <v>438</v>
      </c>
      <c r="D391" s="126"/>
      <c r="E391" s="127">
        <f>2.43/2</f>
        <v>1.2150000000000001</v>
      </c>
      <c r="F391" s="128" t="s">
        <v>137</v>
      </c>
      <c r="G391" s="129">
        <f>단가조사표!$Y$24</f>
        <v>436</v>
      </c>
      <c r="H391" s="129">
        <f>INT(E391*G391)</f>
        <v>529</v>
      </c>
      <c r="I391" s="129"/>
      <c r="J391" s="129">
        <f>INT(E391*I391)</f>
        <v>0</v>
      </c>
      <c r="K391" s="129"/>
      <c r="L391" s="129">
        <f>INT(E391*K391)</f>
        <v>0</v>
      </c>
      <c r="M391" s="128" t="str">
        <f>단가조사표!$C$24</f>
        <v>조사-017</v>
      </c>
    </row>
    <row r="392" spans="3:13" s="130" customFormat="1" ht="20.100000000000001" customHeight="1">
      <c r="C392" s="125" t="s">
        <v>271</v>
      </c>
      <c r="D392" s="126"/>
      <c r="E392" s="127">
        <f>0.033</f>
        <v>3.3000000000000002E-2</v>
      </c>
      <c r="F392" s="128" t="s">
        <v>122</v>
      </c>
      <c r="G392" s="129"/>
      <c r="H392" s="129">
        <f t="shared" ref="H392:H394" si="33">INT(E392*G392)</f>
        <v>0</v>
      </c>
      <c r="I392" s="129">
        <f>단가조사표!$Y$13</f>
        <v>165367</v>
      </c>
      <c r="J392" s="129">
        <f t="shared" ref="J392:J394" si="34">INT(E392*I392)</f>
        <v>5457</v>
      </c>
      <c r="K392" s="129"/>
      <c r="L392" s="129">
        <f t="shared" ref="L392:L394" si="35">INT(E392*K392)</f>
        <v>0</v>
      </c>
      <c r="M392" s="128" t="str">
        <f>단가조사표!$C$13</f>
        <v>조사-007</v>
      </c>
    </row>
    <row r="393" spans="3:13" s="166" customFormat="1" ht="20.100000000000001" customHeight="1">
      <c r="C393" s="162" t="s">
        <v>123</v>
      </c>
      <c r="D393" s="244"/>
      <c r="E393" s="243">
        <f>0.016</f>
        <v>1.6E-2</v>
      </c>
      <c r="F393" s="246" t="s">
        <v>122</v>
      </c>
      <c r="G393" s="161"/>
      <c r="H393" s="161">
        <f t="shared" si="33"/>
        <v>0</v>
      </c>
      <c r="I393" s="161">
        <f>단가조사표!$Y$7</f>
        <v>109819</v>
      </c>
      <c r="J393" s="161">
        <f t="shared" si="34"/>
        <v>1757</v>
      </c>
      <c r="K393" s="161"/>
      <c r="L393" s="161">
        <f t="shared" si="35"/>
        <v>0</v>
      </c>
      <c r="M393" s="246" t="str">
        <f>단가조사표!$C$7</f>
        <v>조사-001</v>
      </c>
    </row>
    <row r="394" spans="3:13" s="130" customFormat="1" ht="20.100000000000001" customHeight="1">
      <c r="C394" s="125" t="s">
        <v>781</v>
      </c>
      <c r="D394" s="126"/>
      <c r="E394" s="127">
        <v>1</v>
      </c>
      <c r="F394" s="128" t="s">
        <v>777</v>
      </c>
      <c r="G394" s="129">
        <v>3000</v>
      </c>
      <c r="H394" s="161">
        <f t="shared" si="33"/>
        <v>3000</v>
      </c>
      <c r="I394" s="129">
        <v>6000</v>
      </c>
      <c r="J394" s="161">
        <f t="shared" si="34"/>
        <v>6000</v>
      </c>
      <c r="K394" s="161"/>
      <c r="L394" s="161">
        <f t="shared" si="35"/>
        <v>0</v>
      </c>
      <c r="M394" s="246"/>
    </row>
    <row r="395" spans="3:13" s="130" customFormat="1" ht="20.100000000000001" customHeight="1">
      <c r="C395" s="125"/>
      <c r="D395" s="126"/>
      <c r="E395" s="127"/>
      <c r="F395" s="128"/>
      <c r="G395" s="129"/>
      <c r="H395" s="129"/>
      <c r="I395" s="129"/>
      <c r="J395" s="129"/>
      <c r="K395" s="129"/>
      <c r="L395" s="129"/>
      <c r="M395" s="129"/>
    </row>
    <row r="396" spans="3:13" s="130" customFormat="1" ht="20.100000000000001" customHeight="1">
      <c r="C396" s="125"/>
      <c r="D396" s="126"/>
      <c r="E396" s="127"/>
      <c r="F396" s="128"/>
      <c r="G396" s="129"/>
      <c r="H396" s="129"/>
      <c r="I396" s="129"/>
      <c r="J396" s="129"/>
      <c r="K396" s="129"/>
      <c r="L396" s="129"/>
      <c r="M396" s="129"/>
    </row>
    <row r="397" spans="3:13" s="130" customFormat="1" ht="20.100000000000001" customHeight="1">
      <c r="C397" s="125"/>
      <c r="D397" s="126"/>
      <c r="E397" s="127"/>
      <c r="F397" s="128"/>
      <c r="G397" s="129"/>
      <c r="H397" s="129"/>
      <c r="I397" s="129"/>
      <c r="J397" s="129"/>
      <c r="K397" s="129"/>
      <c r="L397" s="129"/>
      <c r="M397" s="129"/>
    </row>
    <row r="398" spans="3:13" s="130" customFormat="1" ht="20.100000000000001" customHeight="1">
      <c r="C398" s="125"/>
      <c r="D398" s="126"/>
      <c r="E398" s="127"/>
      <c r="F398" s="128"/>
      <c r="G398" s="129"/>
      <c r="H398" s="129"/>
      <c r="I398" s="129"/>
      <c r="J398" s="129"/>
      <c r="K398" s="129"/>
      <c r="L398" s="129"/>
      <c r="M398" s="128"/>
    </row>
    <row r="399" spans="3:13" s="136" customFormat="1" ht="20.100000000000001" customHeight="1">
      <c r="C399" s="131" t="s">
        <v>96</v>
      </c>
      <c r="D399" s="132"/>
      <c r="E399" s="133"/>
      <c r="F399" s="134"/>
      <c r="G399" s="135"/>
      <c r="H399" s="135">
        <f>SUM(H383:H398)</f>
        <v>15632</v>
      </c>
      <c r="I399" s="135"/>
      <c r="J399" s="135">
        <f>SUM(J383:J398)</f>
        <v>26869</v>
      </c>
      <c r="K399" s="135"/>
      <c r="L399" s="135">
        <f>SUM(L383:L398)</f>
        <v>0</v>
      </c>
      <c r="M399" s="135"/>
    </row>
    <row r="400" spans="3:13" s="130" customFormat="1" ht="20.100000000000001" customHeight="1">
      <c r="C400" s="125"/>
      <c r="D400" s="126"/>
      <c r="E400" s="127"/>
      <c r="F400" s="128"/>
      <c r="G400" s="129"/>
      <c r="H400" s="129"/>
      <c r="I400" s="129"/>
      <c r="J400" s="129"/>
      <c r="K400" s="129"/>
      <c r="L400" s="129"/>
      <c r="M400" s="129"/>
    </row>
    <row r="401" spans="2:13" s="112" customFormat="1" ht="20.100000000000001" customHeight="1">
      <c r="C401" s="137" t="s">
        <v>82</v>
      </c>
      <c r="D401" s="138"/>
      <c r="E401" s="139"/>
      <c r="F401" s="140"/>
      <c r="G401" s="141"/>
      <c r="H401" s="141"/>
      <c r="I401" s="141"/>
      <c r="J401" s="141"/>
      <c r="K401" s="141"/>
      <c r="L401" s="141"/>
      <c r="M401" s="142"/>
    </row>
    <row r="402" spans="2:13" s="112" customFormat="1" ht="20.100000000000001" customHeight="1">
      <c r="C402" s="113" t="s">
        <v>83</v>
      </c>
      <c r="D402" s="114">
        <f>D377+1</f>
        <v>21</v>
      </c>
      <c r="E402" s="115"/>
      <c r="F402" s="116"/>
      <c r="G402" s="117"/>
      <c r="H402" s="117"/>
      <c r="I402" s="117"/>
      <c r="J402" s="117"/>
      <c r="K402" s="117"/>
      <c r="L402" s="117"/>
      <c r="M402" s="118"/>
    </row>
    <row r="403" spans="2:13" s="112" customFormat="1" ht="20.100000000000001" customHeight="1">
      <c r="C403" s="119" t="s">
        <v>84</v>
      </c>
      <c r="D403" s="120" t="s">
        <v>522</v>
      </c>
      <c r="E403" s="121" t="s">
        <v>524</v>
      </c>
      <c r="F403" s="116"/>
      <c r="G403" s="117"/>
      <c r="H403" s="117"/>
      <c r="I403" s="117"/>
      <c r="J403" s="117"/>
      <c r="K403" s="117"/>
      <c r="L403" s="117"/>
      <c r="M403" s="118"/>
    </row>
    <row r="404" spans="2:13" s="112" customFormat="1" ht="20.100000000000001" customHeight="1">
      <c r="C404" s="119" t="s">
        <v>85</v>
      </c>
      <c r="D404" s="120" t="s">
        <v>68</v>
      </c>
      <c r="E404" s="115"/>
      <c r="F404" s="116"/>
      <c r="G404" s="117"/>
      <c r="H404" s="122" t="s">
        <v>168</v>
      </c>
      <c r="I404" s="117"/>
      <c r="J404" s="122" t="s">
        <v>92</v>
      </c>
      <c r="K404" s="117"/>
      <c r="L404" s="122" t="s">
        <v>87</v>
      </c>
      <c r="M404" s="118" t="s">
        <v>88</v>
      </c>
    </row>
    <row r="405" spans="2:13" s="112" customFormat="1" ht="20.100000000000001" customHeight="1">
      <c r="C405" s="119"/>
      <c r="D405" s="120"/>
      <c r="E405" s="115"/>
      <c r="F405" s="116"/>
      <c r="G405" s="117"/>
      <c r="H405" s="122">
        <f>H412</f>
        <v>4817</v>
      </c>
      <c r="I405" s="122"/>
      <c r="J405" s="122">
        <f>J412</f>
        <v>3624</v>
      </c>
      <c r="K405" s="122"/>
      <c r="L405" s="122">
        <f>L412</f>
        <v>0</v>
      </c>
      <c r="M405" s="118">
        <f>J405+H405+L405</f>
        <v>8441</v>
      </c>
    </row>
    <row r="406" spans="2:13" s="123" customFormat="1" ht="20.100000000000001" customHeight="1">
      <c r="B406" s="123">
        <v>0</v>
      </c>
      <c r="C406" s="411" t="s">
        <v>89</v>
      </c>
      <c r="D406" s="412" t="s">
        <v>90</v>
      </c>
      <c r="E406" s="413" t="s">
        <v>1</v>
      </c>
      <c r="F406" s="410" t="s">
        <v>0</v>
      </c>
      <c r="G406" s="414" t="s">
        <v>91</v>
      </c>
      <c r="H406" s="415"/>
      <c r="I406" s="414" t="s">
        <v>92</v>
      </c>
      <c r="J406" s="415"/>
      <c r="K406" s="414" t="s">
        <v>93</v>
      </c>
      <c r="L406" s="415"/>
      <c r="M406" s="410" t="s">
        <v>2</v>
      </c>
    </row>
    <row r="407" spans="2:13" s="123" customFormat="1" ht="20.100000000000001" customHeight="1">
      <c r="B407" s="123">
        <v>0</v>
      </c>
      <c r="C407" s="411"/>
      <c r="D407" s="412"/>
      <c r="E407" s="413"/>
      <c r="F407" s="410"/>
      <c r="G407" s="194" t="s">
        <v>94</v>
      </c>
      <c r="H407" s="194" t="s">
        <v>95</v>
      </c>
      <c r="I407" s="194" t="s">
        <v>94</v>
      </c>
      <c r="J407" s="194" t="s">
        <v>95</v>
      </c>
      <c r="K407" s="194" t="s">
        <v>94</v>
      </c>
      <c r="L407" s="194" t="s">
        <v>95</v>
      </c>
      <c r="M407" s="410"/>
    </row>
    <row r="408" spans="2:13" s="130" customFormat="1" ht="20.100000000000001" customHeight="1">
      <c r="C408" s="162" t="s">
        <v>644</v>
      </c>
      <c r="D408" s="126"/>
      <c r="E408" s="127">
        <f>0.05*510</f>
        <v>25.5</v>
      </c>
      <c r="F408" s="128" t="s">
        <v>646</v>
      </c>
      <c r="G408" s="129">
        <f>단가조사표!$Y$46</f>
        <v>135</v>
      </c>
      <c r="H408" s="129">
        <f>INT(E408*G408)</f>
        <v>3442</v>
      </c>
      <c r="I408" s="129"/>
      <c r="J408" s="129">
        <f>INT(E408*I408)</f>
        <v>0</v>
      </c>
      <c r="K408" s="129"/>
      <c r="L408" s="129">
        <f>INT(E408*K408)</f>
        <v>0</v>
      </c>
      <c r="M408" s="128" t="str">
        <f>단가조사표!$C$46</f>
        <v>조사-039</v>
      </c>
    </row>
    <row r="409" spans="2:13" s="130" customFormat="1" ht="20.100000000000001" customHeight="1">
      <c r="C409" s="162" t="s">
        <v>645</v>
      </c>
      <c r="D409" s="126"/>
      <c r="E409" s="127">
        <f>0.05*1.1</f>
        <v>5.5000000000000007E-2</v>
      </c>
      <c r="F409" s="128" t="s">
        <v>647</v>
      </c>
      <c r="G409" s="129">
        <f>단가조사표!$Y$47</f>
        <v>25000</v>
      </c>
      <c r="H409" s="129">
        <f>INT(E409*G409)</f>
        <v>1375</v>
      </c>
      <c r="I409" s="129"/>
      <c r="J409" s="129">
        <f>INT(E409*I409)</f>
        <v>0</v>
      </c>
      <c r="K409" s="129"/>
      <c r="L409" s="129">
        <f>INT(E409*K409)</f>
        <v>0</v>
      </c>
      <c r="M409" s="128" t="str">
        <f>단가조사표!$C$47</f>
        <v>조사-040</v>
      </c>
    </row>
    <row r="410" spans="2:13" s="130" customFormat="1" ht="20.100000000000001" customHeight="1">
      <c r="C410" s="125" t="s">
        <v>123</v>
      </c>
      <c r="D410" s="126"/>
      <c r="E410" s="127">
        <f>0.05*0.66</f>
        <v>3.3000000000000002E-2</v>
      </c>
      <c r="F410" s="128" t="s">
        <v>122</v>
      </c>
      <c r="G410" s="129"/>
      <c r="H410" s="129">
        <f t="shared" ref="H410" si="36">INT(E410*G410)</f>
        <v>0</v>
      </c>
      <c r="I410" s="129">
        <f>단가조사표!$Y$7</f>
        <v>109819</v>
      </c>
      <c r="J410" s="129">
        <f t="shared" ref="J410" si="37">INT(E410*I410)</f>
        <v>3624</v>
      </c>
      <c r="K410" s="129"/>
      <c r="L410" s="129">
        <f t="shared" ref="L410" si="38">INT(E410*K410)</f>
        <v>0</v>
      </c>
      <c r="M410" s="128" t="str">
        <f>단가조사표!$C$7</f>
        <v>조사-001</v>
      </c>
    </row>
    <row r="411" spans="2:13" s="130" customFormat="1" ht="20.100000000000001" customHeight="1">
      <c r="C411" s="125"/>
      <c r="D411" s="126"/>
      <c r="E411" s="127"/>
      <c r="F411" s="128"/>
      <c r="G411" s="129"/>
      <c r="H411" s="129"/>
      <c r="I411" s="129"/>
      <c r="J411" s="129"/>
      <c r="K411" s="129"/>
      <c r="L411" s="129"/>
      <c r="M411" s="128"/>
    </row>
    <row r="412" spans="2:13" s="172" customFormat="1" ht="20.100000000000001" customHeight="1">
      <c r="C412" s="173" t="s">
        <v>96</v>
      </c>
      <c r="D412" s="174"/>
      <c r="E412" s="175"/>
      <c r="F412" s="176"/>
      <c r="G412" s="177"/>
      <c r="H412" s="177">
        <f>SUM(H408:H411)</f>
        <v>4817</v>
      </c>
      <c r="I412" s="177"/>
      <c r="J412" s="177">
        <f>SUM(J408:J411)</f>
        <v>3624</v>
      </c>
      <c r="K412" s="177"/>
      <c r="L412" s="177">
        <f>SUM(L408:L411)</f>
        <v>0</v>
      </c>
      <c r="M412" s="177"/>
    </row>
    <row r="413" spans="2:13" s="130" customFormat="1" ht="20.100000000000001" customHeight="1">
      <c r="C413" s="125"/>
      <c r="D413" s="126"/>
      <c r="E413" s="127"/>
      <c r="F413" s="128"/>
      <c r="G413" s="129"/>
      <c r="H413" s="129"/>
      <c r="I413" s="129"/>
      <c r="J413" s="129"/>
      <c r="K413" s="129"/>
      <c r="L413" s="129"/>
      <c r="M413" s="129"/>
    </row>
    <row r="414" spans="2:13" s="112" customFormat="1" ht="20.100000000000001" customHeight="1">
      <c r="C414" s="137" t="s">
        <v>82</v>
      </c>
      <c r="D414" s="138"/>
      <c r="E414" s="139"/>
      <c r="F414" s="140"/>
      <c r="G414" s="141"/>
      <c r="H414" s="141"/>
      <c r="I414" s="141"/>
      <c r="J414" s="141"/>
      <c r="K414" s="141"/>
      <c r="L414" s="141"/>
      <c r="M414" s="142"/>
    </row>
    <row r="415" spans="2:13" s="112" customFormat="1" ht="20.100000000000001" customHeight="1">
      <c r="C415" s="113" t="s">
        <v>83</v>
      </c>
      <c r="D415" s="114">
        <f>D402+1</f>
        <v>22</v>
      </c>
      <c r="E415" s="115"/>
      <c r="F415" s="116"/>
      <c r="G415" s="117"/>
      <c r="H415" s="117"/>
      <c r="I415" s="117"/>
      <c r="J415" s="117"/>
      <c r="K415" s="117"/>
      <c r="L415" s="117"/>
      <c r="M415" s="118"/>
    </row>
    <row r="416" spans="2:13" s="112" customFormat="1" ht="20.100000000000001" customHeight="1">
      <c r="C416" s="119" t="s">
        <v>84</v>
      </c>
      <c r="D416" s="120" t="s">
        <v>568</v>
      </c>
      <c r="E416" s="121" t="s">
        <v>565</v>
      </c>
      <c r="F416" s="116"/>
      <c r="G416" s="117"/>
      <c r="H416" s="117"/>
      <c r="I416" s="117"/>
      <c r="J416" s="117"/>
      <c r="K416" s="117" t="s">
        <v>441</v>
      </c>
      <c r="L416" s="117"/>
      <c r="M416" s="118"/>
    </row>
    <row r="417" spans="2:13" s="112" customFormat="1" ht="20.100000000000001" customHeight="1">
      <c r="C417" s="119" t="s">
        <v>85</v>
      </c>
      <c r="D417" s="120" t="s">
        <v>656</v>
      </c>
      <c r="E417" s="115"/>
      <c r="F417" s="116"/>
      <c r="G417" s="117"/>
      <c r="H417" s="122" t="s">
        <v>168</v>
      </c>
      <c r="I417" s="117"/>
      <c r="J417" s="122" t="s">
        <v>92</v>
      </c>
      <c r="K417" s="117"/>
      <c r="L417" s="122" t="s">
        <v>87</v>
      </c>
      <c r="M417" s="118" t="s">
        <v>88</v>
      </c>
    </row>
    <row r="418" spans="2:13" s="112" customFormat="1" ht="20.100000000000001" customHeight="1">
      <c r="C418" s="119"/>
      <c r="D418" s="120"/>
      <c r="E418" s="115"/>
      <c r="F418" s="116"/>
      <c r="G418" s="117"/>
      <c r="H418" s="122">
        <f>H424</f>
        <v>12305</v>
      </c>
      <c r="I418" s="122"/>
      <c r="J418" s="122">
        <f>J424</f>
        <v>58832</v>
      </c>
      <c r="K418" s="122"/>
      <c r="L418" s="122">
        <f>L424</f>
        <v>1901</v>
      </c>
      <c r="M418" s="118">
        <f>J418+H418+L418</f>
        <v>73038</v>
      </c>
    </row>
    <row r="419" spans="2:13" s="123" customFormat="1" ht="20.100000000000001" customHeight="1">
      <c r="B419" s="123">
        <v>0</v>
      </c>
      <c r="C419" s="411" t="s">
        <v>89</v>
      </c>
      <c r="D419" s="412" t="s">
        <v>90</v>
      </c>
      <c r="E419" s="413" t="s">
        <v>1</v>
      </c>
      <c r="F419" s="410" t="s">
        <v>0</v>
      </c>
      <c r="G419" s="414" t="s">
        <v>91</v>
      </c>
      <c r="H419" s="415"/>
      <c r="I419" s="414" t="s">
        <v>92</v>
      </c>
      <c r="J419" s="415"/>
      <c r="K419" s="414" t="s">
        <v>93</v>
      </c>
      <c r="L419" s="415"/>
      <c r="M419" s="410" t="s">
        <v>2</v>
      </c>
    </row>
    <row r="420" spans="2:13" s="123" customFormat="1" ht="20.100000000000001" customHeight="1">
      <c r="B420" s="123">
        <v>0</v>
      </c>
      <c r="C420" s="411"/>
      <c r="D420" s="412"/>
      <c r="E420" s="413"/>
      <c r="F420" s="410"/>
      <c r="G420" s="194" t="s">
        <v>94</v>
      </c>
      <c r="H420" s="194" t="s">
        <v>95</v>
      </c>
      <c r="I420" s="194" t="s">
        <v>94</v>
      </c>
      <c r="J420" s="194" t="s">
        <v>95</v>
      </c>
      <c r="K420" s="194" t="s">
        <v>94</v>
      </c>
      <c r="L420" s="194" t="s">
        <v>95</v>
      </c>
      <c r="M420" s="410"/>
    </row>
    <row r="421" spans="2:13" s="130" customFormat="1" ht="20.100000000000001" customHeight="1">
      <c r="C421" s="125" t="s">
        <v>653</v>
      </c>
      <c r="D421" s="126" t="s">
        <v>565</v>
      </c>
      <c r="E421" s="127">
        <f>1*1.05</f>
        <v>1.05</v>
      </c>
      <c r="F421" s="128" t="s">
        <v>656</v>
      </c>
      <c r="G421" s="129">
        <f>단가조사표!$Y$50</f>
        <v>10720</v>
      </c>
      <c r="H421" s="129">
        <f>INT(E421*G421)</f>
        <v>11256</v>
      </c>
      <c r="I421" s="129"/>
      <c r="J421" s="129">
        <f>INT(E421*I421)</f>
        <v>0</v>
      </c>
      <c r="K421" s="129"/>
      <c r="L421" s="129">
        <f>INT(E421*K421)</f>
        <v>0</v>
      </c>
      <c r="M421" s="128" t="str">
        <f>단가조사표!$C$50</f>
        <v>조사-043</v>
      </c>
    </row>
    <row r="422" spans="2:13" s="130" customFormat="1" ht="20.100000000000001" customHeight="1">
      <c r="C422" s="125" t="s">
        <v>136</v>
      </c>
      <c r="D422" s="126" t="s">
        <v>142</v>
      </c>
      <c r="E422" s="127">
        <f>13.08*E421/1.05*0.845</f>
        <v>11.0526</v>
      </c>
      <c r="F422" s="128" t="s">
        <v>137</v>
      </c>
      <c r="G422" s="129">
        <f>$H$70</f>
        <v>95</v>
      </c>
      <c r="H422" s="129">
        <f>INT(E422*G422)</f>
        <v>1049</v>
      </c>
      <c r="I422" s="129">
        <f>$J$70</f>
        <v>5323</v>
      </c>
      <c r="J422" s="129">
        <f>INT(E422*I422)</f>
        <v>58832</v>
      </c>
      <c r="K422" s="129">
        <f>$L$70</f>
        <v>172</v>
      </c>
      <c r="L422" s="129">
        <f>INT(E422*K422)</f>
        <v>1901</v>
      </c>
      <c r="M422" s="144">
        <f>$D$52</f>
        <v>4</v>
      </c>
    </row>
    <row r="423" spans="2:13" s="130" customFormat="1" ht="20.100000000000001" customHeight="1">
      <c r="C423" s="125"/>
      <c r="D423" s="126"/>
      <c r="E423" s="127"/>
      <c r="F423" s="128"/>
      <c r="G423" s="129"/>
      <c r="H423" s="129"/>
      <c r="I423" s="129"/>
      <c r="J423" s="129"/>
      <c r="K423" s="129"/>
      <c r="L423" s="129"/>
      <c r="M423" s="129"/>
    </row>
    <row r="424" spans="2:13" s="172" customFormat="1" ht="20.100000000000001" customHeight="1">
      <c r="C424" s="173" t="s">
        <v>96</v>
      </c>
      <c r="D424" s="174"/>
      <c r="E424" s="175"/>
      <c r="F424" s="176"/>
      <c r="G424" s="177"/>
      <c r="H424" s="177">
        <f>SUM(H421:H423)</f>
        <v>12305</v>
      </c>
      <c r="I424" s="177"/>
      <c r="J424" s="177">
        <f>SUM(J421:J423)</f>
        <v>58832</v>
      </c>
      <c r="K424" s="177"/>
      <c r="L424" s="177">
        <f>SUM(L421:L423)</f>
        <v>1901</v>
      </c>
      <c r="M424" s="177"/>
    </row>
    <row r="425" spans="2:13" s="130" customFormat="1" ht="20.100000000000001" customHeight="1">
      <c r="C425" s="125"/>
      <c r="D425" s="126"/>
      <c r="E425" s="127"/>
      <c r="F425" s="128"/>
      <c r="G425" s="129"/>
      <c r="H425" s="129"/>
      <c r="I425" s="129"/>
      <c r="J425" s="129"/>
      <c r="K425" s="129"/>
      <c r="L425" s="129"/>
      <c r="M425" s="129"/>
    </row>
    <row r="426" spans="2:13" s="112" customFormat="1" ht="20.100000000000001" customHeight="1">
      <c r="C426" s="137" t="s">
        <v>203</v>
      </c>
      <c r="D426" s="138"/>
      <c r="E426" s="139"/>
      <c r="F426" s="140"/>
      <c r="G426" s="141"/>
      <c r="H426" s="141"/>
      <c r="I426" s="141"/>
      <c r="J426" s="141"/>
      <c r="K426" s="141"/>
      <c r="L426" s="141"/>
      <c r="M426" s="142"/>
    </row>
    <row r="427" spans="2:13" s="112" customFormat="1" ht="20.100000000000001" customHeight="1">
      <c r="C427" s="113" t="s">
        <v>204</v>
      </c>
      <c r="D427" s="114">
        <f>D415+1</f>
        <v>23</v>
      </c>
      <c r="E427" s="115"/>
      <c r="F427" s="116"/>
      <c r="G427" s="117"/>
      <c r="H427" s="117"/>
      <c r="I427" s="117"/>
      <c r="J427" s="117"/>
      <c r="K427" s="117"/>
      <c r="L427" s="117"/>
      <c r="M427" s="118"/>
    </row>
    <row r="428" spans="2:13" s="112" customFormat="1" ht="20.100000000000001" customHeight="1">
      <c r="C428" s="119" t="s">
        <v>191</v>
      </c>
      <c r="D428" s="120" t="s">
        <v>568</v>
      </c>
      <c r="E428" s="121" t="s">
        <v>563</v>
      </c>
      <c r="F428" s="116"/>
      <c r="G428" s="117"/>
      <c r="H428" s="117"/>
      <c r="I428" s="117"/>
      <c r="J428" s="117"/>
      <c r="K428" s="117" t="s">
        <v>441</v>
      </c>
      <c r="L428" s="117"/>
      <c r="M428" s="118"/>
    </row>
    <row r="429" spans="2:13" s="112" customFormat="1" ht="20.100000000000001" customHeight="1">
      <c r="C429" s="119" t="s">
        <v>192</v>
      </c>
      <c r="D429" s="120" t="s">
        <v>656</v>
      </c>
      <c r="E429" s="115"/>
      <c r="F429" s="116"/>
      <c r="G429" s="117"/>
      <c r="H429" s="122" t="s">
        <v>168</v>
      </c>
      <c r="I429" s="117"/>
      <c r="J429" s="122" t="s">
        <v>92</v>
      </c>
      <c r="K429" s="117"/>
      <c r="L429" s="122" t="s">
        <v>87</v>
      </c>
      <c r="M429" s="118" t="s">
        <v>88</v>
      </c>
    </row>
    <row r="430" spans="2:13" s="112" customFormat="1" ht="20.100000000000001" customHeight="1">
      <c r="C430" s="119"/>
      <c r="D430" s="120"/>
      <c r="E430" s="115"/>
      <c r="F430" s="116"/>
      <c r="G430" s="117"/>
      <c r="H430" s="122">
        <f>H437</f>
        <v>18952</v>
      </c>
      <c r="I430" s="122"/>
      <c r="J430" s="122">
        <f>J437</f>
        <v>90633</v>
      </c>
      <c r="K430" s="122"/>
      <c r="L430" s="122">
        <f>L437</f>
        <v>2928</v>
      </c>
      <c r="M430" s="118">
        <f>J430+H430+L430</f>
        <v>112513</v>
      </c>
    </row>
    <row r="431" spans="2:13" s="123" customFormat="1" ht="20.100000000000001" customHeight="1">
      <c r="B431" s="123">
        <v>0</v>
      </c>
      <c r="C431" s="411" t="s">
        <v>199</v>
      </c>
      <c r="D431" s="412" t="s">
        <v>90</v>
      </c>
      <c r="E431" s="413" t="s">
        <v>1</v>
      </c>
      <c r="F431" s="410" t="s">
        <v>0</v>
      </c>
      <c r="G431" s="414" t="s">
        <v>200</v>
      </c>
      <c r="H431" s="415"/>
      <c r="I431" s="414" t="s">
        <v>92</v>
      </c>
      <c r="J431" s="415"/>
      <c r="K431" s="414" t="s">
        <v>93</v>
      </c>
      <c r="L431" s="415"/>
      <c r="M431" s="410" t="s">
        <v>2</v>
      </c>
    </row>
    <row r="432" spans="2:13" s="123" customFormat="1" ht="20.100000000000001" customHeight="1">
      <c r="B432" s="123">
        <v>0</v>
      </c>
      <c r="C432" s="411"/>
      <c r="D432" s="412"/>
      <c r="E432" s="413"/>
      <c r="F432" s="410"/>
      <c r="G432" s="124" t="s">
        <v>94</v>
      </c>
      <c r="H432" s="124" t="s">
        <v>95</v>
      </c>
      <c r="I432" s="124" t="s">
        <v>94</v>
      </c>
      <c r="J432" s="124" t="s">
        <v>95</v>
      </c>
      <c r="K432" s="124" t="s">
        <v>94</v>
      </c>
      <c r="L432" s="124" t="s">
        <v>95</v>
      </c>
      <c r="M432" s="410"/>
    </row>
    <row r="433" spans="2:13" s="130" customFormat="1" ht="20.100000000000001" customHeight="1">
      <c r="C433" s="125" t="s">
        <v>653</v>
      </c>
      <c r="D433" s="126" t="s">
        <v>563</v>
      </c>
      <c r="E433" s="127">
        <f>1*1.05</f>
        <v>1.05</v>
      </c>
      <c r="F433" s="128" t="s">
        <v>656</v>
      </c>
      <c r="G433" s="129">
        <f>단가조사표!$Y$51</f>
        <v>16510</v>
      </c>
      <c r="H433" s="129">
        <f>INT(E433*G433)</f>
        <v>17335</v>
      </c>
      <c r="I433" s="129"/>
      <c r="J433" s="129">
        <f>INT(E433*I433)</f>
        <v>0</v>
      </c>
      <c r="K433" s="129"/>
      <c r="L433" s="129">
        <f>INT(E433*K433)</f>
        <v>0</v>
      </c>
      <c r="M433" s="128" t="str">
        <f>단가조사표!$C$51</f>
        <v>조사-044</v>
      </c>
    </row>
    <row r="434" spans="2:13" s="130" customFormat="1" ht="20.100000000000001" customHeight="1">
      <c r="C434" s="125" t="s">
        <v>136</v>
      </c>
      <c r="D434" s="126" t="s">
        <v>142</v>
      </c>
      <c r="E434" s="127">
        <f>20.15*E433/1.05*0.845</f>
        <v>17.02675</v>
      </c>
      <c r="F434" s="128" t="s">
        <v>137</v>
      </c>
      <c r="G434" s="129">
        <f>$H$70</f>
        <v>95</v>
      </c>
      <c r="H434" s="129">
        <f>INT(E434*G434)</f>
        <v>1617</v>
      </c>
      <c r="I434" s="129">
        <f>$J$70</f>
        <v>5323</v>
      </c>
      <c r="J434" s="129">
        <f>INT(E434*I434)</f>
        <v>90633</v>
      </c>
      <c r="K434" s="129">
        <f>$L$70</f>
        <v>172</v>
      </c>
      <c r="L434" s="129">
        <f>INT(E434*K434)</f>
        <v>2928</v>
      </c>
      <c r="M434" s="144">
        <f>$D$52</f>
        <v>4</v>
      </c>
    </row>
    <row r="435" spans="2:13" s="166" customFormat="1" ht="20.100000000000001" customHeight="1">
      <c r="C435" s="162"/>
      <c r="D435" s="244"/>
      <c r="E435" s="243"/>
      <c r="F435" s="246"/>
      <c r="G435" s="161"/>
      <c r="H435" s="161"/>
      <c r="I435" s="161"/>
      <c r="J435" s="161"/>
      <c r="K435" s="161"/>
      <c r="L435" s="161"/>
      <c r="M435" s="246"/>
    </row>
    <row r="436" spans="2:13" s="166" customFormat="1" ht="20.100000000000001" customHeight="1">
      <c r="C436" s="162"/>
      <c r="D436" s="244"/>
      <c r="E436" s="243"/>
      <c r="F436" s="246"/>
      <c r="G436" s="161"/>
      <c r="H436" s="161"/>
      <c r="I436" s="161"/>
      <c r="J436" s="161"/>
      <c r="K436" s="161"/>
      <c r="L436" s="161"/>
      <c r="M436" s="246"/>
    </row>
    <row r="437" spans="2:13" s="172" customFormat="1" ht="20.100000000000001" customHeight="1">
      <c r="C437" s="173" t="s">
        <v>96</v>
      </c>
      <c r="D437" s="174"/>
      <c r="E437" s="175"/>
      <c r="F437" s="176"/>
      <c r="G437" s="177"/>
      <c r="H437" s="177">
        <f>SUM(H433:H436)</f>
        <v>18952</v>
      </c>
      <c r="I437" s="177"/>
      <c r="J437" s="177">
        <f>SUM(J433:J436)</f>
        <v>90633</v>
      </c>
      <c r="K437" s="177"/>
      <c r="L437" s="177">
        <f>SUM(L433:L436)</f>
        <v>2928</v>
      </c>
      <c r="M437" s="177"/>
    </row>
    <row r="438" spans="2:13" s="130" customFormat="1" ht="20.100000000000001" customHeight="1">
      <c r="C438" s="125"/>
      <c r="D438" s="126"/>
      <c r="E438" s="127"/>
      <c r="F438" s="128"/>
      <c r="G438" s="129"/>
      <c r="H438" s="129"/>
      <c r="I438" s="129"/>
      <c r="J438" s="129"/>
      <c r="K438" s="129"/>
      <c r="L438" s="129"/>
      <c r="M438" s="129"/>
    </row>
    <row r="439" spans="2:13" s="112" customFormat="1" ht="20.100000000000001" customHeight="1">
      <c r="C439" s="137" t="s">
        <v>99</v>
      </c>
      <c r="D439" s="138"/>
      <c r="E439" s="139"/>
      <c r="F439" s="140"/>
      <c r="G439" s="141"/>
      <c r="H439" s="141"/>
      <c r="I439" s="141"/>
      <c r="J439" s="141"/>
      <c r="K439" s="141"/>
      <c r="L439" s="141"/>
      <c r="M439" s="142"/>
    </row>
    <row r="440" spans="2:13" s="112" customFormat="1" ht="20.100000000000001" customHeight="1">
      <c r="C440" s="113" t="s">
        <v>83</v>
      </c>
      <c r="D440" s="114">
        <f>D427+1</f>
        <v>24</v>
      </c>
      <c r="E440" s="115"/>
      <c r="F440" s="116"/>
      <c r="G440" s="117"/>
      <c r="H440" s="117"/>
      <c r="I440" s="117"/>
      <c r="J440" s="117"/>
      <c r="K440" s="117"/>
      <c r="L440" s="117"/>
      <c r="M440" s="118"/>
    </row>
    <row r="441" spans="2:13" s="112" customFormat="1" ht="20.100000000000001" customHeight="1">
      <c r="C441" s="119" t="s">
        <v>84</v>
      </c>
      <c r="D441" s="120" t="s">
        <v>147</v>
      </c>
      <c r="E441" s="121" t="s">
        <v>658</v>
      </c>
      <c r="F441" s="116"/>
      <c r="G441" s="117"/>
      <c r="H441" s="117"/>
      <c r="I441" s="117"/>
      <c r="J441" s="117"/>
      <c r="K441" s="117" t="s">
        <v>441</v>
      </c>
      <c r="L441" s="117"/>
      <c r="M441" s="118"/>
    </row>
    <row r="442" spans="2:13" s="112" customFormat="1" ht="20.100000000000001" customHeight="1">
      <c r="C442" s="119" t="s">
        <v>85</v>
      </c>
      <c r="D442" s="120" t="s">
        <v>661</v>
      </c>
      <c r="E442" s="115"/>
      <c r="F442" s="116"/>
      <c r="G442" s="117"/>
      <c r="H442" s="122" t="s">
        <v>168</v>
      </c>
      <c r="I442" s="117"/>
      <c r="J442" s="122" t="s">
        <v>92</v>
      </c>
      <c r="K442" s="117"/>
      <c r="L442" s="122" t="s">
        <v>87</v>
      </c>
      <c r="M442" s="118" t="s">
        <v>88</v>
      </c>
    </row>
    <row r="443" spans="2:13" s="112" customFormat="1" ht="20.100000000000001" customHeight="1">
      <c r="C443" s="119"/>
      <c r="D443" s="120"/>
      <c r="E443" s="115"/>
      <c r="F443" s="116"/>
      <c r="G443" s="117"/>
      <c r="H443" s="122">
        <f>H449</f>
        <v>25488</v>
      </c>
      <c r="I443" s="122"/>
      <c r="J443" s="122">
        <f>J449</f>
        <v>120775</v>
      </c>
      <c r="K443" s="122"/>
      <c r="L443" s="122">
        <f>L449</f>
        <v>3902</v>
      </c>
      <c r="M443" s="118">
        <f>J443+H443+L443</f>
        <v>150165</v>
      </c>
    </row>
    <row r="444" spans="2:13" s="123" customFormat="1" ht="20.100000000000001" customHeight="1">
      <c r="B444" s="123">
        <v>0</v>
      </c>
      <c r="C444" s="411" t="s">
        <v>89</v>
      </c>
      <c r="D444" s="412" t="s">
        <v>90</v>
      </c>
      <c r="E444" s="413" t="s">
        <v>1</v>
      </c>
      <c r="F444" s="410" t="s">
        <v>0</v>
      </c>
      <c r="G444" s="414" t="s">
        <v>91</v>
      </c>
      <c r="H444" s="415"/>
      <c r="I444" s="414" t="s">
        <v>92</v>
      </c>
      <c r="J444" s="415"/>
      <c r="K444" s="414" t="s">
        <v>93</v>
      </c>
      <c r="L444" s="415"/>
      <c r="M444" s="410" t="s">
        <v>2</v>
      </c>
    </row>
    <row r="445" spans="2:13" s="123" customFormat="1" ht="20.100000000000001" customHeight="1">
      <c r="B445" s="123">
        <v>0</v>
      </c>
      <c r="C445" s="411"/>
      <c r="D445" s="412"/>
      <c r="E445" s="413"/>
      <c r="F445" s="410"/>
      <c r="G445" s="378" t="s">
        <v>94</v>
      </c>
      <c r="H445" s="378" t="s">
        <v>95</v>
      </c>
      <c r="I445" s="378" t="s">
        <v>94</v>
      </c>
      <c r="J445" s="378" t="s">
        <v>95</v>
      </c>
      <c r="K445" s="378" t="s">
        <v>94</v>
      </c>
      <c r="L445" s="378" t="s">
        <v>95</v>
      </c>
      <c r="M445" s="410"/>
    </row>
    <row r="446" spans="2:13" s="130" customFormat="1" ht="20.100000000000001" customHeight="1">
      <c r="C446" s="125" t="s">
        <v>567</v>
      </c>
      <c r="D446" s="126" t="s">
        <v>658</v>
      </c>
      <c r="E446" s="127">
        <f>(79.8/(1.219*2.438))*1*1.1</f>
        <v>29.536441400548192</v>
      </c>
      <c r="F446" s="128" t="s">
        <v>137</v>
      </c>
      <c r="G446" s="129">
        <f>단가조사표!$Y$52</f>
        <v>790</v>
      </c>
      <c r="H446" s="129">
        <f>INT(E446*G446)</f>
        <v>23333</v>
      </c>
      <c r="I446" s="129"/>
      <c r="J446" s="129">
        <f>INT(E446*I446)</f>
        <v>0</v>
      </c>
      <c r="K446" s="129"/>
      <c r="L446" s="129">
        <f>INT(E446*K446)</f>
        <v>0</v>
      </c>
      <c r="M446" s="128" t="str">
        <f>단가조사표!$C$52</f>
        <v>조사-045</v>
      </c>
    </row>
    <row r="447" spans="2:13" s="130" customFormat="1" ht="20.100000000000001" customHeight="1">
      <c r="C447" s="125" t="s">
        <v>136</v>
      </c>
      <c r="D447" s="126" t="s">
        <v>142</v>
      </c>
      <c r="E447" s="127">
        <f>(79.8/(1.219*2.438))*0.845</f>
        <v>22.689357257693835</v>
      </c>
      <c r="F447" s="128" t="s">
        <v>137</v>
      </c>
      <c r="G447" s="129">
        <f>$H$70</f>
        <v>95</v>
      </c>
      <c r="H447" s="129">
        <f>INT(E447*G447)</f>
        <v>2155</v>
      </c>
      <c r="I447" s="129">
        <f>$J$70</f>
        <v>5323</v>
      </c>
      <c r="J447" s="129">
        <f>INT(E447*I447)</f>
        <v>120775</v>
      </c>
      <c r="K447" s="129">
        <f>$L$70</f>
        <v>172</v>
      </c>
      <c r="L447" s="129">
        <f>INT(E447*K447)</f>
        <v>3902</v>
      </c>
      <c r="M447" s="144">
        <f>$D$52</f>
        <v>4</v>
      </c>
    </row>
    <row r="448" spans="2:13" s="166" customFormat="1" ht="20.100000000000001" customHeight="1">
      <c r="C448" s="162"/>
      <c r="D448" s="244"/>
      <c r="E448" s="243"/>
      <c r="F448" s="246"/>
      <c r="G448" s="161"/>
      <c r="H448" s="161"/>
      <c r="I448" s="161"/>
      <c r="J448" s="161"/>
      <c r="K448" s="161"/>
      <c r="L448" s="161"/>
      <c r="M448" s="246"/>
    </row>
    <row r="449" spans="2:13" s="172" customFormat="1" ht="20.100000000000001" customHeight="1">
      <c r="C449" s="173" t="s">
        <v>96</v>
      </c>
      <c r="D449" s="174"/>
      <c r="E449" s="175"/>
      <c r="F449" s="176"/>
      <c r="G449" s="177"/>
      <c r="H449" s="177">
        <f>SUM(H446:H448)</f>
        <v>25488</v>
      </c>
      <c r="I449" s="177"/>
      <c r="J449" s="177">
        <f>SUM(J446:J448)</f>
        <v>120775</v>
      </c>
      <c r="K449" s="177"/>
      <c r="L449" s="177">
        <f>SUM(L446:L448)</f>
        <v>3902</v>
      </c>
      <c r="M449" s="177"/>
    </row>
    <row r="450" spans="2:13" s="130" customFormat="1" ht="20.100000000000001" customHeight="1">
      <c r="C450" s="125"/>
      <c r="D450" s="126"/>
      <c r="E450" s="127"/>
      <c r="F450" s="128"/>
      <c r="G450" s="129"/>
      <c r="H450" s="129"/>
      <c r="I450" s="129"/>
      <c r="J450" s="129"/>
      <c r="K450" s="129"/>
      <c r="L450" s="129"/>
      <c r="M450" s="129"/>
    </row>
    <row r="451" spans="2:13" s="112" customFormat="1" ht="20.100000000000001" customHeight="1">
      <c r="C451" s="137" t="s">
        <v>82</v>
      </c>
      <c r="D451" s="138"/>
      <c r="E451" s="139"/>
      <c r="F451" s="140"/>
      <c r="G451" s="141"/>
      <c r="H451" s="141"/>
      <c r="I451" s="141"/>
      <c r="J451" s="141"/>
      <c r="K451" s="141"/>
      <c r="L451" s="141"/>
      <c r="M451" s="142"/>
    </row>
    <row r="452" spans="2:13" s="112" customFormat="1" ht="20.100000000000001" customHeight="1">
      <c r="C452" s="113" t="s">
        <v>83</v>
      </c>
      <c r="D452" s="114">
        <f>D440+1</f>
        <v>25</v>
      </c>
      <c r="E452" s="115"/>
      <c r="F452" s="116"/>
      <c r="G452" s="117"/>
      <c r="H452" s="117"/>
      <c r="I452" s="117"/>
      <c r="J452" s="117"/>
      <c r="K452" s="117"/>
      <c r="L452" s="117"/>
      <c r="M452" s="118"/>
    </row>
    <row r="453" spans="2:13" s="112" customFormat="1" ht="20.100000000000001" customHeight="1">
      <c r="C453" s="119" t="s">
        <v>84</v>
      </c>
      <c r="D453" s="120" t="s">
        <v>310</v>
      </c>
      <c r="E453" s="121" t="s">
        <v>311</v>
      </c>
      <c r="F453" s="116"/>
      <c r="G453" s="117"/>
      <c r="H453" s="117"/>
      <c r="I453" s="117"/>
      <c r="J453" s="117"/>
      <c r="K453" s="117" t="s">
        <v>440</v>
      </c>
      <c r="L453" s="117"/>
      <c r="M453" s="118"/>
    </row>
    <row r="454" spans="2:13" s="112" customFormat="1" ht="20.100000000000001" customHeight="1">
      <c r="C454" s="119" t="s">
        <v>85</v>
      </c>
      <c r="D454" s="120" t="s">
        <v>138</v>
      </c>
      <c r="E454" s="115"/>
      <c r="F454" s="116"/>
      <c r="G454" s="117"/>
      <c r="H454" s="122" t="s">
        <v>168</v>
      </c>
      <c r="I454" s="117"/>
      <c r="J454" s="122" t="s">
        <v>92</v>
      </c>
      <c r="K454" s="117"/>
      <c r="L454" s="122" t="s">
        <v>87</v>
      </c>
      <c r="M454" s="118" t="s">
        <v>88</v>
      </c>
    </row>
    <row r="455" spans="2:13" s="112" customFormat="1" ht="20.100000000000001" customHeight="1">
      <c r="C455" s="119"/>
      <c r="D455" s="120"/>
      <c r="E455" s="115"/>
      <c r="F455" s="116"/>
      <c r="G455" s="117"/>
      <c r="H455" s="122">
        <f>H474</f>
        <v>2079</v>
      </c>
      <c r="I455" s="122"/>
      <c r="J455" s="122">
        <f>J474</f>
        <v>5787</v>
      </c>
      <c r="K455" s="122"/>
      <c r="L455" s="122">
        <f>L474</f>
        <v>0</v>
      </c>
      <c r="M455" s="118">
        <f>J455+H455+L455</f>
        <v>7866</v>
      </c>
    </row>
    <row r="456" spans="2:13" s="123" customFormat="1" ht="20.100000000000001" customHeight="1">
      <c r="B456" s="123">
        <v>0</v>
      </c>
      <c r="C456" s="411" t="s">
        <v>89</v>
      </c>
      <c r="D456" s="412" t="s">
        <v>90</v>
      </c>
      <c r="E456" s="413" t="s">
        <v>1</v>
      </c>
      <c r="F456" s="410" t="s">
        <v>0</v>
      </c>
      <c r="G456" s="414" t="s">
        <v>91</v>
      </c>
      <c r="H456" s="415"/>
      <c r="I456" s="414" t="s">
        <v>92</v>
      </c>
      <c r="J456" s="415"/>
      <c r="K456" s="414" t="s">
        <v>93</v>
      </c>
      <c r="L456" s="415"/>
      <c r="M456" s="410" t="s">
        <v>2</v>
      </c>
    </row>
    <row r="457" spans="2:13" s="123" customFormat="1" ht="20.100000000000001" customHeight="1">
      <c r="B457" s="123">
        <v>0</v>
      </c>
      <c r="C457" s="411"/>
      <c r="D457" s="412"/>
      <c r="E457" s="413"/>
      <c r="F457" s="410"/>
      <c r="G457" s="194" t="s">
        <v>94</v>
      </c>
      <c r="H457" s="194" t="s">
        <v>95</v>
      </c>
      <c r="I457" s="194" t="s">
        <v>94</v>
      </c>
      <c r="J457" s="194" t="s">
        <v>95</v>
      </c>
      <c r="K457" s="194" t="s">
        <v>94</v>
      </c>
      <c r="L457" s="194" t="s">
        <v>95</v>
      </c>
      <c r="M457" s="410"/>
    </row>
    <row r="458" spans="2:13" s="130" customFormat="1" ht="20.100000000000001" customHeight="1">
      <c r="C458" s="125" t="s">
        <v>270</v>
      </c>
      <c r="D458" s="126"/>
      <c r="E458" s="127">
        <v>1.1000000000000001</v>
      </c>
      <c r="F458" s="128" t="s">
        <v>70</v>
      </c>
      <c r="G458" s="129">
        <f>단가조사표!$Y$39</f>
        <v>1890</v>
      </c>
      <c r="H458" s="129">
        <f t="shared" ref="H458:H459" si="39">INT(E458*G458)</f>
        <v>2079</v>
      </c>
      <c r="I458" s="129"/>
      <c r="J458" s="129">
        <f t="shared" ref="J458:J459" si="40">INT(E458*I458)</f>
        <v>0</v>
      </c>
      <c r="K458" s="129"/>
      <c r="L458" s="129">
        <f t="shared" ref="L458:L459" si="41">INT(E458*K458)</f>
        <v>0</v>
      </c>
      <c r="M458" s="128" t="str">
        <f>단가조사표!$C$39</f>
        <v>조사-032</v>
      </c>
    </row>
    <row r="459" spans="2:13" s="130" customFormat="1" ht="20.100000000000001" customHeight="1">
      <c r="C459" s="125" t="s">
        <v>271</v>
      </c>
      <c r="D459" s="126"/>
      <c r="E459" s="127">
        <v>3.5000000000000003E-2</v>
      </c>
      <c r="F459" s="128" t="s">
        <v>122</v>
      </c>
      <c r="G459" s="129"/>
      <c r="H459" s="129">
        <f t="shared" si="39"/>
        <v>0</v>
      </c>
      <c r="I459" s="129">
        <f>단가조사표!$Y$13</f>
        <v>165367</v>
      </c>
      <c r="J459" s="129">
        <f t="shared" si="40"/>
        <v>5787</v>
      </c>
      <c r="K459" s="129"/>
      <c r="L459" s="129">
        <f t="shared" si="41"/>
        <v>0</v>
      </c>
      <c r="M459" s="128" t="str">
        <f>단가조사표!$C$13</f>
        <v>조사-007</v>
      </c>
    </row>
    <row r="460" spans="2:13" s="130" customFormat="1" ht="20.100000000000001" customHeight="1">
      <c r="C460" s="125"/>
      <c r="D460" s="126"/>
      <c r="E460" s="127"/>
      <c r="F460" s="128"/>
      <c r="G460" s="129"/>
      <c r="H460" s="129"/>
      <c r="I460" s="129"/>
      <c r="J460" s="129"/>
      <c r="K460" s="129"/>
      <c r="L460" s="129"/>
      <c r="M460" s="128"/>
    </row>
    <row r="461" spans="2:13" s="130" customFormat="1" ht="20.100000000000001" customHeight="1">
      <c r="C461" s="125"/>
      <c r="D461" s="126"/>
      <c r="E461" s="127"/>
      <c r="F461" s="128"/>
      <c r="G461" s="129"/>
      <c r="H461" s="129"/>
      <c r="I461" s="129"/>
      <c r="J461" s="129"/>
      <c r="K461" s="129"/>
      <c r="L461" s="129"/>
      <c r="M461" s="128"/>
    </row>
    <row r="462" spans="2:13" s="130" customFormat="1" ht="19.5" customHeight="1">
      <c r="C462" s="125"/>
      <c r="D462" s="126"/>
      <c r="E462" s="127"/>
      <c r="F462" s="128"/>
      <c r="G462" s="129"/>
      <c r="H462" s="129"/>
      <c r="I462" s="129"/>
      <c r="J462" s="129"/>
      <c r="K462" s="129"/>
      <c r="L462" s="129"/>
      <c r="M462" s="129"/>
    </row>
    <row r="463" spans="2:13" s="130" customFormat="1" ht="20.100000000000001" customHeight="1">
      <c r="C463" s="125"/>
      <c r="D463" s="126"/>
      <c r="E463" s="127"/>
      <c r="F463" s="128"/>
      <c r="G463" s="129"/>
      <c r="H463" s="129"/>
      <c r="I463" s="129"/>
      <c r="J463" s="129"/>
      <c r="K463" s="129"/>
      <c r="L463" s="129"/>
      <c r="M463" s="129"/>
    </row>
    <row r="464" spans="2:13" s="130" customFormat="1" ht="20.100000000000001" customHeight="1">
      <c r="C464" s="125"/>
      <c r="D464" s="126"/>
      <c r="E464" s="127"/>
      <c r="F464" s="128"/>
      <c r="G464" s="129"/>
      <c r="H464" s="129"/>
      <c r="I464" s="129"/>
      <c r="J464" s="129"/>
      <c r="K464" s="129"/>
      <c r="L464" s="129"/>
      <c r="M464" s="144"/>
    </row>
    <row r="465" spans="3:13" s="130" customFormat="1" ht="20.100000000000001" customHeight="1">
      <c r="C465" s="125"/>
      <c r="D465" s="126"/>
      <c r="E465" s="127"/>
      <c r="F465" s="128"/>
      <c r="G465" s="129"/>
      <c r="H465" s="129"/>
      <c r="I465" s="129"/>
      <c r="J465" s="129"/>
      <c r="K465" s="129"/>
      <c r="L465" s="129"/>
      <c r="M465" s="129"/>
    </row>
    <row r="466" spans="3:13" s="130" customFormat="1" ht="20.100000000000001" customHeight="1">
      <c r="C466" s="125"/>
      <c r="D466" s="126"/>
      <c r="E466" s="127"/>
      <c r="F466" s="128"/>
      <c r="G466" s="129"/>
      <c r="H466" s="129"/>
      <c r="I466" s="129"/>
      <c r="J466" s="129"/>
      <c r="K466" s="129"/>
      <c r="L466" s="129"/>
      <c r="M466" s="129"/>
    </row>
    <row r="467" spans="3:13" s="130" customFormat="1" ht="20.100000000000001" customHeight="1">
      <c r="C467" s="125"/>
      <c r="D467" s="126"/>
      <c r="E467" s="127"/>
      <c r="F467" s="128"/>
      <c r="G467" s="129"/>
      <c r="H467" s="129"/>
      <c r="I467" s="129"/>
      <c r="J467" s="129"/>
      <c r="K467" s="129"/>
      <c r="L467" s="129"/>
      <c r="M467" s="129"/>
    </row>
    <row r="468" spans="3:13" s="130" customFormat="1" ht="20.100000000000001" customHeight="1">
      <c r="C468" s="125"/>
      <c r="D468" s="126"/>
      <c r="E468" s="127"/>
      <c r="F468" s="128"/>
      <c r="G468" s="129"/>
      <c r="H468" s="129"/>
      <c r="I468" s="129"/>
      <c r="J468" s="129"/>
      <c r="K468" s="129"/>
      <c r="L468" s="129"/>
      <c r="M468" s="129"/>
    </row>
    <row r="469" spans="3:13" s="130" customFormat="1" ht="20.100000000000001" customHeight="1">
      <c r="C469" s="125"/>
      <c r="D469" s="126"/>
      <c r="E469" s="127"/>
      <c r="F469" s="128"/>
      <c r="G469" s="129"/>
      <c r="H469" s="129"/>
      <c r="I469" s="129"/>
      <c r="J469" s="129"/>
      <c r="K469" s="129"/>
      <c r="L469" s="129"/>
      <c r="M469" s="144"/>
    </row>
    <row r="470" spans="3:13" s="130" customFormat="1" ht="20.100000000000001" customHeight="1">
      <c r="C470" s="125"/>
      <c r="D470" s="126"/>
      <c r="E470" s="127"/>
      <c r="F470" s="128"/>
      <c r="G470" s="129"/>
      <c r="H470" s="129"/>
      <c r="I470" s="129"/>
      <c r="J470" s="129"/>
      <c r="K470" s="129"/>
      <c r="L470" s="129"/>
      <c r="M470" s="129"/>
    </row>
    <row r="471" spans="3:13" s="130" customFormat="1" ht="20.100000000000001" customHeight="1">
      <c r="C471" s="125"/>
      <c r="D471" s="126"/>
      <c r="E471" s="127"/>
      <c r="F471" s="128"/>
      <c r="G471" s="129"/>
      <c r="H471" s="129"/>
      <c r="I471" s="129"/>
      <c r="J471" s="129"/>
      <c r="K471" s="129"/>
      <c r="L471" s="129"/>
      <c r="M471" s="128"/>
    </row>
    <row r="472" spans="3:13" s="130" customFormat="1" ht="20.100000000000001" customHeight="1">
      <c r="C472" s="125"/>
      <c r="D472" s="126"/>
      <c r="E472" s="127"/>
      <c r="F472" s="128"/>
      <c r="G472" s="129"/>
      <c r="H472" s="129"/>
      <c r="I472" s="129"/>
      <c r="J472" s="129"/>
      <c r="K472" s="129"/>
      <c r="L472" s="129"/>
      <c r="M472" s="128"/>
    </row>
    <row r="473" spans="3:13" s="130" customFormat="1" ht="20.100000000000001" customHeight="1">
      <c r="C473" s="125"/>
      <c r="D473" s="126"/>
      <c r="E473" s="127"/>
      <c r="F473" s="128"/>
      <c r="G473" s="129"/>
      <c r="H473" s="129"/>
      <c r="I473" s="129"/>
      <c r="J473" s="129"/>
      <c r="K473" s="129"/>
      <c r="L473" s="129"/>
      <c r="M473" s="128"/>
    </row>
    <row r="474" spans="3:13" s="136" customFormat="1" ht="20.100000000000001" customHeight="1">
      <c r="C474" s="131" t="s">
        <v>96</v>
      </c>
      <c r="D474" s="132"/>
      <c r="E474" s="133"/>
      <c r="F474" s="134"/>
      <c r="G474" s="135"/>
      <c r="H474" s="135">
        <f>SUM(H458:H473)</f>
        <v>2079</v>
      </c>
      <c r="I474" s="135"/>
      <c r="J474" s="135">
        <f>SUM(J458:J473)</f>
        <v>5787</v>
      </c>
      <c r="K474" s="135"/>
      <c r="L474" s="135">
        <f>SUM(L458:L473)</f>
        <v>0</v>
      </c>
      <c r="M474" s="135"/>
    </row>
    <row r="475" spans="3:13" s="130" customFormat="1" ht="20.100000000000001" customHeight="1">
      <c r="C475" s="125"/>
      <c r="D475" s="126"/>
      <c r="E475" s="127"/>
      <c r="F475" s="128"/>
      <c r="G475" s="129"/>
      <c r="H475" s="129"/>
      <c r="I475" s="129"/>
      <c r="J475" s="129"/>
      <c r="K475" s="129"/>
      <c r="L475" s="129"/>
      <c r="M475" s="128"/>
    </row>
    <row r="476" spans="3:13" s="112" customFormat="1" ht="20.100000000000001" customHeight="1">
      <c r="C476" s="137" t="s">
        <v>82</v>
      </c>
      <c r="D476" s="138"/>
      <c r="E476" s="139"/>
      <c r="F476" s="140"/>
      <c r="G476" s="141"/>
      <c r="H476" s="141"/>
      <c r="I476" s="141"/>
      <c r="J476" s="141"/>
      <c r="K476" s="141"/>
      <c r="L476" s="141"/>
      <c r="M476" s="142"/>
    </row>
    <row r="477" spans="3:13" s="112" customFormat="1" ht="20.100000000000001" customHeight="1">
      <c r="C477" s="113" t="s">
        <v>83</v>
      </c>
      <c r="D477" s="114">
        <f>D452+1</f>
        <v>26</v>
      </c>
      <c r="E477" s="115"/>
      <c r="F477" s="116"/>
      <c r="G477" s="117"/>
      <c r="H477" s="117"/>
      <c r="I477" s="117"/>
      <c r="J477" s="117"/>
      <c r="K477" s="117"/>
      <c r="L477" s="117"/>
      <c r="M477" s="118"/>
    </row>
    <row r="478" spans="3:13" s="112" customFormat="1" ht="20.100000000000001" customHeight="1">
      <c r="C478" s="119" t="s">
        <v>84</v>
      </c>
      <c r="D478" s="120" t="s">
        <v>429</v>
      </c>
      <c r="E478" s="121" t="s">
        <v>430</v>
      </c>
      <c r="F478" s="116"/>
      <c r="G478" s="117"/>
      <c r="H478" s="117"/>
      <c r="I478" s="117"/>
      <c r="J478" s="117"/>
      <c r="K478" s="117" t="s">
        <v>437</v>
      </c>
      <c r="L478" s="117"/>
      <c r="M478" s="118"/>
    </row>
    <row r="479" spans="3:13" s="112" customFormat="1" ht="20.100000000000001" customHeight="1">
      <c r="C479" s="119" t="s">
        <v>85</v>
      </c>
      <c r="D479" s="120" t="s">
        <v>68</v>
      </c>
      <c r="E479" s="115"/>
      <c r="F479" s="116"/>
      <c r="G479" s="117"/>
      <c r="H479" s="122" t="s">
        <v>168</v>
      </c>
      <c r="I479" s="117"/>
      <c r="J479" s="122" t="s">
        <v>92</v>
      </c>
      <c r="K479" s="117"/>
      <c r="L479" s="122" t="s">
        <v>87</v>
      </c>
      <c r="M479" s="118" t="s">
        <v>88</v>
      </c>
    </row>
    <row r="480" spans="3:13" s="112" customFormat="1" ht="20.100000000000001" customHeight="1">
      <c r="C480" s="119"/>
      <c r="D480" s="120"/>
      <c r="E480" s="115"/>
      <c r="F480" s="116"/>
      <c r="G480" s="117"/>
      <c r="H480" s="122">
        <f>H499</f>
        <v>6114</v>
      </c>
      <c r="I480" s="122"/>
      <c r="J480" s="122">
        <f>J499</f>
        <v>13602</v>
      </c>
      <c r="K480" s="122"/>
      <c r="L480" s="122">
        <f>L499</f>
        <v>0</v>
      </c>
      <c r="M480" s="118">
        <f>J480+H480+L480</f>
        <v>19716</v>
      </c>
    </row>
    <row r="481" spans="2:13" s="123" customFormat="1" ht="20.100000000000001" customHeight="1">
      <c r="B481" s="123">
        <v>0</v>
      </c>
      <c r="C481" s="411" t="s">
        <v>89</v>
      </c>
      <c r="D481" s="412" t="s">
        <v>90</v>
      </c>
      <c r="E481" s="413" t="s">
        <v>1</v>
      </c>
      <c r="F481" s="410" t="s">
        <v>0</v>
      </c>
      <c r="G481" s="414" t="s">
        <v>91</v>
      </c>
      <c r="H481" s="415"/>
      <c r="I481" s="414" t="s">
        <v>92</v>
      </c>
      <c r="J481" s="415"/>
      <c r="K481" s="414" t="s">
        <v>93</v>
      </c>
      <c r="L481" s="415"/>
      <c r="M481" s="410" t="s">
        <v>2</v>
      </c>
    </row>
    <row r="482" spans="2:13" s="123" customFormat="1" ht="20.25" customHeight="1">
      <c r="B482" s="123">
        <v>0</v>
      </c>
      <c r="C482" s="411"/>
      <c r="D482" s="412"/>
      <c r="E482" s="413"/>
      <c r="F482" s="410"/>
      <c r="G482" s="196" t="s">
        <v>94</v>
      </c>
      <c r="H482" s="196" t="s">
        <v>95</v>
      </c>
      <c r="I482" s="196" t="s">
        <v>94</v>
      </c>
      <c r="J482" s="196" t="s">
        <v>95</v>
      </c>
      <c r="K482" s="196" t="s">
        <v>94</v>
      </c>
      <c r="L482" s="196" t="s">
        <v>95</v>
      </c>
      <c r="M482" s="410"/>
    </row>
    <row r="483" spans="2:13" s="130" customFormat="1" ht="20.100000000000001" customHeight="1">
      <c r="C483" s="125" t="s">
        <v>432</v>
      </c>
      <c r="D483" s="126" t="s">
        <v>434</v>
      </c>
      <c r="E483" s="127">
        <f>2*1.05</f>
        <v>2.1</v>
      </c>
      <c r="F483" s="128" t="s">
        <v>68</v>
      </c>
      <c r="G483" s="129">
        <f>단가조사표!$Y$40</f>
        <v>2407.4074074074074</v>
      </c>
      <c r="H483" s="129">
        <f>INT(E483*G483)</f>
        <v>5055</v>
      </c>
      <c r="I483" s="129"/>
      <c r="J483" s="129">
        <f>INT(E483*I483)</f>
        <v>0</v>
      </c>
      <c r="K483" s="129"/>
      <c r="L483" s="129">
        <f>INT(E483*K483)</f>
        <v>0</v>
      </c>
      <c r="M483" s="128" t="str">
        <f>단가조사표!$C$40</f>
        <v>조사-033</v>
      </c>
    </row>
    <row r="484" spans="2:13" s="130" customFormat="1" ht="20.100000000000001" customHeight="1">
      <c r="C484" s="125" t="s">
        <v>438</v>
      </c>
      <c r="D484" s="126"/>
      <c r="E484" s="127">
        <v>2.4300000000000002</v>
      </c>
      <c r="F484" s="128" t="s">
        <v>137</v>
      </c>
      <c r="G484" s="129">
        <f>단가조사표!$Y$24</f>
        <v>436</v>
      </c>
      <c r="H484" s="129">
        <f>INT(E484*G484)</f>
        <v>1059</v>
      </c>
      <c r="I484" s="129"/>
      <c r="J484" s="129">
        <f>INT(E484*I484)</f>
        <v>0</v>
      </c>
      <c r="K484" s="129"/>
      <c r="L484" s="129">
        <f>INT(E484*K484)</f>
        <v>0</v>
      </c>
      <c r="M484" s="128" t="str">
        <f>단가조사표!$C$24</f>
        <v>조사-017</v>
      </c>
    </row>
    <row r="485" spans="2:13" s="130" customFormat="1" ht="20.100000000000001" customHeight="1">
      <c r="C485" s="125" t="s">
        <v>271</v>
      </c>
      <c r="D485" s="126"/>
      <c r="E485" s="127">
        <f>0.033+0.03</f>
        <v>6.3E-2</v>
      </c>
      <c r="F485" s="128" t="s">
        <v>122</v>
      </c>
      <c r="G485" s="129"/>
      <c r="H485" s="129">
        <f t="shared" ref="H485" si="42">INT(E485*G485)</f>
        <v>0</v>
      </c>
      <c r="I485" s="129">
        <f>단가조사표!$Y$13</f>
        <v>165367</v>
      </c>
      <c r="J485" s="129">
        <f t="shared" ref="J485" si="43">INT(E485*I485)</f>
        <v>10418</v>
      </c>
      <c r="K485" s="129"/>
      <c r="L485" s="129">
        <f t="shared" ref="L485" si="44">INT(E485*K485)</f>
        <v>0</v>
      </c>
      <c r="M485" s="128" t="str">
        <f>단가조사표!$C$13</f>
        <v>조사-007</v>
      </c>
    </row>
    <row r="486" spans="2:13" s="166" customFormat="1" ht="20.100000000000001" customHeight="1">
      <c r="C486" s="162" t="s">
        <v>123</v>
      </c>
      <c r="D486" s="244"/>
      <c r="E486" s="243">
        <f>0.016+0.013</f>
        <v>2.8999999999999998E-2</v>
      </c>
      <c r="F486" s="246" t="s">
        <v>122</v>
      </c>
      <c r="G486" s="161"/>
      <c r="H486" s="161">
        <f t="shared" ref="H486" si="45">INT(E486*G486)</f>
        <v>0</v>
      </c>
      <c r="I486" s="161">
        <f>단가조사표!$Y$7</f>
        <v>109819</v>
      </c>
      <c r="J486" s="161">
        <f t="shared" ref="J486" si="46">INT(E486*I486)</f>
        <v>3184</v>
      </c>
      <c r="K486" s="161"/>
      <c r="L486" s="161">
        <f t="shared" ref="L486" si="47">INT(E486*K486)</f>
        <v>0</v>
      </c>
      <c r="M486" s="246" t="str">
        <f>단가조사표!$C$7</f>
        <v>조사-001</v>
      </c>
    </row>
    <row r="487" spans="2:13" s="130" customFormat="1" ht="19.5" customHeight="1">
      <c r="C487" s="125"/>
      <c r="D487" s="126"/>
      <c r="E487" s="127"/>
      <c r="F487" s="128"/>
      <c r="G487" s="129"/>
      <c r="H487" s="129"/>
      <c r="I487" s="129"/>
      <c r="J487" s="129"/>
      <c r="K487" s="129"/>
      <c r="L487" s="129"/>
      <c r="M487" s="129"/>
    </row>
    <row r="488" spans="2:13" s="130" customFormat="1" ht="20.100000000000001" customHeight="1">
      <c r="C488" s="125"/>
      <c r="D488" s="126"/>
      <c r="E488" s="127"/>
      <c r="F488" s="128"/>
      <c r="G488" s="129"/>
      <c r="H488" s="129"/>
      <c r="I488" s="129"/>
      <c r="J488" s="129"/>
      <c r="K488" s="129"/>
      <c r="L488" s="129"/>
      <c r="M488" s="129"/>
    </row>
    <row r="489" spans="2:13" s="130" customFormat="1" ht="20.100000000000001" customHeight="1">
      <c r="C489" s="125"/>
      <c r="D489" s="126"/>
      <c r="E489" s="127"/>
      <c r="F489" s="128"/>
      <c r="G489" s="129"/>
      <c r="H489" s="129"/>
      <c r="I489" s="129"/>
      <c r="J489" s="129"/>
      <c r="K489" s="129"/>
      <c r="L489" s="129"/>
      <c r="M489" s="144"/>
    </row>
    <row r="490" spans="2:13" s="130" customFormat="1" ht="20.100000000000001" customHeight="1">
      <c r="C490" s="125"/>
      <c r="D490" s="126"/>
      <c r="E490" s="127"/>
      <c r="F490" s="128"/>
      <c r="G490" s="129"/>
      <c r="H490" s="129"/>
      <c r="I490" s="129"/>
      <c r="J490" s="129"/>
      <c r="K490" s="129"/>
      <c r="L490" s="129"/>
      <c r="M490" s="129"/>
    </row>
    <row r="491" spans="2:13" s="130" customFormat="1" ht="20.100000000000001" customHeight="1">
      <c r="C491" s="125"/>
      <c r="D491" s="126"/>
      <c r="E491" s="127"/>
      <c r="F491" s="128"/>
      <c r="G491" s="129"/>
      <c r="H491" s="129"/>
      <c r="I491" s="129"/>
      <c r="J491" s="129"/>
      <c r="K491" s="129"/>
      <c r="L491" s="129"/>
      <c r="M491" s="129"/>
    </row>
    <row r="492" spans="2:13" s="130" customFormat="1" ht="20.100000000000001" customHeight="1">
      <c r="C492" s="125"/>
      <c r="D492" s="126"/>
      <c r="E492" s="127"/>
      <c r="F492" s="128"/>
      <c r="G492" s="129"/>
      <c r="H492" s="129"/>
      <c r="I492" s="129"/>
      <c r="J492" s="129"/>
      <c r="K492" s="129"/>
      <c r="L492" s="129"/>
      <c r="M492" s="129"/>
    </row>
    <row r="493" spans="2:13" s="130" customFormat="1" ht="20.100000000000001" customHeight="1">
      <c r="C493" s="125"/>
      <c r="D493" s="126"/>
      <c r="E493" s="127"/>
      <c r="F493" s="128"/>
      <c r="G493" s="129"/>
      <c r="H493" s="129"/>
      <c r="I493" s="129"/>
      <c r="J493" s="129"/>
      <c r="K493" s="129"/>
      <c r="L493" s="129"/>
      <c r="M493" s="129"/>
    </row>
    <row r="494" spans="2:13" s="130" customFormat="1" ht="20.100000000000001" customHeight="1">
      <c r="C494" s="125"/>
      <c r="D494" s="126"/>
      <c r="E494" s="127"/>
      <c r="F494" s="128"/>
      <c r="G494" s="129"/>
      <c r="H494" s="129"/>
      <c r="I494" s="129"/>
      <c r="J494" s="129"/>
      <c r="K494" s="129"/>
      <c r="L494" s="129"/>
      <c r="M494" s="129"/>
    </row>
    <row r="495" spans="2:13" s="130" customFormat="1" ht="20.100000000000001" customHeight="1">
      <c r="C495" s="125"/>
      <c r="D495" s="126"/>
      <c r="E495" s="127"/>
      <c r="F495" s="128"/>
      <c r="G495" s="129"/>
      <c r="H495" s="129"/>
      <c r="I495" s="129"/>
      <c r="J495" s="129"/>
      <c r="K495" s="129"/>
      <c r="L495" s="129"/>
      <c r="M495" s="128"/>
    </row>
    <row r="496" spans="2:13" s="130" customFormat="1" ht="20.100000000000001" customHeight="1">
      <c r="C496" s="125"/>
      <c r="D496" s="126"/>
      <c r="E496" s="127"/>
      <c r="F496" s="128"/>
      <c r="G496" s="129"/>
      <c r="H496" s="129"/>
      <c r="I496" s="129"/>
      <c r="J496" s="129"/>
      <c r="K496" s="129"/>
      <c r="L496" s="129"/>
      <c r="M496" s="128"/>
    </row>
    <row r="497" spans="2:13" s="166" customFormat="1" ht="20.100000000000001" customHeight="1">
      <c r="C497" s="162"/>
      <c r="D497" s="244"/>
      <c r="E497" s="243"/>
      <c r="F497" s="246"/>
      <c r="G497" s="161"/>
      <c r="H497" s="161"/>
      <c r="I497" s="161"/>
      <c r="J497" s="161"/>
      <c r="K497" s="161"/>
      <c r="L497" s="161"/>
      <c r="M497" s="246"/>
    </row>
    <row r="498" spans="2:13" s="166" customFormat="1" ht="20.100000000000001" customHeight="1">
      <c r="C498" s="162"/>
      <c r="D498" s="244"/>
      <c r="E498" s="243"/>
      <c r="F498" s="246"/>
      <c r="G498" s="161"/>
      <c r="H498" s="161"/>
      <c r="I498" s="161"/>
      <c r="J498" s="161"/>
      <c r="K498" s="161"/>
      <c r="L498" s="161"/>
      <c r="M498" s="246"/>
    </row>
    <row r="499" spans="2:13" s="136" customFormat="1" ht="20.100000000000001" customHeight="1">
      <c r="C499" s="131" t="s">
        <v>96</v>
      </c>
      <c r="D499" s="132"/>
      <c r="E499" s="133"/>
      <c r="F499" s="134"/>
      <c r="G499" s="135"/>
      <c r="H499" s="135">
        <f>SUM(H483:H498)</f>
        <v>6114</v>
      </c>
      <c r="I499" s="135"/>
      <c r="J499" s="135">
        <f>SUM(J483:J498)</f>
        <v>13602</v>
      </c>
      <c r="K499" s="135"/>
      <c r="L499" s="135">
        <f>SUM(L483:L498)</f>
        <v>0</v>
      </c>
      <c r="M499" s="135"/>
    </row>
    <row r="500" spans="2:13" s="130" customFormat="1" ht="20.100000000000001" customHeight="1">
      <c r="C500" s="125"/>
      <c r="D500" s="126"/>
      <c r="E500" s="127"/>
      <c r="F500" s="128"/>
      <c r="G500" s="129"/>
      <c r="H500" s="129"/>
      <c r="I500" s="129"/>
      <c r="J500" s="129"/>
      <c r="K500" s="129"/>
      <c r="L500" s="129"/>
      <c r="M500" s="129"/>
    </row>
    <row r="501" spans="2:13" s="112" customFormat="1" ht="20.100000000000001" customHeight="1">
      <c r="C501" s="137" t="s">
        <v>82</v>
      </c>
      <c r="D501" s="138"/>
      <c r="E501" s="139"/>
      <c r="F501" s="140"/>
      <c r="G501" s="141"/>
      <c r="H501" s="141"/>
      <c r="I501" s="141"/>
      <c r="J501" s="141"/>
      <c r="K501" s="141"/>
      <c r="L501" s="141"/>
      <c r="M501" s="142"/>
    </row>
    <row r="502" spans="2:13" s="112" customFormat="1" ht="20.100000000000001" customHeight="1">
      <c r="C502" s="113" t="s">
        <v>83</v>
      </c>
      <c r="D502" s="114">
        <f>D477+1</f>
        <v>27</v>
      </c>
      <c r="E502" s="115"/>
      <c r="F502" s="116"/>
      <c r="G502" s="117"/>
      <c r="H502" s="117"/>
      <c r="I502" s="117"/>
      <c r="J502" s="117"/>
      <c r="K502" s="117"/>
      <c r="L502" s="117"/>
      <c r="M502" s="118"/>
    </row>
    <row r="503" spans="2:13" s="112" customFormat="1" ht="20.100000000000001" customHeight="1">
      <c r="C503" s="119" t="s">
        <v>84</v>
      </c>
      <c r="D503" s="120" t="s">
        <v>507</v>
      </c>
      <c r="E503" s="121" t="s">
        <v>512</v>
      </c>
      <c r="F503" s="116"/>
      <c r="G503" s="121"/>
      <c r="H503" s="117"/>
      <c r="I503" s="117"/>
      <c r="J503" s="117"/>
      <c r="K503" s="117" t="s">
        <v>480</v>
      </c>
      <c r="L503" s="117"/>
      <c r="M503" s="118"/>
    </row>
    <row r="504" spans="2:13" s="112" customFormat="1" ht="20.100000000000001" customHeight="1">
      <c r="C504" s="119" t="s">
        <v>85</v>
      </c>
      <c r="D504" s="120" t="s">
        <v>149</v>
      </c>
      <c r="E504" s="115"/>
      <c r="F504" s="116"/>
      <c r="G504" s="117"/>
      <c r="H504" s="122" t="s">
        <v>77</v>
      </c>
      <c r="I504" s="117"/>
      <c r="J504" s="122" t="s">
        <v>78</v>
      </c>
      <c r="K504" s="117"/>
      <c r="L504" s="122" t="s">
        <v>87</v>
      </c>
      <c r="M504" s="118" t="s">
        <v>88</v>
      </c>
    </row>
    <row r="505" spans="2:13" s="112" customFormat="1" ht="20.100000000000001" customHeight="1">
      <c r="C505" s="119"/>
      <c r="D505" s="120"/>
      <c r="E505" s="115"/>
      <c r="F505" s="116"/>
      <c r="G505" s="117"/>
      <c r="H505" s="122">
        <f>H511</f>
        <v>0</v>
      </c>
      <c r="I505" s="122"/>
      <c r="J505" s="122">
        <f>J511</f>
        <v>13178</v>
      </c>
      <c r="K505" s="122"/>
      <c r="L505" s="122">
        <f>L511</f>
        <v>0</v>
      </c>
      <c r="M505" s="118">
        <f>J505+H505+L505</f>
        <v>13178</v>
      </c>
    </row>
    <row r="506" spans="2:13" s="123" customFormat="1" ht="20.100000000000001" customHeight="1">
      <c r="B506" s="123">
        <v>0</v>
      </c>
      <c r="C506" s="408" t="s">
        <v>89</v>
      </c>
      <c r="D506" s="416" t="s">
        <v>90</v>
      </c>
      <c r="E506" s="418" t="s">
        <v>1</v>
      </c>
      <c r="F506" s="406" t="s">
        <v>0</v>
      </c>
      <c r="G506" s="414" t="s">
        <v>91</v>
      </c>
      <c r="H506" s="415"/>
      <c r="I506" s="414" t="s">
        <v>92</v>
      </c>
      <c r="J506" s="415"/>
      <c r="K506" s="414" t="s">
        <v>93</v>
      </c>
      <c r="L506" s="415"/>
      <c r="M506" s="406" t="s">
        <v>2</v>
      </c>
    </row>
    <row r="507" spans="2:13" s="123" customFormat="1" ht="20.100000000000001" customHeight="1">
      <c r="B507" s="123">
        <v>0</v>
      </c>
      <c r="C507" s="409"/>
      <c r="D507" s="417"/>
      <c r="E507" s="419"/>
      <c r="F507" s="407"/>
      <c r="G507" s="261" t="s">
        <v>94</v>
      </c>
      <c r="H507" s="261" t="s">
        <v>95</v>
      </c>
      <c r="I507" s="261" t="s">
        <v>94</v>
      </c>
      <c r="J507" s="261" t="s">
        <v>95</v>
      </c>
      <c r="K507" s="261" t="s">
        <v>94</v>
      </c>
      <c r="L507" s="261" t="s">
        <v>95</v>
      </c>
      <c r="M507" s="407"/>
    </row>
    <row r="508" spans="2:13" s="130" customFormat="1" ht="20.100000000000001" customHeight="1">
      <c r="C508" s="125" t="s">
        <v>422</v>
      </c>
      <c r="D508" s="126"/>
      <c r="E508" s="127">
        <v>0.12</v>
      </c>
      <c r="F508" s="128" t="s">
        <v>175</v>
      </c>
      <c r="G508" s="161"/>
      <c r="H508" s="161">
        <f t="shared" ref="H508" si="48">INT(E508*G508)</f>
        <v>0</v>
      </c>
      <c r="I508" s="161">
        <f>단가조사표!$Y$7</f>
        <v>109819</v>
      </c>
      <c r="J508" s="161">
        <f t="shared" ref="J508" si="49">INT(E508*I508)</f>
        <v>13178</v>
      </c>
      <c r="K508" s="161"/>
      <c r="L508" s="161">
        <f t="shared" ref="L508" si="50">INT(E508*K508)</f>
        <v>0</v>
      </c>
      <c r="M508" s="246" t="str">
        <f>단가조사표!$C$7</f>
        <v>조사-001</v>
      </c>
    </row>
    <row r="509" spans="2:13" s="130" customFormat="1" ht="20.100000000000001" customHeight="1">
      <c r="C509" s="125"/>
      <c r="D509" s="126"/>
      <c r="E509" s="127"/>
      <c r="F509" s="128"/>
      <c r="G509" s="129"/>
      <c r="H509" s="129"/>
      <c r="I509" s="129"/>
      <c r="J509" s="129"/>
      <c r="K509" s="129"/>
      <c r="L509" s="129"/>
      <c r="M509" s="129"/>
    </row>
    <row r="510" spans="2:13" s="130" customFormat="1" ht="20.100000000000001" customHeight="1">
      <c r="C510" s="125"/>
      <c r="D510" s="126"/>
      <c r="E510" s="127"/>
      <c r="F510" s="128"/>
      <c r="G510" s="129"/>
      <c r="H510" s="129"/>
      <c r="I510" s="129"/>
      <c r="J510" s="129"/>
      <c r="K510" s="129"/>
      <c r="L510" s="129"/>
      <c r="M510" s="129"/>
    </row>
    <row r="511" spans="2:13" s="136" customFormat="1" ht="20.100000000000001" customHeight="1">
      <c r="C511" s="131" t="s">
        <v>96</v>
      </c>
      <c r="D511" s="132"/>
      <c r="E511" s="133"/>
      <c r="F511" s="134"/>
      <c r="G511" s="135"/>
      <c r="H511" s="135">
        <f>SUM(H508:H510)</f>
        <v>0</v>
      </c>
      <c r="I511" s="135"/>
      <c r="J511" s="135">
        <f>SUM(J508:J510)</f>
        <v>13178</v>
      </c>
      <c r="K511" s="135"/>
      <c r="L511" s="135">
        <f>SUM(L508:L510)</f>
        <v>0</v>
      </c>
      <c r="M511" s="135"/>
    </row>
    <row r="512" spans="2:13" s="130" customFormat="1" ht="20.100000000000001" customHeight="1">
      <c r="C512" s="125"/>
      <c r="D512" s="126"/>
      <c r="E512" s="127"/>
      <c r="F512" s="128"/>
      <c r="G512" s="129"/>
      <c r="H512" s="129"/>
      <c r="I512" s="129"/>
      <c r="J512" s="129"/>
      <c r="K512" s="129"/>
      <c r="L512" s="129"/>
      <c r="M512" s="129"/>
    </row>
    <row r="513" spans="2:13" s="112" customFormat="1" ht="20.100000000000001" customHeight="1">
      <c r="C513" s="137" t="s">
        <v>82</v>
      </c>
      <c r="D513" s="138"/>
      <c r="E513" s="139"/>
      <c r="F513" s="140"/>
      <c r="G513" s="141"/>
      <c r="H513" s="141"/>
      <c r="I513" s="141"/>
      <c r="J513" s="141"/>
      <c r="K513" s="141"/>
      <c r="L513" s="141"/>
      <c r="M513" s="142"/>
    </row>
    <row r="514" spans="2:13" s="112" customFormat="1" ht="20.100000000000001" customHeight="1">
      <c r="C514" s="113" t="s">
        <v>83</v>
      </c>
      <c r="D514" s="114">
        <f>D502+1</f>
        <v>28</v>
      </c>
      <c r="E514" s="115"/>
      <c r="F514" s="116"/>
      <c r="G514" s="117"/>
      <c r="H514" s="117"/>
      <c r="I514" s="117"/>
      <c r="J514" s="117"/>
      <c r="K514" s="117"/>
      <c r="L514" s="117"/>
      <c r="M514" s="118"/>
    </row>
    <row r="515" spans="2:13" s="112" customFormat="1" ht="20.100000000000001" customHeight="1">
      <c r="C515" s="119" t="s">
        <v>84</v>
      </c>
      <c r="D515" s="120" t="s">
        <v>616</v>
      </c>
      <c r="E515" s="121" t="s">
        <v>618</v>
      </c>
      <c r="F515" s="116"/>
      <c r="G515" s="121"/>
      <c r="H515" s="117"/>
      <c r="I515" s="117"/>
      <c r="J515" s="117"/>
      <c r="K515" s="117" t="s">
        <v>480</v>
      </c>
      <c r="L515" s="117"/>
      <c r="M515" s="118"/>
    </row>
    <row r="516" spans="2:13" s="112" customFormat="1" ht="20.100000000000001" customHeight="1">
      <c r="C516" s="119" t="s">
        <v>85</v>
      </c>
      <c r="D516" s="120" t="s">
        <v>149</v>
      </c>
      <c r="E516" s="115"/>
      <c r="F516" s="116"/>
      <c r="G516" s="117"/>
      <c r="H516" s="122" t="s">
        <v>77</v>
      </c>
      <c r="I516" s="117"/>
      <c r="J516" s="122" t="s">
        <v>78</v>
      </c>
      <c r="K516" s="117"/>
      <c r="L516" s="122" t="s">
        <v>87</v>
      </c>
      <c r="M516" s="118" t="s">
        <v>88</v>
      </c>
    </row>
    <row r="517" spans="2:13" s="112" customFormat="1" ht="20.100000000000001" customHeight="1">
      <c r="C517" s="119"/>
      <c r="D517" s="120"/>
      <c r="E517" s="115"/>
      <c r="F517" s="116"/>
      <c r="G517" s="117"/>
      <c r="H517" s="122">
        <f>H524</f>
        <v>0</v>
      </c>
      <c r="I517" s="122"/>
      <c r="J517" s="122">
        <f>J524</f>
        <v>9621</v>
      </c>
      <c r="K517" s="122"/>
      <c r="L517" s="122">
        <f>L524</f>
        <v>0</v>
      </c>
      <c r="M517" s="118">
        <f>J517+H517+L517</f>
        <v>9621</v>
      </c>
    </row>
    <row r="518" spans="2:13" s="123" customFormat="1" ht="20.100000000000001" customHeight="1">
      <c r="B518" s="123">
        <v>0</v>
      </c>
      <c r="C518" s="408" t="s">
        <v>89</v>
      </c>
      <c r="D518" s="416" t="s">
        <v>90</v>
      </c>
      <c r="E518" s="418" t="s">
        <v>1</v>
      </c>
      <c r="F518" s="406" t="s">
        <v>0</v>
      </c>
      <c r="G518" s="414" t="s">
        <v>91</v>
      </c>
      <c r="H518" s="415"/>
      <c r="I518" s="414" t="s">
        <v>92</v>
      </c>
      <c r="J518" s="415"/>
      <c r="K518" s="414" t="s">
        <v>93</v>
      </c>
      <c r="L518" s="415"/>
      <c r="M518" s="406" t="s">
        <v>2</v>
      </c>
    </row>
    <row r="519" spans="2:13" s="123" customFormat="1" ht="20.100000000000001" customHeight="1">
      <c r="B519" s="123">
        <v>0</v>
      </c>
      <c r="C519" s="409"/>
      <c r="D519" s="417"/>
      <c r="E519" s="419"/>
      <c r="F519" s="407"/>
      <c r="G519" s="371" t="s">
        <v>94</v>
      </c>
      <c r="H519" s="371" t="s">
        <v>95</v>
      </c>
      <c r="I519" s="371" t="s">
        <v>94</v>
      </c>
      <c r="J519" s="371" t="s">
        <v>95</v>
      </c>
      <c r="K519" s="371" t="s">
        <v>94</v>
      </c>
      <c r="L519" s="371" t="s">
        <v>95</v>
      </c>
      <c r="M519" s="407"/>
    </row>
    <row r="520" spans="2:13" s="130" customFormat="1" ht="20.100000000000001" customHeight="1">
      <c r="C520" s="125" t="s">
        <v>186</v>
      </c>
      <c r="D520" s="126"/>
      <c r="E520" s="127">
        <f>0.06*0.6</f>
        <v>3.5999999999999997E-2</v>
      </c>
      <c r="F520" s="128" t="s">
        <v>122</v>
      </c>
      <c r="G520" s="129"/>
      <c r="H520" s="129">
        <f>INT(E520*G520)</f>
        <v>0</v>
      </c>
      <c r="I520" s="129">
        <f>단가조사표!$Y$9</f>
        <v>175760</v>
      </c>
      <c r="J520" s="129">
        <f>INT(E520*I520)</f>
        <v>6327</v>
      </c>
      <c r="K520" s="129"/>
      <c r="L520" s="129">
        <f>INT(E520*K520)</f>
        <v>0</v>
      </c>
      <c r="M520" s="128" t="str">
        <f>단가조사표!$C$9</f>
        <v>조사-003</v>
      </c>
    </row>
    <row r="521" spans="2:13" s="130" customFormat="1" ht="20.100000000000001" customHeight="1">
      <c r="C521" s="125" t="s">
        <v>422</v>
      </c>
      <c r="D521" s="126"/>
      <c r="E521" s="127">
        <v>0.03</v>
      </c>
      <c r="F521" s="128" t="s">
        <v>175</v>
      </c>
      <c r="G521" s="161"/>
      <c r="H521" s="161">
        <f t="shared" ref="H521" si="51">INT(E521*G521)</f>
        <v>0</v>
      </c>
      <c r="I521" s="161">
        <f>단가조사표!$Y$7</f>
        <v>109819</v>
      </c>
      <c r="J521" s="161">
        <f t="shared" ref="J521" si="52">INT(E521*I521)</f>
        <v>3294</v>
      </c>
      <c r="K521" s="161"/>
      <c r="L521" s="161">
        <f t="shared" ref="L521" si="53">INT(E521*K521)</f>
        <v>0</v>
      </c>
      <c r="M521" s="246" t="str">
        <f>단가조사표!$C$7</f>
        <v>조사-001</v>
      </c>
    </row>
    <row r="522" spans="2:13" s="130" customFormat="1" ht="20.100000000000001" customHeight="1">
      <c r="C522" s="125"/>
      <c r="D522" s="126"/>
      <c r="E522" s="127"/>
      <c r="F522" s="128"/>
      <c r="G522" s="129"/>
      <c r="H522" s="129"/>
      <c r="I522" s="129"/>
      <c r="J522" s="129"/>
      <c r="K522" s="129"/>
      <c r="L522" s="129"/>
      <c r="M522" s="129"/>
    </row>
    <row r="523" spans="2:13" s="130" customFormat="1" ht="20.100000000000001" customHeight="1">
      <c r="C523" s="125"/>
      <c r="D523" s="126"/>
      <c r="E523" s="127"/>
      <c r="F523" s="128"/>
      <c r="G523" s="129"/>
      <c r="H523" s="129"/>
      <c r="I523" s="129"/>
      <c r="J523" s="129"/>
      <c r="K523" s="129"/>
      <c r="L523" s="129"/>
      <c r="M523" s="129"/>
    </row>
    <row r="524" spans="2:13" s="136" customFormat="1" ht="20.100000000000001" customHeight="1">
      <c r="C524" s="131" t="s">
        <v>96</v>
      </c>
      <c r="D524" s="132"/>
      <c r="E524" s="133"/>
      <c r="F524" s="134"/>
      <c r="G524" s="135"/>
      <c r="H524" s="135">
        <f>SUM(H520:H523)</f>
        <v>0</v>
      </c>
      <c r="I524" s="135"/>
      <c r="J524" s="135">
        <f>SUM(J520:J523)</f>
        <v>9621</v>
      </c>
      <c r="K524" s="135"/>
      <c r="L524" s="135">
        <f>SUM(L520:L523)</f>
        <v>0</v>
      </c>
      <c r="M524" s="135"/>
    </row>
    <row r="525" spans="2:13" s="130" customFormat="1" ht="20.100000000000001" customHeight="1">
      <c r="C525" s="125"/>
      <c r="D525" s="126"/>
      <c r="E525" s="127"/>
      <c r="F525" s="128"/>
      <c r="G525" s="129"/>
      <c r="H525" s="129"/>
      <c r="I525" s="129"/>
      <c r="J525" s="129"/>
      <c r="K525" s="129"/>
      <c r="L525" s="129"/>
      <c r="M525" s="129"/>
    </row>
    <row r="526" spans="2:13" s="112" customFormat="1" ht="20.100000000000001" customHeight="1">
      <c r="C526" s="137" t="s">
        <v>82</v>
      </c>
      <c r="D526" s="138"/>
      <c r="E526" s="139"/>
      <c r="F526" s="140"/>
      <c r="G526" s="141"/>
      <c r="H526" s="141"/>
      <c r="I526" s="141"/>
      <c r="J526" s="141"/>
      <c r="K526" s="141"/>
      <c r="L526" s="141"/>
      <c r="M526" s="142"/>
    </row>
    <row r="527" spans="2:13" s="112" customFormat="1" ht="20.100000000000001" customHeight="1">
      <c r="C527" s="113" t="s">
        <v>83</v>
      </c>
      <c r="D527" s="114">
        <f>D514+1</f>
        <v>29</v>
      </c>
      <c r="E527" s="115"/>
      <c r="F527" s="116"/>
      <c r="G527" s="117"/>
      <c r="H527" s="117"/>
      <c r="I527" s="117"/>
      <c r="J527" s="117"/>
      <c r="K527" s="117"/>
      <c r="L527" s="117"/>
      <c r="M527" s="118"/>
    </row>
    <row r="528" spans="2:13" s="112" customFormat="1" ht="20.100000000000001" customHeight="1">
      <c r="C528" s="119" t="s">
        <v>84</v>
      </c>
      <c r="D528" s="120" t="s">
        <v>526</v>
      </c>
      <c r="E528" s="121"/>
      <c r="F528" s="116"/>
      <c r="G528" s="121"/>
      <c r="H528" s="117"/>
      <c r="I528" s="117"/>
      <c r="J528" s="117"/>
      <c r="K528" s="117" t="s">
        <v>480</v>
      </c>
      <c r="L528" s="117"/>
      <c r="M528" s="118"/>
    </row>
    <row r="529" spans="2:13" s="112" customFormat="1" ht="20.100000000000001" customHeight="1">
      <c r="C529" s="119" t="s">
        <v>85</v>
      </c>
      <c r="D529" s="120" t="s">
        <v>149</v>
      </c>
      <c r="E529" s="115"/>
      <c r="F529" s="116"/>
      <c r="G529" s="117"/>
      <c r="H529" s="122" t="s">
        <v>77</v>
      </c>
      <c r="I529" s="117"/>
      <c r="J529" s="122" t="s">
        <v>78</v>
      </c>
      <c r="K529" s="117"/>
      <c r="L529" s="122" t="s">
        <v>87</v>
      </c>
      <c r="M529" s="118" t="s">
        <v>88</v>
      </c>
    </row>
    <row r="530" spans="2:13" s="112" customFormat="1" ht="20.100000000000001" customHeight="1">
      <c r="C530" s="119"/>
      <c r="D530" s="120"/>
      <c r="E530" s="115"/>
      <c r="F530" s="116"/>
      <c r="G530" s="117"/>
      <c r="H530" s="122">
        <f>H537</f>
        <v>0</v>
      </c>
      <c r="I530" s="122"/>
      <c r="J530" s="122">
        <f>J537</f>
        <v>1098</v>
      </c>
      <c r="K530" s="122"/>
      <c r="L530" s="122">
        <f>L537</f>
        <v>0</v>
      </c>
      <c r="M530" s="118">
        <f>J530+H530+L530</f>
        <v>1098</v>
      </c>
    </row>
    <row r="531" spans="2:13" s="123" customFormat="1" ht="20.100000000000001" customHeight="1">
      <c r="B531" s="123">
        <v>0</v>
      </c>
      <c r="C531" s="408" t="s">
        <v>89</v>
      </c>
      <c r="D531" s="416" t="s">
        <v>90</v>
      </c>
      <c r="E531" s="418" t="s">
        <v>1</v>
      </c>
      <c r="F531" s="406" t="s">
        <v>0</v>
      </c>
      <c r="G531" s="414" t="s">
        <v>91</v>
      </c>
      <c r="H531" s="415"/>
      <c r="I531" s="414" t="s">
        <v>92</v>
      </c>
      <c r="J531" s="415"/>
      <c r="K531" s="414" t="s">
        <v>93</v>
      </c>
      <c r="L531" s="415"/>
      <c r="M531" s="406" t="s">
        <v>2</v>
      </c>
    </row>
    <row r="532" spans="2:13" s="123" customFormat="1" ht="20.100000000000001" customHeight="1">
      <c r="B532" s="123">
        <v>0</v>
      </c>
      <c r="C532" s="409"/>
      <c r="D532" s="417"/>
      <c r="E532" s="419"/>
      <c r="F532" s="407"/>
      <c r="G532" s="198" t="s">
        <v>94</v>
      </c>
      <c r="H532" s="198" t="s">
        <v>95</v>
      </c>
      <c r="I532" s="198" t="s">
        <v>94</v>
      </c>
      <c r="J532" s="198" t="s">
        <v>95</v>
      </c>
      <c r="K532" s="198" t="s">
        <v>94</v>
      </c>
      <c r="L532" s="198" t="s">
        <v>95</v>
      </c>
      <c r="M532" s="407"/>
    </row>
    <row r="533" spans="2:13" s="130" customFormat="1" ht="20.100000000000001" customHeight="1">
      <c r="C533" s="125" t="s">
        <v>422</v>
      </c>
      <c r="D533" s="126"/>
      <c r="E533" s="127">
        <v>0.01</v>
      </c>
      <c r="F533" s="128" t="s">
        <v>175</v>
      </c>
      <c r="G533" s="161"/>
      <c r="H533" s="161">
        <f t="shared" ref="H533" si="54">INT(E533*G533)</f>
        <v>0</v>
      </c>
      <c r="I533" s="161">
        <f>단가조사표!$Y$7</f>
        <v>109819</v>
      </c>
      <c r="J533" s="161">
        <f t="shared" ref="J533" si="55">INT(E533*I533)</f>
        <v>1098</v>
      </c>
      <c r="K533" s="161"/>
      <c r="L533" s="161">
        <f t="shared" ref="L533" si="56">INT(E533*K533)</f>
        <v>0</v>
      </c>
      <c r="M533" s="246" t="str">
        <f>단가조사표!$C$7</f>
        <v>조사-001</v>
      </c>
    </row>
    <row r="534" spans="2:13" s="130" customFormat="1" ht="20.100000000000001" customHeight="1">
      <c r="C534" s="125"/>
      <c r="D534" s="126"/>
      <c r="E534" s="127"/>
      <c r="F534" s="128"/>
      <c r="G534" s="129"/>
      <c r="H534" s="129"/>
      <c r="I534" s="129"/>
      <c r="J534" s="129"/>
      <c r="K534" s="129"/>
      <c r="L534" s="129"/>
      <c r="M534" s="129"/>
    </row>
    <row r="535" spans="2:13" s="130" customFormat="1" ht="20.100000000000001" customHeight="1">
      <c r="C535" s="125"/>
      <c r="D535" s="126"/>
      <c r="E535" s="127"/>
      <c r="F535" s="128"/>
      <c r="G535" s="129"/>
      <c r="H535" s="129"/>
      <c r="I535" s="129"/>
      <c r="J535" s="129"/>
      <c r="K535" s="129"/>
      <c r="L535" s="129"/>
      <c r="M535" s="129"/>
    </row>
    <row r="536" spans="2:13" s="130" customFormat="1" ht="20.100000000000001" customHeight="1">
      <c r="C536" s="125"/>
      <c r="D536" s="126"/>
      <c r="E536" s="127"/>
      <c r="F536" s="128"/>
      <c r="G536" s="129"/>
      <c r="H536" s="129"/>
      <c r="I536" s="129"/>
      <c r="J536" s="129"/>
      <c r="K536" s="129"/>
      <c r="L536" s="129"/>
      <c r="M536" s="129"/>
    </row>
    <row r="537" spans="2:13" s="136" customFormat="1" ht="20.100000000000001" customHeight="1">
      <c r="C537" s="131" t="s">
        <v>96</v>
      </c>
      <c r="D537" s="132"/>
      <c r="E537" s="133"/>
      <c r="F537" s="134"/>
      <c r="G537" s="135"/>
      <c r="H537" s="135">
        <f>SUM(H533:H536)</f>
        <v>0</v>
      </c>
      <c r="I537" s="135"/>
      <c r="J537" s="135">
        <f>SUM(J533:J536)</f>
        <v>1098</v>
      </c>
      <c r="K537" s="135"/>
      <c r="L537" s="135">
        <f>SUM(L533:L536)</f>
        <v>0</v>
      </c>
      <c r="M537" s="135"/>
    </row>
    <row r="538" spans="2:13" s="130" customFormat="1" ht="20.100000000000001" customHeight="1">
      <c r="C538" s="125"/>
      <c r="D538" s="126"/>
      <c r="E538" s="127"/>
      <c r="F538" s="128"/>
      <c r="G538" s="129"/>
      <c r="H538" s="129"/>
      <c r="I538" s="129"/>
      <c r="J538" s="129"/>
      <c r="K538" s="129"/>
      <c r="L538" s="129"/>
      <c r="M538" s="129"/>
    </row>
    <row r="539" spans="2:13" s="112" customFormat="1" ht="20.100000000000001" customHeight="1">
      <c r="C539" s="137" t="s">
        <v>82</v>
      </c>
      <c r="D539" s="138"/>
      <c r="E539" s="139"/>
      <c r="F539" s="140"/>
      <c r="G539" s="141"/>
      <c r="H539" s="141"/>
      <c r="I539" s="141"/>
      <c r="J539" s="141"/>
      <c r="K539" s="141"/>
      <c r="L539" s="141"/>
      <c r="M539" s="142"/>
    </row>
    <row r="540" spans="2:13" s="112" customFormat="1" ht="20.100000000000001" customHeight="1">
      <c r="C540" s="113" t="s">
        <v>83</v>
      </c>
      <c r="D540" s="114">
        <f>D527+1</f>
        <v>30</v>
      </c>
      <c r="E540" s="115"/>
      <c r="F540" s="116"/>
      <c r="G540" s="117"/>
      <c r="H540" s="117"/>
      <c r="I540" s="117"/>
      <c r="J540" s="117"/>
      <c r="K540" s="117"/>
      <c r="L540" s="117"/>
      <c r="M540" s="118"/>
    </row>
    <row r="541" spans="2:13" s="112" customFormat="1" ht="20.100000000000001" customHeight="1">
      <c r="C541" s="119" t="s">
        <v>84</v>
      </c>
      <c r="D541" s="120" t="s">
        <v>509</v>
      </c>
      <c r="E541" s="121"/>
      <c r="F541" s="116"/>
      <c r="G541" s="121"/>
      <c r="H541" s="117"/>
      <c r="I541" s="117"/>
      <c r="J541" s="117"/>
      <c r="K541" s="117" t="s">
        <v>480</v>
      </c>
      <c r="L541" s="117"/>
      <c r="M541" s="118"/>
    </row>
    <row r="542" spans="2:13" s="112" customFormat="1" ht="20.100000000000001" customHeight="1">
      <c r="C542" s="119" t="s">
        <v>85</v>
      </c>
      <c r="D542" s="120" t="s">
        <v>469</v>
      </c>
      <c r="E542" s="115"/>
      <c r="F542" s="116"/>
      <c r="G542" s="117"/>
      <c r="H542" s="122" t="s">
        <v>77</v>
      </c>
      <c r="I542" s="117"/>
      <c r="J542" s="122" t="s">
        <v>78</v>
      </c>
      <c r="K542" s="117"/>
      <c r="L542" s="122" t="s">
        <v>87</v>
      </c>
      <c r="M542" s="118" t="s">
        <v>88</v>
      </c>
    </row>
    <row r="543" spans="2:13" s="112" customFormat="1" ht="20.100000000000001" customHeight="1">
      <c r="C543" s="119"/>
      <c r="D543" s="120"/>
      <c r="E543" s="115"/>
      <c r="F543" s="116"/>
      <c r="G543" s="117"/>
      <c r="H543" s="122">
        <f>H549</f>
        <v>0</v>
      </c>
      <c r="I543" s="122"/>
      <c r="J543" s="122">
        <f>J549</f>
        <v>10981</v>
      </c>
      <c r="K543" s="122"/>
      <c r="L543" s="122">
        <f>L549</f>
        <v>0</v>
      </c>
      <c r="M543" s="118">
        <f>J543+H543+L543</f>
        <v>10981</v>
      </c>
    </row>
    <row r="544" spans="2:13" s="123" customFormat="1" ht="20.100000000000001" customHeight="1">
      <c r="B544" s="123">
        <v>0</v>
      </c>
      <c r="C544" s="408" t="s">
        <v>89</v>
      </c>
      <c r="D544" s="416" t="s">
        <v>90</v>
      </c>
      <c r="E544" s="418" t="s">
        <v>1</v>
      </c>
      <c r="F544" s="406" t="s">
        <v>0</v>
      </c>
      <c r="G544" s="414" t="s">
        <v>91</v>
      </c>
      <c r="H544" s="415"/>
      <c r="I544" s="414" t="s">
        <v>92</v>
      </c>
      <c r="J544" s="415"/>
      <c r="K544" s="414" t="s">
        <v>93</v>
      </c>
      <c r="L544" s="415"/>
      <c r="M544" s="406" t="s">
        <v>2</v>
      </c>
    </row>
    <row r="545" spans="2:13" s="123" customFormat="1" ht="20.100000000000001" customHeight="1">
      <c r="B545" s="123">
        <v>0</v>
      </c>
      <c r="C545" s="409"/>
      <c r="D545" s="417"/>
      <c r="E545" s="419"/>
      <c r="F545" s="407"/>
      <c r="G545" s="371" t="s">
        <v>94</v>
      </c>
      <c r="H545" s="371" t="s">
        <v>95</v>
      </c>
      <c r="I545" s="371" t="s">
        <v>94</v>
      </c>
      <c r="J545" s="371" t="s">
        <v>95</v>
      </c>
      <c r="K545" s="371" t="s">
        <v>94</v>
      </c>
      <c r="L545" s="371" t="s">
        <v>95</v>
      </c>
      <c r="M545" s="407"/>
    </row>
    <row r="546" spans="2:13" s="130" customFormat="1" ht="20.100000000000001" customHeight="1">
      <c r="C546" s="125" t="s">
        <v>422</v>
      </c>
      <c r="D546" s="126"/>
      <c r="E546" s="127">
        <v>0.1</v>
      </c>
      <c r="F546" s="128" t="s">
        <v>175</v>
      </c>
      <c r="G546" s="161"/>
      <c r="H546" s="161">
        <f t="shared" ref="H546" si="57">INT(E546*G546)</f>
        <v>0</v>
      </c>
      <c r="I546" s="161">
        <f>단가조사표!$Y$7</f>
        <v>109819</v>
      </c>
      <c r="J546" s="161">
        <f t="shared" ref="J546" si="58">INT(E546*I546)</f>
        <v>10981</v>
      </c>
      <c r="K546" s="161"/>
      <c r="L546" s="161">
        <f t="shared" ref="L546" si="59">INT(E546*K546)</f>
        <v>0</v>
      </c>
      <c r="M546" s="246" t="str">
        <f>단가조사표!$C$7</f>
        <v>조사-001</v>
      </c>
    </row>
    <row r="547" spans="2:13" s="130" customFormat="1" ht="20.100000000000001" customHeight="1">
      <c r="C547" s="125"/>
      <c r="D547" s="126"/>
      <c r="E547" s="127"/>
      <c r="F547" s="128"/>
      <c r="G547" s="129"/>
      <c r="H547" s="129"/>
      <c r="I547" s="129"/>
      <c r="J547" s="129"/>
      <c r="K547" s="129"/>
      <c r="L547" s="129"/>
      <c r="M547" s="129"/>
    </row>
    <row r="548" spans="2:13" s="130" customFormat="1" ht="20.100000000000001" customHeight="1">
      <c r="C548" s="125"/>
      <c r="D548" s="126"/>
      <c r="E548" s="127"/>
      <c r="F548" s="128"/>
      <c r="G548" s="129"/>
      <c r="H548" s="129"/>
      <c r="I548" s="129"/>
      <c r="J548" s="129"/>
      <c r="K548" s="129"/>
      <c r="L548" s="129"/>
      <c r="M548" s="129"/>
    </row>
    <row r="549" spans="2:13" s="136" customFormat="1" ht="20.100000000000001" customHeight="1">
      <c r="C549" s="131" t="s">
        <v>96</v>
      </c>
      <c r="D549" s="132"/>
      <c r="E549" s="133"/>
      <c r="F549" s="134"/>
      <c r="G549" s="135"/>
      <c r="H549" s="135">
        <f>SUM(H546:H548)</f>
        <v>0</v>
      </c>
      <c r="I549" s="135"/>
      <c r="J549" s="135">
        <f>SUM(J546:J548)</f>
        <v>10981</v>
      </c>
      <c r="K549" s="135"/>
      <c r="L549" s="135">
        <f>SUM(L546:L548)</f>
        <v>0</v>
      </c>
      <c r="M549" s="135"/>
    </row>
    <row r="550" spans="2:13" s="130" customFormat="1" ht="20.100000000000001" customHeight="1">
      <c r="C550" s="125"/>
      <c r="D550" s="126"/>
      <c r="E550" s="127"/>
      <c r="F550" s="128"/>
      <c r="G550" s="129"/>
      <c r="H550" s="129"/>
      <c r="I550" s="129"/>
      <c r="J550" s="129"/>
      <c r="K550" s="129"/>
      <c r="L550" s="129"/>
      <c r="M550" s="129"/>
    </row>
    <row r="551" spans="2:13" s="112" customFormat="1" ht="20.100000000000001" customHeight="1">
      <c r="C551" s="137" t="s">
        <v>82</v>
      </c>
      <c r="D551" s="138"/>
      <c r="E551" s="139"/>
      <c r="F551" s="140"/>
      <c r="G551" s="141"/>
      <c r="H551" s="141"/>
      <c r="I551" s="141"/>
      <c r="J551" s="141"/>
      <c r="K551" s="141"/>
      <c r="L551" s="141"/>
      <c r="M551" s="142"/>
    </row>
    <row r="552" spans="2:13" s="112" customFormat="1" ht="20.100000000000001" customHeight="1">
      <c r="C552" s="113" t="s">
        <v>83</v>
      </c>
      <c r="D552" s="114">
        <f>D540+1</f>
        <v>31</v>
      </c>
      <c r="E552" s="115"/>
      <c r="F552" s="116"/>
      <c r="G552" s="117"/>
      <c r="H552" s="117"/>
      <c r="I552" s="117"/>
      <c r="J552" s="117"/>
      <c r="K552" s="117"/>
      <c r="L552" s="117"/>
      <c r="M552" s="118"/>
    </row>
    <row r="553" spans="2:13" s="112" customFormat="1" ht="20.100000000000001" customHeight="1">
      <c r="C553" s="119" t="s">
        <v>84</v>
      </c>
      <c r="D553" s="120" t="s">
        <v>571</v>
      </c>
      <c r="E553" s="121"/>
      <c r="F553" s="116"/>
      <c r="G553" s="121"/>
      <c r="H553" s="117"/>
      <c r="I553" s="117"/>
      <c r="J553" s="117"/>
      <c r="K553" s="117"/>
      <c r="L553" s="117"/>
      <c r="M553" s="118"/>
    </row>
    <row r="554" spans="2:13" s="112" customFormat="1" ht="20.100000000000001" customHeight="1">
      <c r="C554" s="119" t="s">
        <v>85</v>
      </c>
      <c r="D554" s="120" t="s">
        <v>276</v>
      </c>
      <c r="E554" s="115"/>
      <c r="F554" s="116"/>
      <c r="G554" s="117"/>
      <c r="H554" s="122" t="s">
        <v>77</v>
      </c>
      <c r="I554" s="117"/>
      <c r="J554" s="122" t="s">
        <v>78</v>
      </c>
      <c r="K554" s="117"/>
      <c r="L554" s="122" t="s">
        <v>87</v>
      </c>
      <c r="M554" s="118" t="s">
        <v>88</v>
      </c>
    </row>
    <row r="555" spans="2:13" s="112" customFormat="1" ht="20.100000000000001" customHeight="1">
      <c r="C555" s="119"/>
      <c r="D555" s="120"/>
      <c r="E555" s="115"/>
      <c r="F555" s="116"/>
      <c r="G555" s="117"/>
      <c r="H555" s="122">
        <f>H574</f>
        <v>24500</v>
      </c>
      <c r="I555" s="122"/>
      <c r="J555" s="122">
        <f>J574</f>
        <v>24890</v>
      </c>
      <c r="K555" s="122"/>
      <c r="L555" s="122">
        <f>L574</f>
        <v>0</v>
      </c>
      <c r="M555" s="118">
        <f>J555+H555+L555</f>
        <v>49390</v>
      </c>
    </row>
    <row r="556" spans="2:13" s="123" customFormat="1" ht="20.100000000000001" customHeight="1">
      <c r="B556" s="123">
        <v>0</v>
      </c>
      <c r="C556" s="408" t="s">
        <v>89</v>
      </c>
      <c r="D556" s="416" t="s">
        <v>90</v>
      </c>
      <c r="E556" s="418" t="s">
        <v>1</v>
      </c>
      <c r="F556" s="406" t="s">
        <v>0</v>
      </c>
      <c r="G556" s="414" t="s">
        <v>91</v>
      </c>
      <c r="H556" s="415"/>
      <c r="I556" s="414" t="s">
        <v>92</v>
      </c>
      <c r="J556" s="415"/>
      <c r="K556" s="414" t="s">
        <v>93</v>
      </c>
      <c r="L556" s="415"/>
      <c r="M556" s="406" t="s">
        <v>2</v>
      </c>
    </row>
    <row r="557" spans="2:13" s="123" customFormat="1" ht="20.100000000000001" customHeight="1">
      <c r="B557" s="123">
        <v>0</v>
      </c>
      <c r="C557" s="409"/>
      <c r="D557" s="417"/>
      <c r="E557" s="419"/>
      <c r="F557" s="407"/>
      <c r="G557" s="378" t="s">
        <v>94</v>
      </c>
      <c r="H557" s="378" t="s">
        <v>95</v>
      </c>
      <c r="I557" s="378" t="s">
        <v>94</v>
      </c>
      <c r="J557" s="378" t="s">
        <v>95</v>
      </c>
      <c r="K557" s="378" t="s">
        <v>94</v>
      </c>
      <c r="L557" s="378" t="s">
        <v>95</v>
      </c>
      <c r="M557" s="407"/>
    </row>
    <row r="558" spans="2:13" s="130" customFormat="1" ht="20.100000000000001" customHeight="1">
      <c r="C558" s="125" t="s">
        <v>667</v>
      </c>
      <c r="D558" s="126" t="s">
        <v>671</v>
      </c>
      <c r="E558" s="127">
        <v>1</v>
      </c>
      <c r="F558" s="128" t="s">
        <v>639</v>
      </c>
      <c r="G558" s="129">
        <f>단가조사표!$Y$48</f>
        <v>6500</v>
      </c>
      <c r="H558" s="129">
        <f t="shared" ref="H558:H559" si="60">INT(E558*G558)</f>
        <v>6500</v>
      </c>
      <c r="I558" s="129"/>
      <c r="J558" s="129">
        <f t="shared" ref="J558:J559" si="61">INT(E558*I558)</f>
        <v>0</v>
      </c>
      <c r="K558" s="129"/>
      <c r="L558" s="129">
        <f t="shared" ref="L558:L559" si="62">INT(E558*K558)</f>
        <v>0</v>
      </c>
      <c r="M558" s="128" t="str">
        <f>단가조사표!$C$48</f>
        <v>조사-041</v>
      </c>
    </row>
    <row r="559" spans="2:13" s="130" customFormat="1" ht="20.100000000000001" customHeight="1">
      <c r="C559" s="125" t="s">
        <v>669</v>
      </c>
      <c r="D559" s="126"/>
      <c r="E559" s="127">
        <v>3</v>
      </c>
      <c r="F559" s="128" t="s">
        <v>70</v>
      </c>
      <c r="G559" s="129">
        <f>단가조사표!$Y$49</f>
        <v>6000</v>
      </c>
      <c r="H559" s="129">
        <f t="shared" si="60"/>
        <v>18000</v>
      </c>
      <c r="I559" s="129"/>
      <c r="J559" s="129">
        <f t="shared" si="61"/>
        <v>0</v>
      </c>
      <c r="K559" s="129"/>
      <c r="L559" s="129">
        <f t="shared" si="62"/>
        <v>0</v>
      </c>
      <c r="M559" s="128" t="str">
        <f>단가조사표!$C$49</f>
        <v>조사-042</v>
      </c>
    </row>
    <row r="560" spans="2:13" s="130" customFormat="1" ht="20.100000000000001" customHeight="1">
      <c r="C560" s="125" t="s">
        <v>665</v>
      </c>
      <c r="D560" s="126"/>
      <c r="E560" s="127">
        <f>0.037+0.092</f>
        <v>0.129</v>
      </c>
      <c r="F560" s="128" t="s">
        <v>175</v>
      </c>
      <c r="G560" s="161"/>
      <c r="H560" s="161">
        <f t="shared" ref="H560" si="63">INT(E560*G560)</f>
        <v>0</v>
      </c>
      <c r="I560" s="161">
        <f>단가조사표!$Y$14</f>
        <v>148689</v>
      </c>
      <c r="J560" s="161">
        <f t="shared" ref="J560" si="64">INT(E560*I560)</f>
        <v>19180</v>
      </c>
      <c r="K560" s="161"/>
      <c r="L560" s="161">
        <f t="shared" ref="L560" si="65">INT(E560*K560)</f>
        <v>0</v>
      </c>
      <c r="M560" s="246" t="str">
        <f>단가조사표!$C$14</f>
        <v>조사-008</v>
      </c>
    </row>
    <row r="561" spans="3:13" s="130" customFormat="1" ht="20.100000000000001" customHeight="1">
      <c r="C561" s="125" t="s">
        <v>422</v>
      </c>
      <c r="D561" s="126"/>
      <c r="E561" s="127">
        <f>0.015+0.037</f>
        <v>5.1999999999999998E-2</v>
      </c>
      <c r="F561" s="128" t="s">
        <v>175</v>
      </c>
      <c r="G561" s="161"/>
      <c r="H561" s="161">
        <f t="shared" ref="H561" si="66">INT(E561*G561)</f>
        <v>0</v>
      </c>
      <c r="I561" s="161">
        <f>단가조사표!$Y$7</f>
        <v>109819</v>
      </c>
      <c r="J561" s="161">
        <f t="shared" ref="J561" si="67">INT(E561*I561)</f>
        <v>5710</v>
      </c>
      <c r="K561" s="161"/>
      <c r="L561" s="161">
        <f t="shared" ref="L561" si="68">INT(E561*K561)</f>
        <v>0</v>
      </c>
      <c r="M561" s="246" t="str">
        <f>단가조사표!$C$7</f>
        <v>조사-001</v>
      </c>
    </row>
    <row r="562" spans="3:13" s="130" customFormat="1" ht="19.5" customHeight="1">
      <c r="C562" s="125"/>
      <c r="D562" s="126"/>
      <c r="E562" s="127"/>
      <c r="F562" s="128"/>
      <c r="G562" s="129"/>
      <c r="H562" s="129"/>
      <c r="I562" s="129"/>
      <c r="J562" s="129"/>
      <c r="K562" s="129"/>
      <c r="L562" s="129"/>
      <c r="M562" s="129"/>
    </row>
    <row r="563" spans="3:13" s="130" customFormat="1" ht="20.100000000000001" customHeight="1">
      <c r="C563" s="125"/>
      <c r="D563" s="126"/>
      <c r="E563" s="127"/>
      <c r="F563" s="128"/>
      <c r="G563" s="129"/>
      <c r="H563" s="129"/>
      <c r="I563" s="129"/>
      <c r="J563" s="129"/>
      <c r="K563" s="129"/>
      <c r="L563" s="129"/>
      <c r="M563" s="129"/>
    </row>
    <row r="564" spans="3:13" s="130" customFormat="1" ht="20.100000000000001" customHeight="1">
      <c r="C564" s="125"/>
      <c r="D564" s="126"/>
      <c r="E564" s="127"/>
      <c r="F564" s="128"/>
      <c r="G564" s="129"/>
      <c r="H564" s="129"/>
      <c r="I564" s="129"/>
      <c r="J564" s="129"/>
      <c r="K564" s="129"/>
      <c r="L564" s="129"/>
      <c r="M564" s="144"/>
    </row>
    <row r="565" spans="3:13" s="130" customFormat="1" ht="20.100000000000001" customHeight="1">
      <c r="C565" s="125"/>
      <c r="D565" s="126"/>
      <c r="E565" s="127"/>
      <c r="F565" s="128"/>
      <c r="G565" s="129"/>
      <c r="H565" s="129"/>
      <c r="I565" s="129"/>
      <c r="J565" s="129"/>
      <c r="K565" s="129"/>
      <c r="L565" s="129"/>
      <c r="M565" s="129"/>
    </row>
    <row r="566" spans="3:13" s="130" customFormat="1" ht="19.5" customHeight="1">
      <c r="C566" s="125"/>
      <c r="D566" s="126"/>
      <c r="E566" s="127"/>
      <c r="F566" s="128"/>
      <c r="G566" s="129"/>
      <c r="H566" s="129"/>
      <c r="I566" s="129"/>
      <c r="J566" s="129"/>
      <c r="K566" s="129"/>
      <c r="L566" s="129"/>
      <c r="M566" s="129"/>
    </row>
    <row r="567" spans="3:13" s="130" customFormat="1" ht="20.100000000000001" customHeight="1">
      <c r="C567" s="125"/>
      <c r="D567" s="126"/>
      <c r="E567" s="127"/>
      <c r="F567" s="128"/>
      <c r="G567" s="129"/>
      <c r="H567" s="129"/>
      <c r="I567" s="129"/>
      <c r="J567" s="129"/>
      <c r="K567" s="129"/>
      <c r="L567" s="129"/>
      <c r="M567" s="129"/>
    </row>
    <row r="568" spans="3:13" s="130" customFormat="1" ht="20.100000000000001" customHeight="1">
      <c r="C568" s="125"/>
      <c r="D568" s="126"/>
      <c r="E568" s="127"/>
      <c r="F568" s="128"/>
      <c r="G568" s="129"/>
      <c r="H568" s="129"/>
      <c r="I568" s="129"/>
      <c r="J568" s="129"/>
      <c r="K568" s="129"/>
      <c r="L568" s="129"/>
      <c r="M568" s="144"/>
    </row>
    <row r="569" spans="3:13" s="130" customFormat="1" ht="20.100000000000001" customHeight="1">
      <c r="C569" s="125"/>
      <c r="D569" s="126"/>
      <c r="E569" s="127"/>
      <c r="F569" s="128"/>
      <c r="G569" s="129"/>
      <c r="H569" s="129"/>
      <c r="I569" s="129"/>
      <c r="J569" s="129"/>
      <c r="K569" s="129"/>
      <c r="L569" s="129"/>
      <c r="M569" s="129"/>
    </row>
    <row r="570" spans="3:13" s="130" customFormat="1" ht="20.100000000000001" customHeight="1">
      <c r="C570" s="125"/>
      <c r="D570" s="126"/>
      <c r="E570" s="127"/>
      <c r="F570" s="128"/>
      <c r="G570" s="129"/>
      <c r="H570" s="129"/>
      <c r="I570" s="129"/>
      <c r="J570" s="129"/>
      <c r="K570" s="129"/>
      <c r="L570" s="129"/>
      <c r="M570" s="129"/>
    </row>
    <row r="571" spans="3:13" s="130" customFormat="1" ht="20.100000000000001" customHeight="1">
      <c r="C571" s="125"/>
      <c r="D571" s="126"/>
      <c r="E571" s="127"/>
      <c r="F571" s="128"/>
      <c r="G571" s="129"/>
      <c r="H571" s="129"/>
      <c r="I571" s="129"/>
      <c r="J571" s="129"/>
      <c r="K571" s="129"/>
      <c r="L571" s="129"/>
      <c r="M571" s="128"/>
    </row>
    <row r="572" spans="3:13" s="130" customFormat="1" ht="20.100000000000001" customHeight="1">
      <c r="C572" s="125"/>
      <c r="D572" s="126"/>
      <c r="E572" s="127"/>
      <c r="F572" s="128"/>
      <c r="G572" s="129"/>
      <c r="H572" s="129"/>
      <c r="I572" s="129"/>
      <c r="J572" s="129"/>
      <c r="K572" s="129"/>
      <c r="L572" s="129"/>
      <c r="M572" s="128"/>
    </row>
    <row r="573" spans="3:13" s="130" customFormat="1" ht="20.100000000000001" customHeight="1">
      <c r="C573" s="125"/>
      <c r="D573" s="126"/>
      <c r="E573" s="127"/>
      <c r="F573" s="128"/>
      <c r="G573" s="129"/>
      <c r="H573" s="129"/>
      <c r="I573" s="129"/>
      <c r="J573" s="129"/>
      <c r="K573" s="129"/>
      <c r="L573" s="129"/>
      <c r="M573" s="129"/>
    </row>
    <row r="574" spans="3:13" s="136" customFormat="1" ht="20.100000000000001" customHeight="1">
      <c r="C574" s="131" t="s">
        <v>96</v>
      </c>
      <c r="D574" s="132"/>
      <c r="E574" s="133"/>
      <c r="F574" s="134"/>
      <c r="G574" s="135"/>
      <c r="H574" s="135">
        <f>SUM(H558:H573)</f>
        <v>24500</v>
      </c>
      <c r="I574" s="135"/>
      <c r="J574" s="135">
        <f>SUM(J558:J573)</f>
        <v>24890</v>
      </c>
      <c r="K574" s="135"/>
      <c r="L574" s="135">
        <f>SUM(L558:L573)</f>
        <v>0</v>
      </c>
      <c r="M574" s="135"/>
    </row>
    <row r="575" spans="3:13" s="130" customFormat="1" ht="20.100000000000001" customHeight="1">
      <c r="C575" s="125"/>
      <c r="D575" s="126"/>
      <c r="E575" s="127"/>
      <c r="F575" s="128"/>
      <c r="G575" s="129"/>
      <c r="H575" s="129"/>
      <c r="I575" s="129"/>
      <c r="J575" s="129"/>
      <c r="K575" s="129"/>
      <c r="L575" s="129"/>
      <c r="M575" s="129"/>
    </row>
    <row r="576" spans="3:13" s="130" customFormat="1" ht="20.100000000000001" customHeight="1">
      <c r="C576" s="125"/>
      <c r="D576" s="126"/>
      <c r="E576" s="127"/>
      <c r="F576" s="128"/>
      <c r="G576" s="129"/>
      <c r="H576" s="129"/>
      <c r="I576" s="129"/>
      <c r="J576" s="129"/>
      <c r="K576" s="129"/>
      <c r="L576" s="129"/>
      <c r="M576" s="129"/>
    </row>
  </sheetData>
  <mergeCells count="248">
    <mergeCell ref="C556:C557"/>
    <mergeCell ref="D556:D557"/>
    <mergeCell ref="E556:E557"/>
    <mergeCell ref="F556:F557"/>
    <mergeCell ref="G556:H556"/>
    <mergeCell ref="I556:J556"/>
    <mergeCell ref="K556:L556"/>
    <mergeCell ref="M556:M557"/>
    <mergeCell ref="D444:D445"/>
    <mergeCell ref="E444:E445"/>
    <mergeCell ref="F444:F445"/>
    <mergeCell ref="G444:H444"/>
    <mergeCell ref="I444:J444"/>
    <mergeCell ref="K444:L444"/>
    <mergeCell ref="M444:M445"/>
    <mergeCell ref="G531:H531"/>
    <mergeCell ref="D544:D545"/>
    <mergeCell ref="E544:E545"/>
    <mergeCell ref="C444:C445"/>
    <mergeCell ref="F544:F545"/>
    <mergeCell ref="G544:H544"/>
    <mergeCell ref="I544:J544"/>
    <mergeCell ref="K544:L544"/>
    <mergeCell ref="E531:E532"/>
    <mergeCell ref="C481:C482"/>
    <mergeCell ref="G344:H344"/>
    <mergeCell ref="I344:J344"/>
    <mergeCell ref="K344:L344"/>
    <mergeCell ref="M344:M345"/>
    <mergeCell ref="C544:C545"/>
    <mergeCell ref="M356:M357"/>
    <mergeCell ref="I406:J406"/>
    <mergeCell ref="K406:L406"/>
    <mergeCell ref="M406:M407"/>
    <mergeCell ref="C419:C420"/>
    <mergeCell ref="C431:C432"/>
    <mergeCell ref="D431:D432"/>
    <mergeCell ref="E431:E432"/>
    <mergeCell ref="F431:F432"/>
    <mergeCell ref="G431:H431"/>
    <mergeCell ref="I431:J431"/>
    <mergeCell ref="K431:L431"/>
    <mergeCell ref="M431:M432"/>
    <mergeCell ref="D419:D420"/>
    <mergeCell ref="E419:E420"/>
    <mergeCell ref="F531:F532"/>
    <mergeCell ref="E481:E482"/>
    <mergeCell ref="F481:F482"/>
    <mergeCell ref="M518:M519"/>
    <mergeCell ref="M531:M532"/>
    <mergeCell ref="C531:C532"/>
    <mergeCell ref="D531:D532"/>
    <mergeCell ref="D518:D519"/>
    <mergeCell ref="E518:E519"/>
    <mergeCell ref="F518:F519"/>
    <mergeCell ref="C506:C507"/>
    <mergeCell ref="I531:J531"/>
    <mergeCell ref="K531:L531"/>
    <mergeCell ref="G518:H518"/>
    <mergeCell ref="I518:J518"/>
    <mergeCell ref="K518:L518"/>
    <mergeCell ref="G419:H419"/>
    <mergeCell ref="I419:J419"/>
    <mergeCell ref="K419:L419"/>
    <mergeCell ref="M419:M420"/>
    <mergeCell ref="D481:D482"/>
    <mergeCell ref="K481:L481"/>
    <mergeCell ref="M481:M482"/>
    <mergeCell ref="D506:D507"/>
    <mergeCell ref="F506:F507"/>
    <mergeCell ref="E506:E507"/>
    <mergeCell ref="G506:H506"/>
    <mergeCell ref="I506:J506"/>
    <mergeCell ref="K506:L506"/>
    <mergeCell ref="M506:M507"/>
    <mergeCell ref="K456:L456"/>
    <mergeCell ref="M456:M457"/>
    <mergeCell ref="I481:J481"/>
    <mergeCell ref="G481:H481"/>
    <mergeCell ref="C94:C95"/>
    <mergeCell ref="D94:D95"/>
    <mergeCell ref="E94:E95"/>
    <mergeCell ref="C331:C332"/>
    <mergeCell ref="D331:D332"/>
    <mergeCell ref="E331:E332"/>
    <mergeCell ref="G306:H306"/>
    <mergeCell ref="I306:J306"/>
    <mergeCell ref="K306:L306"/>
    <mergeCell ref="F331:F332"/>
    <mergeCell ref="G331:H331"/>
    <mergeCell ref="I331:J331"/>
    <mergeCell ref="K331:L331"/>
    <mergeCell ref="F94:F95"/>
    <mergeCell ref="G94:H94"/>
    <mergeCell ref="G281:H281"/>
    <mergeCell ref="I281:J281"/>
    <mergeCell ref="G156:H156"/>
    <mergeCell ref="I156:J156"/>
    <mergeCell ref="D156:D157"/>
    <mergeCell ref="E281:E282"/>
    <mergeCell ref="F281:F282"/>
    <mergeCell ref="E156:E157"/>
    <mergeCell ref="G256:H256"/>
    <mergeCell ref="K6:L6"/>
    <mergeCell ref="M6:M7"/>
    <mergeCell ref="C17:C18"/>
    <mergeCell ref="D17:D18"/>
    <mergeCell ref="E17:E18"/>
    <mergeCell ref="F17:F18"/>
    <mergeCell ref="G17:H17"/>
    <mergeCell ref="I17:J17"/>
    <mergeCell ref="K17:L17"/>
    <mergeCell ref="M17:M18"/>
    <mergeCell ref="C6:C7"/>
    <mergeCell ref="D6:D7"/>
    <mergeCell ref="E6:E7"/>
    <mergeCell ref="F6:F7"/>
    <mergeCell ref="G6:H6"/>
    <mergeCell ref="I6:J6"/>
    <mergeCell ref="K31:L31"/>
    <mergeCell ref="M31:M32"/>
    <mergeCell ref="C31:C32"/>
    <mergeCell ref="D31:D32"/>
    <mergeCell ref="E31:E32"/>
    <mergeCell ref="C131:C132"/>
    <mergeCell ref="D131:D132"/>
    <mergeCell ref="E131:E132"/>
    <mergeCell ref="F131:F132"/>
    <mergeCell ref="F31:F32"/>
    <mergeCell ref="G31:H31"/>
    <mergeCell ref="I31:J31"/>
    <mergeCell ref="G81:H81"/>
    <mergeCell ref="I81:J81"/>
    <mergeCell ref="C106:C107"/>
    <mergeCell ref="D106:D107"/>
    <mergeCell ref="E106:E107"/>
    <mergeCell ref="F106:F107"/>
    <mergeCell ref="K94:L94"/>
    <mergeCell ref="M94:M95"/>
    <mergeCell ref="I106:J106"/>
    <mergeCell ref="M56:M57"/>
    <mergeCell ref="C56:C57"/>
    <mergeCell ref="D56:D57"/>
    <mergeCell ref="K156:L156"/>
    <mergeCell ref="K118:L118"/>
    <mergeCell ref="K131:L131"/>
    <mergeCell ref="F181:F182"/>
    <mergeCell ref="C118:C119"/>
    <mergeCell ref="D118:D119"/>
    <mergeCell ref="E118:E119"/>
    <mergeCell ref="F118:F119"/>
    <mergeCell ref="E256:E257"/>
    <mergeCell ref="F256:F257"/>
    <mergeCell ref="G118:H118"/>
    <mergeCell ref="F156:F157"/>
    <mergeCell ref="C231:C232"/>
    <mergeCell ref="D231:D232"/>
    <mergeCell ref="E231:E232"/>
    <mergeCell ref="F231:F232"/>
    <mergeCell ref="C206:C207"/>
    <mergeCell ref="D206:D207"/>
    <mergeCell ref="E206:E207"/>
    <mergeCell ref="F206:F207"/>
    <mergeCell ref="C181:C182"/>
    <mergeCell ref="D181:D182"/>
    <mergeCell ref="E56:E57"/>
    <mergeCell ref="F56:F57"/>
    <mergeCell ref="G56:H56"/>
    <mergeCell ref="I56:J56"/>
    <mergeCell ref="K56:L56"/>
    <mergeCell ref="M81:M82"/>
    <mergeCell ref="C81:C82"/>
    <mergeCell ref="D81:D82"/>
    <mergeCell ref="E81:E82"/>
    <mergeCell ref="F81:F82"/>
    <mergeCell ref="K81:L81"/>
    <mergeCell ref="I94:J94"/>
    <mergeCell ref="C156:C157"/>
    <mergeCell ref="K231:L231"/>
    <mergeCell ref="G206:H206"/>
    <mergeCell ref="I206:J206"/>
    <mergeCell ref="K206:L206"/>
    <mergeCell ref="M281:M282"/>
    <mergeCell ref="M106:M107"/>
    <mergeCell ref="M256:M257"/>
    <mergeCell ref="M181:M182"/>
    <mergeCell ref="M156:M157"/>
    <mergeCell ref="M231:M232"/>
    <mergeCell ref="M118:M119"/>
    <mergeCell ref="M131:M132"/>
    <mergeCell ref="G131:H131"/>
    <mergeCell ref="I131:J131"/>
    <mergeCell ref="K106:L106"/>
    <mergeCell ref="G181:H181"/>
    <mergeCell ref="I181:J181"/>
    <mergeCell ref="K281:L281"/>
    <mergeCell ref="G231:H231"/>
    <mergeCell ref="I118:J118"/>
    <mergeCell ref="G106:H106"/>
    <mergeCell ref="I231:J231"/>
    <mergeCell ref="M206:M207"/>
    <mergeCell ref="K181:L181"/>
    <mergeCell ref="E406:E407"/>
    <mergeCell ref="F406:F407"/>
    <mergeCell ref="G406:H406"/>
    <mergeCell ref="C381:C382"/>
    <mergeCell ref="D381:D382"/>
    <mergeCell ref="I381:J381"/>
    <mergeCell ref="K381:L381"/>
    <mergeCell ref="C406:C407"/>
    <mergeCell ref="D406:D407"/>
    <mergeCell ref="G381:H381"/>
    <mergeCell ref="M381:M382"/>
    <mergeCell ref="C281:C282"/>
    <mergeCell ref="D281:D282"/>
    <mergeCell ref="C256:C257"/>
    <mergeCell ref="D256:D257"/>
    <mergeCell ref="E181:E182"/>
    <mergeCell ref="I256:J256"/>
    <mergeCell ref="K256:L256"/>
    <mergeCell ref="C344:C345"/>
    <mergeCell ref="D344:D345"/>
    <mergeCell ref="E344:E345"/>
    <mergeCell ref="F344:F345"/>
    <mergeCell ref="M544:M545"/>
    <mergeCell ref="C518:C519"/>
    <mergeCell ref="M306:M307"/>
    <mergeCell ref="F306:F307"/>
    <mergeCell ref="F381:F382"/>
    <mergeCell ref="C356:C357"/>
    <mergeCell ref="D356:D357"/>
    <mergeCell ref="E356:E357"/>
    <mergeCell ref="F356:F357"/>
    <mergeCell ref="G356:H356"/>
    <mergeCell ref="I356:J356"/>
    <mergeCell ref="K356:L356"/>
    <mergeCell ref="C306:C307"/>
    <mergeCell ref="D306:D307"/>
    <mergeCell ref="M331:M332"/>
    <mergeCell ref="E306:E307"/>
    <mergeCell ref="E381:E382"/>
    <mergeCell ref="C456:C457"/>
    <mergeCell ref="D456:D457"/>
    <mergeCell ref="E456:E457"/>
    <mergeCell ref="F456:F457"/>
    <mergeCell ref="G456:H456"/>
    <mergeCell ref="I456:J456"/>
    <mergeCell ref="F419:F420"/>
  </mergeCells>
  <phoneticPr fontId="15" type="noConversion"/>
  <printOptions gridLines="1"/>
  <pageMargins left="0.62992125984251968" right="0.23622047244094491" top="0.70866141732283472" bottom="0.70866141732283472" header="0.51181102362204722" footer="0.31496062992125984"/>
  <pageSetup paperSize="9" scale="95" orientation="landscape" r:id="rId1"/>
  <headerFooter>
    <oddFooter>&amp;C&amp;10&amp;P/&amp;N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O26"/>
  <sheetViews>
    <sheetView view="pageBreakPreview" topLeftCell="A13" zoomScaleNormal="90" zoomScaleSheetLayoutView="100" workbookViewId="0">
      <selection activeCell="A5" sqref="A5:O6"/>
    </sheetView>
  </sheetViews>
  <sheetFormatPr defaultColWidth="7.88671875" defaultRowHeight="16.5"/>
  <cols>
    <col min="1" max="13" width="7" style="150" customWidth="1"/>
    <col min="14" max="256" width="7.88671875" style="150"/>
    <col min="257" max="269" width="7" style="150" customWidth="1"/>
    <col min="270" max="512" width="7.88671875" style="150"/>
    <col min="513" max="525" width="7" style="150" customWidth="1"/>
    <col min="526" max="768" width="7.88671875" style="150"/>
    <col min="769" max="781" width="7" style="150" customWidth="1"/>
    <col min="782" max="1024" width="7.88671875" style="150"/>
    <col min="1025" max="1037" width="7" style="150" customWidth="1"/>
    <col min="1038" max="1280" width="7.88671875" style="150"/>
    <col min="1281" max="1293" width="7" style="150" customWidth="1"/>
    <col min="1294" max="1536" width="7.88671875" style="150"/>
    <col min="1537" max="1549" width="7" style="150" customWidth="1"/>
    <col min="1550" max="1792" width="7.88671875" style="150"/>
    <col min="1793" max="1805" width="7" style="150" customWidth="1"/>
    <col min="1806" max="2048" width="7.88671875" style="150"/>
    <col min="2049" max="2061" width="7" style="150" customWidth="1"/>
    <col min="2062" max="2304" width="7.88671875" style="150"/>
    <col min="2305" max="2317" width="7" style="150" customWidth="1"/>
    <col min="2318" max="2560" width="7.88671875" style="150"/>
    <col min="2561" max="2573" width="7" style="150" customWidth="1"/>
    <col min="2574" max="2816" width="7.88671875" style="150"/>
    <col min="2817" max="2829" width="7" style="150" customWidth="1"/>
    <col min="2830" max="3072" width="7.88671875" style="150"/>
    <col min="3073" max="3085" width="7" style="150" customWidth="1"/>
    <col min="3086" max="3328" width="7.88671875" style="150"/>
    <col min="3329" max="3341" width="7" style="150" customWidth="1"/>
    <col min="3342" max="3584" width="7.88671875" style="150"/>
    <col min="3585" max="3597" width="7" style="150" customWidth="1"/>
    <col min="3598" max="3840" width="7.88671875" style="150"/>
    <col min="3841" max="3853" width="7" style="150" customWidth="1"/>
    <col min="3854" max="4096" width="7.88671875" style="150"/>
    <col min="4097" max="4109" width="7" style="150" customWidth="1"/>
    <col min="4110" max="4352" width="7.88671875" style="150"/>
    <col min="4353" max="4365" width="7" style="150" customWidth="1"/>
    <col min="4366" max="4608" width="7.88671875" style="150"/>
    <col min="4609" max="4621" width="7" style="150" customWidth="1"/>
    <col min="4622" max="4864" width="7.88671875" style="150"/>
    <col min="4865" max="4877" width="7" style="150" customWidth="1"/>
    <col min="4878" max="5120" width="7.88671875" style="150"/>
    <col min="5121" max="5133" width="7" style="150" customWidth="1"/>
    <col min="5134" max="5376" width="7.88671875" style="150"/>
    <col min="5377" max="5389" width="7" style="150" customWidth="1"/>
    <col min="5390" max="5632" width="7.88671875" style="150"/>
    <col min="5633" max="5645" width="7" style="150" customWidth="1"/>
    <col min="5646" max="5888" width="7.88671875" style="150"/>
    <col min="5889" max="5901" width="7" style="150" customWidth="1"/>
    <col min="5902" max="6144" width="7.88671875" style="150"/>
    <col min="6145" max="6157" width="7" style="150" customWidth="1"/>
    <col min="6158" max="6400" width="7.88671875" style="150"/>
    <col min="6401" max="6413" width="7" style="150" customWidth="1"/>
    <col min="6414" max="6656" width="7.88671875" style="150"/>
    <col min="6657" max="6669" width="7" style="150" customWidth="1"/>
    <col min="6670" max="6912" width="7.88671875" style="150"/>
    <col min="6913" max="6925" width="7" style="150" customWidth="1"/>
    <col min="6926" max="7168" width="7.88671875" style="150"/>
    <col min="7169" max="7181" width="7" style="150" customWidth="1"/>
    <col min="7182" max="7424" width="7.88671875" style="150"/>
    <col min="7425" max="7437" width="7" style="150" customWidth="1"/>
    <col min="7438" max="7680" width="7.88671875" style="150"/>
    <col min="7681" max="7693" width="7" style="150" customWidth="1"/>
    <col min="7694" max="7936" width="7.88671875" style="150"/>
    <col min="7937" max="7949" width="7" style="150" customWidth="1"/>
    <col min="7950" max="8192" width="7.88671875" style="150"/>
    <col min="8193" max="8205" width="7" style="150" customWidth="1"/>
    <col min="8206" max="8448" width="7.88671875" style="150"/>
    <col min="8449" max="8461" width="7" style="150" customWidth="1"/>
    <col min="8462" max="8704" width="7.88671875" style="150"/>
    <col min="8705" max="8717" width="7" style="150" customWidth="1"/>
    <col min="8718" max="8960" width="7.88671875" style="150"/>
    <col min="8961" max="8973" width="7" style="150" customWidth="1"/>
    <col min="8974" max="9216" width="7.88671875" style="150"/>
    <col min="9217" max="9229" width="7" style="150" customWidth="1"/>
    <col min="9230" max="9472" width="7.88671875" style="150"/>
    <col min="9473" max="9485" width="7" style="150" customWidth="1"/>
    <col min="9486" max="9728" width="7.88671875" style="150"/>
    <col min="9729" max="9741" width="7" style="150" customWidth="1"/>
    <col min="9742" max="9984" width="7.88671875" style="150"/>
    <col min="9985" max="9997" width="7" style="150" customWidth="1"/>
    <col min="9998" max="10240" width="7.88671875" style="150"/>
    <col min="10241" max="10253" width="7" style="150" customWidth="1"/>
    <col min="10254" max="10496" width="7.88671875" style="150"/>
    <col min="10497" max="10509" width="7" style="150" customWidth="1"/>
    <col min="10510" max="10752" width="7.88671875" style="150"/>
    <col min="10753" max="10765" width="7" style="150" customWidth="1"/>
    <col min="10766" max="11008" width="7.88671875" style="150"/>
    <col min="11009" max="11021" width="7" style="150" customWidth="1"/>
    <col min="11022" max="11264" width="7.88671875" style="150"/>
    <col min="11265" max="11277" width="7" style="150" customWidth="1"/>
    <col min="11278" max="11520" width="7.88671875" style="150"/>
    <col min="11521" max="11533" width="7" style="150" customWidth="1"/>
    <col min="11534" max="11776" width="7.88671875" style="150"/>
    <col min="11777" max="11789" width="7" style="150" customWidth="1"/>
    <col min="11790" max="12032" width="7.88671875" style="150"/>
    <col min="12033" max="12045" width="7" style="150" customWidth="1"/>
    <col min="12046" max="12288" width="7.88671875" style="150"/>
    <col min="12289" max="12301" width="7" style="150" customWidth="1"/>
    <col min="12302" max="12544" width="7.88671875" style="150"/>
    <col min="12545" max="12557" width="7" style="150" customWidth="1"/>
    <col min="12558" max="12800" width="7.88671875" style="150"/>
    <col min="12801" max="12813" width="7" style="150" customWidth="1"/>
    <col min="12814" max="13056" width="7.88671875" style="150"/>
    <col min="13057" max="13069" width="7" style="150" customWidth="1"/>
    <col min="13070" max="13312" width="7.88671875" style="150"/>
    <col min="13313" max="13325" width="7" style="150" customWidth="1"/>
    <col min="13326" max="13568" width="7.88671875" style="150"/>
    <col min="13569" max="13581" width="7" style="150" customWidth="1"/>
    <col min="13582" max="13824" width="7.88671875" style="150"/>
    <col min="13825" max="13837" width="7" style="150" customWidth="1"/>
    <col min="13838" max="14080" width="7.88671875" style="150"/>
    <col min="14081" max="14093" width="7" style="150" customWidth="1"/>
    <col min="14094" max="14336" width="7.88671875" style="150"/>
    <col min="14337" max="14349" width="7" style="150" customWidth="1"/>
    <col min="14350" max="14592" width="7.88671875" style="150"/>
    <col min="14593" max="14605" width="7" style="150" customWidth="1"/>
    <col min="14606" max="14848" width="7.88671875" style="150"/>
    <col min="14849" max="14861" width="7" style="150" customWidth="1"/>
    <col min="14862" max="15104" width="7.88671875" style="150"/>
    <col min="15105" max="15117" width="7" style="150" customWidth="1"/>
    <col min="15118" max="15360" width="7.88671875" style="150"/>
    <col min="15361" max="15373" width="7" style="150" customWidth="1"/>
    <col min="15374" max="15616" width="7.88671875" style="150"/>
    <col min="15617" max="15629" width="7" style="150" customWidth="1"/>
    <col min="15630" max="15872" width="7.88671875" style="150"/>
    <col min="15873" max="15885" width="7" style="150" customWidth="1"/>
    <col min="15886" max="16128" width="7.88671875" style="150"/>
    <col min="16129" max="16141" width="7" style="150" customWidth="1"/>
    <col min="16142" max="16384" width="7.88671875" style="150"/>
  </cols>
  <sheetData>
    <row r="5" spans="1:15" ht="16.5" customHeight="1">
      <c r="A5" s="389" t="s">
        <v>800</v>
      </c>
      <c r="B5" s="389"/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</row>
    <row r="6" spans="1:15" ht="16.5" customHeight="1">
      <c r="A6" s="389"/>
      <c r="B6" s="389"/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</row>
    <row r="7" spans="1:15">
      <c r="A7" s="390" t="s">
        <v>409</v>
      </c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</row>
    <row r="8" spans="1:15">
      <c r="A8" s="390"/>
      <c r="B8" s="390"/>
      <c r="C8" s="390"/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0"/>
      <c r="O8" s="390"/>
    </row>
    <row r="17" spans="1:13">
      <c r="A17" s="420"/>
      <c r="B17" s="420"/>
      <c r="C17" s="420"/>
      <c r="D17" s="420"/>
      <c r="E17" s="420"/>
      <c r="F17" s="420"/>
      <c r="G17" s="420"/>
      <c r="H17" s="420"/>
      <c r="I17" s="420"/>
      <c r="J17" s="420"/>
      <c r="K17" s="420"/>
      <c r="L17" s="420"/>
      <c r="M17" s="420"/>
    </row>
    <row r="18" spans="1:13">
      <c r="A18" s="420"/>
      <c r="B18" s="420"/>
      <c r="C18" s="420"/>
      <c r="D18" s="420"/>
      <c r="E18" s="420"/>
      <c r="F18" s="420"/>
      <c r="G18" s="420"/>
      <c r="H18" s="420"/>
      <c r="I18" s="420"/>
      <c r="J18" s="420"/>
      <c r="K18" s="420"/>
      <c r="L18" s="420"/>
      <c r="M18" s="420"/>
    </row>
    <row r="19" spans="1:13">
      <c r="A19" s="420"/>
      <c r="B19" s="420"/>
      <c r="C19" s="420"/>
      <c r="D19" s="420"/>
      <c r="E19" s="420"/>
      <c r="F19" s="420"/>
      <c r="G19" s="420"/>
      <c r="H19" s="420"/>
      <c r="I19" s="420"/>
      <c r="J19" s="420"/>
      <c r="K19" s="420"/>
      <c r="L19" s="420"/>
      <c r="M19" s="420"/>
    </row>
    <row r="20" spans="1:13">
      <c r="A20" s="420"/>
      <c r="B20" s="420"/>
      <c r="C20" s="420"/>
      <c r="D20" s="420"/>
      <c r="E20" s="420"/>
      <c r="F20" s="420"/>
      <c r="G20" s="420"/>
      <c r="H20" s="420"/>
      <c r="I20" s="420"/>
      <c r="J20" s="420"/>
      <c r="K20" s="420"/>
      <c r="L20" s="420"/>
      <c r="M20" s="420"/>
    </row>
    <row r="21" spans="1:13">
      <c r="A21" s="420"/>
      <c r="B21" s="420"/>
      <c r="C21" s="420"/>
      <c r="D21" s="420"/>
      <c r="E21" s="420"/>
      <c r="F21" s="420"/>
      <c r="G21" s="420"/>
      <c r="H21" s="420"/>
      <c r="I21" s="420"/>
      <c r="J21" s="420"/>
      <c r="K21" s="420"/>
      <c r="L21" s="420"/>
      <c r="M21" s="420"/>
    </row>
    <row r="22" spans="1:13">
      <c r="A22" s="420"/>
      <c r="B22" s="420"/>
      <c r="C22" s="420"/>
      <c r="D22" s="420"/>
      <c r="E22" s="420"/>
      <c r="F22" s="420"/>
      <c r="G22" s="420"/>
      <c r="H22" s="420"/>
      <c r="I22" s="420"/>
      <c r="J22" s="420"/>
      <c r="K22" s="420"/>
      <c r="L22" s="420"/>
      <c r="M22" s="420"/>
    </row>
    <row r="23" spans="1:13">
      <c r="A23" s="420"/>
      <c r="B23" s="420"/>
      <c r="C23" s="420"/>
      <c r="D23" s="420"/>
      <c r="E23" s="420"/>
      <c r="F23" s="420"/>
      <c r="G23" s="420"/>
      <c r="H23" s="420"/>
      <c r="I23" s="420"/>
      <c r="J23" s="420"/>
      <c r="K23" s="420"/>
      <c r="L23" s="420"/>
      <c r="M23" s="420"/>
    </row>
    <row r="24" spans="1:13">
      <c r="A24" s="420"/>
      <c r="B24" s="420"/>
      <c r="C24" s="420"/>
      <c r="D24" s="420"/>
      <c r="E24" s="420"/>
      <c r="F24" s="420"/>
      <c r="G24" s="420"/>
      <c r="H24" s="420"/>
      <c r="I24" s="420"/>
      <c r="J24" s="420"/>
      <c r="K24" s="420"/>
      <c r="L24" s="420"/>
      <c r="M24" s="420"/>
    </row>
    <row r="25" spans="1:13">
      <c r="A25" s="420"/>
      <c r="B25" s="420"/>
      <c r="C25" s="420"/>
      <c r="D25" s="420"/>
      <c r="E25" s="420"/>
      <c r="F25" s="420"/>
      <c r="G25" s="420"/>
      <c r="H25" s="420"/>
      <c r="I25" s="420"/>
      <c r="J25" s="420"/>
      <c r="K25" s="420"/>
      <c r="L25" s="420"/>
      <c r="M25" s="420"/>
    </row>
    <row r="26" spans="1:13">
      <c r="A26" s="420"/>
      <c r="B26" s="420"/>
      <c r="C26" s="420"/>
      <c r="D26" s="420"/>
      <c r="E26" s="420"/>
      <c r="F26" s="420"/>
      <c r="G26" s="420"/>
      <c r="H26" s="420"/>
      <c r="I26" s="420"/>
      <c r="J26" s="420"/>
      <c r="K26" s="420"/>
      <c r="L26" s="420"/>
      <c r="M26" s="420"/>
    </row>
  </sheetData>
  <mergeCells count="7">
    <mergeCell ref="A5:O6"/>
    <mergeCell ref="A7:O8"/>
    <mergeCell ref="A25:M26"/>
    <mergeCell ref="A17:M18"/>
    <mergeCell ref="A19:M20"/>
    <mergeCell ref="A21:M22"/>
    <mergeCell ref="A23:M24"/>
  </mergeCells>
  <phoneticPr fontId="15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view="pageBreakPreview" topLeftCell="C1" zoomScale="79" zoomScaleNormal="85" zoomScaleSheetLayoutView="79" workbookViewId="0">
      <pane xSplit="5" ySplit="4" topLeftCell="I32" activePane="bottomRight" state="frozen"/>
      <selection activeCell="C1" sqref="C1"/>
      <selection pane="topRight" activeCell="H1" sqref="H1"/>
      <selection pane="bottomLeft" activeCell="C5" sqref="C5"/>
      <selection pane="bottomRight" activeCell="I15" sqref="H15:I15"/>
    </sheetView>
  </sheetViews>
  <sheetFormatPr defaultColWidth="7.21875" defaultRowHeight="21" customHeight="1"/>
  <cols>
    <col min="1" max="1" width="6.5546875" style="170" hidden="1" customWidth="1"/>
    <col min="2" max="2" width="9" style="170" hidden="1" customWidth="1"/>
    <col min="3" max="3" width="9.5546875" style="169" customWidth="1"/>
    <col min="4" max="4" width="23.44140625" style="169" bestFit="1" customWidth="1"/>
    <col min="5" max="5" width="33.44140625" style="169" bestFit="1" customWidth="1"/>
    <col min="6" max="6" width="13.6640625" style="171" customWidth="1"/>
    <col min="7" max="7" width="4.77734375" style="171" customWidth="1"/>
    <col min="8" max="8" width="9.88671875" style="170" customWidth="1"/>
    <col min="9" max="9" width="6.109375" style="170" customWidth="1"/>
    <col min="10" max="10" width="11.77734375" style="170" customWidth="1"/>
    <col min="11" max="11" width="4.5546875" style="170" customWidth="1"/>
    <col min="12" max="12" width="9.5546875" style="170" hidden="1" customWidth="1"/>
    <col min="13" max="13" width="4.5546875" style="170" hidden="1" customWidth="1"/>
    <col min="14" max="14" width="12.6640625" style="170" customWidth="1"/>
    <col min="15" max="15" width="9.88671875" style="170" bestFit="1" customWidth="1"/>
    <col min="16" max="16" width="6.5546875" style="170" customWidth="1"/>
    <col min="17" max="17" width="9.88671875" style="170" bestFit="1" customWidth="1"/>
    <col min="18" max="18" width="7" style="170" customWidth="1"/>
    <col min="19" max="19" width="9.88671875" style="170" bestFit="1" customWidth="1"/>
    <col min="20" max="20" width="6.109375" style="170" customWidth="1"/>
    <col min="21" max="21" width="11.77734375" style="170" customWidth="1"/>
    <col min="22" max="22" width="4.5546875" style="170" customWidth="1"/>
    <col min="23" max="23" width="9.5546875" style="170" hidden="1" customWidth="1"/>
    <col min="24" max="24" width="4.5546875" style="170" hidden="1" customWidth="1"/>
    <col min="25" max="25" width="12.6640625" style="170" customWidth="1"/>
    <col min="26" max="26" width="8" style="169" customWidth="1"/>
    <col min="27" max="27" width="3.6640625" style="170" customWidth="1"/>
    <col min="28" max="28" width="7.21875" style="170"/>
    <col min="29" max="29" width="7.5546875" style="170" bestFit="1" customWidth="1"/>
    <col min="30" max="259" width="7.21875" style="170"/>
    <col min="260" max="261" width="0" style="170" hidden="1" customWidth="1"/>
    <col min="262" max="262" width="8.77734375" style="170" customWidth="1"/>
    <col min="263" max="263" width="17.6640625" style="170" customWidth="1"/>
    <col min="264" max="264" width="16.77734375" style="170" customWidth="1"/>
    <col min="265" max="265" width="6.77734375" style="170" customWidth="1"/>
    <col min="266" max="266" width="4.77734375" style="170" customWidth="1"/>
    <col min="267" max="267" width="7.88671875" style="170" customWidth="1"/>
    <col min="268" max="268" width="6.109375" style="170" customWidth="1"/>
    <col min="269" max="269" width="9.33203125" style="170" customWidth="1"/>
    <col min="270" max="270" width="6.5546875" style="170" customWidth="1"/>
    <col min="271" max="271" width="8.5546875" style="170" customWidth="1"/>
    <col min="272" max="272" width="7" style="170" customWidth="1"/>
    <col min="273" max="273" width="8.77734375" style="170" customWidth="1"/>
    <col min="274" max="274" width="6.109375" style="170" customWidth="1"/>
    <col min="275" max="275" width="7.88671875" style="170" customWidth="1"/>
    <col min="276" max="276" width="4.5546875" style="170" customWidth="1"/>
    <col min="277" max="277" width="7.88671875" style="170" customWidth="1"/>
    <col min="278" max="278" width="4.5546875" style="170" customWidth="1"/>
    <col min="279" max="279" width="7.88671875" style="170" customWidth="1"/>
    <col min="280" max="280" width="4.5546875" style="170" customWidth="1"/>
    <col min="281" max="281" width="9.6640625" style="170" customWidth="1"/>
    <col min="282" max="282" width="6.77734375" style="170" customWidth="1"/>
    <col min="283" max="283" width="3.6640625" style="170" customWidth="1"/>
    <col min="284" max="284" width="7.21875" style="170"/>
    <col min="285" max="285" width="7.5546875" style="170" bestFit="1" customWidth="1"/>
    <col min="286" max="515" width="7.21875" style="170"/>
    <col min="516" max="517" width="0" style="170" hidden="1" customWidth="1"/>
    <col min="518" max="518" width="8.77734375" style="170" customWidth="1"/>
    <col min="519" max="519" width="17.6640625" style="170" customWidth="1"/>
    <col min="520" max="520" width="16.77734375" style="170" customWidth="1"/>
    <col min="521" max="521" width="6.77734375" style="170" customWidth="1"/>
    <col min="522" max="522" width="4.77734375" style="170" customWidth="1"/>
    <col min="523" max="523" width="7.88671875" style="170" customWidth="1"/>
    <col min="524" max="524" width="6.109375" style="170" customWidth="1"/>
    <col min="525" max="525" width="9.33203125" style="170" customWidth="1"/>
    <col min="526" max="526" width="6.5546875" style="170" customWidth="1"/>
    <col min="527" max="527" width="8.5546875" style="170" customWidth="1"/>
    <col min="528" max="528" width="7" style="170" customWidth="1"/>
    <col min="529" max="529" width="8.77734375" style="170" customWidth="1"/>
    <col min="530" max="530" width="6.109375" style="170" customWidth="1"/>
    <col min="531" max="531" width="7.88671875" style="170" customWidth="1"/>
    <col min="532" max="532" width="4.5546875" style="170" customWidth="1"/>
    <col min="533" max="533" width="7.88671875" style="170" customWidth="1"/>
    <col min="534" max="534" width="4.5546875" style="170" customWidth="1"/>
    <col min="535" max="535" width="7.88671875" style="170" customWidth="1"/>
    <col min="536" max="536" width="4.5546875" style="170" customWidth="1"/>
    <col min="537" max="537" width="9.6640625" style="170" customWidth="1"/>
    <col min="538" max="538" width="6.77734375" style="170" customWidth="1"/>
    <col min="539" max="539" width="3.6640625" style="170" customWidth="1"/>
    <col min="540" max="540" width="7.21875" style="170"/>
    <col min="541" max="541" width="7.5546875" style="170" bestFit="1" customWidth="1"/>
    <col min="542" max="771" width="7.21875" style="170"/>
    <col min="772" max="773" width="0" style="170" hidden="1" customWidth="1"/>
    <col min="774" max="774" width="8.77734375" style="170" customWidth="1"/>
    <col min="775" max="775" width="17.6640625" style="170" customWidth="1"/>
    <col min="776" max="776" width="16.77734375" style="170" customWidth="1"/>
    <col min="777" max="777" width="6.77734375" style="170" customWidth="1"/>
    <col min="778" max="778" width="4.77734375" style="170" customWidth="1"/>
    <col min="779" max="779" width="7.88671875" style="170" customWidth="1"/>
    <col min="780" max="780" width="6.109375" style="170" customWidth="1"/>
    <col min="781" max="781" width="9.33203125" style="170" customWidth="1"/>
    <col min="782" max="782" width="6.5546875" style="170" customWidth="1"/>
    <col min="783" max="783" width="8.5546875" style="170" customWidth="1"/>
    <col min="784" max="784" width="7" style="170" customWidth="1"/>
    <col min="785" max="785" width="8.77734375" style="170" customWidth="1"/>
    <col min="786" max="786" width="6.109375" style="170" customWidth="1"/>
    <col min="787" max="787" width="7.88671875" style="170" customWidth="1"/>
    <col min="788" max="788" width="4.5546875" style="170" customWidth="1"/>
    <col min="789" max="789" width="7.88671875" style="170" customWidth="1"/>
    <col min="790" max="790" width="4.5546875" style="170" customWidth="1"/>
    <col min="791" max="791" width="7.88671875" style="170" customWidth="1"/>
    <col min="792" max="792" width="4.5546875" style="170" customWidth="1"/>
    <col min="793" max="793" width="9.6640625" style="170" customWidth="1"/>
    <col min="794" max="794" width="6.77734375" style="170" customWidth="1"/>
    <col min="795" max="795" width="3.6640625" style="170" customWidth="1"/>
    <col min="796" max="796" width="7.21875" style="170"/>
    <col min="797" max="797" width="7.5546875" style="170" bestFit="1" customWidth="1"/>
    <col min="798" max="1027" width="7.21875" style="170"/>
    <col min="1028" max="1029" width="0" style="170" hidden="1" customWidth="1"/>
    <col min="1030" max="1030" width="8.77734375" style="170" customWidth="1"/>
    <col min="1031" max="1031" width="17.6640625" style="170" customWidth="1"/>
    <col min="1032" max="1032" width="16.77734375" style="170" customWidth="1"/>
    <col min="1033" max="1033" width="6.77734375" style="170" customWidth="1"/>
    <col min="1034" max="1034" width="4.77734375" style="170" customWidth="1"/>
    <col min="1035" max="1035" width="7.88671875" style="170" customWidth="1"/>
    <col min="1036" max="1036" width="6.109375" style="170" customWidth="1"/>
    <col min="1037" max="1037" width="9.33203125" style="170" customWidth="1"/>
    <col min="1038" max="1038" width="6.5546875" style="170" customWidth="1"/>
    <col min="1039" max="1039" width="8.5546875" style="170" customWidth="1"/>
    <col min="1040" max="1040" width="7" style="170" customWidth="1"/>
    <col min="1041" max="1041" width="8.77734375" style="170" customWidth="1"/>
    <col min="1042" max="1042" width="6.109375" style="170" customWidth="1"/>
    <col min="1043" max="1043" width="7.88671875" style="170" customWidth="1"/>
    <col min="1044" max="1044" width="4.5546875" style="170" customWidth="1"/>
    <col min="1045" max="1045" width="7.88671875" style="170" customWidth="1"/>
    <col min="1046" max="1046" width="4.5546875" style="170" customWidth="1"/>
    <col min="1047" max="1047" width="7.88671875" style="170" customWidth="1"/>
    <col min="1048" max="1048" width="4.5546875" style="170" customWidth="1"/>
    <col min="1049" max="1049" width="9.6640625" style="170" customWidth="1"/>
    <col min="1050" max="1050" width="6.77734375" style="170" customWidth="1"/>
    <col min="1051" max="1051" width="3.6640625" style="170" customWidth="1"/>
    <col min="1052" max="1052" width="7.21875" style="170"/>
    <col min="1053" max="1053" width="7.5546875" style="170" bestFit="1" customWidth="1"/>
    <col min="1054" max="1283" width="7.21875" style="170"/>
    <col min="1284" max="1285" width="0" style="170" hidden="1" customWidth="1"/>
    <col min="1286" max="1286" width="8.77734375" style="170" customWidth="1"/>
    <col min="1287" max="1287" width="17.6640625" style="170" customWidth="1"/>
    <col min="1288" max="1288" width="16.77734375" style="170" customWidth="1"/>
    <col min="1289" max="1289" width="6.77734375" style="170" customWidth="1"/>
    <col min="1290" max="1290" width="4.77734375" style="170" customWidth="1"/>
    <col min="1291" max="1291" width="7.88671875" style="170" customWidth="1"/>
    <col min="1292" max="1292" width="6.109375" style="170" customWidth="1"/>
    <col min="1293" max="1293" width="9.33203125" style="170" customWidth="1"/>
    <col min="1294" max="1294" width="6.5546875" style="170" customWidth="1"/>
    <col min="1295" max="1295" width="8.5546875" style="170" customWidth="1"/>
    <col min="1296" max="1296" width="7" style="170" customWidth="1"/>
    <col min="1297" max="1297" width="8.77734375" style="170" customWidth="1"/>
    <col min="1298" max="1298" width="6.109375" style="170" customWidth="1"/>
    <col min="1299" max="1299" width="7.88671875" style="170" customWidth="1"/>
    <col min="1300" max="1300" width="4.5546875" style="170" customWidth="1"/>
    <col min="1301" max="1301" width="7.88671875" style="170" customWidth="1"/>
    <col min="1302" max="1302" width="4.5546875" style="170" customWidth="1"/>
    <col min="1303" max="1303" width="7.88671875" style="170" customWidth="1"/>
    <col min="1304" max="1304" width="4.5546875" style="170" customWidth="1"/>
    <col min="1305" max="1305" width="9.6640625" style="170" customWidth="1"/>
    <col min="1306" max="1306" width="6.77734375" style="170" customWidth="1"/>
    <col min="1307" max="1307" width="3.6640625" style="170" customWidth="1"/>
    <col min="1308" max="1308" width="7.21875" style="170"/>
    <col min="1309" max="1309" width="7.5546875" style="170" bestFit="1" customWidth="1"/>
    <col min="1310" max="1539" width="7.21875" style="170"/>
    <col min="1540" max="1541" width="0" style="170" hidden="1" customWidth="1"/>
    <col min="1542" max="1542" width="8.77734375" style="170" customWidth="1"/>
    <col min="1543" max="1543" width="17.6640625" style="170" customWidth="1"/>
    <col min="1544" max="1544" width="16.77734375" style="170" customWidth="1"/>
    <col min="1545" max="1545" width="6.77734375" style="170" customWidth="1"/>
    <col min="1546" max="1546" width="4.77734375" style="170" customWidth="1"/>
    <col min="1547" max="1547" width="7.88671875" style="170" customWidth="1"/>
    <col min="1548" max="1548" width="6.109375" style="170" customWidth="1"/>
    <col min="1549" max="1549" width="9.33203125" style="170" customWidth="1"/>
    <col min="1550" max="1550" width="6.5546875" style="170" customWidth="1"/>
    <col min="1551" max="1551" width="8.5546875" style="170" customWidth="1"/>
    <col min="1552" max="1552" width="7" style="170" customWidth="1"/>
    <col min="1553" max="1553" width="8.77734375" style="170" customWidth="1"/>
    <col min="1554" max="1554" width="6.109375" style="170" customWidth="1"/>
    <col min="1555" max="1555" width="7.88671875" style="170" customWidth="1"/>
    <col min="1556" max="1556" width="4.5546875" style="170" customWidth="1"/>
    <col min="1557" max="1557" width="7.88671875" style="170" customWidth="1"/>
    <col min="1558" max="1558" width="4.5546875" style="170" customWidth="1"/>
    <col min="1559" max="1559" width="7.88671875" style="170" customWidth="1"/>
    <col min="1560" max="1560" width="4.5546875" style="170" customWidth="1"/>
    <col min="1561" max="1561" width="9.6640625" style="170" customWidth="1"/>
    <col min="1562" max="1562" width="6.77734375" style="170" customWidth="1"/>
    <col min="1563" max="1563" width="3.6640625" style="170" customWidth="1"/>
    <col min="1564" max="1564" width="7.21875" style="170"/>
    <col min="1565" max="1565" width="7.5546875" style="170" bestFit="1" customWidth="1"/>
    <col min="1566" max="1795" width="7.21875" style="170"/>
    <col min="1796" max="1797" width="0" style="170" hidden="1" customWidth="1"/>
    <col min="1798" max="1798" width="8.77734375" style="170" customWidth="1"/>
    <col min="1799" max="1799" width="17.6640625" style="170" customWidth="1"/>
    <col min="1800" max="1800" width="16.77734375" style="170" customWidth="1"/>
    <col min="1801" max="1801" width="6.77734375" style="170" customWidth="1"/>
    <col min="1802" max="1802" width="4.77734375" style="170" customWidth="1"/>
    <col min="1803" max="1803" width="7.88671875" style="170" customWidth="1"/>
    <col min="1804" max="1804" width="6.109375" style="170" customWidth="1"/>
    <col min="1805" max="1805" width="9.33203125" style="170" customWidth="1"/>
    <col min="1806" max="1806" width="6.5546875" style="170" customWidth="1"/>
    <col min="1807" max="1807" width="8.5546875" style="170" customWidth="1"/>
    <col min="1808" max="1808" width="7" style="170" customWidth="1"/>
    <col min="1809" max="1809" width="8.77734375" style="170" customWidth="1"/>
    <col min="1810" max="1810" width="6.109375" style="170" customWidth="1"/>
    <col min="1811" max="1811" width="7.88671875" style="170" customWidth="1"/>
    <col min="1812" max="1812" width="4.5546875" style="170" customWidth="1"/>
    <col min="1813" max="1813" width="7.88671875" style="170" customWidth="1"/>
    <col min="1814" max="1814" width="4.5546875" style="170" customWidth="1"/>
    <col min="1815" max="1815" width="7.88671875" style="170" customWidth="1"/>
    <col min="1816" max="1816" width="4.5546875" style="170" customWidth="1"/>
    <col min="1817" max="1817" width="9.6640625" style="170" customWidth="1"/>
    <col min="1818" max="1818" width="6.77734375" style="170" customWidth="1"/>
    <col min="1819" max="1819" width="3.6640625" style="170" customWidth="1"/>
    <col min="1820" max="1820" width="7.21875" style="170"/>
    <col min="1821" max="1821" width="7.5546875" style="170" bestFit="1" customWidth="1"/>
    <col min="1822" max="2051" width="7.21875" style="170"/>
    <col min="2052" max="2053" width="0" style="170" hidden="1" customWidth="1"/>
    <col min="2054" max="2054" width="8.77734375" style="170" customWidth="1"/>
    <col min="2055" max="2055" width="17.6640625" style="170" customWidth="1"/>
    <col min="2056" max="2056" width="16.77734375" style="170" customWidth="1"/>
    <col min="2057" max="2057" width="6.77734375" style="170" customWidth="1"/>
    <col min="2058" max="2058" width="4.77734375" style="170" customWidth="1"/>
    <col min="2059" max="2059" width="7.88671875" style="170" customWidth="1"/>
    <col min="2060" max="2060" width="6.109375" style="170" customWidth="1"/>
    <col min="2061" max="2061" width="9.33203125" style="170" customWidth="1"/>
    <col min="2062" max="2062" width="6.5546875" style="170" customWidth="1"/>
    <col min="2063" max="2063" width="8.5546875" style="170" customWidth="1"/>
    <col min="2064" max="2064" width="7" style="170" customWidth="1"/>
    <col min="2065" max="2065" width="8.77734375" style="170" customWidth="1"/>
    <col min="2066" max="2066" width="6.109375" style="170" customWidth="1"/>
    <col min="2067" max="2067" width="7.88671875" style="170" customWidth="1"/>
    <col min="2068" max="2068" width="4.5546875" style="170" customWidth="1"/>
    <col min="2069" max="2069" width="7.88671875" style="170" customWidth="1"/>
    <col min="2070" max="2070" width="4.5546875" style="170" customWidth="1"/>
    <col min="2071" max="2071" width="7.88671875" style="170" customWidth="1"/>
    <col min="2072" max="2072" width="4.5546875" style="170" customWidth="1"/>
    <col min="2073" max="2073" width="9.6640625" style="170" customWidth="1"/>
    <col min="2074" max="2074" width="6.77734375" style="170" customWidth="1"/>
    <col min="2075" max="2075" width="3.6640625" style="170" customWidth="1"/>
    <col min="2076" max="2076" width="7.21875" style="170"/>
    <col min="2077" max="2077" width="7.5546875" style="170" bestFit="1" customWidth="1"/>
    <col min="2078" max="2307" width="7.21875" style="170"/>
    <col min="2308" max="2309" width="0" style="170" hidden="1" customWidth="1"/>
    <col min="2310" max="2310" width="8.77734375" style="170" customWidth="1"/>
    <col min="2311" max="2311" width="17.6640625" style="170" customWidth="1"/>
    <col min="2312" max="2312" width="16.77734375" style="170" customWidth="1"/>
    <col min="2313" max="2313" width="6.77734375" style="170" customWidth="1"/>
    <col min="2314" max="2314" width="4.77734375" style="170" customWidth="1"/>
    <col min="2315" max="2315" width="7.88671875" style="170" customWidth="1"/>
    <col min="2316" max="2316" width="6.109375" style="170" customWidth="1"/>
    <col min="2317" max="2317" width="9.33203125" style="170" customWidth="1"/>
    <col min="2318" max="2318" width="6.5546875" style="170" customWidth="1"/>
    <col min="2319" max="2319" width="8.5546875" style="170" customWidth="1"/>
    <col min="2320" max="2320" width="7" style="170" customWidth="1"/>
    <col min="2321" max="2321" width="8.77734375" style="170" customWidth="1"/>
    <col min="2322" max="2322" width="6.109375" style="170" customWidth="1"/>
    <col min="2323" max="2323" width="7.88671875" style="170" customWidth="1"/>
    <col min="2324" max="2324" width="4.5546875" style="170" customWidth="1"/>
    <col min="2325" max="2325" width="7.88671875" style="170" customWidth="1"/>
    <col min="2326" max="2326" width="4.5546875" style="170" customWidth="1"/>
    <col min="2327" max="2327" width="7.88671875" style="170" customWidth="1"/>
    <col min="2328" max="2328" width="4.5546875" style="170" customWidth="1"/>
    <col min="2329" max="2329" width="9.6640625" style="170" customWidth="1"/>
    <col min="2330" max="2330" width="6.77734375" style="170" customWidth="1"/>
    <col min="2331" max="2331" width="3.6640625" style="170" customWidth="1"/>
    <col min="2332" max="2332" width="7.21875" style="170"/>
    <col min="2333" max="2333" width="7.5546875" style="170" bestFit="1" customWidth="1"/>
    <col min="2334" max="2563" width="7.21875" style="170"/>
    <col min="2564" max="2565" width="0" style="170" hidden="1" customWidth="1"/>
    <col min="2566" max="2566" width="8.77734375" style="170" customWidth="1"/>
    <col min="2567" max="2567" width="17.6640625" style="170" customWidth="1"/>
    <col min="2568" max="2568" width="16.77734375" style="170" customWidth="1"/>
    <col min="2569" max="2569" width="6.77734375" style="170" customWidth="1"/>
    <col min="2570" max="2570" width="4.77734375" style="170" customWidth="1"/>
    <col min="2571" max="2571" width="7.88671875" style="170" customWidth="1"/>
    <col min="2572" max="2572" width="6.109375" style="170" customWidth="1"/>
    <col min="2573" max="2573" width="9.33203125" style="170" customWidth="1"/>
    <col min="2574" max="2574" width="6.5546875" style="170" customWidth="1"/>
    <col min="2575" max="2575" width="8.5546875" style="170" customWidth="1"/>
    <col min="2576" max="2576" width="7" style="170" customWidth="1"/>
    <col min="2577" max="2577" width="8.77734375" style="170" customWidth="1"/>
    <col min="2578" max="2578" width="6.109375" style="170" customWidth="1"/>
    <col min="2579" max="2579" width="7.88671875" style="170" customWidth="1"/>
    <col min="2580" max="2580" width="4.5546875" style="170" customWidth="1"/>
    <col min="2581" max="2581" width="7.88671875" style="170" customWidth="1"/>
    <col min="2582" max="2582" width="4.5546875" style="170" customWidth="1"/>
    <col min="2583" max="2583" width="7.88671875" style="170" customWidth="1"/>
    <col min="2584" max="2584" width="4.5546875" style="170" customWidth="1"/>
    <col min="2585" max="2585" width="9.6640625" style="170" customWidth="1"/>
    <col min="2586" max="2586" width="6.77734375" style="170" customWidth="1"/>
    <col min="2587" max="2587" width="3.6640625" style="170" customWidth="1"/>
    <col min="2588" max="2588" width="7.21875" style="170"/>
    <col min="2589" max="2589" width="7.5546875" style="170" bestFit="1" customWidth="1"/>
    <col min="2590" max="2819" width="7.21875" style="170"/>
    <col min="2820" max="2821" width="0" style="170" hidden="1" customWidth="1"/>
    <col min="2822" max="2822" width="8.77734375" style="170" customWidth="1"/>
    <col min="2823" max="2823" width="17.6640625" style="170" customWidth="1"/>
    <col min="2824" max="2824" width="16.77734375" style="170" customWidth="1"/>
    <col min="2825" max="2825" width="6.77734375" style="170" customWidth="1"/>
    <col min="2826" max="2826" width="4.77734375" style="170" customWidth="1"/>
    <col min="2827" max="2827" width="7.88671875" style="170" customWidth="1"/>
    <col min="2828" max="2828" width="6.109375" style="170" customWidth="1"/>
    <col min="2829" max="2829" width="9.33203125" style="170" customWidth="1"/>
    <col min="2830" max="2830" width="6.5546875" style="170" customWidth="1"/>
    <col min="2831" max="2831" width="8.5546875" style="170" customWidth="1"/>
    <col min="2832" max="2832" width="7" style="170" customWidth="1"/>
    <col min="2833" max="2833" width="8.77734375" style="170" customWidth="1"/>
    <col min="2834" max="2834" width="6.109375" style="170" customWidth="1"/>
    <col min="2835" max="2835" width="7.88671875" style="170" customWidth="1"/>
    <col min="2836" max="2836" width="4.5546875" style="170" customWidth="1"/>
    <col min="2837" max="2837" width="7.88671875" style="170" customWidth="1"/>
    <col min="2838" max="2838" width="4.5546875" style="170" customWidth="1"/>
    <col min="2839" max="2839" width="7.88671875" style="170" customWidth="1"/>
    <col min="2840" max="2840" width="4.5546875" style="170" customWidth="1"/>
    <col min="2841" max="2841" width="9.6640625" style="170" customWidth="1"/>
    <col min="2842" max="2842" width="6.77734375" style="170" customWidth="1"/>
    <col min="2843" max="2843" width="3.6640625" style="170" customWidth="1"/>
    <col min="2844" max="2844" width="7.21875" style="170"/>
    <col min="2845" max="2845" width="7.5546875" style="170" bestFit="1" customWidth="1"/>
    <col min="2846" max="3075" width="7.21875" style="170"/>
    <col min="3076" max="3077" width="0" style="170" hidden="1" customWidth="1"/>
    <col min="3078" max="3078" width="8.77734375" style="170" customWidth="1"/>
    <col min="3079" max="3079" width="17.6640625" style="170" customWidth="1"/>
    <col min="3080" max="3080" width="16.77734375" style="170" customWidth="1"/>
    <col min="3081" max="3081" width="6.77734375" style="170" customWidth="1"/>
    <col min="3082" max="3082" width="4.77734375" style="170" customWidth="1"/>
    <col min="3083" max="3083" width="7.88671875" style="170" customWidth="1"/>
    <col min="3084" max="3084" width="6.109375" style="170" customWidth="1"/>
    <col min="3085" max="3085" width="9.33203125" style="170" customWidth="1"/>
    <col min="3086" max="3086" width="6.5546875" style="170" customWidth="1"/>
    <col min="3087" max="3087" width="8.5546875" style="170" customWidth="1"/>
    <col min="3088" max="3088" width="7" style="170" customWidth="1"/>
    <col min="3089" max="3089" width="8.77734375" style="170" customWidth="1"/>
    <col min="3090" max="3090" width="6.109375" style="170" customWidth="1"/>
    <col min="3091" max="3091" width="7.88671875" style="170" customWidth="1"/>
    <col min="3092" max="3092" width="4.5546875" style="170" customWidth="1"/>
    <col min="3093" max="3093" width="7.88671875" style="170" customWidth="1"/>
    <col min="3094" max="3094" width="4.5546875" style="170" customWidth="1"/>
    <col min="3095" max="3095" width="7.88671875" style="170" customWidth="1"/>
    <col min="3096" max="3096" width="4.5546875" style="170" customWidth="1"/>
    <col min="3097" max="3097" width="9.6640625" style="170" customWidth="1"/>
    <col min="3098" max="3098" width="6.77734375" style="170" customWidth="1"/>
    <col min="3099" max="3099" width="3.6640625" style="170" customWidth="1"/>
    <col min="3100" max="3100" width="7.21875" style="170"/>
    <col min="3101" max="3101" width="7.5546875" style="170" bestFit="1" customWidth="1"/>
    <col min="3102" max="3331" width="7.21875" style="170"/>
    <col min="3332" max="3333" width="0" style="170" hidden="1" customWidth="1"/>
    <col min="3334" max="3334" width="8.77734375" style="170" customWidth="1"/>
    <col min="3335" max="3335" width="17.6640625" style="170" customWidth="1"/>
    <col min="3336" max="3336" width="16.77734375" style="170" customWidth="1"/>
    <col min="3337" max="3337" width="6.77734375" style="170" customWidth="1"/>
    <col min="3338" max="3338" width="4.77734375" style="170" customWidth="1"/>
    <col min="3339" max="3339" width="7.88671875" style="170" customWidth="1"/>
    <col min="3340" max="3340" width="6.109375" style="170" customWidth="1"/>
    <col min="3341" max="3341" width="9.33203125" style="170" customWidth="1"/>
    <col min="3342" max="3342" width="6.5546875" style="170" customWidth="1"/>
    <col min="3343" max="3343" width="8.5546875" style="170" customWidth="1"/>
    <col min="3344" max="3344" width="7" style="170" customWidth="1"/>
    <col min="3345" max="3345" width="8.77734375" style="170" customWidth="1"/>
    <col min="3346" max="3346" width="6.109375" style="170" customWidth="1"/>
    <col min="3347" max="3347" width="7.88671875" style="170" customWidth="1"/>
    <col min="3348" max="3348" width="4.5546875" style="170" customWidth="1"/>
    <col min="3349" max="3349" width="7.88671875" style="170" customWidth="1"/>
    <col min="3350" max="3350" width="4.5546875" style="170" customWidth="1"/>
    <col min="3351" max="3351" width="7.88671875" style="170" customWidth="1"/>
    <col min="3352" max="3352" width="4.5546875" style="170" customWidth="1"/>
    <col min="3353" max="3353" width="9.6640625" style="170" customWidth="1"/>
    <col min="3354" max="3354" width="6.77734375" style="170" customWidth="1"/>
    <col min="3355" max="3355" width="3.6640625" style="170" customWidth="1"/>
    <col min="3356" max="3356" width="7.21875" style="170"/>
    <col min="3357" max="3357" width="7.5546875" style="170" bestFit="1" customWidth="1"/>
    <col min="3358" max="3587" width="7.21875" style="170"/>
    <col min="3588" max="3589" width="0" style="170" hidden="1" customWidth="1"/>
    <col min="3590" max="3590" width="8.77734375" style="170" customWidth="1"/>
    <col min="3591" max="3591" width="17.6640625" style="170" customWidth="1"/>
    <col min="3592" max="3592" width="16.77734375" style="170" customWidth="1"/>
    <col min="3593" max="3593" width="6.77734375" style="170" customWidth="1"/>
    <col min="3594" max="3594" width="4.77734375" style="170" customWidth="1"/>
    <col min="3595" max="3595" width="7.88671875" style="170" customWidth="1"/>
    <col min="3596" max="3596" width="6.109375" style="170" customWidth="1"/>
    <col min="3597" max="3597" width="9.33203125" style="170" customWidth="1"/>
    <col min="3598" max="3598" width="6.5546875" style="170" customWidth="1"/>
    <col min="3599" max="3599" width="8.5546875" style="170" customWidth="1"/>
    <col min="3600" max="3600" width="7" style="170" customWidth="1"/>
    <col min="3601" max="3601" width="8.77734375" style="170" customWidth="1"/>
    <col min="3602" max="3602" width="6.109375" style="170" customWidth="1"/>
    <col min="3603" max="3603" width="7.88671875" style="170" customWidth="1"/>
    <col min="3604" max="3604" width="4.5546875" style="170" customWidth="1"/>
    <col min="3605" max="3605" width="7.88671875" style="170" customWidth="1"/>
    <col min="3606" max="3606" width="4.5546875" style="170" customWidth="1"/>
    <col min="3607" max="3607" width="7.88671875" style="170" customWidth="1"/>
    <col min="3608" max="3608" width="4.5546875" style="170" customWidth="1"/>
    <col min="3609" max="3609" width="9.6640625" style="170" customWidth="1"/>
    <col min="3610" max="3610" width="6.77734375" style="170" customWidth="1"/>
    <col min="3611" max="3611" width="3.6640625" style="170" customWidth="1"/>
    <col min="3612" max="3612" width="7.21875" style="170"/>
    <col min="3613" max="3613" width="7.5546875" style="170" bestFit="1" customWidth="1"/>
    <col min="3614" max="3843" width="7.21875" style="170"/>
    <col min="3844" max="3845" width="0" style="170" hidden="1" customWidth="1"/>
    <col min="3846" max="3846" width="8.77734375" style="170" customWidth="1"/>
    <col min="3847" max="3847" width="17.6640625" style="170" customWidth="1"/>
    <col min="3848" max="3848" width="16.77734375" style="170" customWidth="1"/>
    <col min="3849" max="3849" width="6.77734375" style="170" customWidth="1"/>
    <col min="3850" max="3850" width="4.77734375" style="170" customWidth="1"/>
    <col min="3851" max="3851" width="7.88671875" style="170" customWidth="1"/>
    <col min="3852" max="3852" width="6.109375" style="170" customWidth="1"/>
    <col min="3853" max="3853" width="9.33203125" style="170" customWidth="1"/>
    <col min="3854" max="3854" width="6.5546875" style="170" customWidth="1"/>
    <col min="3855" max="3855" width="8.5546875" style="170" customWidth="1"/>
    <col min="3856" max="3856" width="7" style="170" customWidth="1"/>
    <col min="3857" max="3857" width="8.77734375" style="170" customWidth="1"/>
    <col min="3858" max="3858" width="6.109375" style="170" customWidth="1"/>
    <col min="3859" max="3859" width="7.88671875" style="170" customWidth="1"/>
    <col min="3860" max="3860" width="4.5546875" style="170" customWidth="1"/>
    <col min="3861" max="3861" width="7.88671875" style="170" customWidth="1"/>
    <col min="3862" max="3862" width="4.5546875" style="170" customWidth="1"/>
    <col min="3863" max="3863" width="7.88671875" style="170" customWidth="1"/>
    <col min="3864" max="3864" width="4.5546875" style="170" customWidth="1"/>
    <col min="3865" max="3865" width="9.6640625" style="170" customWidth="1"/>
    <col min="3866" max="3866" width="6.77734375" style="170" customWidth="1"/>
    <col min="3867" max="3867" width="3.6640625" style="170" customWidth="1"/>
    <col min="3868" max="3868" width="7.21875" style="170"/>
    <col min="3869" max="3869" width="7.5546875" style="170" bestFit="1" customWidth="1"/>
    <col min="3870" max="4099" width="7.21875" style="170"/>
    <col min="4100" max="4101" width="0" style="170" hidden="1" customWidth="1"/>
    <col min="4102" max="4102" width="8.77734375" style="170" customWidth="1"/>
    <col min="4103" max="4103" width="17.6640625" style="170" customWidth="1"/>
    <col min="4104" max="4104" width="16.77734375" style="170" customWidth="1"/>
    <col min="4105" max="4105" width="6.77734375" style="170" customWidth="1"/>
    <col min="4106" max="4106" width="4.77734375" style="170" customWidth="1"/>
    <col min="4107" max="4107" width="7.88671875" style="170" customWidth="1"/>
    <col min="4108" max="4108" width="6.109375" style="170" customWidth="1"/>
    <col min="4109" max="4109" width="9.33203125" style="170" customWidth="1"/>
    <col min="4110" max="4110" width="6.5546875" style="170" customWidth="1"/>
    <col min="4111" max="4111" width="8.5546875" style="170" customWidth="1"/>
    <col min="4112" max="4112" width="7" style="170" customWidth="1"/>
    <col min="4113" max="4113" width="8.77734375" style="170" customWidth="1"/>
    <col min="4114" max="4114" width="6.109375" style="170" customWidth="1"/>
    <col min="4115" max="4115" width="7.88671875" style="170" customWidth="1"/>
    <col min="4116" max="4116" width="4.5546875" style="170" customWidth="1"/>
    <col min="4117" max="4117" width="7.88671875" style="170" customWidth="1"/>
    <col min="4118" max="4118" width="4.5546875" style="170" customWidth="1"/>
    <col min="4119" max="4119" width="7.88671875" style="170" customWidth="1"/>
    <col min="4120" max="4120" width="4.5546875" style="170" customWidth="1"/>
    <col min="4121" max="4121" width="9.6640625" style="170" customWidth="1"/>
    <col min="4122" max="4122" width="6.77734375" style="170" customWidth="1"/>
    <col min="4123" max="4123" width="3.6640625" style="170" customWidth="1"/>
    <col min="4124" max="4124" width="7.21875" style="170"/>
    <col min="4125" max="4125" width="7.5546875" style="170" bestFit="1" customWidth="1"/>
    <col min="4126" max="4355" width="7.21875" style="170"/>
    <col min="4356" max="4357" width="0" style="170" hidden="1" customWidth="1"/>
    <col min="4358" max="4358" width="8.77734375" style="170" customWidth="1"/>
    <col min="4359" max="4359" width="17.6640625" style="170" customWidth="1"/>
    <col min="4360" max="4360" width="16.77734375" style="170" customWidth="1"/>
    <col min="4361" max="4361" width="6.77734375" style="170" customWidth="1"/>
    <col min="4362" max="4362" width="4.77734375" style="170" customWidth="1"/>
    <col min="4363" max="4363" width="7.88671875" style="170" customWidth="1"/>
    <col min="4364" max="4364" width="6.109375" style="170" customWidth="1"/>
    <col min="4365" max="4365" width="9.33203125" style="170" customWidth="1"/>
    <col min="4366" max="4366" width="6.5546875" style="170" customWidth="1"/>
    <col min="4367" max="4367" width="8.5546875" style="170" customWidth="1"/>
    <col min="4368" max="4368" width="7" style="170" customWidth="1"/>
    <col min="4369" max="4369" width="8.77734375" style="170" customWidth="1"/>
    <col min="4370" max="4370" width="6.109375" style="170" customWidth="1"/>
    <col min="4371" max="4371" width="7.88671875" style="170" customWidth="1"/>
    <col min="4372" max="4372" width="4.5546875" style="170" customWidth="1"/>
    <col min="4373" max="4373" width="7.88671875" style="170" customWidth="1"/>
    <col min="4374" max="4374" width="4.5546875" style="170" customWidth="1"/>
    <col min="4375" max="4375" width="7.88671875" style="170" customWidth="1"/>
    <col min="4376" max="4376" width="4.5546875" style="170" customWidth="1"/>
    <col min="4377" max="4377" width="9.6640625" style="170" customWidth="1"/>
    <col min="4378" max="4378" width="6.77734375" style="170" customWidth="1"/>
    <col min="4379" max="4379" width="3.6640625" style="170" customWidth="1"/>
    <col min="4380" max="4380" width="7.21875" style="170"/>
    <col min="4381" max="4381" width="7.5546875" style="170" bestFit="1" customWidth="1"/>
    <col min="4382" max="4611" width="7.21875" style="170"/>
    <col min="4612" max="4613" width="0" style="170" hidden="1" customWidth="1"/>
    <col min="4614" max="4614" width="8.77734375" style="170" customWidth="1"/>
    <col min="4615" max="4615" width="17.6640625" style="170" customWidth="1"/>
    <col min="4616" max="4616" width="16.77734375" style="170" customWidth="1"/>
    <col min="4617" max="4617" width="6.77734375" style="170" customWidth="1"/>
    <col min="4618" max="4618" width="4.77734375" style="170" customWidth="1"/>
    <col min="4619" max="4619" width="7.88671875" style="170" customWidth="1"/>
    <col min="4620" max="4620" width="6.109375" style="170" customWidth="1"/>
    <col min="4621" max="4621" width="9.33203125" style="170" customWidth="1"/>
    <col min="4622" max="4622" width="6.5546875" style="170" customWidth="1"/>
    <col min="4623" max="4623" width="8.5546875" style="170" customWidth="1"/>
    <col min="4624" max="4624" width="7" style="170" customWidth="1"/>
    <col min="4625" max="4625" width="8.77734375" style="170" customWidth="1"/>
    <col min="4626" max="4626" width="6.109375" style="170" customWidth="1"/>
    <col min="4627" max="4627" width="7.88671875" style="170" customWidth="1"/>
    <col min="4628" max="4628" width="4.5546875" style="170" customWidth="1"/>
    <col min="4629" max="4629" width="7.88671875" style="170" customWidth="1"/>
    <col min="4630" max="4630" width="4.5546875" style="170" customWidth="1"/>
    <col min="4631" max="4631" width="7.88671875" style="170" customWidth="1"/>
    <col min="4632" max="4632" width="4.5546875" style="170" customWidth="1"/>
    <col min="4633" max="4633" width="9.6640625" style="170" customWidth="1"/>
    <col min="4634" max="4634" width="6.77734375" style="170" customWidth="1"/>
    <col min="4635" max="4635" width="3.6640625" style="170" customWidth="1"/>
    <col min="4636" max="4636" width="7.21875" style="170"/>
    <col min="4637" max="4637" width="7.5546875" style="170" bestFit="1" customWidth="1"/>
    <col min="4638" max="4867" width="7.21875" style="170"/>
    <col min="4868" max="4869" width="0" style="170" hidden="1" customWidth="1"/>
    <col min="4870" max="4870" width="8.77734375" style="170" customWidth="1"/>
    <col min="4871" max="4871" width="17.6640625" style="170" customWidth="1"/>
    <col min="4872" max="4872" width="16.77734375" style="170" customWidth="1"/>
    <col min="4873" max="4873" width="6.77734375" style="170" customWidth="1"/>
    <col min="4874" max="4874" width="4.77734375" style="170" customWidth="1"/>
    <col min="4875" max="4875" width="7.88671875" style="170" customWidth="1"/>
    <col min="4876" max="4876" width="6.109375" style="170" customWidth="1"/>
    <col min="4877" max="4877" width="9.33203125" style="170" customWidth="1"/>
    <col min="4878" max="4878" width="6.5546875" style="170" customWidth="1"/>
    <col min="4879" max="4879" width="8.5546875" style="170" customWidth="1"/>
    <col min="4880" max="4880" width="7" style="170" customWidth="1"/>
    <col min="4881" max="4881" width="8.77734375" style="170" customWidth="1"/>
    <col min="4882" max="4882" width="6.109375" style="170" customWidth="1"/>
    <col min="4883" max="4883" width="7.88671875" style="170" customWidth="1"/>
    <col min="4884" max="4884" width="4.5546875" style="170" customWidth="1"/>
    <col min="4885" max="4885" width="7.88671875" style="170" customWidth="1"/>
    <col min="4886" max="4886" width="4.5546875" style="170" customWidth="1"/>
    <col min="4887" max="4887" width="7.88671875" style="170" customWidth="1"/>
    <col min="4888" max="4888" width="4.5546875" style="170" customWidth="1"/>
    <col min="4889" max="4889" width="9.6640625" style="170" customWidth="1"/>
    <col min="4890" max="4890" width="6.77734375" style="170" customWidth="1"/>
    <col min="4891" max="4891" width="3.6640625" style="170" customWidth="1"/>
    <col min="4892" max="4892" width="7.21875" style="170"/>
    <col min="4893" max="4893" width="7.5546875" style="170" bestFit="1" customWidth="1"/>
    <col min="4894" max="5123" width="7.21875" style="170"/>
    <col min="5124" max="5125" width="0" style="170" hidden="1" customWidth="1"/>
    <col min="5126" max="5126" width="8.77734375" style="170" customWidth="1"/>
    <col min="5127" max="5127" width="17.6640625" style="170" customWidth="1"/>
    <col min="5128" max="5128" width="16.77734375" style="170" customWidth="1"/>
    <col min="5129" max="5129" width="6.77734375" style="170" customWidth="1"/>
    <col min="5130" max="5130" width="4.77734375" style="170" customWidth="1"/>
    <col min="5131" max="5131" width="7.88671875" style="170" customWidth="1"/>
    <col min="5132" max="5132" width="6.109375" style="170" customWidth="1"/>
    <col min="5133" max="5133" width="9.33203125" style="170" customWidth="1"/>
    <col min="5134" max="5134" width="6.5546875" style="170" customWidth="1"/>
    <col min="5135" max="5135" width="8.5546875" style="170" customWidth="1"/>
    <col min="5136" max="5136" width="7" style="170" customWidth="1"/>
    <col min="5137" max="5137" width="8.77734375" style="170" customWidth="1"/>
    <col min="5138" max="5138" width="6.109375" style="170" customWidth="1"/>
    <col min="5139" max="5139" width="7.88671875" style="170" customWidth="1"/>
    <col min="5140" max="5140" width="4.5546875" style="170" customWidth="1"/>
    <col min="5141" max="5141" width="7.88671875" style="170" customWidth="1"/>
    <col min="5142" max="5142" width="4.5546875" style="170" customWidth="1"/>
    <col min="5143" max="5143" width="7.88671875" style="170" customWidth="1"/>
    <col min="5144" max="5144" width="4.5546875" style="170" customWidth="1"/>
    <col min="5145" max="5145" width="9.6640625" style="170" customWidth="1"/>
    <col min="5146" max="5146" width="6.77734375" style="170" customWidth="1"/>
    <col min="5147" max="5147" width="3.6640625" style="170" customWidth="1"/>
    <col min="5148" max="5148" width="7.21875" style="170"/>
    <col min="5149" max="5149" width="7.5546875" style="170" bestFit="1" customWidth="1"/>
    <col min="5150" max="5379" width="7.21875" style="170"/>
    <col min="5380" max="5381" width="0" style="170" hidden="1" customWidth="1"/>
    <col min="5382" max="5382" width="8.77734375" style="170" customWidth="1"/>
    <col min="5383" max="5383" width="17.6640625" style="170" customWidth="1"/>
    <col min="5384" max="5384" width="16.77734375" style="170" customWidth="1"/>
    <col min="5385" max="5385" width="6.77734375" style="170" customWidth="1"/>
    <col min="5386" max="5386" width="4.77734375" style="170" customWidth="1"/>
    <col min="5387" max="5387" width="7.88671875" style="170" customWidth="1"/>
    <col min="5388" max="5388" width="6.109375" style="170" customWidth="1"/>
    <col min="5389" max="5389" width="9.33203125" style="170" customWidth="1"/>
    <col min="5390" max="5390" width="6.5546875" style="170" customWidth="1"/>
    <col min="5391" max="5391" width="8.5546875" style="170" customWidth="1"/>
    <col min="5392" max="5392" width="7" style="170" customWidth="1"/>
    <col min="5393" max="5393" width="8.77734375" style="170" customWidth="1"/>
    <col min="5394" max="5394" width="6.109375" style="170" customWidth="1"/>
    <col min="5395" max="5395" width="7.88671875" style="170" customWidth="1"/>
    <col min="5396" max="5396" width="4.5546875" style="170" customWidth="1"/>
    <col min="5397" max="5397" width="7.88671875" style="170" customWidth="1"/>
    <col min="5398" max="5398" width="4.5546875" style="170" customWidth="1"/>
    <col min="5399" max="5399" width="7.88671875" style="170" customWidth="1"/>
    <col min="5400" max="5400" width="4.5546875" style="170" customWidth="1"/>
    <col min="5401" max="5401" width="9.6640625" style="170" customWidth="1"/>
    <col min="5402" max="5402" width="6.77734375" style="170" customWidth="1"/>
    <col min="5403" max="5403" width="3.6640625" style="170" customWidth="1"/>
    <col min="5404" max="5404" width="7.21875" style="170"/>
    <col min="5405" max="5405" width="7.5546875" style="170" bestFit="1" customWidth="1"/>
    <col min="5406" max="5635" width="7.21875" style="170"/>
    <col min="5636" max="5637" width="0" style="170" hidden="1" customWidth="1"/>
    <col min="5638" max="5638" width="8.77734375" style="170" customWidth="1"/>
    <col min="5639" max="5639" width="17.6640625" style="170" customWidth="1"/>
    <col min="5640" max="5640" width="16.77734375" style="170" customWidth="1"/>
    <col min="5641" max="5641" width="6.77734375" style="170" customWidth="1"/>
    <col min="5642" max="5642" width="4.77734375" style="170" customWidth="1"/>
    <col min="5643" max="5643" width="7.88671875" style="170" customWidth="1"/>
    <col min="5644" max="5644" width="6.109375" style="170" customWidth="1"/>
    <col min="5645" max="5645" width="9.33203125" style="170" customWidth="1"/>
    <col min="5646" max="5646" width="6.5546875" style="170" customWidth="1"/>
    <col min="5647" max="5647" width="8.5546875" style="170" customWidth="1"/>
    <col min="5648" max="5648" width="7" style="170" customWidth="1"/>
    <col min="5649" max="5649" width="8.77734375" style="170" customWidth="1"/>
    <col min="5650" max="5650" width="6.109375" style="170" customWidth="1"/>
    <col min="5651" max="5651" width="7.88671875" style="170" customWidth="1"/>
    <col min="5652" max="5652" width="4.5546875" style="170" customWidth="1"/>
    <col min="5653" max="5653" width="7.88671875" style="170" customWidth="1"/>
    <col min="5654" max="5654" width="4.5546875" style="170" customWidth="1"/>
    <col min="5655" max="5655" width="7.88671875" style="170" customWidth="1"/>
    <col min="5656" max="5656" width="4.5546875" style="170" customWidth="1"/>
    <col min="5657" max="5657" width="9.6640625" style="170" customWidth="1"/>
    <col min="5658" max="5658" width="6.77734375" style="170" customWidth="1"/>
    <col min="5659" max="5659" width="3.6640625" style="170" customWidth="1"/>
    <col min="5660" max="5660" width="7.21875" style="170"/>
    <col min="5661" max="5661" width="7.5546875" style="170" bestFit="1" customWidth="1"/>
    <col min="5662" max="5891" width="7.21875" style="170"/>
    <col min="5892" max="5893" width="0" style="170" hidden="1" customWidth="1"/>
    <col min="5894" max="5894" width="8.77734375" style="170" customWidth="1"/>
    <col min="5895" max="5895" width="17.6640625" style="170" customWidth="1"/>
    <col min="5896" max="5896" width="16.77734375" style="170" customWidth="1"/>
    <col min="5897" max="5897" width="6.77734375" style="170" customWidth="1"/>
    <col min="5898" max="5898" width="4.77734375" style="170" customWidth="1"/>
    <col min="5899" max="5899" width="7.88671875" style="170" customWidth="1"/>
    <col min="5900" max="5900" width="6.109375" style="170" customWidth="1"/>
    <col min="5901" max="5901" width="9.33203125" style="170" customWidth="1"/>
    <col min="5902" max="5902" width="6.5546875" style="170" customWidth="1"/>
    <col min="5903" max="5903" width="8.5546875" style="170" customWidth="1"/>
    <col min="5904" max="5904" width="7" style="170" customWidth="1"/>
    <col min="5905" max="5905" width="8.77734375" style="170" customWidth="1"/>
    <col min="5906" max="5906" width="6.109375" style="170" customWidth="1"/>
    <col min="5907" max="5907" width="7.88671875" style="170" customWidth="1"/>
    <col min="5908" max="5908" width="4.5546875" style="170" customWidth="1"/>
    <col min="5909" max="5909" width="7.88671875" style="170" customWidth="1"/>
    <col min="5910" max="5910" width="4.5546875" style="170" customWidth="1"/>
    <col min="5911" max="5911" width="7.88671875" style="170" customWidth="1"/>
    <col min="5912" max="5912" width="4.5546875" style="170" customWidth="1"/>
    <col min="5913" max="5913" width="9.6640625" style="170" customWidth="1"/>
    <col min="5914" max="5914" width="6.77734375" style="170" customWidth="1"/>
    <col min="5915" max="5915" width="3.6640625" style="170" customWidth="1"/>
    <col min="5916" max="5916" width="7.21875" style="170"/>
    <col min="5917" max="5917" width="7.5546875" style="170" bestFit="1" customWidth="1"/>
    <col min="5918" max="6147" width="7.21875" style="170"/>
    <col min="6148" max="6149" width="0" style="170" hidden="1" customWidth="1"/>
    <col min="6150" max="6150" width="8.77734375" style="170" customWidth="1"/>
    <col min="6151" max="6151" width="17.6640625" style="170" customWidth="1"/>
    <col min="6152" max="6152" width="16.77734375" style="170" customWidth="1"/>
    <col min="6153" max="6153" width="6.77734375" style="170" customWidth="1"/>
    <col min="6154" max="6154" width="4.77734375" style="170" customWidth="1"/>
    <col min="6155" max="6155" width="7.88671875" style="170" customWidth="1"/>
    <col min="6156" max="6156" width="6.109375" style="170" customWidth="1"/>
    <col min="6157" max="6157" width="9.33203125" style="170" customWidth="1"/>
    <col min="6158" max="6158" width="6.5546875" style="170" customWidth="1"/>
    <col min="6159" max="6159" width="8.5546875" style="170" customWidth="1"/>
    <col min="6160" max="6160" width="7" style="170" customWidth="1"/>
    <col min="6161" max="6161" width="8.77734375" style="170" customWidth="1"/>
    <col min="6162" max="6162" width="6.109375" style="170" customWidth="1"/>
    <col min="6163" max="6163" width="7.88671875" style="170" customWidth="1"/>
    <col min="6164" max="6164" width="4.5546875" style="170" customWidth="1"/>
    <col min="6165" max="6165" width="7.88671875" style="170" customWidth="1"/>
    <col min="6166" max="6166" width="4.5546875" style="170" customWidth="1"/>
    <col min="6167" max="6167" width="7.88671875" style="170" customWidth="1"/>
    <col min="6168" max="6168" width="4.5546875" style="170" customWidth="1"/>
    <col min="6169" max="6169" width="9.6640625" style="170" customWidth="1"/>
    <col min="6170" max="6170" width="6.77734375" style="170" customWidth="1"/>
    <col min="6171" max="6171" width="3.6640625" style="170" customWidth="1"/>
    <col min="6172" max="6172" width="7.21875" style="170"/>
    <col min="6173" max="6173" width="7.5546875" style="170" bestFit="1" customWidth="1"/>
    <col min="6174" max="6403" width="7.21875" style="170"/>
    <col min="6404" max="6405" width="0" style="170" hidden="1" customWidth="1"/>
    <col min="6406" max="6406" width="8.77734375" style="170" customWidth="1"/>
    <col min="6407" max="6407" width="17.6640625" style="170" customWidth="1"/>
    <col min="6408" max="6408" width="16.77734375" style="170" customWidth="1"/>
    <col min="6409" max="6409" width="6.77734375" style="170" customWidth="1"/>
    <col min="6410" max="6410" width="4.77734375" style="170" customWidth="1"/>
    <col min="6411" max="6411" width="7.88671875" style="170" customWidth="1"/>
    <col min="6412" max="6412" width="6.109375" style="170" customWidth="1"/>
    <col min="6413" max="6413" width="9.33203125" style="170" customWidth="1"/>
    <col min="6414" max="6414" width="6.5546875" style="170" customWidth="1"/>
    <col min="6415" max="6415" width="8.5546875" style="170" customWidth="1"/>
    <col min="6416" max="6416" width="7" style="170" customWidth="1"/>
    <col min="6417" max="6417" width="8.77734375" style="170" customWidth="1"/>
    <col min="6418" max="6418" width="6.109375" style="170" customWidth="1"/>
    <col min="6419" max="6419" width="7.88671875" style="170" customWidth="1"/>
    <col min="6420" max="6420" width="4.5546875" style="170" customWidth="1"/>
    <col min="6421" max="6421" width="7.88671875" style="170" customWidth="1"/>
    <col min="6422" max="6422" width="4.5546875" style="170" customWidth="1"/>
    <col min="6423" max="6423" width="7.88671875" style="170" customWidth="1"/>
    <col min="6424" max="6424" width="4.5546875" style="170" customWidth="1"/>
    <col min="6425" max="6425" width="9.6640625" style="170" customWidth="1"/>
    <col min="6426" max="6426" width="6.77734375" style="170" customWidth="1"/>
    <col min="6427" max="6427" width="3.6640625" style="170" customWidth="1"/>
    <col min="6428" max="6428" width="7.21875" style="170"/>
    <col min="6429" max="6429" width="7.5546875" style="170" bestFit="1" customWidth="1"/>
    <col min="6430" max="6659" width="7.21875" style="170"/>
    <col min="6660" max="6661" width="0" style="170" hidden="1" customWidth="1"/>
    <col min="6662" max="6662" width="8.77734375" style="170" customWidth="1"/>
    <col min="6663" max="6663" width="17.6640625" style="170" customWidth="1"/>
    <col min="6664" max="6664" width="16.77734375" style="170" customWidth="1"/>
    <col min="6665" max="6665" width="6.77734375" style="170" customWidth="1"/>
    <col min="6666" max="6666" width="4.77734375" style="170" customWidth="1"/>
    <col min="6667" max="6667" width="7.88671875" style="170" customWidth="1"/>
    <col min="6668" max="6668" width="6.109375" style="170" customWidth="1"/>
    <col min="6669" max="6669" width="9.33203125" style="170" customWidth="1"/>
    <col min="6670" max="6670" width="6.5546875" style="170" customWidth="1"/>
    <col min="6671" max="6671" width="8.5546875" style="170" customWidth="1"/>
    <col min="6672" max="6672" width="7" style="170" customWidth="1"/>
    <col min="6673" max="6673" width="8.77734375" style="170" customWidth="1"/>
    <col min="6674" max="6674" width="6.109375" style="170" customWidth="1"/>
    <col min="6675" max="6675" width="7.88671875" style="170" customWidth="1"/>
    <col min="6676" max="6676" width="4.5546875" style="170" customWidth="1"/>
    <col min="6677" max="6677" width="7.88671875" style="170" customWidth="1"/>
    <col min="6678" max="6678" width="4.5546875" style="170" customWidth="1"/>
    <col min="6679" max="6679" width="7.88671875" style="170" customWidth="1"/>
    <col min="6680" max="6680" width="4.5546875" style="170" customWidth="1"/>
    <col min="6681" max="6681" width="9.6640625" style="170" customWidth="1"/>
    <col min="6682" max="6682" width="6.77734375" style="170" customWidth="1"/>
    <col min="6683" max="6683" width="3.6640625" style="170" customWidth="1"/>
    <col min="6684" max="6684" width="7.21875" style="170"/>
    <col min="6685" max="6685" width="7.5546875" style="170" bestFit="1" customWidth="1"/>
    <col min="6686" max="6915" width="7.21875" style="170"/>
    <col min="6916" max="6917" width="0" style="170" hidden="1" customWidth="1"/>
    <col min="6918" max="6918" width="8.77734375" style="170" customWidth="1"/>
    <col min="6919" max="6919" width="17.6640625" style="170" customWidth="1"/>
    <col min="6920" max="6920" width="16.77734375" style="170" customWidth="1"/>
    <col min="6921" max="6921" width="6.77734375" style="170" customWidth="1"/>
    <col min="6922" max="6922" width="4.77734375" style="170" customWidth="1"/>
    <col min="6923" max="6923" width="7.88671875" style="170" customWidth="1"/>
    <col min="6924" max="6924" width="6.109375" style="170" customWidth="1"/>
    <col min="6925" max="6925" width="9.33203125" style="170" customWidth="1"/>
    <col min="6926" max="6926" width="6.5546875" style="170" customWidth="1"/>
    <col min="6927" max="6927" width="8.5546875" style="170" customWidth="1"/>
    <col min="6928" max="6928" width="7" style="170" customWidth="1"/>
    <col min="6929" max="6929" width="8.77734375" style="170" customWidth="1"/>
    <col min="6930" max="6930" width="6.109375" style="170" customWidth="1"/>
    <col min="6931" max="6931" width="7.88671875" style="170" customWidth="1"/>
    <col min="6932" max="6932" width="4.5546875" style="170" customWidth="1"/>
    <col min="6933" max="6933" width="7.88671875" style="170" customWidth="1"/>
    <col min="6934" max="6934" width="4.5546875" style="170" customWidth="1"/>
    <col min="6935" max="6935" width="7.88671875" style="170" customWidth="1"/>
    <col min="6936" max="6936" width="4.5546875" style="170" customWidth="1"/>
    <col min="6937" max="6937" width="9.6640625" style="170" customWidth="1"/>
    <col min="6938" max="6938" width="6.77734375" style="170" customWidth="1"/>
    <col min="6939" max="6939" width="3.6640625" style="170" customWidth="1"/>
    <col min="6940" max="6940" width="7.21875" style="170"/>
    <col min="6941" max="6941" width="7.5546875" style="170" bestFit="1" customWidth="1"/>
    <col min="6942" max="7171" width="7.21875" style="170"/>
    <col min="7172" max="7173" width="0" style="170" hidden="1" customWidth="1"/>
    <col min="7174" max="7174" width="8.77734375" style="170" customWidth="1"/>
    <col min="7175" max="7175" width="17.6640625" style="170" customWidth="1"/>
    <col min="7176" max="7176" width="16.77734375" style="170" customWidth="1"/>
    <col min="7177" max="7177" width="6.77734375" style="170" customWidth="1"/>
    <col min="7178" max="7178" width="4.77734375" style="170" customWidth="1"/>
    <col min="7179" max="7179" width="7.88671875" style="170" customWidth="1"/>
    <col min="7180" max="7180" width="6.109375" style="170" customWidth="1"/>
    <col min="7181" max="7181" width="9.33203125" style="170" customWidth="1"/>
    <col min="7182" max="7182" width="6.5546875" style="170" customWidth="1"/>
    <col min="7183" max="7183" width="8.5546875" style="170" customWidth="1"/>
    <col min="7184" max="7184" width="7" style="170" customWidth="1"/>
    <col min="7185" max="7185" width="8.77734375" style="170" customWidth="1"/>
    <col min="7186" max="7186" width="6.109375" style="170" customWidth="1"/>
    <col min="7187" max="7187" width="7.88671875" style="170" customWidth="1"/>
    <col min="7188" max="7188" width="4.5546875" style="170" customWidth="1"/>
    <col min="7189" max="7189" width="7.88671875" style="170" customWidth="1"/>
    <col min="7190" max="7190" width="4.5546875" style="170" customWidth="1"/>
    <col min="7191" max="7191" width="7.88671875" style="170" customWidth="1"/>
    <col min="7192" max="7192" width="4.5546875" style="170" customWidth="1"/>
    <col min="7193" max="7193" width="9.6640625" style="170" customWidth="1"/>
    <col min="7194" max="7194" width="6.77734375" style="170" customWidth="1"/>
    <col min="7195" max="7195" width="3.6640625" style="170" customWidth="1"/>
    <col min="7196" max="7196" width="7.21875" style="170"/>
    <col min="7197" max="7197" width="7.5546875" style="170" bestFit="1" customWidth="1"/>
    <col min="7198" max="7427" width="7.21875" style="170"/>
    <col min="7428" max="7429" width="0" style="170" hidden="1" customWidth="1"/>
    <col min="7430" max="7430" width="8.77734375" style="170" customWidth="1"/>
    <col min="7431" max="7431" width="17.6640625" style="170" customWidth="1"/>
    <col min="7432" max="7432" width="16.77734375" style="170" customWidth="1"/>
    <col min="7433" max="7433" width="6.77734375" style="170" customWidth="1"/>
    <col min="7434" max="7434" width="4.77734375" style="170" customWidth="1"/>
    <col min="7435" max="7435" width="7.88671875" style="170" customWidth="1"/>
    <col min="7436" max="7436" width="6.109375" style="170" customWidth="1"/>
    <col min="7437" max="7437" width="9.33203125" style="170" customWidth="1"/>
    <col min="7438" max="7438" width="6.5546875" style="170" customWidth="1"/>
    <col min="7439" max="7439" width="8.5546875" style="170" customWidth="1"/>
    <col min="7440" max="7440" width="7" style="170" customWidth="1"/>
    <col min="7441" max="7441" width="8.77734375" style="170" customWidth="1"/>
    <col min="7442" max="7442" width="6.109375" style="170" customWidth="1"/>
    <col min="7443" max="7443" width="7.88671875" style="170" customWidth="1"/>
    <col min="7444" max="7444" width="4.5546875" style="170" customWidth="1"/>
    <col min="7445" max="7445" width="7.88671875" style="170" customWidth="1"/>
    <col min="7446" max="7446" width="4.5546875" style="170" customWidth="1"/>
    <col min="7447" max="7447" width="7.88671875" style="170" customWidth="1"/>
    <col min="7448" max="7448" width="4.5546875" style="170" customWidth="1"/>
    <col min="7449" max="7449" width="9.6640625" style="170" customWidth="1"/>
    <col min="7450" max="7450" width="6.77734375" style="170" customWidth="1"/>
    <col min="7451" max="7451" width="3.6640625" style="170" customWidth="1"/>
    <col min="7452" max="7452" width="7.21875" style="170"/>
    <col min="7453" max="7453" width="7.5546875" style="170" bestFit="1" customWidth="1"/>
    <col min="7454" max="7683" width="7.21875" style="170"/>
    <col min="7684" max="7685" width="0" style="170" hidden="1" customWidth="1"/>
    <col min="7686" max="7686" width="8.77734375" style="170" customWidth="1"/>
    <col min="7687" max="7687" width="17.6640625" style="170" customWidth="1"/>
    <col min="7688" max="7688" width="16.77734375" style="170" customWidth="1"/>
    <col min="7689" max="7689" width="6.77734375" style="170" customWidth="1"/>
    <col min="7690" max="7690" width="4.77734375" style="170" customWidth="1"/>
    <col min="7691" max="7691" width="7.88671875" style="170" customWidth="1"/>
    <col min="7692" max="7692" width="6.109375" style="170" customWidth="1"/>
    <col min="7693" max="7693" width="9.33203125" style="170" customWidth="1"/>
    <col min="7694" max="7694" width="6.5546875" style="170" customWidth="1"/>
    <col min="7695" max="7695" width="8.5546875" style="170" customWidth="1"/>
    <col min="7696" max="7696" width="7" style="170" customWidth="1"/>
    <col min="7697" max="7697" width="8.77734375" style="170" customWidth="1"/>
    <col min="7698" max="7698" width="6.109375" style="170" customWidth="1"/>
    <col min="7699" max="7699" width="7.88671875" style="170" customWidth="1"/>
    <col min="7700" max="7700" width="4.5546875" style="170" customWidth="1"/>
    <col min="7701" max="7701" width="7.88671875" style="170" customWidth="1"/>
    <col min="7702" max="7702" width="4.5546875" style="170" customWidth="1"/>
    <col min="7703" max="7703" width="7.88671875" style="170" customWidth="1"/>
    <col min="7704" max="7704" width="4.5546875" style="170" customWidth="1"/>
    <col min="7705" max="7705" width="9.6640625" style="170" customWidth="1"/>
    <col min="7706" max="7706" width="6.77734375" style="170" customWidth="1"/>
    <col min="7707" max="7707" width="3.6640625" style="170" customWidth="1"/>
    <col min="7708" max="7708" width="7.21875" style="170"/>
    <col min="7709" max="7709" width="7.5546875" style="170" bestFit="1" customWidth="1"/>
    <col min="7710" max="7939" width="7.21875" style="170"/>
    <col min="7940" max="7941" width="0" style="170" hidden="1" customWidth="1"/>
    <col min="7942" max="7942" width="8.77734375" style="170" customWidth="1"/>
    <col min="7943" max="7943" width="17.6640625" style="170" customWidth="1"/>
    <col min="7944" max="7944" width="16.77734375" style="170" customWidth="1"/>
    <col min="7945" max="7945" width="6.77734375" style="170" customWidth="1"/>
    <col min="7946" max="7946" width="4.77734375" style="170" customWidth="1"/>
    <col min="7947" max="7947" width="7.88671875" style="170" customWidth="1"/>
    <col min="7948" max="7948" width="6.109375" style="170" customWidth="1"/>
    <col min="7949" max="7949" width="9.33203125" style="170" customWidth="1"/>
    <col min="7950" max="7950" width="6.5546875" style="170" customWidth="1"/>
    <col min="7951" max="7951" width="8.5546875" style="170" customWidth="1"/>
    <col min="7952" max="7952" width="7" style="170" customWidth="1"/>
    <col min="7953" max="7953" width="8.77734375" style="170" customWidth="1"/>
    <col min="7954" max="7954" width="6.109375" style="170" customWidth="1"/>
    <col min="7955" max="7955" width="7.88671875" style="170" customWidth="1"/>
    <col min="7956" max="7956" width="4.5546875" style="170" customWidth="1"/>
    <col min="7957" max="7957" width="7.88671875" style="170" customWidth="1"/>
    <col min="7958" max="7958" width="4.5546875" style="170" customWidth="1"/>
    <col min="7959" max="7959" width="7.88671875" style="170" customWidth="1"/>
    <col min="7960" max="7960" width="4.5546875" style="170" customWidth="1"/>
    <col min="7961" max="7961" width="9.6640625" style="170" customWidth="1"/>
    <col min="7962" max="7962" width="6.77734375" style="170" customWidth="1"/>
    <col min="7963" max="7963" width="3.6640625" style="170" customWidth="1"/>
    <col min="7964" max="7964" width="7.21875" style="170"/>
    <col min="7965" max="7965" width="7.5546875" style="170" bestFit="1" customWidth="1"/>
    <col min="7966" max="8195" width="7.21875" style="170"/>
    <col min="8196" max="8197" width="0" style="170" hidden="1" customWidth="1"/>
    <col min="8198" max="8198" width="8.77734375" style="170" customWidth="1"/>
    <col min="8199" max="8199" width="17.6640625" style="170" customWidth="1"/>
    <col min="8200" max="8200" width="16.77734375" style="170" customWidth="1"/>
    <col min="8201" max="8201" width="6.77734375" style="170" customWidth="1"/>
    <col min="8202" max="8202" width="4.77734375" style="170" customWidth="1"/>
    <col min="8203" max="8203" width="7.88671875" style="170" customWidth="1"/>
    <col min="8204" max="8204" width="6.109375" style="170" customWidth="1"/>
    <col min="8205" max="8205" width="9.33203125" style="170" customWidth="1"/>
    <col min="8206" max="8206" width="6.5546875" style="170" customWidth="1"/>
    <col min="8207" max="8207" width="8.5546875" style="170" customWidth="1"/>
    <col min="8208" max="8208" width="7" style="170" customWidth="1"/>
    <col min="8209" max="8209" width="8.77734375" style="170" customWidth="1"/>
    <col min="8210" max="8210" width="6.109375" style="170" customWidth="1"/>
    <col min="8211" max="8211" width="7.88671875" style="170" customWidth="1"/>
    <col min="8212" max="8212" width="4.5546875" style="170" customWidth="1"/>
    <col min="8213" max="8213" width="7.88671875" style="170" customWidth="1"/>
    <col min="8214" max="8214" width="4.5546875" style="170" customWidth="1"/>
    <col min="8215" max="8215" width="7.88671875" style="170" customWidth="1"/>
    <col min="8216" max="8216" width="4.5546875" style="170" customWidth="1"/>
    <col min="8217" max="8217" width="9.6640625" style="170" customWidth="1"/>
    <col min="8218" max="8218" width="6.77734375" style="170" customWidth="1"/>
    <col min="8219" max="8219" width="3.6640625" style="170" customWidth="1"/>
    <col min="8220" max="8220" width="7.21875" style="170"/>
    <col min="8221" max="8221" width="7.5546875" style="170" bestFit="1" customWidth="1"/>
    <col min="8222" max="8451" width="7.21875" style="170"/>
    <col min="8452" max="8453" width="0" style="170" hidden="1" customWidth="1"/>
    <col min="8454" max="8454" width="8.77734375" style="170" customWidth="1"/>
    <col min="8455" max="8455" width="17.6640625" style="170" customWidth="1"/>
    <col min="8456" max="8456" width="16.77734375" style="170" customWidth="1"/>
    <col min="8457" max="8457" width="6.77734375" style="170" customWidth="1"/>
    <col min="8458" max="8458" width="4.77734375" style="170" customWidth="1"/>
    <col min="8459" max="8459" width="7.88671875" style="170" customWidth="1"/>
    <col min="8460" max="8460" width="6.109375" style="170" customWidth="1"/>
    <col min="8461" max="8461" width="9.33203125" style="170" customWidth="1"/>
    <col min="8462" max="8462" width="6.5546875" style="170" customWidth="1"/>
    <col min="8463" max="8463" width="8.5546875" style="170" customWidth="1"/>
    <col min="8464" max="8464" width="7" style="170" customWidth="1"/>
    <col min="8465" max="8465" width="8.77734375" style="170" customWidth="1"/>
    <col min="8466" max="8466" width="6.109375" style="170" customWidth="1"/>
    <col min="8467" max="8467" width="7.88671875" style="170" customWidth="1"/>
    <col min="8468" max="8468" width="4.5546875" style="170" customWidth="1"/>
    <col min="8469" max="8469" width="7.88671875" style="170" customWidth="1"/>
    <col min="8470" max="8470" width="4.5546875" style="170" customWidth="1"/>
    <col min="8471" max="8471" width="7.88671875" style="170" customWidth="1"/>
    <col min="8472" max="8472" width="4.5546875" style="170" customWidth="1"/>
    <col min="8473" max="8473" width="9.6640625" style="170" customWidth="1"/>
    <col min="8474" max="8474" width="6.77734375" style="170" customWidth="1"/>
    <col min="8475" max="8475" width="3.6640625" style="170" customWidth="1"/>
    <col min="8476" max="8476" width="7.21875" style="170"/>
    <col min="8477" max="8477" width="7.5546875" style="170" bestFit="1" customWidth="1"/>
    <col min="8478" max="8707" width="7.21875" style="170"/>
    <col min="8708" max="8709" width="0" style="170" hidden="1" customWidth="1"/>
    <col min="8710" max="8710" width="8.77734375" style="170" customWidth="1"/>
    <col min="8711" max="8711" width="17.6640625" style="170" customWidth="1"/>
    <col min="8712" max="8712" width="16.77734375" style="170" customWidth="1"/>
    <col min="8713" max="8713" width="6.77734375" style="170" customWidth="1"/>
    <col min="8714" max="8714" width="4.77734375" style="170" customWidth="1"/>
    <col min="8715" max="8715" width="7.88671875" style="170" customWidth="1"/>
    <col min="8716" max="8716" width="6.109375" style="170" customWidth="1"/>
    <col min="8717" max="8717" width="9.33203125" style="170" customWidth="1"/>
    <col min="8718" max="8718" width="6.5546875" style="170" customWidth="1"/>
    <col min="8719" max="8719" width="8.5546875" style="170" customWidth="1"/>
    <col min="8720" max="8720" width="7" style="170" customWidth="1"/>
    <col min="8721" max="8721" width="8.77734375" style="170" customWidth="1"/>
    <col min="8722" max="8722" width="6.109375" style="170" customWidth="1"/>
    <col min="8723" max="8723" width="7.88671875" style="170" customWidth="1"/>
    <col min="8724" max="8724" width="4.5546875" style="170" customWidth="1"/>
    <col min="8725" max="8725" width="7.88671875" style="170" customWidth="1"/>
    <col min="8726" max="8726" width="4.5546875" style="170" customWidth="1"/>
    <col min="8727" max="8727" width="7.88671875" style="170" customWidth="1"/>
    <col min="8728" max="8728" width="4.5546875" style="170" customWidth="1"/>
    <col min="8729" max="8729" width="9.6640625" style="170" customWidth="1"/>
    <col min="8730" max="8730" width="6.77734375" style="170" customWidth="1"/>
    <col min="8731" max="8731" width="3.6640625" style="170" customWidth="1"/>
    <col min="8732" max="8732" width="7.21875" style="170"/>
    <col min="8733" max="8733" width="7.5546875" style="170" bestFit="1" customWidth="1"/>
    <col min="8734" max="8963" width="7.21875" style="170"/>
    <col min="8964" max="8965" width="0" style="170" hidden="1" customWidth="1"/>
    <col min="8966" max="8966" width="8.77734375" style="170" customWidth="1"/>
    <col min="8967" max="8967" width="17.6640625" style="170" customWidth="1"/>
    <col min="8968" max="8968" width="16.77734375" style="170" customWidth="1"/>
    <col min="8969" max="8969" width="6.77734375" style="170" customWidth="1"/>
    <col min="8970" max="8970" width="4.77734375" style="170" customWidth="1"/>
    <col min="8971" max="8971" width="7.88671875" style="170" customWidth="1"/>
    <col min="8972" max="8972" width="6.109375" style="170" customWidth="1"/>
    <col min="8973" max="8973" width="9.33203125" style="170" customWidth="1"/>
    <col min="8974" max="8974" width="6.5546875" style="170" customWidth="1"/>
    <col min="8975" max="8975" width="8.5546875" style="170" customWidth="1"/>
    <col min="8976" max="8976" width="7" style="170" customWidth="1"/>
    <col min="8977" max="8977" width="8.77734375" style="170" customWidth="1"/>
    <col min="8978" max="8978" width="6.109375" style="170" customWidth="1"/>
    <col min="8979" max="8979" width="7.88671875" style="170" customWidth="1"/>
    <col min="8980" max="8980" width="4.5546875" style="170" customWidth="1"/>
    <col min="8981" max="8981" width="7.88671875" style="170" customWidth="1"/>
    <col min="8982" max="8982" width="4.5546875" style="170" customWidth="1"/>
    <col min="8983" max="8983" width="7.88671875" style="170" customWidth="1"/>
    <col min="8984" max="8984" width="4.5546875" style="170" customWidth="1"/>
    <col min="8985" max="8985" width="9.6640625" style="170" customWidth="1"/>
    <col min="8986" max="8986" width="6.77734375" style="170" customWidth="1"/>
    <col min="8987" max="8987" width="3.6640625" style="170" customWidth="1"/>
    <col min="8988" max="8988" width="7.21875" style="170"/>
    <col min="8989" max="8989" width="7.5546875" style="170" bestFit="1" customWidth="1"/>
    <col min="8990" max="9219" width="7.21875" style="170"/>
    <col min="9220" max="9221" width="0" style="170" hidden="1" customWidth="1"/>
    <col min="9222" max="9222" width="8.77734375" style="170" customWidth="1"/>
    <col min="9223" max="9223" width="17.6640625" style="170" customWidth="1"/>
    <col min="9224" max="9224" width="16.77734375" style="170" customWidth="1"/>
    <col min="9225" max="9225" width="6.77734375" style="170" customWidth="1"/>
    <col min="9226" max="9226" width="4.77734375" style="170" customWidth="1"/>
    <col min="9227" max="9227" width="7.88671875" style="170" customWidth="1"/>
    <col min="9228" max="9228" width="6.109375" style="170" customWidth="1"/>
    <col min="9229" max="9229" width="9.33203125" style="170" customWidth="1"/>
    <col min="9230" max="9230" width="6.5546875" style="170" customWidth="1"/>
    <col min="9231" max="9231" width="8.5546875" style="170" customWidth="1"/>
    <col min="9232" max="9232" width="7" style="170" customWidth="1"/>
    <col min="9233" max="9233" width="8.77734375" style="170" customWidth="1"/>
    <col min="9234" max="9234" width="6.109375" style="170" customWidth="1"/>
    <col min="9235" max="9235" width="7.88671875" style="170" customWidth="1"/>
    <col min="9236" max="9236" width="4.5546875" style="170" customWidth="1"/>
    <col min="9237" max="9237" width="7.88671875" style="170" customWidth="1"/>
    <col min="9238" max="9238" width="4.5546875" style="170" customWidth="1"/>
    <col min="9239" max="9239" width="7.88671875" style="170" customWidth="1"/>
    <col min="9240" max="9240" width="4.5546875" style="170" customWidth="1"/>
    <col min="9241" max="9241" width="9.6640625" style="170" customWidth="1"/>
    <col min="9242" max="9242" width="6.77734375" style="170" customWidth="1"/>
    <col min="9243" max="9243" width="3.6640625" style="170" customWidth="1"/>
    <col min="9244" max="9244" width="7.21875" style="170"/>
    <col min="9245" max="9245" width="7.5546875" style="170" bestFit="1" customWidth="1"/>
    <col min="9246" max="9475" width="7.21875" style="170"/>
    <col min="9476" max="9477" width="0" style="170" hidden="1" customWidth="1"/>
    <col min="9478" max="9478" width="8.77734375" style="170" customWidth="1"/>
    <col min="9479" max="9479" width="17.6640625" style="170" customWidth="1"/>
    <col min="9480" max="9480" width="16.77734375" style="170" customWidth="1"/>
    <col min="9481" max="9481" width="6.77734375" style="170" customWidth="1"/>
    <col min="9482" max="9482" width="4.77734375" style="170" customWidth="1"/>
    <col min="9483" max="9483" width="7.88671875" style="170" customWidth="1"/>
    <col min="9484" max="9484" width="6.109375" style="170" customWidth="1"/>
    <col min="9485" max="9485" width="9.33203125" style="170" customWidth="1"/>
    <col min="9486" max="9486" width="6.5546875" style="170" customWidth="1"/>
    <col min="9487" max="9487" width="8.5546875" style="170" customWidth="1"/>
    <col min="9488" max="9488" width="7" style="170" customWidth="1"/>
    <col min="9489" max="9489" width="8.77734375" style="170" customWidth="1"/>
    <col min="9490" max="9490" width="6.109375" style="170" customWidth="1"/>
    <col min="9491" max="9491" width="7.88671875" style="170" customWidth="1"/>
    <col min="9492" max="9492" width="4.5546875" style="170" customWidth="1"/>
    <col min="9493" max="9493" width="7.88671875" style="170" customWidth="1"/>
    <col min="9494" max="9494" width="4.5546875" style="170" customWidth="1"/>
    <col min="9495" max="9495" width="7.88671875" style="170" customWidth="1"/>
    <col min="9496" max="9496" width="4.5546875" style="170" customWidth="1"/>
    <col min="9497" max="9497" width="9.6640625" style="170" customWidth="1"/>
    <col min="9498" max="9498" width="6.77734375" style="170" customWidth="1"/>
    <col min="9499" max="9499" width="3.6640625" style="170" customWidth="1"/>
    <col min="9500" max="9500" width="7.21875" style="170"/>
    <col min="9501" max="9501" width="7.5546875" style="170" bestFit="1" customWidth="1"/>
    <col min="9502" max="9731" width="7.21875" style="170"/>
    <col min="9732" max="9733" width="0" style="170" hidden="1" customWidth="1"/>
    <col min="9734" max="9734" width="8.77734375" style="170" customWidth="1"/>
    <col min="9735" max="9735" width="17.6640625" style="170" customWidth="1"/>
    <col min="9736" max="9736" width="16.77734375" style="170" customWidth="1"/>
    <col min="9737" max="9737" width="6.77734375" style="170" customWidth="1"/>
    <col min="9738" max="9738" width="4.77734375" style="170" customWidth="1"/>
    <col min="9739" max="9739" width="7.88671875" style="170" customWidth="1"/>
    <col min="9740" max="9740" width="6.109375" style="170" customWidth="1"/>
    <col min="9741" max="9741" width="9.33203125" style="170" customWidth="1"/>
    <col min="9742" max="9742" width="6.5546875" style="170" customWidth="1"/>
    <col min="9743" max="9743" width="8.5546875" style="170" customWidth="1"/>
    <col min="9744" max="9744" width="7" style="170" customWidth="1"/>
    <col min="9745" max="9745" width="8.77734375" style="170" customWidth="1"/>
    <col min="9746" max="9746" width="6.109375" style="170" customWidth="1"/>
    <col min="9747" max="9747" width="7.88671875" style="170" customWidth="1"/>
    <col min="9748" max="9748" width="4.5546875" style="170" customWidth="1"/>
    <col min="9749" max="9749" width="7.88671875" style="170" customWidth="1"/>
    <col min="9750" max="9750" width="4.5546875" style="170" customWidth="1"/>
    <col min="9751" max="9751" width="7.88671875" style="170" customWidth="1"/>
    <col min="9752" max="9752" width="4.5546875" style="170" customWidth="1"/>
    <col min="9753" max="9753" width="9.6640625" style="170" customWidth="1"/>
    <col min="9754" max="9754" width="6.77734375" style="170" customWidth="1"/>
    <col min="9755" max="9755" width="3.6640625" style="170" customWidth="1"/>
    <col min="9756" max="9756" width="7.21875" style="170"/>
    <col min="9757" max="9757" width="7.5546875" style="170" bestFit="1" customWidth="1"/>
    <col min="9758" max="9987" width="7.21875" style="170"/>
    <col min="9988" max="9989" width="0" style="170" hidden="1" customWidth="1"/>
    <col min="9990" max="9990" width="8.77734375" style="170" customWidth="1"/>
    <col min="9991" max="9991" width="17.6640625" style="170" customWidth="1"/>
    <col min="9992" max="9992" width="16.77734375" style="170" customWidth="1"/>
    <col min="9993" max="9993" width="6.77734375" style="170" customWidth="1"/>
    <col min="9994" max="9994" width="4.77734375" style="170" customWidth="1"/>
    <col min="9995" max="9995" width="7.88671875" style="170" customWidth="1"/>
    <col min="9996" max="9996" width="6.109375" style="170" customWidth="1"/>
    <col min="9997" max="9997" width="9.33203125" style="170" customWidth="1"/>
    <col min="9998" max="9998" width="6.5546875" style="170" customWidth="1"/>
    <col min="9999" max="9999" width="8.5546875" style="170" customWidth="1"/>
    <col min="10000" max="10000" width="7" style="170" customWidth="1"/>
    <col min="10001" max="10001" width="8.77734375" style="170" customWidth="1"/>
    <col min="10002" max="10002" width="6.109375" style="170" customWidth="1"/>
    <col min="10003" max="10003" width="7.88671875" style="170" customWidth="1"/>
    <col min="10004" max="10004" width="4.5546875" style="170" customWidth="1"/>
    <col min="10005" max="10005" width="7.88671875" style="170" customWidth="1"/>
    <col min="10006" max="10006" width="4.5546875" style="170" customWidth="1"/>
    <col min="10007" max="10007" width="7.88671875" style="170" customWidth="1"/>
    <col min="10008" max="10008" width="4.5546875" style="170" customWidth="1"/>
    <col min="10009" max="10009" width="9.6640625" style="170" customWidth="1"/>
    <col min="10010" max="10010" width="6.77734375" style="170" customWidth="1"/>
    <col min="10011" max="10011" width="3.6640625" style="170" customWidth="1"/>
    <col min="10012" max="10012" width="7.21875" style="170"/>
    <col min="10013" max="10013" width="7.5546875" style="170" bestFit="1" customWidth="1"/>
    <col min="10014" max="10243" width="7.21875" style="170"/>
    <col min="10244" max="10245" width="0" style="170" hidden="1" customWidth="1"/>
    <col min="10246" max="10246" width="8.77734375" style="170" customWidth="1"/>
    <col min="10247" max="10247" width="17.6640625" style="170" customWidth="1"/>
    <col min="10248" max="10248" width="16.77734375" style="170" customWidth="1"/>
    <col min="10249" max="10249" width="6.77734375" style="170" customWidth="1"/>
    <col min="10250" max="10250" width="4.77734375" style="170" customWidth="1"/>
    <col min="10251" max="10251" width="7.88671875" style="170" customWidth="1"/>
    <col min="10252" max="10252" width="6.109375" style="170" customWidth="1"/>
    <col min="10253" max="10253" width="9.33203125" style="170" customWidth="1"/>
    <col min="10254" max="10254" width="6.5546875" style="170" customWidth="1"/>
    <col min="10255" max="10255" width="8.5546875" style="170" customWidth="1"/>
    <col min="10256" max="10256" width="7" style="170" customWidth="1"/>
    <col min="10257" max="10257" width="8.77734375" style="170" customWidth="1"/>
    <col min="10258" max="10258" width="6.109375" style="170" customWidth="1"/>
    <col min="10259" max="10259" width="7.88671875" style="170" customWidth="1"/>
    <col min="10260" max="10260" width="4.5546875" style="170" customWidth="1"/>
    <col min="10261" max="10261" width="7.88671875" style="170" customWidth="1"/>
    <col min="10262" max="10262" width="4.5546875" style="170" customWidth="1"/>
    <col min="10263" max="10263" width="7.88671875" style="170" customWidth="1"/>
    <col min="10264" max="10264" width="4.5546875" style="170" customWidth="1"/>
    <col min="10265" max="10265" width="9.6640625" style="170" customWidth="1"/>
    <col min="10266" max="10266" width="6.77734375" style="170" customWidth="1"/>
    <col min="10267" max="10267" width="3.6640625" style="170" customWidth="1"/>
    <col min="10268" max="10268" width="7.21875" style="170"/>
    <col min="10269" max="10269" width="7.5546875" style="170" bestFit="1" customWidth="1"/>
    <col min="10270" max="10499" width="7.21875" style="170"/>
    <col min="10500" max="10501" width="0" style="170" hidden="1" customWidth="1"/>
    <col min="10502" max="10502" width="8.77734375" style="170" customWidth="1"/>
    <col min="10503" max="10503" width="17.6640625" style="170" customWidth="1"/>
    <col min="10504" max="10504" width="16.77734375" style="170" customWidth="1"/>
    <col min="10505" max="10505" width="6.77734375" style="170" customWidth="1"/>
    <col min="10506" max="10506" width="4.77734375" style="170" customWidth="1"/>
    <col min="10507" max="10507" width="7.88671875" style="170" customWidth="1"/>
    <col min="10508" max="10508" width="6.109375" style="170" customWidth="1"/>
    <col min="10509" max="10509" width="9.33203125" style="170" customWidth="1"/>
    <col min="10510" max="10510" width="6.5546875" style="170" customWidth="1"/>
    <col min="10511" max="10511" width="8.5546875" style="170" customWidth="1"/>
    <col min="10512" max="10512" width="7" style="170" customWidth="1"/>
    <col min="10513" max="10513" width="8.77734375" style="170" customWidth="1"/>
    <col min="10514" max="10514" width="6.109375" style="170" customWidth="1"/>
    <col min="10515" max="10515" width="7.88671875" style="170" customWidth="1"/>
    <col min="10516" max="10516" width="4.5546875" style="170" customWidth="1"/>
    <col min="10517" max="10517" width="7.88671875" style="170" customWidth="1"/>
    <col min="10518" max="10518" width="4.5546875" style="170" customWidth="1"/>
    <col min="10519" max="10519" width="7.88671875" style="170" customWidth="1"/>
    <col min="10520" max="10520" width="4.5546875" style="170" customWidth="1"/>
    <col min="10521" max="10521" width="9.6640625" style="170" customWidth="1"/>
    <col min="10522" max="10522" width="6.77734375" style="170" customWidth="1"/>
    <col min="10523" max="10523" width="3.6640625" style="170" customWidth="1"/>
    <col min="10524" max="10524" width="7.21875" style="170"/>
    <col min="10525" max="10525" width="7.5546875" style="170" bestFit="1" customWidth="1"/>
    <col min="10526" max="10755" width="7.21875" style="170"/>
    <col min="10756" max="10757" width="0" style="170" hidden="1" customWidth="1"/>
    <col min="10758" max="10758" width="8.77734375" style="170" customWidth="1"/>
    <col min="10759" max="10759" width="17.6640625" style="170" customWidth="1"/>
    <col min="10760" max="10760" width="16.77734375" style="170" customWidth="1"/>
    <col min="10761" max="10761" width="6.77734375" style="170" customWidth="1"/>
    <col min="10762" max="10762" width="4.77734375" style="170" customWidth="1"/>
    <col min="10763" max="10763" width="7.88671875" style="170" customWidth="1"/>
    <col min="10764" max="10764" width="6.109375" style="170" customWidth="1"/>
    <col min="10765" max="10765" width="9.33203125" style="170" customWidth="1"/>
    <col min="10766" max="10766" width="6.5546875" style="170" customWidth="1"/>
    <col min="10767" max="10767" width="8.5546875" style="170" customWidth="1"/>
    <col min="10768" max="10768" width="7" style="170" customWidth="1"/>
    <col min="10769" max="10769" width="8.77734375" style="170" customWidth="1"/>
    <col min="10770" max="10770" width="6.109375" style="170" customWidth="1"/>
    <col min="10771" max="10771" width="7.88671875" style="170" customWidth="1"/>
    <col min="10772" max="10772" width="4.5546875" style="170" customWidth="1"/>
    <col min="10773" max="10773" width="7.88671875" style="170" customWidth="1"/>
    <col min="10774" max="10774" width="4.5546875" style="170" customWidth="1"/>
    <col min="10775" max="10775" width="7.88671875" style="170" customWidth="1"/>
    <col min="10776" max="10776" width="4.5546875" style="170" customWidth="1"/>
    <col min="10777" max="10777" width="9.6640625" style="170" customWidth="1"/>
    <col min="10778" max="10778" width="6.77734375" style="170" customWidth="1"/>
    <col min="10779" max="10779" width="3.6640625" style="170" customWidth="1"/>
    <col min="10780" max="10780" width="7.21875" style="170"/>
    <col min="10781" max="10781" width="7.5546875" style="170" bestFit="1" customWidth="1"/>
    <col min="10782" max="11011" width="7.21875" style="170"/>
    <col min="11012" max="11013" width="0" style="170" hidden="1" customWidth="1"/>
    <col min="11014" max="11014" width="8.77734375" style="170" customWidth="1"/>
    <col min="11015" max="11015" width="17.6640625" style="170" customWidth="1"/>
    <col min="11016" max="11016" width="16.77734375" style="170" customWidth="1"/>
    <col min="11017" max="11017" width="6.77734375" style="170" customWidth="1"/>
    <col min="11018" max="11018" width="4.77734375" style="170" customWidth="1"/>
    <col min="11019" max="11019" width="7.88671875" style="170" customWidth="1"/>
    <col min="11020" max="11020" width="6.109375" style="170" customWidth="1"/>
    <col min="11021" max="11021" width="9.33203125" style="170" customWidth="1"/>
    <col min="11022" max="11022" width="6.5546875" style="170" customWidth="1"/>
    <col min="11023" max="11023" width="8.5546875" style="170" customWidth="1"/>
    <col min="11024" max="11024" width="7" style="170" customWidth="1"/>
    <col min="11025" max="11025" width="8.77734375" style="170" customWidth="1"/>
    <col min="11026" max="11026" width="6.109375" style="170" customWidth="1"/>
    <col min="11027" max="11027" width="7.88671875" style="170" customWidth="1"/>
    <col min="11028" max="11028" width="4.5546875" style="170" customWidth="1"/>
    <col min="11029" max="11029" width="7.88671875" style="170" customWidth="1"/>
    <col min="11030" max="11030" width="4.5546875" style="170" customWidth="1"/>
    <col min="11031" max="11031" width="7.88671875" style="170" customWidth="1"/>
    <col min="11032" max="11032" width="4.5546875" style="170" customWidth="1"/>
    <col min="11033" max="11033" width="9.6640625" style="170" customWidth="1"/>
    <col min="11034" max="11034" width="6.77734375" style="170" customWidth="1"/>
    <col min="11035" max="11035" width="3.6640625" style="170" customWidth="1"/>
    <col min="11036" max="11036" width="7.21875" style="170"/>
    <col min="11037" max="11037" width="7.5546875" style="170" bestFit="1" customWidth="1"/>
    <col min="11038" max="11267" width="7.21875" style="170"/>
    <col min="11268" max="11269" width="0" style="170" hidden="1" customWidth="1"/>
    <col min="11270" max="11270" width="8.77734375" style="170" customWidth="1"/>
    <col min="11271" max="11271" width="17.6640625" style="170" customWidth="1"/>
    <col min="11272" max="11272" width="16.77734375" style="170" customWidth="1"/>
    <col min="11273" max="11273" width="6.77734375" style="170" customWidth="1"/>
    <col min="11274" max="11274" width="4.77734375" style="170" customWidth="1"/>
    <col min="11275" max="11275" width="7.88671875" style="170" customWidth="1"/>
    <col min="11276" max="11276" width="6.109375" style="170" customWidth="1"/>
    <col min="11277" max="11277" width="9.33203125" style="170" customWidth="1"/>
    <col min="11278" max="11278" width="6.5546875" style="170" customWidth="1"/>
    <col min="11279" max="11279" width="8.5546875" style="170" customWidth="1"/>
    <col min="11280" max="11280" width="7" style="170" customWidth="1"/>
    <col min="11281" max="11281" width="8.77734375" style="170" customWidth="1"/>
    <col min="11282" max="11282" width="6.109375" style="170" customWidth="1"/>
    <col min="11283" max="11283" width="7.88671875" style="170" customWidth="1"/>
    <col min="11284" max="11284" width="4.5546875" style="170" customWidth="1"/>
    <col min="11285" max="11285" width="7.88671875" style="170" customWidth="1"/>
    <col min="11286" max="11286" width="4.5546875" style="170" customWidth="1"/>
    <col min="11287" max="11287" width="7.88671875" style="170" customWidth="1"/>
    <col min="11288" max="11288" width="4.5546875" style="170" customWidth="1"/>
    <col min="11289" max="11289" width="9.6640625" style="170" customWidth="1"/>
    <col min="11290" max="11290" width="6.77734375" style="170" customWidth="1"/>
    <col min="11291" max="11291" width="3.6640625" style="170" customWidth="1"/>
    <col min="11292" max="11292" width="7.21875" style="170"/>
    <col min="11293" max="11293" width="7.5546875" style="170" bestFit="1" customWidth="1"/>
    <col min="11294" max="11523" width="7.21875" style="170"/>
    <col min="11524" max="11525" width="0" style="170" hidden="1" customWidth="1"/>
    <col min="11526" max="11526" width="8.77734375" style="170" customWidth="1"/>
    <col min="11527" max="11527" width="17.6640625" style="170" customWidth="1"/>
    <col min="11528" max="11528" width="16.77734375" style="170" customWidth="1"/>
    <col min="11529" max="11529" width="6.77734375" style="170" customWidth="1"/>
    <col min="11530" max="11530" width="4.77734375" style="170" customWidth="1"/>
    <col min="11531" max="11531" width="7.88671875" style="170" customWidth="1"/>
    <col min="11532" max="11532" width="6.109375" style="170" customWidth="1"/>
    <col min="11533" max="11533" width="9.33203125" style="170" customWidth="1"/>
    <col min="11534" max="11534" width="6.5546875" style="170" customWidth="1"/>
    <col min="11535" max="11535" width="8.5546875" style="170" customWidth="1"/>
    <col min="11536" max="11536" width="7" style="170" customWidth="1"/>
    <col min="11537" max="11537" width="8.77734375" style="170" customWidth="1"/>
    <col min="11538" max="11538" width="6.109375" style="170" customWidth="1"/>
    <col min="11539" max="11539" width="7.88671875" style="170" customWidth="1"/>
    <col min="11540" max="11540" width="4.5546875" style="170" customWidth="1"/>
    <col min="11541" max="11541" width="7.88671875" style="170" customWidth="1"/>
    <col min="11542" max="11542" width="4.5546875" style="170" customWidth="1"/>
    <col min="11543" max="11543" width="7.88671875" style="170" customWidth="1"/>
    <col min="11544" max="11544" width="4.5546875" style="170" customWidth="1"/>
    <col min="11545" max="11545" width="9.6640625" style="170" customWidth="1"/>
    <col min="11546" max="11546" width="6.77734375" style="170" customWidth="1"/>
    <col min="11547" max="11547" width="3.6640625" style="170" customWidth="1"/>
    <col min="11548" max="11548" width="7.21875" style="170"/>
    <col min="11549" max="11549" width="7.5546875" style="170" bestFit="1" customWidth="1"/>
    <col min="11550" max="11779" width="7.21875" style="170"/>
    <col min="11780" max="11781" width="0" style="170" hidden="1" customWidth="1"/>
    <col min="11782" max="11782" width="8.77734375" style="170" customWidth="1"/>
    <col min="11783" max="11783" width="17.6640625" style="170" customWidth="1"/>
    <col min="11784" max="11784" width="16.77734375" style="170" customWidth="1"/>
    <col min="11785" max="11785" width="6.77734375" style="170" customWidth="1"/>
    <col min="11786" max="11786" width="4.77734375" style="170" customWidth="1"/>
    <col min="11787" max="11787" width="7.88671875" style="170" customWidth="1"/>
    <col min="11788" max="11788" width="6.109375" style="170" customWidth="1"/>
    <col min="11789" max="11789" width="9.33203125" style="170" customWidth="1"/>
    <col min="11790" max="11790" width="6.5546875" style="170" customWidth="1"/>
    <col min="11791" max="11791" width="8.5546875" style="170" customWidth="1"/>
    <col min="11792" max="11792" width="7" style="170" customWidth="1"/>
    <col min="11793" max="11793" width="8.77734375" style="170" customWidth="1"/>
    <col min="11794" max="11794" width="6.109375" style="170" customWidth="1"/>
    <col min="11795" max="11795" width="7.88671875" style="170" customWidth="1"/>
    <col min="11796" max="11796" width="4.5546875" style="170" customWidth="1"/>
    <col min="11797" max="11797" width="7.88671875" style="170" customWidth="1"/>
    <col min="11798" max="11798" width="4.5546875" style="170" customWidth="1"/>
    <col min="11799" max="11799" width="7.88671875" style="170" customWidth="1"/>
    <col min="11800" max="11800" width="4.5546875" style="170" customWidth="1"/>
    <col min="11801" max="11801" width="9.6640625" style="170" customWidth="1"/>
    <col min="11802" max="11802" width="6.77734375" style="170" customWidth="1"/>
    <col min="11803" max="11803" width="3.6640625" style="170" customWidth="1"/>
    <col min="11804" max="11804" width="7.21875" style="170"/>
    <col min="11805" max="11805" width="7.5546875" style="170" bestFit="1" customWidth="1"/>
    <col min="11806" max="12035" width="7.21875" style="170"/>
    <col min="12036" max="12037" width="0" style="170" hidden="1" customWidth="1"/>
    <col min="12038" max="12038" width="8.77734375" style="170" customWidth="1"/>
    <col min="12039" max="12039" width="17.6640625" style="170" customWidth="1"/>
    <col min="12040" max="12040" width="16.77734375" style="170" customWidth="1"/>
    <col min="12041" max="12041" width="6.77734375" style="170" customWidth="1"/>
    <col min="12042" max="12042" width="4.77734375" style="170" customWidth="1"/>
    <col min="12043" max="12043" width="7.88671875" style="170" customWidth="1"/>
    <col min="12044" max="12044" width="6.109375" style="170" customWidth="1"/>
    <col min="12045" max="12045" width="9.33203125" style="170" customWidth="1"/>
    <col min="12046" max="12046" width="6.5546875" style="170" customWidth="1"/>
    <col min="12047" max="12047" width="8.5546875" style="170" customWidth="1"/>
    <col min="12048" max="12048" width="7" style="170" customWidth="1"/>
    <col min="12049" max="12049" width="8.77734375" style="170" customWidth="1"/>
    <col min="12050" max="12050" width="6.109375" style="170" customWidth="1"/>
    <col min="12051" max="12051" width="7.88671875" style="170" customWidth="1"/>
    <col min="12052" max="12052" width="4.5546875" style="170" customWidth="1"/>
    <col min="12053" max="12053" width="7.88671875" style="170" customWidth="1"/>
    <col min="12054" max="12054" width="4.5546875" style="170" customWidth="1"/>
    <col min="12055" max="12055" width="7.88671875" style="170" customWidth="1"/>
    <col min="12056" max="12056" width="4.5546875" style="170" customWidth="1"/>
    <col min="12057" max="12057" width="9.6640625" style="170" customWidth="1"/>
    <col min="12058" max="12058" width="6.77734375" style="170" customWidth="1"/>
    <col min="12059" max="12059" width="3.6640625" style="170" customWidth="1"/>
    <col min="12060" max="12060" width="7.21875" style="170"/>
    <col min="12061" max="12061" width="7.5546875" style="170" bestFit="1" customWidth="1"/>
    <col min="12062" max="12291" width="7.21875" style="170"/>
    <col min="12292" max="12293" width="0" style="170" hidden="1" customWidth="1"/>
    <col min="12294" max="12294" width="8.77734375" style="170" customWidth="1"/>
    <col min="12295" max="12295" width="17.6640625" style="170" customWidth="1"/>
    <col min="12296" max="12296" width="16.77734375" style="170" customWidth="1"/>
    <col min="12297" max="12297" width="6.77734375" style="170" customWidth="1"/>
    <col min="12298" max="12298" width="4.77734375" style="170" customWidth="1"/>
    <col min="12299" max="12299" width="7.88671875" style="170" customWidth="1"/>
    <col min="12300" max="12300" width="6.109375" style="170" customWidth="1"/>
    <col min="12301" max="12301" width="9.33203125" style="170" customWidth="1"/>
    <col min="12302" max="12302" width="6.5546875" style="170" customWidth="1"/>
    <col min="12303" max="12303" width="8.5546875" style="170" customWidth="1"/>
    <col min="12304" max="12304" width="7" style="170" customWidth="1"/>
    <col min="12305" max="12305" width="8.77734375" style="170" customWidth="1"/>
    <col min="12306" max="12306" width="6.109375" style="170" customWidth="1"/>
    <col min="12307" max="12307" width="7.88671875" style="170" customWidth="1"/>
    <col min="12308" max="12308" width="4.5546875" style="170" customWidth="1"/>
    <col min="12309" max="12309" width="7.88671875" style="170" customWidth="1"/>
    <col min="12310" max="12310" width="4.5546875" style="170" customWidth="1"/>
    <col min="12311" max="12311" width="7.88671875" style="170" customWidth="1"/>
    <col min="12312" max="12312" width="4.5546875" style="170" customWidth="1"/>
    <col min="12313" max="12313" width="9.6640625" style="170" customWidth="1"/>
    <col min="12314" max="12314" width="6.77734375" style="170" customWidth="1"/>
    <col min="12315" max="12315" width="3.6640625" style="170" customWidth="1"/>
    <col min="12316" max="12316" width="7.21875" style="170"/>
    <col min="12317" max="12317" width="7.5546875" style="170" bestFit="1" customWidth="1"/>
    <col min="12318" max="12547" width="7.21875" style="170"/>
    <col min="12548" max="12549" width="0" style="170" hidden="1" customWidth="1"/>
    <col min="12550" max="12550" width="8.77734375" style="170" customWidth="1"/>
    <col min="12551" max="12551" width="17.6640625" style="170" customWidth="1"/>
    <col min="12552" max="12552" width="16.77734375" style="170" customWidth="1"/>
    <col min="12553" max="12553" width="6.77734375" style="170" customWidth="1"/>
    <col min="12554" max="12554" width="4.77734375" style="170" customWidth="1"/>
    <col min="12555" max="12555" width="7.88671875" style="170" customWidth="1"/>
    <col min="12556" max="12556" width="6.109375" style="170" customWidth="1"/>
    <col min="12557" max="12557" width="9.33203125" style="170" customWidth="1"/>
    <col min="12558" max="12558" width="6.5546875" style="170" customWidth="1"/>
    <col min="12559" max="12559" width="8.5546875" style="170" customWidth="1"/>
    <col min="12560" max="12560" width="7" style="170" customWidth="1"/>
    <col min="12561" max="12561" width="8.77734375" style="170" customWidth="1"/>
    <col min="12562" max="12562" width="6.109375" style="170" customWidth="1"/>
    <col min="12563" max="12563" width="7.88671875" style="170" customWidth="1"/>
    <col min="12564" max="12564" width="4.5546875" style="170" customWidth="1"/>
    <col min="12565" max="12565" width="7.88671875" style="170" customWidth="1"/>
    <col min="12566" max="12566" width="4.5546875" style="170" customWidth="1"/>
    <col min="12567" max="12567" width="7.88671875" style="170" customWidth="1"/>
    <col min="12568" max="12568" width="4.5546875" style="170" customWidth="1"/>
    <col min="12569" max="12569" width="9.6640625" style="170" customWidth="1"/>
    <col min="12570" max="12570" width="6.77734375" style="170" customWidth="1"/>
    <col min="12571" max="12571" width="3.6640625" style="170" customWidth="1"/>
    <col min="12572" max="12572" width="7.21875" style="170"/>
    <col min="12573" max="12573" width="7.5546875" style="170" bestFit="1" customWidth="1"/>
    <col min="12574" max="12803" width="7.21875" style="170"/>
    <col min="12804" max="12805" width="0" style="170" hidden="1" customWidth="1"/>
    <col min="12806" max="12806" width="8.77734375" style="170" customWidth="1"/>
    <col min="12807" max="12807" width="17.6640625" style="170" customWidth="1"/>
    <col min="12808" max="12808" width="16.77734375" style="170" customWidth="1"/>
    <col min="12809" max="12809" width="6.77734375" style="170" customWidth="1"/>
    <col min="12810" max="12810" width="4.77734375" style="170" customWidth="1"/>
    <col min="12811" max="12811" width="7.88671875" style="170" customWidth="1"/>
    <col min="12812" max="12812" width="6.109375" style="170" customWidth="1"/>
    <col min="12813" max="12813" width="9.33203125" style="170" customWidth="1"/>
    <col min="12814" max="12814" width="6.5546875" style="170" customWidth="1"/>
    <col min="12815" max="12815" width="8.5546875" style="170" customWidth="1"/>
    <col min="12816" max="12816" width="7" style="170" customWidth="1"/>
    <col min="12817" max="12817" width="8.77734375" style="170" customWidth="1"/>
    <col min="12818" max="12818" width="6.109375" style="170" customWidth="1"/>
    <col min="12819" max="12819" width="7.88671875" style="170" customWidth="1"/>
    <col min="12820" max="12820" width="4.5546875" style="170" customWidth="1"/>
    <col min="12821" max="12821" width="7.88671875" style="170" customWidth="1"/>
    <col min="12822" max="12822" width="4.5546875" style="170" customWidth="1"/>
    <col min="12823" max="12823" width="7.88671875" style="170" customWidth="1"/>
    <col min="12824" max="12824" width="4.5546875" style="170" customWidth="1"/>
    <col min="12825" max="12825" width="9.6640625" style="170" customWidth="1"/>
    <col min="12826" max="12826" width="6.77734375" style="170" customWidth="1"/>
    <col min="12827" max="12827" width="3.6640625" style="170" customWidth="1"/>
    <col min="12828" max="12828" width="7.21875" style="170"/>
    <col min="12829" max="12829" width="7.5546875" style="170" bestFit="1" customWidth="1"/>
    <col min="12830" max="13059" width="7.21875" style="170"/>
    <col min="13060" max="13061" width="0" style="170" hidden="1" customWidth="1"/>
    <col min="13062" max="13062" width="8.77734375" style="170" customWidth="1"/>
    <col min="13063" max="13063" width="17.6640625" style="170" customWidth="1"/>
    <col min="13064" max="13064" width="16.77734375" style="170" customWidth="1"/>
    <col min="13065" max="13065" width="6.77734375" style="170" customWidth="1"/>
    <col min="13066" max="13066" width="4.77734375" style="170" customWidth="1"/>
    <col min="13067" max="13067" width="7.88671875" style="170" customWidth="1"/>
    <col min="13068" max="13068" width="6.109375" style="170" customWidth="1"/>
    <col min="13069" max="13069" width="9.33203125" style="170" customWidth="1"/>
    <col min="13070" max="13070" width="6.5546875" style="170" customWidth="1"/>
    <col min="13071" max="13071" width="8.5546875" style="170" customWidth="1"/>
    <col min="13072" max="13072" width="7" style="170" customWidth="1"/>
    <col min="13073" max="13073" width="8.77734375" style="170" customWidth="1"/>
    <col min="13074" max="13074" width="6.109375" style="170" customWidth="1"/>
    <col min="13075" max="13075" width="7.88671875" style="170" customWidth="1"/>
    <col min="13076" max="13076" width="4.5546875" style="170" customWidth="1"/>
    <col min="13077" max="13077" width="7.88671875" style="170" customWidth="1"/>
    <col min="13078" max="13078" width="4.5546875" style="170" customWidth="1"/>
    <col min="13079" max="13079" width="7.88671875" style="170" customWidth="1"/>
    <col min="13080" max="13080" width="4.5546875" style="170" customWidth="1"/>
    <col min="13081" max="13081" width="9.6640625" style="170" customWidth="1"/>
    <col min="13082" max="13082" width="6.77734375" style="170" customWidth="1"/>
    <col min="13083" max="13083" width="3.6640625" style="170" customWidth="1"/>
    <col min="13084" max="13084" width="7.21875" style="170"/>
    <col min="13085" max="13085" width="7.5546875" style="170" bestFit="1" customWidth="1"/>
    <col min="13086" max="13315" width="7.21875" style="170"/>
    <col min="13316" max="13317" width="0" style="170" hidden="1" customWidth="1"/>
    <col min="13318" max="13318" width="8.77734375" style="170" customWidth="1"/>
    <col min="13319" max="13319" width="17.6640625" style="170" customWidth="1"/>
    <col min="13320" max="13320" width="16.77734375" style="170" customWidth="1"/>
    <col min="13321" max="13321" width="6.77734375" style="170" customWidth="1"/>
    <col min="13322" max="13322" width="4.77734375" style="170" customWidth="1"/>
    <col min="13323" max="13323" width="7.88671875" style="170" customWidth="1"/>
    <col min="13324" max="13324" width="6.109375" style="170" customWidth="1"/>
    <col min="13325" max="13325" width="9.33203125" style="170" customWidth="1"/>
    <col min="13326" max="13326" width="6.5546875" style="170" customWidth="1"/>
    <col min="13327" max="13327" width="8.5546875" style="170" customWidth="1"/>
    <col min="13328" max="13328" width="7" style="170" customWidth="1"/>
    <col min="13329" max="13329" width="8.77734375" style="170" customWidth="1"/>
    <col min="13330" max="13330" width="6.109375" style="170" customWidth="1"/>
    <col min="13331" max="13331" width="7.88671875" style="170" customWidth="1"/>
    <col min="13332" max="13332" width="4.5546875" style="170" customWidth="1"/>
    <col min="13333" max="13333" width="7.88671875" style="170" customWidth="1"/>
    <col min="13334" max="13334" width="4.5546875" style="170" customWidth="1"/>
    <col min="13335" max="13335" width="7.88671875" style="170" customWidth="1"/>
    <col min="13336" max="13336" width="4.5546875" style="170" customWidth="1"/>
    <col min="13337" max="13337" width="9.6640625" style="170" customWidth="1"/>
    <col min="13338" max="13338" width="6.77734375" style="170" customWidth="1"/>
    <col min="13339" max="13339" width="3.6640625" style="170" customWidth="1"/>
    <col min="13340" max="13340" width="7.21875" style="170"/>
    <col min="13341" max="13341" width="7.5546875" style="170" bestFit="1" customWidth="1"/>
    <col min="13342" max="13571" width="7.21875" style="170"/>
    <col min="13572" max="13573" width="0" style="170" hidden="1" customWidth="1"/>
    <col min="13574" max="13574" width="8.77734375" style="170" customWidth="1"/>
    <col min="13575" max="13575" width="17.6640625" style="170" customWidth="1"/>
    <col min="13576" max="13576" width="16.77734375" style="170" customWidth="1"/>
    <col min="13577" max="13577" width="6.77734375" style="170" customWidth="1"/>
    <col min="13578" max="13578" width="4.77734375" style="170" customWidth="1"/>
    <col min="13579" max="13579" width="7.88671875" style="170" customWidth="1"/>
    <col min="13580" max="13580" width="6.109375" style="170" customWidth="1"/>
    <col min="13581" max="13581" width="9.33203125" style="170" customWidth="1"/>
    <col min="13582" max="13582" width="6.5546875" style="170" customWidth="1"/>
    <col min="13583" max="13583" width="8.5546875" style="170" customWidth="1"/>
    <col min="13584" max="13584" width="7" style="170" customWidth="1"/>
    <col min="13585" max="13585" width="8.77734375" style="170" customWidth="1"/>
    <col min="13586" max="13586" width="6.109375" style="170" customWidth="1"/>
    <col min="13587" max="13587" width="7.88671875" style="170" customWidth="1"/>
    <col min="13588" max="13588" width="4.5546875" style="170" customWidth="1"/>
    <col min="13589" max="13589" width="7.88671875" style="170" customWidth="1"/>
    <col min="13590" max="13590" width="4.5546875" style="170" customWidth="1"/>
    <col min="13591" max="13591" width="7.88671875" style="170" customWidth="1"/>
    <col min="13592" max="13592" width="4.5546875" style="170" customWidth="1"/>
    <col min="13593" max="13593" width="9.6640625" style="170" customWidth="1"/>
    <col min="13594" max="13594" width="6.77734375" style="170" customWidth="1"/>
    <col min="13595" max="13595" width="3.6640625" style="170" customWidth="1"/>
    <col min="13596" max="13596" width="7.21875" style="170"/>
    <col min="13597" max="13597" width="7.5546875" style="170" bestFit="1" customWidth="1"/>
    <col min="13598" max="13827" width="7.21875" style="170"/>
    <col min="13828" max="13829" width="0" style="170" hidden="1" customWidth="1"/>
    <col min="13830" max="13830" width="8.77734375" style="170" customWidth="1"/>
    <col min="13831" max="13831" width="17.6640625" style="170" customWidth="1"/>
    <col min="13832" max="13832" width="16.77734375" style="170" customWidth="1"/>
    <col min="13833" max="13833" width="6.77734375" style="170" customWidth="1"/>
    <col min="13834" max="13834" width="4.77734375" style="170" customWidth="1"/>
    <col min="13835" max="13835" width="7.88671875" style="170" customWidth="1"/>
    <col min="13836" max="13836" width="6.109375" style="170" customWidth="1"/>
    <col min="13837" max="13837" width="9.33203125" style="170" customWidth="1"/>
    <col min="13838" max="13838" width="6.5546875" style="170" customWidth="1"/>
    <col min="13839" max="13839" width="8.5546875" style="170" customWidth="1"/>
    <col min="13840" max="13840" width="7" style="170" customWidth="1"/>
    <col min="13841" max="13841" width="8.77734375" style="170" customWidth="1"/>
    <col min="13842" max="13842" width="6.109375" style="170" customWidth="1"/>
    <col min="13843" max="13843" width="7.88671875" style="170" customWidth="1"/>
    <col min="13844" max="13844" width="4.5546875" style="170" customWidth="1"/>
    <col min="13845" max="13845" width="7.88671875" style="170" customWidth="1"/>
    <col min="13846" max="13846" width="4.5546875" style="170" customWidth="1"/>
    <col min="13847" max="13847" width="7.88671875" style="170" customWidth="1"/>
    <col min="13848" max="13848" width="4.5546875" style="170" customWidth="1"/>
    <col min="13849" max="13849" width="9.6640625" style="170" customWidth="1"/>
    <col min="13850" max="13850" width="6.77734375" style="170" customWidth="1"/>
    <col min="13851" max="13851" width="3.6640625" style="170" customWidth="1"/>
    <col min="13852" max="13852" width="7.21875" style="170"/>
    <col min="13853" max="13853" width="7.5546875" style="170" bestFit="1" customWidth="1"/>
    <col min="13854" max="14083" width="7.21875" style="170"/>
    <col min="14084" max="14085" width="0" style="170" hidden="1" customWidth="1"/>
    <col min="14086" max="14086" width="8.77734375" style="170" customWidth="1"/>
    <col min="14087" max="14087" width="17.6640625" style="170" customWidth="1"/>
    <col min="14088" max="14088" width="16.77734375" style="170" customWidth="1"/>
    <col min="14089" max="14089" width="6.77734375" style="170" customWidth="1"/>
    <col min="14090" max="14090" width="4.77734375" style="170" customWidth="1"/>
    <col min="14091" max="14091" width="7.88671875" style="170" customWidth="1"/>
    <col min="14092" max="14092" width="6.109375" style="170" customWidth="1"/>
    <col min="14093" max="14093" width="9.33203125" style="170" customWidth="1"/>
    <col min="14094" max="14094" width="6.5546875" style="170" customWidth="1"/>
    <col min="14095" max="14095" width="8.5546875" style="170" customWidth="1"/>
    <col min="14096" max="14096" width="7" style="170" customWidth="1"/>
    <col min="14097" max="14097" width="8.77734375" style="170" customWidth="1"/>
    <col min="14098" max="14098" width="6.109375" style="170" customWidth="1"/>
    <col min="14099" max="14099" width="7.88671875" style="170" customWidth="1"/>
    <col min="14100" max="14100" width="4.5546875" style="170" customWidth="1"/>
    <col min="14101" max="14101" width="7.88671875" style="170" customWidth="1"/>
    <col min="14102" max="14102" width="4.5546875" style="170" customWidth="1"/>
    <col min="14103" max="14103" width="7.88671875" style="170" customWidth="1"/>
    <col min="14104" max="14104" width="4.5546875" style="170" customWidth="1"/>
    <col min="14105" max="14105" width="9.6640625" style="170" customWidth="1"/>
    <col min="14106" max="14106" width="6.77734375" style="170" customWidth="1"/>
    <col min="14107" max="14107" width="3.6640625" style="170" customWidth="1"/>
    <col min="14108" max="14108" width="7.21875" style="170"/>
    <col min="14109" max="14109" width="7.5546875" style="170" bestFit="1" customWidth="1"/>
    <col min="14110" max="14339" width="7.21875" style="170"/>
    <col min="14340" max="14341" width="0" style="170" hidden="1" customWidth="1"/>
    <col min="14342" max="14342" width="8.77734375" style="170" customWidth="1"/>
    <col min="14343" max="14343" width="17.6640625" style="170" customWidth="1"/>
    <col min="14344" max="14344" width="16.77734375" style="170" customWidth="1"/>
    <col min="14345" max="14345" width="6.77734375" style="170" customWidth="1"/>
    <col min="14346" max="14346" width="4.77734375" style="170" customWidth="1"/>
    <col min="14347" max="14347" width="7.88671875" style="170" customWidth="1"/>
    <col min="14348" max="14348" width="6.109375" style="170" customWidth="1"/>
    <col min="14349" max="14349" width="9.33203125" style="170" customWidth="1"/>
    <col min="14350" max="14350" width="6.5546875" style="170" customWidth="1"/>
    <col min="14351" max="14351" width="8.5546875" style="170" customWidth="1"/>
    <col min="14352" max="14352" width="7" style="170" customWidth="1"/>
    <col min="14353" max="14353" width="8.77734375" style="170" customWidth="1"/>
    <col min="14354" max="14354" width="6.109375" style="170" customWidth="1"/>
    <col min="14355" max="14355" width="7.88671875" style="170" customWidth="1"/>
    <col min="14356" max="14356" width="4.5546875" style="170" customWidth="1"/>
    <col min="14357" max="14357" width="7.88671875" style="170" customWidth="1"/>
    <col min="14358" max="14358" width="4.5546875" style="170" customWidth="1"/>
    <col min="14359" max="14359" width="7.88671875" style="170" customWidth="1"/>
    <col min="14360" max="14360" width="4.5546875" style="170" customWidth="1"/>
    <col min="14361" max="14361" width="9.6640625" style="170" customWidth="1"/>
    <col min="14362" max="14362" width="6.77734375" style="170" customWidth="1"/>
    <col min="14363" max="14363" width="3.6640625" style="170" customWidth="1"/>
    <col min="14364" max="14364" width="7.21875" style="170"/>
    <col min="14365" max="14365" width="7.5546875" style="170" bestFit="1" customWidth="1"/>
    <col min="14366" max="14595" width="7.21875" style="170"/>
    <col min="14596" max="14597" width="0" style="170" hidden="1" customWidth="1"/>
    <col min="14598" max="14598" width="8.77734375" style="170" customWidth="1"/>
    <col min="14599" max="14599" width="17.6640625" style="170" customWidth="1"/>
    <col min="14600" max="14600" width="16.77734375" style="170" customWidth="1"/>
    <col min="14601" max="14601" width="6.77734375" style="170" customWidth="1"/>
    <col min="14602" max="14602" width="4.77734375" style="170" customWidth="1"/>
    <col min="14603" max="14603" width="7.88671875" style="170" customWidth="1"/>
    <col min="14604" max="14604" width="6.109375" style="170" customWidth="1"/>
    <col min="14605" max="14605" width="9.33203125" style="170" customWidth="1"/>
    <col min="14606" max="14606" width="6.5546875" style="170" customWidth="1"/>
    <col min="14607" max="14607" width="8.5546875" style="170" customWidth="1"/>
    <col min="14608" max="14608" width="7" style="170" customWidth="1"/>
    <col min="14609" max="14609" width="8.77734375" style="170" customWidth="1"/>
    <col min="14610" max="14610" width="6.109375" style="170" customWidth="1"/>
    <col min="14611" max="14611" width="7.88671875" style="170" customWidth="1"/>
    <col min="14612" max="14612" width="4.5546875" style="170" customWidth="1"/>
    <col min="14613" max="14613" width="7.88671875" style="170" customWidth="1"/>
    <col min="14614" max="14614" width="4.5546875" style="170" customWidth="1"/>
    <col min="14615" max="14615" width="7.88671875" style="170" customWidth="1"/>
    <col min="14616" max="14616" width="4.5546875" style="170" customWidth="1"/>
    <col min="14617" max="14617" width="9.6640625" style="170" customWidth="1"/>
    <col min="14618" max="14618" width="6.77734375" style="170" customWidth="1"/>
    <col min="14619" max="14619" width="3.6640625" style="170" customWidth="1"/>
    <col min="14620" max="14620" width="7.21875" style="170"/>
    <col min="14621" max="14621" width="7.5546875" style="170" bestFit="1" customWidth="1"/>
    <col min="14622" max="14851" width="7.21875" style="170"/>
    <col min="14852" max="14853" width="0" style="170" hidden="1" customWidth="1"/>
    <col min="14854" max="14854" width="8.77734375" style="170" customWidth="1"/>
    <col min="14855" max="14855" width="17.6640625" style="170" customWidth="1"/>
    <col min="14856" max="14856" width="16.77734375" style="170" customWidth="1"/>
    <col min="14857" max="14857" width="6.77734375" style="170" customWidth="1"/>
    <col min="14858" max="14858" width="4.77734375" style="170" customWidth="1"/>
    <col min="14859" max="14859" width="7.88671875" style="170" customWidth="1"/>
    <col min="14860" max="14860" width="6.109375" style="170" customWidth="1"/>
    <col min="14861" max="14861" width="9.33203125" style="170" customWidth="1"/>
    <col min="14862" max="14862" width="6.5546875" style="170" customWidth="1"/>
    <col min="14863" max="14863" width="8.5546875" style="170" customWidth="1"/>
    <col min="14864" max="14864" width="7" style="170" customWidth="1"/>
    <col min="14865" max="14865" width="8.77734375" style="170" customWidth="1"/>
    <col min="14866" max="14866" width="6.109375" style="170" customWidth="1"/>
    <col min="14867" max="14867" width="7.88671875" style="170" customWidth="1"/>
    <col min="14868" max="14868" width="4.5546875" style="170" customWidth="1"/>
    <col min="14869" max="14869" width="7.88671875" style="170" customWidth="1"/>
    <col min="14870" max="14870" width="4.5546875" style="170" customWidth="1"/>
    <col min="14871" max="14871" width="7.88671875" style="170" customWidth="1"/>
    <col min="14872" max="14872" width="4.5546875" style="170" customWidth="1"/>
    <col min="14873" max="14873" width="9.6640625" style="170" customWidth="1"/>
    <col min="14874" max="14874" width="6.77734375" style="170" customWidth="1"/>
    <col min="14875" max="14875" width="3.6640625" style="170" customWidth="1"/>
    <col min="14876" max="14876" width="7.21875" style="170"/>
    <col min="14877" max="14877" width="7.5546875" style="170" bestFit="1" customWidth="1"/>
    <col min="14878" max="15107" width="7.21875" style="170"/>
    <col min="15108" max="15109" width="0" style="170" hidden="1" customWidth="1"/>
    <col min="15110" max="15110" width="8.77734375" style="170" customWidth="1"/>
    <col min="15111" max="15111" width="17.6640625" style="170" customWidth="1"/>
    <col min="15112" max="15112" width="16.77734375" style="170" customWidth="1"/>
    <col min="15113" max="15113" width="6.77734375" style="170" customWidth="1"/>
    <col min="15114" max="15114" width="4.77734375" style="170" customWidth="1"/>
    <col min="15115" max="15115" width="7.88671875" style="170" customWidth="1"/>
    <col min="15116" max="15116" width="6.109375" style="170" customWidth="1"/>
    <col min="15117" max="15117" width="9.33203125" style="170" customWidth="1"/>
    <col min="15118" max="15118" width="6.5546875" style="170" customWidth="1"/>
    <col min="15119" max="15119" width="8.5546875" style="170" customWidth="1"/>
    <col min="15120" max="15120" width="7" style="170" customWidth="1"/>
    <col min="15121" max="15121" width="8.77734375" style="170" customWidth="1"/>
    <col min="15122" max="15122" width="6.109375" style="170" customWidth="1"/>
    <col min="15123" max="15123" width="7.88671875" style="170" customWidth="1"/>
    <col min="15124" max="15124" width="4.5546875" style="170" customWidth="1"/>
    <col min="15125" max="15125" width="7.88671875" style="170" customWidth="1"/>
    <col min="15126" max="15126" width="4.5546875" style="170" customWidth="1"/>
    <col min="15127" max="15127" width="7.88671875" style="170" customWidth="1"/>
    <col min="15128" max="15128" width="4.5546875" style="170" customWidth="1"/>
    <col min="15129" max="15129" width="9.6640625" style="170" customWidth="1"/>
    <col min="15130" max="15130" width="6.77734375" style="170" customWidth="1"/>
    <col min="15131" max="15131" width="3.6640625" style="170" customWidth="1"/>
    <col min="15132" max="15132" width="7.21875" style="170"/>
    <col min="15133" max="15133" width="7.5546875" style="170" bestFit="1" customWidth="1"/>
    <col min="15134" max="15363" width="7.21875" style="170"/>
    <col min="15364" max="15365" width="0" style="170" hidden="1" customWidth="1"/>
    <col min="15366" max="15366" width="8.77734375" style="170" customWidth="1"/>
    <col min="15367" max="15367" width="17.6640625" style="170" customWidth="1"/>
    <col min="15368" max="15368" width="16.77734375" style="170" customWidth="1"/>
    <col min="15369" max="15369" width="6.77734375" style="170" customWidth="1"/>
    <col min="15370" max="15370" width="4.77734375" style="170" customWidth="1"/>
    <col min="15371" max="15371" width="7.88671875" style="170" customWidth="1"/>
    <col min="15372" max="15372" width="6.109375" style="170" customWidth="1"/>
    <col min="15373" max="15373" width="9.33203125" style="170" customWidth="1"/>
    <col min="15374" max="15374" width="6.5546875" style="170" customWidth="1"/>
    <col min="15375" max="15375" width="8.5546875" style="170" customWidth="1"/>
    <col min="15376" max="15376" width="7" style="170" customWidth="1"/>
    <col min="15377" max="15377" width="8.77734375" style="170" customWidth="1"/>
    <col min="15378" max="15378" width="6.109375" style="170" customWidth="1"/>
    <col min="15379" max="15379" width="7.88671875" style="170" customWidth="1"/>
    <col min="15380" max="15380" width="4.5546875" style="170" customWidth="1"/>
    <col min="15381" max="15381" width="7.88671875" style="170" customWidth="1"/>
    <col min="15382" max="15382" width="4.5546875" style="170" customWidth="1"/>
    <col min="15383" max="15383" width="7.88671875" style="170" customWidth="1"/>
    <col min="15384" max="15384" width="4.5546875" style="170" customWidth="1"/>
    <col min="15385" max="15385" width="9.6640625" style="170" customWidth="1"/>
    <col min="15386" max="15386" width="6.77734375" style="170" customWidth="1"/>
    <col min="15387" max="15387" width="3.6640625" style="170" customWidth="1"/>
    <col min="15388" max="15388" width="7.21875" style="170"/>
    <col min="15389" max="15389" width="7.5546875" style="170" bestFit="1" customWidth="1"/>
    <col min="15390" max="15619" width="7.21875" style="170"/>
    <col min="15620" max="15621" width="0" style="170" hidden="1" customWidth="1"/>
    <col min="15622" max="15622" width="8.77734375" style="170" customWidth="1"/>
    <col min="15623" max="15623" width="17.6640625" style="170" customWidth="1"/>
    <col min="15624" max="15624" width="16.77734375" style="170" customWidth="1"/>
    <col min="15625" max="15625" width="6.77734375" style="170" customWidth="1"/>
    <col min="15626" max="15626" width="4.77734375" style="170" customWidth="1"/>
    <col min="15627" max="15627" width="7.88671875" style="170" customWidth="1"/>
    <col min="15628" max="15628" width="6.109375" style="170" customWidth="1"/>
    <col min="15629" max="15629" width="9.33203125" style="170" customWidth="1"/>
    <col min="15630" max="15630" width="6.5546875" style="170" customWidth="1"/>
    <col min="15631" max="15631" width="8.5546875" style="170" customWidth="1"/>
    <col min="15632" max="15632" width="7" style="170" customWidth="1"/>
    <col min="15633" max="15633" width="8.77734375" style="170" customWidth="1"/>
    <col min="15634" max="15634" width="6.109375" style="170" customWidth="1"/>
    <col min="15635" max="15635" width="7.88671875" style="170" customWidth="1"/>
    <col min="15636" max="15636" width="4.5546875" style="170" customWidth="1"/>
    <col min="15637" max="15637" width="7.88671875" style="170" customWidth="1"/>
    <col min="15638" max="15638" width="4.5546875" style="170" customWidth="1"/>
    <col min="15639" max="15639" width="7.88671875" style="170" customWidth="1"/>
    <col min="15640" max="15640" width="4.5546875" style="170" customWidth="1"/>
    <col min="15641" max="15641" width="9.6640625" style="170" customWidth="1"/>
    <col min="15642" max="15642" width="6.77734375" style="170" customWidth="1"/>
    <col min="15643" max="15643" width="3.6640625" style="170" customWidth="1"/>
    <col min="15644" max="15644" width="7.21875" style="170"/>
    <col min="15645" max="15645" width="7.5546875" style="170" bestFit="1" customWidth="1"/>
    <col min="15646" max="15875" width="7.21875" style="170"/>
    <col min="15876" max="15877" width="0" style="170" hidden="1" customWidth="1"/>
    <col min="15878" max="15878" width="8.77734375" style="170" customWidth="1"/>
    <col min="15879" max="15879" width="17.6640625" style="170" customWidth="1"/>
    <col min="15880" max="15880" width="16.77734375" style="170" customWidth="1"/>
    <col min="15881" max="15881" width="6.77734375" style="170" customWidth="1"/>
    <col min="15882" max="15882" width="4.77734375" style="170" customWidth="1"/>
    <col min="15883" max="15883" width="7.88671875" style="170" customWidth="1"/>
    <col min="15884" max="15884" width="6.109375" style="170" customWidth="1"/>
    <col min="15885" max="15885" width="9.33203125" style="170" customWidth="1"/>
    <col min="15886" max="15886" width="6.5546875" style="170" customWidth="1"/>
    <col min="15887" max="15887" width="8.5546875" style="170" customWidth="1"/>
    <col min="15888" max="15888" width="7" style="170" customWidth="1"/>
    <col min="15889" max="15889" width="8.77734375" style="170" customWidth="1"/>
    <col min="15890" max="15890" width="6.109375" style="170" customWidth="1"/>
    <col min="15891" max="15891" width="7.88671875" style="170" customWidth="1"/>
    <col min="15892" max="15892" width="4.5546875" style="170" customWidth="1"/>
    <col min="15893" max="15893" width="7.88671875" style="170" customWidth="1"/>
    <col min="15894" max="15894" width="4.5546875" style="170" customWidth="1"/>
    <col min="15895" max="15895" width="7.88671875" style="170" customWidth="1"/>
    <col min="15896" max="15896" width="4.5546875" style="170" customWidth="1"/>
    <col min="15897" max="15897" width="9.6640625" style="170" customWidth="1"/>
    <col min="15898" max="15898" width="6.77734375" style="170" customWidth="1"/>
    <col min="15899" max="15899" width="3.6640625" style="170" customWidth="1"/>
    <col min="15900" max="15900" width="7.21875" style="170"/>
    <col min="15901" max="15901" width="7.5546875" style="170" bestFit="1" customWidth="1"/>
    <col min="15902" max="16131" width="7.21875" style="170"/>
    <col min="16132" max="16133" width="0" style="170" hidden="1" customWidth="1"/>
    <col min="16134" max="16134" width="8.77734375" style="170" customWidth="1"/>
    <col min="16135" max="16135" width="17.6640625" style="170" customWidth="1"/>
    <col min="16136" max="16136" width="16.77734375" style="170" customWidth="1"/>
    <col min="16137" max="16137" width="6.77734375" style="170" customWidth="1"/>
    <col min="16138" max="16138" width="4.77734375" style="170" customWidth="1"/>
    <col min="16139" max="16139" width="7.88671875" style="170" customWidth="1"/>
    <col min="16140" max="16140" width="6.109375" style="170" customWidth="1"/>
    <col min="16141" max="16141" width="9.33203125" style="170" customWidth="1"/>
    <col min="16142" max="16142" width="6.5546875" style="170" customWidth="1"/>
    <col min="16143" max="16143" width="8.5546875" style="170" customWidth="1"/>
    <col min="16144" max="16144" width="7" style="170" customWidth="1"/>
    <col min="16145" max="16145" width="8.77734375" style="170" customWidth="1"/>
    <col min="16146" max="16146" width="6.109375" style="170" customWidth="1"/>
    <col min="16147" max="16147" width="7.88671875" style="170" customWidth="1"/>
    <col min="16148" max="16148" width="4.5546875" style="170" customWidth="1"/>
    <col min="16149" max="16149" width="7.88671875" style="170" customWidth="1"/>
    <col min="16150" max="16150" width="4.5546875" style="170" customWidth="1"/>
    <col min="16151" max="16151" width="7.88671875" style="170" customWidth="1"/>
    <col min="16152" max="16152" width="4.5546875" style="170" customWidth="1"/>
    <col min="16153" max="16153" width="9.6640625" style="170" customWidth="1"/>
    <col min="16154" max="16154" width="6.77734375" style="170" customWidth="1"/>
    <col min="16155" max="16155" width="3.6640625" style="170" customWidth="1"/>
    <col min="16156" max="16156" width="7.21875" style="170"/>
    <col min="16157" max="16157" width="7.5546875" style="170" bestFit="1" customWidth="1"/>
    <col min="16158" max="16384" width="7.21875" style="170"/>
  </cols>
  <sheetData>
    <row r="1" spans="3:26" s="151" customFormat="1" ht="36" customHeight="1">
      <c r="C1" s="421" t="s">
        <v>337</v>
      </c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1"/>
      <c r="V1" s="421"/>
      <c r="W1" s="421"/>
      <c r="X1" s="421"/>
      <c r="Y1" s="421"/>
      <c r="Z1" s="421"/>
    </row>
    <row r="2" spans="3:26" s="151" customFormat="1" ht="21" customHeight="1">
      <c r="C2" s="422" t="s">
        <v>802</v>
      </c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423"/>
      <c r="V2" s="423"/>
      <c r="W2" s="423"/>
      <c r="X2" s="423"/>
      <c r="Y2" s="423"/>
      <c r="Z2" s="423"/>
    </row>
    <row r="3" spans="3:26" s="152" customFormat="1" ht="25.15" customHeight="1">
      <c r="C3" s="424" t="s">
        <v>209</v>
      </c>
      <c r="D3" s="424" t="s">
        <v>210</v>
      </c>
      <c r="E3" s="424" t="s">
        <v>211</v>
      </c>
      <c r="F3" s="425" t="s">
        <v>212</v>
      </c>
      <c r="G3" s="425" t="s">
        <v>213</v>
      </c>
      <c r="H3" s="426" t="s">
        <v>330</v>
      </c>
      <c r="I3" s="427"/>
      <c r="J3" s="427"/>
      <c r="K3" s="427"/>
      <c r="L3" s="427"/>
      <c r="M3" s="427"/>
      <c r="N3" s="428"/>
      <c r="O3" s="431" t="s">
        <v>331</v>
      </c>
      <c r="P3" s="432"/>
      <c r="Q3" s="432"/>
      <c r="R3" s="432"/>
      <c r="S3" s="432"/>
      <c r="T3" s="432"/>
      <c r="U3" s="432"/>
      <c r="V3" s="432"/>
      <c r="W3" s="432"/>
      <c r="X3" s="432"/>
      <c r="Y3" s="433"/>
      <c r="Z3" s="424" t="s">
        <v>216</v>
      </c>
    </row>
    <row r="4" spans="3:26" s="152" customFormat="1" ht="25.15" customHeight="1">
      <c r="C4" s="424"/>
      <c r="D4" s="424"/>
      <c r="E4" s="424"/>
      <c r="F4" s="425"/>
      <c r="G4" s="425"/>
      <c r="H4" s="425" t="s">
        <v>475</v>
      </c>
      <c r="I4" s="425"/>
      <c r="J4" s="431" t="s">
        <v>214</v>
      </c>
      <c r="K4" s="432"/>
      <c r="L4" s="432"/>
      <c r="M4" s="433"/>
      <c r="N4" s="429" t="s">
        <v>673</v>
      </c>
      <c r="O4" s="434" t="s">
        <v>317</v>
      </c>
      <c r="P4" s="434"/>
      <c r="Q4" s="434" t="s">
        <v>320</v>
      </c>
      <c r="R4" s="434"/>
      <c r="S4" s="434" t="s">
        <v>318</v>
      </c>
      <c r="T4" s="434"/>
      <c r="U4" s="431" t="s">
        <v>214</v>
      </c>
      <c r="V4" s="432"/>
      <c r="W4" s="432"/>
      <c r="X4" s="433"/>
      <c r="Y4" s="429" t="s">
        <v>215</v>
      </c>
      <c r="Z4" s="424"/>
    </row>
    <row r="5" spans="3:26" s="152" customFormat="1" ht="25.15" customHeight="1">
      <c r="C5" s="424"/>
      <c r="D5" s="424"/>
      <c r="E5" s="424"/>
      <c r="F5" s="425"/>
      <c r="G5" s="425"/>
      <c r="H5" s="153" t="s">
        <v>217</v>
      </c>
      <c r="I5" s="154" t="s">
        <v>218</v>
      </c>
      <c r="J5" s="425" t="s">
        <v>219</v>
      </c>
      <c r="K5" s="425"/>
      <c r="L5" s="425" t="s">
        <v>319</v>
      </c>
      <c r="M5" s="425"/>
      <c r="N5" s="430"/>
      <c r="O5" s="153" t="s">
        <v>217</v>
      </c>
      <c r="P5" s="154" t="s">
        <v>218</v>
      </c>
      <c r="Q5" s="153" t="s">
        <v>217</v>
      </c>
      <c r="R5" s="154" t="s">
        <v>218</v>
      </c>
      <c r="S5" s="153" t="s">
        <v>217</v>
      </c>
      <c r="T5" s="154" t="s">
        <v>218</v>
      </c>
      <c r="U5" s="425" t="s">
        <v>219</v>
      </c>
      <c r="V5" s="425"/>
      <c r="W5" s="425" t="s">
        <v>319</v>
      </c>
      <c r="X5" s="425"/>
      <c r="Y5" s="430"/>
      <c r="Z5" s="424"/>
    </row>
    <row r="6" spans="3:26" s="160" customFormat="1" ht="25.15" customHeight="1">
      <c r="C6" s="179" t="s">
        <v>220</v>
      </c>
      <c r="D6" s="179" t="s">
        <v>476</v>
      </c>
      <c r="E6" s="155"/>
      <c r="F6" s="197"/>
      <c r="G6" s="157"/>
      <c r="H6" s="158"/>
      <c r="I6" s="159"/>
      <c r="J6" s="158"/>
      <c r="K6" s="159"/>
      <c r="L6" s="158"/>
      <c r="M6" s="159"/>
      <c r="N6" s="156"/>
      <c r="O6" s="158"/>
      <c r="P6" s="159"/>
      <c r="Q6" s="158"/>
      <c r="R6" s="159"/>
      <c r="S6" s="158"/>
      <c r="T6" s="159"/>
      <c r="U6" s="158"/>
      <c r="V6" s="159"/>
      <c r="W6" s="158"/>
      <c r="X6" s="159"/>
      <c r="Y6" s="156"/>
      <c r="Z6" s="155"/>
    </row>
    <row r="7" spans="3:26" s="166" customFormat="1" ht="25.15" customHeight="1">
      <c r="C7" s="161" t="s">
        <v>221</v>
      </c>
      <c r="D7" s="161" t="s">
        <v>195</v>
      </c>
      <c r="E7" s="161"/>
      <c r="F7" s="163"/>
      <c r="G7" s="163" t="s">
        <v>222</v>
      </c>
      <c r="H7" s="164">
        <v>109819</v>
      </c>
      <c r="I7" s="165"/>
      <c r="J7" s="164"/>
      <c r="K7" s="165"/>
      <c r="L7" s="164"/>
      <c r="M7" s="165"/>
      <c r="N7" s="156">
        <f>MIN(J7,H7,L7)</f>
        <v>109819</v>
      </c>
      <c r="O7" s="164"/>
      <c r="P7" s="165"/>
      <c r="Q7" s="164"/>
      <c r="R7" s="165"/>
      <c r="S7" s="164"/>
      <c r="T7" s="165"/>
      <c r="U7" s="164"/>
      <c r="V7" s="165"/>
      <c r="W7" s="164"/>
      <c r="X7" s="165"/>
      <c r="Y7" s="156">
        <f>MIN(H7,Q7,O7,U7,S7,W7)</f>
        <v>109819</v>
      </c>
      <c r="Z7" s="161"/>
    </row>
    <row r="8" spans="3:26" s="166" customFormat="1" ht="25.15" customHeight="1">
      <c r="C8" s="161" t="s">
        <v>208</v>
      </c>
      <c r="D8" s="161" t="s">
        <v>223</v>
      </c>
      <c r="E8" s="161"/>
      <c r="F8" s="163"/>
      <c r="G8" s="163" t="s">
        <v>222</v>
      </c>
      <c r="H8" s="164">
        <v>133417</v>
      </c>
      <c r="I8" s="165"/>
      <c r="J8" s="164"/>
      <c r="K8" s="165"/>
      <c r="L8" s="164"/>
      <c r="M8" s="165"/>
      <c r="N8" s="156">
        <f t="shared" ref="N8:N13" si="0">MIN(J8,H8,L8)</f>
        <v>133417</v>
      </c>
      <c r="O8" s="164"/>
      <c r="P8" s="165"/>
      <c r="Q8" s="164"/>
      <c r="R8" s="165"/>
      <c r="S8" s="164"/>
      <c r="T8" s="165"/>
      <c r="U8" s="164"/>
      <c r="V8" s="165"/>
      <c r="W8" s="164"/>
      <c r="X8" s="165"/>
      <c r="Y8" s="156">
        <f t="shared" ref="Y8:Y13" si="1">MIN(H8,Q8,O8,U8,S8,W8)</f>
        <v>133417</v>
      </c>
      <c r="Z8" s="161"/>
    </row>
    <row r="9" spans="3:26" s="166" customFormat="1" ht="25.15" customHeight="1">
      <c r="C9" s="161" t="s">
        <v>224</v>
      </c>
      <c r="D9" s="161" t="s">
        <v>193</v>
      </c>
      <c r="E9" s="161"/>
      <c r="F9" s="163"/>
      <c r="G9" s="163" t="s">
        <v>222</v>
      </c>
      <c r="H9" s="164">
        <v>175760</v>
      </c>
      <c r="I9" s="165"/>
      <c r="J9" s="164"/>
      <c r="K9" s="165"/>
      <c r="L9" s="164"/>
      <c r="M9" s="165"/>
      <c r="N9" s="156">
        <f t="shared" si="0"/>
        <v>175760</v>
      </c>
      <c r="O9" s="164"/>
      <c r="P9" s="165"/>
      <c r="Q9" s="164"/>
      <c r="R9" s="165"/>
      <c r="S9" s="164"/>
      <c r="T9" s="165"/>
      <c r="U9" s="164"/>
      <c r="V9" s="165"/>
      <c r="W9" s="164"/>
      <c r="X9" s="165"/>
      <c r="Y9" s="156">
        <f t="shared" si="1"/>
        <v>175760</v>
      </c>
      <c r="Z9" s="161"/>
    </row>
    <row r="10" spans="3:26" s="166" customFormat="1" ht="25.15" customHeight="1">
      <c r="C10" s="161" t="s">
        <v>225</v>
      </c>
      <c r="D10" s="161" t="s">
        <v>226</v>
      </c>
      <c r="E10" s="161"/>
      <c r="F10" s="163"/>
      <c r="G10" s="163" t="s">
        <v>222</v>
      </c>
      <c r="H10" s="164">
        <v>169201</v>
      </c>
      <c r="I10" s="165"/>
      <c r="J10" s="164"/>
      <c r="K10" s="165"/>
      <c r="L10" s="164"/>
      <c r="M10" s="165"/>
      <c r="N10" s="156">
        <f t="shared" si="0"/>
        <v>169201</v>
      </c>
      <c r="O10" s="164"/>
      <c r="P10" s="165"/>
      <c r="Q10" s="164"/>
      <c r="R10" s="165"/>
      <c r="S10" s="164"/>
      <c r="T10" s="165"/>
      <c r="U10" s="164"/>
      <c r="V10" s="165"/>
      <c r="W10" s="164"/>
      <c r="X10" s="165"/>
      <c r="Y10" s="156">
        <f t="shared" si="1"/>
        <v>169201</v>
      </c>
      <c r="Z10" s="161"/>
    </row>
    <row r="11" spans="3:26" s="166" customFormat="1" ht="25.15" customHeight="1">
      <c r="C11" s="161" t="s">
        <v>227</v>
      </c>
      <c r="D11" s="161" t="s">
        <v>228</v>
      </c>
      <c r="E11" s="161"/>
      <c r="F11" s="163"/>
      <c r="G11" s="163" t="s">
        <v>222</v>
      </c>
      <c r="H11" s="164">
        <v>170500</v>
      </c>
      <c r="I11" s="165"/>
      <c r="J11" s="164"/>
      <c r="K11" s="165"/>
      <c r="L11" s="164"/>
      <c r="M11" s="165"/>
      <c r="N11" s="156">
        <f t="shared" si="0"/>
        <v>170500</v>
      </c>
      <c r="O11" s="164"/>
      <c r="P11" s="165"/>
      <c r="Q11" s="164"/>
      <c r="R11" s="165"/>
      <c r="S11" s="164"/>
      <c r="T11" s="165"/>
      <c r="U11" s="164"/>
      <c r="V11" s="165"/>
      <c r="W11" s="164"/>
      <c r="X11" s="165"/>
      <c r="Y11" s="156">
        <f t="shared" si="1"/>
        <v>170500</v>
      </c>
      <c r="Z11" s="161"/>
    </row>
    <row r="12" spans="3:26" s="166" customFormat="1" ht="25.15" customHeight="1">
      <c r="C12" s="161" t="s">
        <v>229</v>
      </c>
      <c r="D12" s="161" t="s">
        <v>230</v>
      </c>
      <c r="E12" s="161"/>
      <c r="F12" s="163"/>
      <c r="G12" s="163" t="s">
        <v>222</v>
      </c>
      <c r="H12" s="164">
        <v>153890</v>
      </c>
      <c r="I12" s="165"/>
      <c r="J12" s="164"/>
      <c r="K12" s="165"/>
      <c r="L12" s="164"/>
      <c r="M12" s="165"/>
      <c r="N12" s="156">
        <f t="shared" si="0"/>
        <v>153890</v>
      </c>
      <c r="O12" s="164"/>
      <c r="P12" s="165"/>
      <c r="Q12" s="164"/>
      <c r="R12" s="165"/>
      <c r="S12" s="164"/>
      <c r="T12" s="165"/>
      <c r="U12" s="164"/>
      <c r="V12" s="165"/>
      <c r="W12" s="164"/>
      <c r="X12" s="165"/>
      <c r="Y12" s="156">
        <f t="shared" si="1"/>
        <v>153890</v>
      </c>
      <c r="Z12" s="161"/>
    </row>
    <row r="13" spans="3:26" s="166" customFormat="1" ht="25.15" customHeight="1">
      <c r="C13" s="161" t="s">
        <v>231</v>
      </c>
      <c r="D13" s="161" t="s">
        <v>206</v>
      </c>
      <c r="E13" s="161"/>
      <c r="F13" s="163"/>
      <c r="G13" s="163" t="s">
        <v>198</v>
      </c>
      <c r="H13" s="164">
        <v>165367</v>
      </c>
      <c r="I13" s="165"/>
      <c r="J13" s="164"/>
      <c r="K13" s="165"/>
      <c r="L13" s="164"/>
      <c r="M13" s="165"/>
      <c r="N13" s="156">
        <f t="shared" si="0"/>
        <v>165367</v>
      </c>
      <c r="O13" s="164"/>
      <c r="P13" s="165"/>
      <c r="Q13" s="164"/>
      <c r="R13" s="165"/>
      <c r="S13" s="164"/>
      <c r="T13" s="165"/>
      <c r="U13" s="164"/>
      <c r="V13" s="165"/>
      <c r="W13" s="164"/>
      <c r="X13" s="165"/>
      <c r="Y13" s="156">
        <f t="shared" si="1"/>
        <v>165367</v>
      </c>
      <c r="Z13" s="161"/>
    </row>
    <row r="14" spans="3:26" s="166" customFormat="1" ht="25.15" customHeight="1">
      <c r="C14" s="161" t="s">
        <v>232</v>
      </c>
      <c r="D14" s="161" t="s">
        <v>672</v>
      </c>
      <c r="E14" s="161"/>
      <c r="F14" s="163"/>
      <c r="G14" s="163" t="s">
        <v>198</v>
      </c>
      <c r="H14" s="164">
        <v>148689</v>
      </c>
      <c r="I14" s="165"/>
      <c r="J14" s="164"/>
      <c r="K14" s="165"/>
      <c r="L14" s="164"/>
      <c r="M14" s="165"/>
      <c r="N14" s="156">
        <f t="shared" ref="N14" si="2">MIN(J14,H14,L14)</f>
        <v>148689</v>
      </c>
      <c r="O14" s="164"/>
      <c r="P14" s="165"/>
      <c r="Q14" s="164"/>
      <c r="R14" s="165"/>
      <c r="S14" s="164"/>
      <c r="T14" s="165"/>
      <c r="U14" s="164"/>
      <c r="V14" s="165"/>
      <c r="W14" s="164"/>
      <c r="X14" s="165"/>
      <c r="Y14" s="156">
        <f t="shared" ref="Y14" si="3">MIN(H14,Q14,O14,U14,S14,W14)</f>
        <v>148689</v>
      </c>
      <c r="Z14" s="161"/>
    </row>
    <row r="15" spans="3:26" s="166" customFormat="1" ht="24.95" customHeight="1">
      <c r="C15" s="161" t="s">
        <v>233</v>
      </c>
      <c r="D15" s="161" t="s">
        <v>478</v>
      </c>
      <c r="E15" s="161"/>
      <c r="F15" s="163"/>
      <c r="G15" s="163" t="s">
        <v>198</v>
      </c>
      <c r="H15" s="164">
        <v>155803</v>
      </c>
      <c r="I15" s="165"/>
      <c r="J15" s="164"/>
      <c r="K15" s="165"/>
      <c r="L15" s="164"/>
      <c r="M15" s="165"/>
      <c r="N15" s="156">
        <f t="shared" ref="N15" si="4">MIN(J15,H15,L15)</f>
        <v>155803</v>
      </c>
      <c r="O15" s="164"/>
      <c r="P15" s="165"/>
      <c r="Q15" s="164"/>
      <c r="R15" s="165"/>
      <c r="S15" s="164"/>
      <c r="T15" s="165"/>
      <c r="U15" s="164"/>
      <c r="V15" s="165"/>
      <c r="W15" s="164"/>
      <c r="X15" s="165"/>
      <c r="Y15" s="156">
        <f t="shared" ref="Y15" si="5">MIN(H15,Q15,O15,U15,S15,W15)</f>
        <v>155803</v>
      </c>
      <c r="Z15" s="161"/>
    </row>
    <row r="16" spans="3:26" s="166" customFormat="1" ht="25.15" customHeight="1">
      <c r="C16" s="161" t="s">
        <v>234</v>
      </c>
      <c r="D16" s="161" t="s">
        <v>479</v>
      </c>
      <c r="E16" s="161"/>
      <c r="F16" s="163"/>
      <c r="G16" s="163" t="s">
        <v>198</v>
      </c>
      <c r="H16" s="164">
        <v>149882</v>
      </c>
      <c r="I16" s="165"/>
      <c r="J16" s="164"/>
      <c r="K16" s="165"/>
      <c r="L16" s="164"/>
      <c r="M16" s="165"/>
      <c r="N16" s="156">
        <f t="shared" ref="N16" si="6">MIN(J16,H16,L16)</f>
        <v>149882</v>
      </c>
      <c r="O16" s="164"/>
      <c r="P16" s="165"/>
      <c r="Q16" s="164"/>
      <c r="R16" s="165"/>
      <c r="S16" s="164"/>
      <c r="T16" s="165"/>
      <c r="U16" s="164"/>
      <c r="V16" s="165"/>
      <c r="W16" s="164"/>
      <c r="X16" s="165"/>
      <c r="Y16" s="156">
        <f t="shared" ref="Y16" si="7">MIN(H16,Q16,O16,U16,S16,W16)</f>
        <v>149882</v>
      </c>
      <c r="Z16" s="161"/>
    </row>
    <row r="17" spans="3:26" s="160" customFormat="1" ht="25.15" customHeight="1">
      <c r="C17" s="179" t="s">
        <v>340</v>
      </c>
      <c r="D17" s="179"/>
      <c r="E17" s="155"/>
      <c r="F17" s="197"/>
      <c r="G17" s="157"/>
      <c r="H17" s="158"/>
      <c r="I17" s="159"/>
      <c r="J17" s="158"/>
      <c r="K17" s="159"/>
      <c r="L17" s="158"/>
      <c r="M17" s="159"/>
      <c r="N17" s="156"/>
      <c r="O17" s="158"/>
      <c r="P17" s="159"/>
      <c r="Q17" s="158"/>
      <c r="R17" s="159"/>
      <c r="S17" s="158"/>
      <c r="T17" s="159"/>
      <c r="U17" s="158"/>
      <c r="V17" s="159"/>
      <c r="W17" s="158"/>
      <c r="X17" s="159"/>
      <c r="Y17" s="156"/>
      <c r="Z17" s="155"/>
    </row>
    <row r="18" spans="3:26" s="166" customFormat="1" ht="25.15" customHeight="1">
      <c r="C18" s="161" t="s">
        <v>483</v>
      </c>
      <c r="D18" s="161" t="s">
        <v>239</v>
      </c>
      <c r="E18" s="161"/>
      <c r="F18" s="163"/>
      <c r="G18" s="163" t="s">
        <v>171</v>
      </c>
      <c r="H18" s="164"/>
      <c r="I18" s="165"/>
      <c r="J18" s="164"/>
      <c r="K18" s="165"/>
      <c r="L18" s="164"/>
      <c r="M18" s="165"/>
      <c r="N18" s="156">
        <f t="shared" ref="N18:N24" si="8">MIN(J18,H18,L18)</f>
        <v>0</v>
      </c>
      <c r="O18" s="164">
        <f>15000/(40*120)</f>
        <v>3.125</v>
      </c>
      <c r="P18" s="165" t="s">
        <v>315</v>
      </c>
      <c r="Q18" s="164">
        <f>13000/(40*120)</f>
        <v>2.7083333333333335</v>
      </c>
      <c r="R18" s="165" t="s">
        <v>497</v>
      </c>
      <c r="S18" s="164">
        <f>13000/(40*120)</f>
        <v>2.7083333333333335</v>
      </c>
      <c r="T18" s="165">
        <v>1435</v>
      </c>
      <c r="U18" s="164"/>
      <c r="V18" s="165"/>
      <c r="W18" s="164"/>
      <c r="X18" s="165"/>
      <c r="Y18" s="156">
        <f t="shared" ref="Y18:Y37" si="9">MIN(H18,Q18,O18,U18,S18,W18)</f>
        <v>2.7083333333333335</v>
      </c>
      <c r="Z18" s="161"/>
    </row>
    <row r="19" spans="3:26" s="166" customFormat="1" ht="25.15" customHeight="1">
      <c r="C19" s="161" t="s">
        <v>235</v>
      </c>
      <c r="D19" s="161" t="s">
        <v>240</v>
      </c>
      <c r="E19" s="161"/>
      <c r="F19" s="163"/>
      <c r="G19" s="163" t="s">
        <v>137</v>
      </c>
      <c r="H19" s="164"/>
      <c r="I19" s="165"/>
      <c r="J19" s="164"/>
      <c r="K19" s="165"/>
      <c r="L19" s="164"/>
      <c r="M19" s="165"/>
      <c r="N19" s="156">
        <f t="shared" si="8"/>
        <v>0</v>
      </c>
      <c r="O19" s="164">
        <v>17000</v>
      </c>
      <c r="P19" s="165" t="s">
        <v>315</v>
      </c>
      <c r="Q19" s="164">
        <v>13000</v>
      </c>
      <c r="R19" s="165" t="s">
        <v>497</v>
      </c>
      <c r="S19" s="164">
        <v>13200</v>
      </c>
      <c r="T19" s="165">
        <v>1435</v>
      </c>
      <c r="U19" s="164"/>
      <c r="V19" s="165"/>
      <c r="W19" s="164"/>
      <c r="X19" s="165"/>
      <c r="Y19" s="156">
        <f t="shared" si="9"/>
        <v>13000</v>
      </c>
      <c r="Z19" s="161"/>
    </row>
    <row r="20" spans="3:26" s="166" customFormat="1" ht="25.15" customHeight="1">
      <c r="C20" s="161" t="s">
        <v>464</v>
      </c>
      <c r="D20" s="161" t="s">
        <v>207</v>
      </c>
      <c r="E20" s="161" t="s">
        <v>242</v>
      </c>
      <c r="F20" s="163"/>
      <c r="G20" s="163" t="s">
        <v>137</v>
      </c>
      <c r="H20" s="164"/>
      <c r="I20" s="165"/>
      <c r="J20" s="164"/>
      <c r="K20" s="165"/>
      <c r="L20" s="164"/>
      <c r="M20" s="165"/>
      <c r="N20" s="156">
        <f t="shared" si="8"/>
        <v>0</v>
      </c>
      <c r="O20" s="164">
        <v>3100</v>
      </c>
      <c r="P20" s="165">
        <v>1395</v>
      </c>
      <c r="Q20" s="164">
        <f>2320+200</f>
        <v>2520</v>
      </c>
      <c r="R20" s="165" t="s">
        <v>496</v>
      </c>
      <c r="S20" s="164">
        <v>2280</v>
      </c>
      <c r="T20" s="165">
        <v>1310</v>
      </c>
      <c r="U20" s="164"/>
      <c r="V20" s="165"/>
      <c r="W20" s="164"/>
      <c r="X20" s="165"/>
      <c r="Y20" s="156">
        <f t="shared" si="9"/>
        <v>2280</v>
      </c>
      <c r="Z20" s="161"/>
    </row>
    <row r="21" spans="3:26" s="166" customFormat="1" ht="25.15" customHeight="1">
      <c r="C21" s="161" t="s">
        <v>398</v>
      </c>
      <c r="D21" s="161" t="s">
        <v>182</v>
      </c>
      <c r="E21" s="161" t="s">
        <v>244</v>
      </c>
      <c r="F21" s="163"/>
      <c r="G21" s="163" t="s">
        <v>171</v>
      </c>
      <c r="H21" s="164"/>
      <c r="I21" s="165"/>
      <c r="J21" s="164"/>
      <c r="K21" s="165"/>
      <c r="L21" s="164"/>
      <c r="M21" s="165"/>
      <c r="N21" s="156">
        <f t="shared" si="8"/>
        <v>0</v>
      </c>
      <c r="O21" s="164">
        <v>1993</v>
      </c>
      <c r="P21" s="165" t="s">
        <v>316</v>
      </c>
      <c r="Q21" s="164">
        <v>1618.85</v>
      </c>
      <c r="R21" s="165" t="s">
        <v>498</v>
      </c>
      <c r="S21" s="164">
        <v>1676</v>
      </c>
      <c r="T21" s="165">
        <v>1435</v>
      </c>
      <c r="U21" s="164"/>
      <c r="V21" s="165"/>
      <c r="W21" s="164"/>
      <c r="X21" s="165"/>
      <c r="Y21" s="156">
        <f t="shared" si="9"/>
        <v>1618.85</v>
      </c>
      <c r="Z21" s="161"/>
    </row>
    <row r="22" spans="3:26" s="166" customFormat="1" ht="25.15" customHeight="1">
      <c r="C22" s="161" t="s">
        <v>338</v>
      </c>
      <c r="D22" s="161" t="s">
        <v>265</v>
      </c>
      <c r="E22" s="161"/>
      <c r="F22" s="163"/>
      <c r="G22" s="163" t="s">
        <v>68</v>
      </c>
      <c r="H22" s="164"/>
      <c r="I22" s="165"/>
      <c r="J22" s="164"/>
      <c r="K22" s="165"/>
      <c r="L22" s="164"/>
      <c r="M22" s="165"/>
      <c r="N22" s="156">
        <f t="shared" si="8"/>
        <v>0</v>
      </c>
      <c r="O22" s="164"/>
      <c r="P22" s="165"/>
      <c r="Q22" s="164"/>
      <c r="R22" s="165"/>
      <c r="S22" s="164">
        <v>430</v>
      </c>
      <c r="T22" s="165">
        <v>640</v>
      </c>
      <c r="U22" s="164"/>
      <c r="V22" s="165"/>
      <c r="W22" s="164"/>
      <c r="X22" s="165"/>
      <c r="Y22" s="156">
        <f t="shared" si="9"/>
        <v>430</v>
      </c>
      <c r="Z22" s="161"/>
    </row>
    <row r="23" spans="3:26" s="166" customFormat="1" ht="25.15" customHeight="1">
      <c r="C23" s="161" t="s">
        <v>345</v>
      </c>
      <c r="D23" s="161" t="s">
        <v>397</v>
      </c>
      <c r="E23" s="161"/>
      <c r="F23" s="163"/>
      <c r="G23" s="163" t="s">
        <v>137</v>
      </c>
      <c r="H23" s="164"/>
      <c r="I23" s="165"/>
      <c r="J23" s="164"/>
      <c r="K23" s="165"/>
      <c r="L23" s="164"/>
      <c r="M23" s="165"/>
      <c r="N23" s="156">
        <f t="shared" si="8"/>
        <v>0</v>
      </c>
      <c r="O23" s="164"/>
      <c r="P23" s="165"/>
      <c r="Q23" s="164"/>
      <c r="R23" s="165"/>
      <c r="S23" s="164">
        <f>4000/5</f>
        <v>800</v>
      </c>
      <c r="T23" s="165">
        <v>640</v>
      </c>
      <c r="U23" s="164"/>
      <c r="V23" s="165"/>
      <c r="W23" s="164"/>
      <c r="X23" s="165"/>
      <c r="Y23" s="156">
        <f t="shared" si="9"/>
        <v>800</v>
      </c>
      <c r="Z23" s="161"/>
    </row>
    <row r="24" spans="3:26" s="166" customFormat="1" ht="25.15" customHeight="1">
      <c r="C24" s="161" t="s">
        <v>339</v>
      </c>
      <c r="D24" s="161" t="s">
        <v>439</v>
      </c>
      <c r="E24" s="161"/>
      <c r="F24" s="163"/>
      <c r="G24" s="163" t="s">
        <v>274</v>
      </c>
      <c r="H24" s="164"/>
      <c r="I24" s="165"/>
      <c r="J24" s="164"/>
      <c r="K24" s="165"/>
      <c r="L24" s="164"/>
      <c r="M24" s="165"/>
      <c r="N24" s="156">
        <f t="shared" si="8"/>
        <v>0</v>
      </c>
      <c r="O24" s="164">
        <f>10900/25</f>
        <v>436</v>
      </c>
      <c r="P24" s="165">
        <v>698</v>
      </c>
      <c r="Q24" s="164">
        <v>456</v>
      </c>
      <c r="R24" s="165" t="s">
        <v>491</v>
      </c>
      <c r="S24" s="164">
        <f>11500/25</f>
        <v>460</v>
      </c>
      <c r="T24" s="165">
        <v>625</v>
      </c>
      <c r="U24" s="164"/>
      <c r="V24" s="165"/>
      <c r="W24" s="165"/>
      <c r="X24" s="165"/>
      <c r="Y24" s="156">
        <f t="shared" si="9"/>
        <v>436</v>
      </c>
      <c r="Z24" s="161"/>
    </row>
    <row r="25" spans="3:26" s="166" customFormat="1" ht="25.15" customHeight="1">
      <c r="C25" s="161" t="s">
        <v>236</v>
      </c>
      <c r="D25" s="161" t="s">
        <v>194</v>
      </c>
      <c r="E25" s="161" t="s">
        <v>252</v>
      </c>
      <c r="F25" s="163"/>
      <c r="G25" s="163" t="s">
        <v>249</v>
      </c>
      <c r="H25" s="164"/>
      <c r="I25" s="165"/>
      <c r="J25" s="164"/>
      <c r="K25" s="165"/>
      <c r="L25" s="164"/>
      <c r="M25" s="165"/>
      <c r="N25" s="156">
        <f>MIN(J25,H25,L25)</f>
        <v>0</v>
      </c>
      <c r="O25" s="164">
        <f>INT(39000/16)</f>
        <v>2437</v>
      </c>
      <c r="P25" s="165">
        <v>109</v>
      </c>
      <c r="Q25" s="164">
        <f>INT(39000/16)</f>
        <v>2437</v>
      </c>
      <c r="R25" s="165" t="s">
        <v>499</v>
      </c>
      <c r="S25" s="164"/>
      <c r="T25" s="165"/>
      <c r="U25" s="164"/>
      <c r="V25" s="165"/>
      <c r="W25" s="165"/>
      <c r="X25" s="165"/>
      <c r="Y25" s="156">
        <f>MIN(H25,Q25,O25,U25,S25,W25)</f>
        <v>2437</v>
      </c>
      <c r="Z25" s="161"/>
    </row>
    <row r="26" spans="3:26" s="166" customFormat="1" ht="25.15" customHeight="1">
      <c r="C26" s="161" t="s">
        <v>462</v>
      </c>
      <c r="D26" s="161" t="s">
        <v>194</v>
      </c>
      <c r="E26" s="161" t="s">
        <v>253</v>
      </c>
      <c r="F26" s="163"/>
      <c r="G26" s="163" t="s">
        <v>196</v>
      </c>
      <c r="H26" s="164"/>
      <c r="I26" s="165"/>
      <c r="J26" s="164"/>
      <c r="K26" s="165"/>
      <c r="L26" s="164"/>
      <c r="M26" s="165"/>
      <c r="N26" s="156">
        <f>MIN(J26,H26,L26)</f>
        <v>0</v>
      </c>
      <c r="O26" s="164">
        <f>INT(28000/18)</f>
        <v>1555</v>
      </c>
      <c r="P26" s="165">
        <v>109</v>
      </c>
      <c r="Q26" s="164">
        <f>INT(28000/18)</f>
        <v>1555</v>
      </c>
      <c r="R26" s="165" t="s">
        <v>499</v>
      </c>
      <c r="S26" s="164"/>
      <c r="T26" s="165"/>
      <c r="U26" s="164"/>
      <c r="V26" s="165"/>
      <c r="W26" s="165"/>
      <c r="X26" s="165"/>
      <c r="Y26" s="156">
        <f>MIN(H26,Q26,O26,U26,S26,W26)</f>
        <v>1555</v>
      </c>
      <c r="Z26" s="161"/>
    </row>
    <row r="27" spans="3:26" s="166" customFormat="1" ht="25.15" customHeight="1">
      <c r="C27" s="161" t="s">
        <v>674</v>
      </c>
      <c r="D27" s="161" t="s">
        <v>147</v>
      </c>
      <c r="E27" s="161" t="s">
        <v>245</v>
      </c>
      <c r="F27" s="256"/>
      <c r="G27" s="163" t="s">
        <v>68</v>
      </c>
      <c r="H27" s="164"/>
      <c r="I27" s="165"/>
      <c r="J27" s="164"/>
      <c r="K27" s="165"/>
      <c r="L27" s="164"/>
      <c r="M27" s="165"/>
      <c r="N27" s="156">
        <f t="shared" ref="N27:N28" si="10">MIN(J27,H27,L27)</f>
        <v>0</v>
      </c>
      <c r="O27" s="164">
        <f>TRUNC(19570/(0.914*1.829),0)</f>
        <v>11706</v>
      </c>
      <c r="P27" s="165">
        <v>54</v>
      </c>
      <c r="Q27" s="164">
        <f>(23880/(0.9*1.8)/1.2)*1.6</f>
        <v>19654.320987654322</v>
      </c>
      <c r="R27" s="165" t="s">
        <v>490</v>
      </c>
      <c r="S27" s="164">
        <f>TRUNC(27860/(0.914*1.829),0)</f>
        <v>16665</v>
      </c>
      <c r="T27" s="165">
        <v>48</v>
      </c>
      <c r="U27" s="164"/>
      <c r="V27" s="165"/>
      <c r="W27" s="165"/>
      <c r="X27" s="165"/>
      <c r="Y27" s="156">
        <f t="shared" si="9"/>
        <v>11706</v>
      </c>
      <c r="Z27" s="161"/>
    </row>
    <row r="28" spans="3:26" s="166" customFormat="1" ht="27" customHeight="1">
      <c r="C28" s="161" t="s">
        <v>237</v>
      </c>
      <c r="D28" s="161" t="s">
        <v>246</v>
      </c>
      <c r="E28" s="161" t="s">
        <v>528</v>
      </c>
      <c r="F28" s="256"/>
      <c r="G28" s="163" t="s">
        <v>70</v>
      </c>
      <c r="H28" s="164"/>
      <c r="I28" s="165"/>
      <c r="J28" s="164"/>
      <c r="K28" s="165"/>
      <c r="L28" s="164"/>
      <c r="M28" s="165"/>
      <c r="N28" s="156">
        <f t="shared" si="10"/>
        <v>0</v>
      </c>
      <c r="O28" s="164">
        <v>1280</v>
      </c>
      <c r="P28" s="165">
        <v>65</v>
      </c>
      <c r="Q28" s="164"/>
      <c r="R28" s="165"/>
      <c r="S28" s="164">
        <v>1820</v>
      </c>
      <c r="T28" s="165">
        <v>57</v>
      </c>
      <c r="U28" s="164"/>
      <c r="V28" s="165"/>
      <c r="W28" s="165"/>
      <c r="X28" s="165"/>
      <c r="Y28" s="156">
        <f t="shared" si="9"/>
        <v>1280</v>
      </c>
      <c r="Z28" s="161"/>
    </row>
    <row r="29" spans="3:26" s="166" customFormat="1" ht="27" customHeight="1">
      <c r="C29" s="161" t="s">
        <v>314</v>
      </c>
      <c r="D29" s="161" t="s">
        <v>148</v>
      </c>
      <c r="E29" s="161" t="s">
        <v>641</v>
      </c>
      <c r="F29" s="256"/>
      <c r="G29" s="163" t="s">
        <v>70</v>
      </c>
      <c r="H29" s="164"/>
      <c r="I29" s="165"/>
      <c r="J29" s="164"/>
      <c r="K29" s="165"/>
      <c r="L29" s="164"/>
      <c r="M29" s="165"/>
      <c r="N29" s="156">
        <f t="shared" ref="N29" si="11">MIN(J29,H29,L29)</f>
        <v>0</v>
      </c>
      <c r="O29" s="164">
        <v>2920</v>
      </c>
      <c r="P29" s="165">
        <v>65</v>
      </c>
      <c r="Q29" s="164"/>
      <c r="R29" s="165"/>
      <c r="S29" s="164">
        <v>4440</v>
      </c>
      <c r="T29" s="165">
        <v>57</v>
      </c>
      <c r="U29" s="164"/>
      <c r="V29" s="165"/>
      <c r="W29" s="165"/>
      <c r="X29" s="165"/>
      <c r="Y29" s="156">
        <f t="shared" ref="Y29" si="12">MIN(H29,Q29,O29,U29,S29,W29)</f>
        <v>2920</v>
      </c>
      <c r="Z29" s="161"/>
    </row>
    <row r="30" spans="3:26" s="166" customFormat="1" ht="25.15" customHeight="1">
      <c r="C30" s="161" t="s">
        <v>675</v>
      </c>
      <c r="D30" s="161" t="s">
        <v>333</v>
      </c>
      <c r="E30" s="161"/>
      <c r="F30" s="256"/>
      <c r="G30" s="163" t="s">
        <v>171</v>
      </c>
      <c r="H30" s="164"/>
      <c r="I30" s="165"/>
      <c r="J30" s="164"/>
      <c r="K30" s="165"/>
      <c r="L30" s="164"/>
      <c r="M30" s="165"/>
      <c r="N30" s="156">
        <f t="shared" ref="N30:N36" si="13">MIN(J30,H30,L30)</f>
        <v>0</v>
      </c>
      <c r="O30" s="164">
        <f>48800/18</f>
        <v>2711.1111111111113</v>
      </c>
      <c r="P30" s="165">
        <v>617</v>
      </c>
      <c r="Q30" s="164">
        <f>64500/18</f>
        <v>3583.3333333333335</v>
      </c>
      <c r="R30" s="165" t="s">
        <v>493</v>
      </c>
      <c r="S30" s="164">
        <f>64430/18</f>
        <v>3579.4444444444443</v>
      </c>
      <c r="T30" s="165">
        <v>572</v>
      </c>
      <c r="U30" s="164"/>
      <c r="V30" s="165"/>
      <c r="W30" s="164"/>
      <c r="X30" s="165"/>
      <c r="Y30" s="156">
        <f t="shared" si="9"/>
        <v>2711.1111111111113</v>
      </c>
      <c r="Z30" s="161"/>
    </row>
    <row r="31" spans="3:26" s="166" customFormat="1" ht="25.15" customHeight="1">
      <c r="C31" s="161" t="s">
        <v>254</v>
      </c>
      <c r="D31" s="161" t="s">
        <v>329</v>
      </c>
      <c r="E31" s="161"/>
      <c r="F31" s="163"/>
      <c r="G31" s="163" t="s">
        <v>171</v>
      </c>
      <c r="H31" s="164"/>
      <c r="I31" s="165"/>
      <c r="J31" s="164"/>
      <c r="K31" s="165"/>
      <c r="L31" s="164"/>
      <c r="M31" s="165"/>
      <c r="N31" s="156">
        <f t="shared" si="13"/>
        <v>0</v>
      </c>
      <c r="O31" s="164">
        <f>105800/18</f>
        <v>5877.7777777777774</v>
      </c>
      <c r="P31" s="165">
        <v>629</v>
      </c>
      <c r="Q31" s="164">
        <f>104700/18</f>
        <v>5816.666666666667</v>
      </c>
      <c r="R31" s="165" t="s">
        <v>493</v>
      </c>
      <c r="S31" s="164">
        <f>104300/18</f>
        <v>5794.4444444444443</v>
      </c>
      <c r="T31" s="165">
        <v>572</v>
      </c>
      <c r="U31" s="164"/>
      <c r="V31" s="165"/>
      <c r="W31" s="164"/>
      <c r="X31" s="165"/>
      <c r="Y31" s="156">
        <f t="shared" si="9"/>
        <v>5794.4444444444443</v>
      </c>
      <c r="Z31" s="161"/>
    </row>
    <row r="32" spans="3:26" s="166" customFormat="1" ht="25.15" customHeight="1">
      <c r="C32" s="161" t="s">
        <v>238</v>
      </c>
      <c r="D32" s="161" t="s">
        <v>247</v>
      </c>
      <c r="E32" s="161"/>
      <c r="F32" s="163"/>
      <c r="G32" s="163" t="s">
        <v>70</v>
      </c>
      <c r="H32" s="164"/>
      <c r="I32" s="165"/>
      <c r="J32" s="164"/>
      <c r="K32" s="165"/>
      <c r="L32" s="164"/>
      <c r="M32" s="165"/>
      <c r="N32" s="156">
        <f t="shared" si="13"/>
        <v>0</v>
      </c>
      <c r="O32" s="164"/>
      <c r="P32" s="165"/>
      <c r="Q32" s="164"/>
      <c r="R32" s="165"/>
      <c r="S32" s="164">
        <f>1500/20</f>
        <v>75</v>
      </c>
      <c r="T32" s="165">
        <v>1349</v>
      </c>
      <c r="U32" s="164"/>
      <c r="V32" s="165"/>
      <c r="W32" s="164"/>
      <c r="X32" s="165"/>
      <c r="Y32" s="156">
        <f t="shared" si="9"/>
        <v>75</v>
      </c>
      <c r="Z32" s="161"/>
    </row>
    <row r="33" spans="3:26" s="166" customFormat="1" ht="25.15" customHeight="1">
      <c r="C33" s="161" t="s">
        <v>484</v>
      </c>
      <c r="D33" s="161" t="s">
        <v>248</v>
      </c>
      <c r="E33" s="161"/>
      <c r="F33" s="163"/>
      <c r="G33" s="163" t="s">
        <v>249</v>
      </c>
      <c r="H33" s="164"/>
      <c r="I33" s="165"/>
      <c r="J33" s="164"/>
      <c r="K33" s="165"/>
      <c r="L33" s="164"/>
      <c r="M33" s="165"/>
      <c r="N33" s="156">
        <f t="shared" si="13"/>
        <v>0</v>
      </c>
      <c r="O33" s="164"/>
      <c r="P33" s="165"/>
      <c r="Q33" s="164"/>
      <c r="R33" s="165"/>
      <c r="S33" s="164"/>
      <c r="T33" s="165"/>
      <c r="U33" s="164">
        <v>1050</v>
      </c>
      <c r="V33" s="165"/>
      <c r="W33" s="164"/>
      <c r="X33" s="165"/>
      <c r="Y33" s="156">
        <f t="shared" si="9"/>
        <v>1050</v>
      </c>
      <c r="Z33" s="161"/>
    </row>
    <row r="34" spans="3:26" s="166" customFormat="1" ht="25.15" customHeight="1">
      <c r="C34" s="161" t="s">
        <v>241</v>
      </c>
      <c r="D34" s="161" t="s">
        <v>172</v>
      </c>
      <c r="E34" s="161" t="s">
        <v>332</v>
      </c>
      <c r="F34" s="163"/>
      <c r="G34" s="163" t="s">
        <v>173</v>
      </c>
      <c r="H34" s="164"/>
      <c r="I34" s="165"/>
      <c r="J34" s="164"/>
      <c r="K34" s="165"/>
      <c r="L34" s="164"/>
      <c r="M34" s="165"/>
      <c r="N34" s="156">
        <f t="shared" si="13"/>
        <v>0</v>
      </c>
      <c r="O34" s="164">
        <v>260</v>
      </c>
      <c r="P34" s="165">
        <v>1420</v>
      </c>
      <c r="Q34" s="164">
        <v>319</v>
      </c>
      <c r="R34" s="165" t="s">
        <v>495</v>
      </c>
      <c r="S34" s="164">
        <v>230</v>
      </c>
      <c r="T34" s="165">
        <v>1321</v>
      </c>
      <c r="U34" s="164"/>
      <c r="V34" s="165"/>
      <c r="W34" s="164"/>
      <c r="X34" s="165"/>
      <c r="Y34" s="156">
        <f t="shared" si="9"/>
        <v>230</v>
      </c>
      <c r="Z34" s="161"/>
    </row>
    <row r="35" spans="3:26" s="166" customFormat="1" ht="25.15" customHeight="1">
      <c r="C35" s="161" t="s">
        <v>243</v>
      </c>
      <c r="D35" s="161" t="s">
        <v>250</v>
      </c>
      <c r="E35" s="161" t="s">
        <v>423</v>
      </c>
      <c r="F35" s="163"/>
      <c r="G35" s="163" t="s">
        <v>137</v>
      </c>
      <c r="H35" s="164"/>
      <c r="I35" s="165"/>
      <c r="J35" s="164"/>
      <c r="K35" s="165"/>
      <c r="L35" s="164"/>
      <c r="M35" s="165"/>
      <c r="N35" s="156">
        <f t="shared" si="13"/>
        <v>0</v>
      </c>
      <c r="O35" s="164">
        <f>69000/18</f>
        <v>3833.3333333333335</v>
      </c>
      <c r="P35" s="165">
        <v>636</v>
      </c>
      <c r="Q35" s="164">
        <f>16500/4</f>
        <v>4125</v>
      </c>
      <c r="R35" s="165" t="s">
        <v>494</v>
      </c>
      <c r="S35" s="164"/>
      <c r="T35" s="165"/>
      <c r="U35" s="164"/>
      <c r="V35" s="165"/>
      <c r="W35" s="164"/>
      <c r="X35" s="165"/>
      <c r="Y35" s="156">
        <f t="shared" si="9"/>
        <v>3833.3333333333335</v>
      </c>
      <c r="Z35" s="161"/>
    </row>
    <row r="36" spans="3:26" s="166" customFormat="1" ht="25.15" customHeight="1">
      <c r="C36" s="161" t="s">
        <v>485</v>
      </c>
      <c r="D36" s="161" t="s">
        <v>335</v>
      </c>
      <c r="E36" s="161"/>
      <c r="F36" s="163"/>
      <c r="G36" s="163" t="s">
        <v>171</v>
      </c>
      <c r="H36" s="164"/>
      <c r="I36" s="165"/>
      <c r="J36" s="164"/>
      <c r="K36" s="165"/>
      <c r="L36" s="164"/>
      <c r="M36" s="165"/>
      <c r="N36" s="156">
        <f t="shared" si="13"/>
        <v>0</v>
      </c>
      <c r="O36" s="164">
        <f>41700/18</f>
        <v>2316.6666666666665</v>
      </c>
      <c r="P36" s="165">
        <v>628</v>
      </c>
      <c r="Q36" s="164">
        <f>45800/18</f>
        <v>2544.4444444444443</v>
      </c>
      <c r="R36" s="165" t="s">
        <v>493</v>
      </c>
      <c r="S36" s="164">
        <f>87200/18</f>
        <v>4844.4444444444443</v>
      </c>
      <c r="T36" s="165">
        <v>572</v>
      </c>
      <c r="U36" s="164"/>
      <c r="V36" s="165"/>
      <c r="W36" s="164"/>
      <c r="X36" s="165"/>
      <c r="Y36" s="156">
        <f t="shared" si="9"/>
        <v>2316.6666666666665</v>
      </c>
      <c r="Z36" s="161"/>
    </row>
    <row r="37" spans="3:26" s="166" customFormat="1" ht="25.15" customHeight="1">
      <c r="C37" s="161" t="s">
        <v>676</v>
      </c>
      <c r="D37" s="161" t="s">
        <v>251</v>
      </c>
      <c r="E37" s="161" t="s">
        <v>628</v>
      </c>
      <c r="F37" s="163"/>
      <c r="G37" s="163" t="s">
        <v>68</v>
      </c>
      <c r="H37" s="164"/>
      <c r="I37" s="165"/>
      <c r="J37" s="164"/>
      <c r="K37" s="165"/>
      <c r="L37" s="164"/>
      <c r="M37" s="165"/>
      <c r="N37" s="156">
        <f t="shared" ref="N37:N39" si="14">MIN(J37,H37,L37)</f>
        <v>0</v>
      </c>
      <c r="O37" s="164">
        <f>INT(25500/(1.22*2.44))</f>
        <v>8566</v>
      </c>
      <c r="P37" s="165">
        <v>693</v>
      </c>
      <c r="Q37" s="164">
        <f>INT(28530/(1.22*2.44))</f>
        <v>9584</v>
      </c>
      <c r="R37" s="165" t="s">
        <v>629</v>
      </c>
      <c r="S37" s="164">
        <f>INT(29100/(1.22*2.44))</f>
        <v>9775</v>
      </c>
      <c r="T37" s="165">
        <v>621</v>
      </c>
      <c r="U37" s="164"/>
      <c r="V37" s="165"/>
      <c r="W37" s="164"/>
      <c r="X37" s="165"/>
      <c r="Y37" s="156">
        <f t="shared" si="9"/>
        <v>8566</v>
      </c>
      <c r="Z37" s="161"/>
    </row>
    <row r="38" spans="3:26" s="166" customFormat="1" ht="25.15" customHeight="1">
      <c r="C38" s="161" t="s">
        <v>272</v>
      </c>
      <c r="D38" s="161" t="s">
        <v>637</v>
      </c>
      <c r="E38" s="161" t="s">
        <v>635</v>
      </c>
      <c r="F38" s="163"/>
      <c r="G38" s="163" t="s">
        <v>149</v>
      </c>
      <c r="H38" s="164"/>
      <c r="I38" s="165"/>
      <c r="J38" s="164"/>
      <c r="K38" s="165"/>
      <c r="L38" s="164"/>
      <c r="M38" s="165"/>
      <c r="N38" s="156">
        <f t="shared" ref="N38" si="15">MIN(J38,H38,L38)</f>
        <v>0</v>
      </c>
      <c r="O38" s="164"/>
      <c r="P38" s="165"/>
      <c r="Q38" s="164"/>
      <c r="R38" s="165"/>
      <c r="S38" s="164"/>
      <c r="T38" s="165"/>
      <c r="U38" s="164">
        <v>3000</v>
      </c>
      <c r="V38" s="165"/>
      <c r="W38" s="164"/>
      <c r="X38" s="165"/>
      <c r="Y38" s="156">
        <f t="shared" ref="Y38" si="16">MIN(H38,Q38,O38,U38,S38,W38)</f>
        <v>3000</v>
      </c>
      <c r="Z38" s="161"/>
    </row>
    <row r="39" spans="3:26" s="166" customFormat="1" ht="25.15" customHeight="1">
      <c r="C39" s="161" t="s">
        <v>346</v>
      </c>
      <c r="D39" s="161" t="s">
        <v>205</v>
      </c>
      <c r="E39" s="161"/>
      <c r="F39" s="163"/>
      <c r="G39" s="163" t="s">
        <v>201</v>
      </c>
      <c r="H39" s="167"/>
      <c r="I39" s="168"/>
      <c r="J39" s="167"/>
      <c r="K39" s="168"/>
      <c r="L39" s="167"/>
      <c r="M39" s="168"/>
      <c r="N39" s="156">
        <f t="shared" si="14"/>
        <v>0</v>
      </c>
      <c r="O39" s="167">
        <v>1890</v>
      </c>
      <c r="P39" s="168">
        <v>543</v>
      </c>
      <c r="Q39" s="167">
        <v>1950</v>
      </c>
      <c r="R39" s="165" t="s">
        <v>492</v>
      </c>
      <c r="S39" s="167"/>
      <c r="T39" s="168"/>
      <c r="U39" s="167"/>
      <c r="V39" s="168"/>
      <c r="W39" s="167"/>
      <c r="X39" s="168"/>
      <c r="Y39" s="156">
        <f t="shared" ref="Y39" si="17">MIN(H39,Q39,O39,U39,S39,W39)</f>
        <v>1890</v>
      </c>
      <c r="Z39" s="161"/>
    </row>
    <row r="40" spans="3:26" s="166" customFormat="1" ht="25.15" customHeight="1">
      <c r="C40" s="161" t="s">
        <v>465</v>
      </c>
      <c r="D40" s="161" t="s">
        <v>431</v>
      </c>
      <c r="E40" s="161" t="s">
        <v>433</v>
      </c>
      <c r="F40" s="246"/>
      <c r="G40" s="163" t="s">
        <v>68</v>
      </c>
      <c r="H40" s="164"/>
      <c r="I40" s="165"/>
      <c r="J40" s="164"/>
      <c r="K40" s="165"/>
      <c r="L40" s="164"/>
      <c r="M40" s="165"/>
      <c r="N40" s="156">
        <f t="shared" ref="N40:N47" si="18">MIN(J40,H40,L40)</f>
        <v>0</v>
      </c>
      <c r="O40" s="164">
        <f>3900/1.62</f>
        <v>2407.4074074074074</v>
      </c>
      <c r="P40" s="165">
        <v>698</v>
      </c>
      <c r="Q40" s="164">
        <f>4200/1.62</f>
        <v>2592.5925925925926</v>
      </c>
      <c r="R40" s="165" t="s">
        <v>491</v>
      </c>
      <c r="S40" s="164">
        <f>4180/1.62</f>
        <v>2580.2469135802467</v>
      </c>
      <c r="T40" s="165">
        <v>624</v>
      </c>
      <c r="U40" s="164"/>
      <c r="V40" s="165"/>
      <c r="W40" s="158"/>
      <c r="X40" s="165"/>
      <c r="Y40" s="156">
        <f t="shared" ref="Y40:Y47" si="19">MIN(H40,Q40,O40,U40,S40,W40)</f>
        <v>2407.4074074074074</v>
      </c>
      <c r="Z40" s="161"/>
    </row>
    <row r="41" spans="3:26" s="166" customFormat="1" ht="25.15" customHeight="1">
      <c r="C41" s="161" t="s">
        <v>677</v>
      </c>
      <c r="D41" s="161" t="s">
        <v>431</v>
      </c>
      <c r="E41" s="161" t="s">
        <v>632</v>
      </c>
      <c r="F41" s="246"/>
      <c r="G41" s="163" t="s">
        <v>86</v>
      </c>
      <c r="H41" s="164"/>
      <c r="I41" s="165"/>
      <c r="J41" s="164"/>
      <c r="K41" s="165"/>
      <c r="L41" s="164"/>
      <c r="M41" s="165"/>
      <c r="N41" s="156">
        <f t="shared" ref="N41:N45" si="20">MIN(J41,H41,L41)</f>
        <v>0</v>
      </c>
      <c r="O41" s="164">
        <f>5300/1.62</f>
        <v>3271.6049382716046</v>
      </c>
      <c r="P41" s="165">
        <v>698</v>
      </c>
      <c r="Q41" s="164">
        <f>5700/1.62</f>
        <v>3518.5185185185182</v>
      </c>
      <c r="R41" s="165" t="s">
        <v>491</v>
      </c>
      <c r="S41" s="164">
        <f>5620/1.62</f>
        <v>3469.1358024691358</v>
      </c>
      <c r="T41" s="165">
        <v>624</v>
      </c>
      <c r="U41" s="164"/>
      <c r="V41" s="165"/>
      <c r="W41" s="158"/>
      <c r="X41" s="165"/>
      <c r="Y41" s="156">
        <f t="shared" ref="Y41:Y45" si="21">MIN(H41,Q41,O41,U41,S41,W41)</f>
        <v>3271.6049382716046</v>
      </c>
      <c r="Z41" s="161"/>
    </row>
    <row r="42" spans="3:26" s="166" customFormat="1" ht="25.15" customHeight="1">
      <c r="C42" s="161" t="s">
        <v>277</v>
      </c>
      <c r="D42" s="161" t="s">
        <v>448</v>
      </c>
      <c r="E42" s="161" t="s">
        <v>458</v>
      </c>
      <c r="F42" s="162"/>
      <c r="G42" s="163" t="s">
        <v>70</v>
      </c>
      <c r="H42" s="167"/>
      <c r="I42" s="168"/>
      <c r="J42" s="167"/>
      <c r="K42" s="168"/>
      <c r="L42" s="167"/>
      <c r="M42" s="168"/>
      <c r="N42" s="156">
        <f t="shared" si="20"/>
        <v>0</v>
      </c>
      <c r="O42" s="167">
        <v>2580</v>
      </c>
      <c r="P42" s="168">
        <v>543</v>
      </c>
      <c r="Q42" s="167">
        <v>2600</v>
      </c>
      <c r="R42" s="165" t="s">
        <v>492</v>
      </c>
      <c r="S42" s="167">
        <v>2580</v>
      </c>
      <c r="T42" s="168">
        <v>688</v>
      </c>
      <c r="U42" s="167"/>
      <c r="V42" s="168"/>
      <c r="W42" s="167"/>
      <c r="X42" s="168"/>
      <c r="Y42" s="156">
        <f t="shared" si="21"/>
        <v>2580</v>
      </c>
      <c r="Z42" s="161"/>
    </row>
    <row r="43" spans="3:26" s="166" customFormat="1" ht="25.15" customHeight="1">
      <c r="C43" s="161" t="s">
        <v>486</v>
      </c>
      <c r="D43" s="161" t="s">
        <v>450</v>
      </c>
      <c r="E43" s="161" t="s">
        <v>459</v>
      </c>
      <c r="F43" s="162"/>
      <c r="G43" s="163" t="s">
        <v>70</v>
      </c>
      <c r="H43" s="167"/>
      <c r="I43" s="168"/>
      <c r="J43" s="167"/>
      <c r="K43" s="168"/>
      <c r="L43" s="167"/>
      <c r="M43" s="168"/>
      <c r="N43" s="156">
        <f t="shared" si="20"/>
        <v>0</v>
      </c>
      <c r="O43" s="167">
        <v>2140</v>
      </c>
      <c r="P43" s="168">
        <v>543</v>
      </c>
      <c r="Q43" s="167">
        <v>2120</v>
      </c>
      <c r="R43" s="165" t="s">
        <v>492</v>
      </c>
      <c r="S43" s="167">
        <v>2140</v>
      </c>
      <c r="T43" s="168">
        <v>688</v>
      </c>
      <c r="U43" s="167"/>
      <c r="V43" s="168"/>
      <c r="W43" s="167"/>
      <c r="X43" s="168"/>
      <c r="Y43" s="156">
        <f t="shared" si="21"/>
        <v>2120</v>
      </c>
      <c r="Z43" s="161"/>
    </row>
    <row r="44" spans="3:26" s="166" customFormat="1" ht="25.15" customHeight="1">
      <c r="C44" s="161" t="s">
        <v>343</v>
      </c>
      <c r="D44" s="161" t="s">
        <v>452</v>
      </c>
      <c r="E44" s="161" t="s">
        <v>453</v>
      </c>
      <c r="F44" s="162"/>
      <c r="G44" s="163" t="s">
        <v>71</v>
      </c>
      <c r="H44" s="167"/>
      <c r="I44" s="168"/>
      <c r="J44" s="167"/>
      <c r="K44" s="168"/>
      <c r="L44" s="167"/>
      <c r="M44" s="168"/>
      <c r="N44" s="156">
        <f t="shared" si="20"/>
        <v>0</v>
      </c>
      <c r="O44" s="167">
        <v>55</v>
      </c>
      <c r="P44" s="168">
        <v>95</v>
      </c>
      <c r="Q44" s="369">
        <v>65</v>
      </c>
      <c r="R44" s="165" t="s">
        <v>500</v>
      </c>
      <c r="S44" s="370"/>
      <c r="T44" s="168"/>
      <c r="U44" s="167"/>
      <c r="V44" s="168"/>
      <c r="W44" s="167"/>
      <c r="X44" s="168"/>
      <c r="Y44" s="156">
        <f t="shared" si="21"/>
        <v>55</v>
      </c>
      <c r="Z44" s="161"/>
    </row>
    <row r="45" spans="3:26" s="166" customFormat="1" ht="25.15" customHeight="1">
      <c r="C45" s="161" t="s">
        <v>678</v>
      </c>
      <c r="D45" s="161" t="s">
        <v>454</v>
      </c>
      <c r="E45" s="161" t="s">
        <v>460</v>
      </c>
      <c r="F45" s="162"/>
      <c r="G45" s="163" t="s">
        <v>461</v>
      </c>
      <c r="H45" s="167"/>
      <c r="I45" s="168"/>
      <c r="J45" s="167"/>
      <c r="K45" s="168"/>
      <c r="L45" s="167"/>
      <c r="M45" s="168"/>
      <c r="N45" s="156">
        <f t="shared" si="20"/>
        <v>0</v>
      </c>
      <c r="O45" s="167"/>
      <c r="P45" s="168"/>
      <c r="Q45" s="167"/>
      <c r="R45" s="168"/>
      <c r="S45" s="167"/>
      <c r="T45" s="168"/>
      <c r="U45" s="167">
        <v>55</v>
      </c>
      <c r="V45" s="168"/>
      <c r="W45" s="167"/>
      <c r="X45" s="168"/>
      <c r="Y45" s="156">
        <f t="shared" si="21"/>
        <v>55</v>
      </c>
      <c r="Z45" s="161"/>
    </row>
    <row r="46" spans="3:26" s="166" customFormat="1" ht="25.15" customHeight="1">
      <c r="C46" s="161" t="s">
        <v>344</v>
      </c>
      <c r="D46" s="161" t="s">
        <v>648</v>
      </c>
      <c r="E46" s="161"/>
      <c r="F46" s="246"/>
      <c r="G46" s="163" t="s">
        <v>646</v>
      </c>
      <c r="H46" s="164"/>
      <c r="I46" s="165"/>
      <c r="J46" s="164"/>
      <c r="K46" s="165"/>
      <c r="L46" s="164"/>
      <c r="M46" s="165"/>
      <c r="N46" s="156">
        <f t="shared" ref="N46" si="22">MIN(J46,H46,L46)</f>
        <v>0</v>
      </c>
      <c r="O46" s="164">
        <f>5500/40</f>
        <v>137.5</v>
      </c>
      <c r="P46" s="165">
        <v>106</v>
      </c>
      <c r="Q46" s="164">
        <f>5400/40</f>
        <v>135</v>
      </c>
      <c r="R46" s="165" t="s">
        <v>652</v>
      </c>
      <c r="S46" s="164">
        <f>5600/40</f>
        <v>140</v>
      </c>
      <c r="T46" s="165">
        <v>93</v>
      </c>
      <c r="U46" s="164"/>
      <c r="V46" s="165"/>
      <c r="W46" s="158"/>
      <c r="X46" s="165"/>
      <c r="Y46" s="156">
        <f t="shared" ref="Y46" si="23">MIN(H46,Q46,O46,U46,S46,W46)</f>
        <v>135</v>
      </c>
      <c r="Z46" s="161"/>
    </row>
    <row r="47" spans="3:26" s="166" customFormat="1" ht="25.15" customHeight="1">
      <c r="C47" s="161" t="s">
        <v>487</v>
      </c>
      <c r="D47" s="161" t="s">
        <v>649</v>
      </c>
      <c r="E47" s="161"/>
      <c r="F47" s="246"/>
      <c r="G47" s="163" t="s">
        <v>650</v>
      </c>
      <c r="H47" s="164"/>
      <c r="I47" s="165"/>
      <c r="J47" s="164"/>
      <c r="K47" s="165"/>
      <c r="L47" s="164"/>
      <c r="M47" s="165"/>
      <c r="N47" s="156">
        <f t="shared" si="18"/>
        <v>0</v>
      </c>
      <c r="O47" s="164">
        <v>25000</v>
      </c>
      <c r="P47" s="165">
        <v>103</v>
      </c>
      <c r="Q47" s="164">
        <v>28000</v>
      </c>
      <c r="R47" s="165" t="s">
        <v>651</v>
      </c>
      <c r="S47" s="164">
        <v>29000</v>
      </c>
      <c r="T47" s="165">
        <v>92</v>
      </c>
      <c r="U47" s="164"/>
      <c r="V47" s="165"/>
      <c r="W47" s="158"/>
      <c r="X47" s="165"/>
      <c r="Y47" s="156">
        <f t="shared" si="19"/>
        <v>25000</v>
      </c>
      <c r="Z47" s="161"/>
    </row>
    <row r="48" spans="3:26" s="166" customFormat="1" ht="25.15" customHeight="1">
      <c r="C48" s="161" t="s">
        <v>463</v>
      </c>
      <c r="D48" s="161" t="s">
        <v>666</v>
      </c>
      <c r="E48" s="161" t="s">
        <v>670</v>
      </c>
      <c r="F48" s="246"/>
      <c r="G48" s="163" t="s">
        <v>71</v>
      </c>
      <c r="H48" s="164"/>
      <c r="I48" s="165"/>
      <c r="J48" s="164"/>
      <c r="K48" s="165"/>
      <c r="L48" s="164"/>
      <c r="M48" s="165"/>
      <c r="N48" s="156">
        <f t="shared" ref="N48" si="24">MIN(J48,H48,L48)</f>
        <v>0</v>
      </c>
      <c r="O48" s="164"/>
      <c r="P48" s="165"/>
      <c r="Q48" s="164"/>
      <c r="R48" s="165"/>
      <c r="S48" s="164"/>
      <c r="T48" s="165"/>
      <c r="U48" s="164">
        <v>6500</v>
      </c>
      <c r="V48" s="165"/>
      <c r="W48" s="158"/>
      <c r="X48" s="165"/>
      <c r="Y48" s="156">
        <f t="shared" ref="Y48" si="25">MIN(H48,Q48,O48,U48,S48,W48)</f>
        <v>6500</v>
      </c>
      <c r="Z48" s="161"/>
    </row>
    <row r="49" spans="3:26" s="166" customFormat="1" ht="25.15" customHeight="1">
      <c r="C49" s="161" t="s">
        <v>255</v>
      </c>
      <c r="D49" s="161" t="s">
        <v>668</v>
      </c>
      <c r="E49" s="161"/>
      <c r="F49" s="246"/>
      <c r="G49" s="163" t="s">
        <v>468</v>
      </c>
      <c r="H49" s="164"/>
      <c r="I49" s="165"/>
      <c r="J49" s="164"/>
      <c r="K49" s="165"/>
      <c r="L49" s="164"/>
      <c r="M49" s="165"/>
      <c r="N49" s="156">
        <f t="shared" ref="N49" si="26">MIN(J49,H49,L49)</f>
        <v>0</v>
      </c>
      <c r="O49" s="164"/>
      <c r="P49" s="165"/>
      <c r="Q49" s="164"/>
      <c r="R49" s="165"/>
      <c r="S49" s="164"/>
      <c r="T49" s="165"/>
      <c r="U49" s="164">
        <v>6000</v>
      </c>
      <c r="V49" s="165"/>
      <c r="W49" s="158"/>
      <c r="X49" s="165"/>
      <c r="Y49" s="156">
        <f t="shared" ref="Y49" si="27">MIN(H49,Q49,O49,U49,S49,W49)</f>
        <v>6000</v>
      </c>
      <c r="Z49" s="161"/>
    </row>
    <row r="50" spans="3:26" s="166" customFormat="1" ht="25.15" customHeight="1">
      <c r="C50" s="161" t="s">
        <v>466</v>
      </c>
      <c r="D50" s="161" t="s">
        <v>654</v>
      </c>
      <c r="E50" s="161" t="s">
        <v>565</v>
      </c>
      <c r="F50" s="163"/>
      <c r="G50" s="163" t="s">
        <v>655</v>
      </c>
      <c r="H50" s="164"/>
      <c r="I50" s="165"/>
      <c r="J50" s="164"/>
      <c r="K50" s="165"/>
      <c r="L50" s="164"/>
      <c r="M50" s="165"/>
      <c r="N50" s="156">
        <f t="shared" ref="N50" si="28">MIN(J50,H50,L50)</f>
        <v>0</v>
      </c>
      <c r="O50" s="164">
        <v>10720</v>
      </c>
      <c r="P50" s="165">
        <v>64</v>
      </c>
      <c r="Q50" s="164"/>
      <c r="R50" s="165"/>
      <c r="S50" s="164">
        <v>12470</v>
      </c>
      <c r="T50" s="165">
        <v>56</v>
      </c>
      <c r="U50" s="164"/>
      <c r="V50" s="165"/>
      <c r="W50" s="164"/>
      <c r="X50" s="165"/>
      <c r="Y50" s="156">
        <f>MIN(H50,Q50,O50,U50,S50,W50)</f>
        <v>10720</v>
      </c>
      <c r="Z50" s="161"/>
    </row>
    <row r="51" spans="3:26" s="166" customFormat="1" ht="25.15" customHeight="1">
      <c r="C51" s="161" t="s">
        <v>488</v>
      </c>
      <c r="D51" s="161" t="s">
        <v>654</v>
      </c>
      <c r="E51" s="161" t="s">
        <v>563</v>
      </c>
      <c r="F51" s="257"/>
      <c r="G51" s="163" t="s">
        <v>655</v>
      </c>
      <c r="H51" s="164"/>
      <c r="I51" s="165"/>
      <c r="J51" s="164"/>
      <c r="K51" s="165"/>
      <c r="L51" s="164"/>
      <c r="M51" s="165"/>
      <c r="N51" s="156">
        <f t="shared" ref="N51" si="29">MIN(J51,H51,L51)</f>
        <v>0</v>
      </c>
      <c r="O51" s="164">
        <v>16510</v>
      </c>
      <c r="P51" s="165">
        <v>64</v>
      </c>
      <c r="Q51" s="164"/>
      <c r="R51" s="165"/>
      <c r="S51" s="164">
        <v>19510</v>
      </c>
      <c r="T51" s="165">
        <v>56</v>
      </c>
      <c r="U51" s="164"/>
      <c r="V51" s="165"/>
      <c r="W51" s="164"/>
      <c r="X51" s="165"/>
      <c r="Y51" s="156">
        <f t="shared" ref="Y51" si="30">MIN(H51,Q51,O51,U51,S51,W51)</f>
        <v>16510</v>
      </c>
      <c r="Z51" s="161"/>
    </row>
    <row r="52" spans="3:26" s="166" customFormat="1" ht="25.15" customHeight="1">
      <c r="C52" s="161" t="s">
        <v>405</v>
      </c>
      <c r="D52" s="161" t="s">
        <v>657</v>
      </c>
      <c r="E52" s="161" t="s">
        <v>659</v>
      </c>
      <c r="F52" s="257"/>
      <c r="G52" s="163" t="s">
        <v>662</v>
      </c>
      <c r="H52" s="164"/>
      <c r="I52" s="165"/>
      <c r="J52" s="164"/>
      <c r="K52" s="165"/>
      <c r="L52" s="164"/>
      <c r="M52" s="165"/>
      <c r="N52" s="156">
        <f t="shared" ref="N52" si="31">MIN(J52,H52,L52)</f>
        <v>0</v>
      </c>
      <c r="O52" s="164">
        <f>790000/1000</f>
        <v>790</v>
      </c>
      <c r="P52" s="165">
        <v>58</v>
      </c>
      <c r="Q52" s="164"/>
      <c r="R52" s="165"/>
      <c r="S52" s="164"/>
      <c r="T52" s="165"/>
      <c r="U52" s="164"/>
      <c r="V52" s="165"/>
      <c r="W52" s="164"/>
      <c r="X52" s="165"/>
      <c r="Y52" s="156">
        <f t="shared" ref="Y52" si="32">MIN(H52,Q52,O52,U52,S52,W52)</f>
        <v>790</v>
      </c>
      <c r="Z52" s="161"/>
    </row>
    <row r="53" spans="3:26" s="166" customFormat="1" ht="25.15" customHeight="1">
      <c r="C53" s="161"/>
      <c r="D53" s="161"/>
      <c r="E53" s="161"/>
      <c r="F53" s="163"/>
      <c r="G53" s="163"/>
      <c r="H53" s="167"/>
      <c r="I53" s="168"/>
      <c r="J53" s="167"/>
      <c r="K53" s="168"/>
      <c r="L53" s="167"/>
      <c r="M53" s="168"/>
      <c r="N53" s="155"/>
      <c r="O53" s="167"/>
      <c r="P53" s="168"/>
      <c r="Q53" s="167"/>
      <c r="R53" s="168"/>
      <c r="S53" s="167"/>
      <c r="T53" s="168"/>
      <c r="U53" s="167"/>
      <c r="V53" s="168"/>
      <c r="W53" s="167"/>
      <c r="X53" s="168"/>
      <c r="Y53" s="155"/>
      <c r="Z53" s="161"/>
    </row>
  </sheetData>
  <autoFilter ref="A5:WWK52">
    <filterColumn colId="20" showButton="0"/>
    <filterColumn colId="22" showButton="0"/>
  </autoFilter>
  <mergeCells count="22">
    <mergeCell ref="W5:X5"/>
    <mergeCell ref="O3:Y3"/>
    <mergeCell ref="O4:P4"/>
    <mergeCell ref="Q4:R4"/>
    <mergeCell ref="S4:T4"/>
    <mergeCell ref="U4:X4"/>
    <mergeCell ref="C1:Z1"/>
    <mergeCell ref="C2:Z2"/>
    <mergeCell ref="C3:C5"/>
    <mergeCell ref="D3:D5"/>
    <mergeCell ref="E3:E5"/>
    <mergeCell ref="F3:F5"/>
    <mergeCell ref="G3:G5"/>
    <mergeCell ref="Z3:Z5"/>
    <mergeCell ref="U5:V5"/>
    <mergeCell ref="H3:N3"/>
    <mergeCell ref="N4:N5"/>
    <mergeCell ref="J5:K5"/>
    <mergeCell ref="L5:M5"/>
    <mergeCell ref="H4:I4"/>
    <mergeCell ref="J4:M4"/>
    <mergeCell ref="Y4:Y5"/>
  </mergeCells>
  <phoneticPr fontId="24" type="noConversion"/>
  <printOptions gridLines="1"/>
  <pageMargins left="0.47244094488188981" right="0.15748031496062992" top="0.39370078740157483" bottom="0.39370078740157483" header="0.31496062992125984" footer="0.23622047244094491"/>
  <pageSetup paperSize="9" scale="56" orientation="landscape" r:id="rId1"/>
  <headerFooter>
    <oddFooter>&amp;C&amp;9&amp;P page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view="pageBreakPreview" zoomScale="85" zoomScaleNormal="80" zoomScaleSheetLayoutView="85" workbookViewId="0">
      <pane ySplit="3" topLeftCell="A4" activePane="bottomLeft" state="frozen"/>
      <selection activeCell="A8" sqref="A8:G8"/>
      <selection pane="bottomLeft" activeCell="G5" sqref="G5"/>
    </sheetView>
  </sheetViews>
  <sheetFormatPr defaultColWidth="8.88671875" defaultRowHeight="13.5" outlineLevelRow="1"/>
  <cols>
    <col min="1" max="1" width="7.88671875" style="3" customWidth="1"/>
    <col min="2" max="2" width="20.33203125" style="3" customWidth="1"/>
    <col min="3" max="3" width="20.21875" style="3" customWidth="1"/>
    <col min="4" max="4" width="10.109375" style="3" customWidth="1"/>
    <col min="5" max="6" width="8.88671875" style="3"/>
    <col min="7" max="10" width="16.77734375" style="5" customWidth="1"/>
    <col min="11" max="11" width="20.44140625" style="3" customWidth="1"/>
    <col min="12" max="12" width="13.6640625" style="3" bestFit="1" customWidth="1"/>
    <col min="13" max="13" width="12.21875" style="3" bestFit="1" customWidth="1"/>
    <col min="14" max="14" width="13.109375" style="3" bestFit="1" customWidth="1"/>
    <col min="15" max="16384" width="8.88671875" style="3"/>
  </cols>
  <sheetData>
    <row r="1" spans="1:15" ht="60" customHeight="1">
      <c r="A1" s="385" t="s">
        <v>3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</row>
    <row r="2" spans="1:15" ht="20.100000000000001" customHeight="1">
      <c r="A2" s="17" t="s">
        <v>67</v>
      </c>
      <c r="B2" s="1"/>
      <c r="C2" s="1"/>
      <c r="D2" s="2"/>
      <c r="E2" s="1"/>
      <c r="F2" s="1"/>
      <c r="G2" s="4"/>
      <c r="H2" s="4"/>
      <c r="I2" s="4"/>
      <c r="J2" s="4"/>
      <c r="K2" s="1"/>
    </row>
    <row r="3" spans="1:15" s="9" customFormat="1" ht="26.1" customHeight="1">
      <c r="A3" s="6" t="s">
        <v>4</v>
      </c>
      <c r="B3" s="7" t="s">
        <v>5</v>
      </c>
      <c r="C3" s="386" t="s">
        <v>6</v>
      </c>
      <c r="D3" s="387"/>
      <c r="E3" s="7" t="s">
        <v>0</v>
      </c>
      <c r="F3" s="7" t="s">
        <v>1</v>
      </c>
      <c r="G3" s="8" t="s">
        <v>7</v>
      </c>
      <c r="H3" s="8" t="s">
        <v>8</v>
      </c>
      <c r="I3" s="8" t="s">
        <v>9</v>
      </c>
      <c r="J3" s="8" t="s">
        <v>10</v>
      </c>
      <c r="K3" s="7" t="s">
        <v>2</v>
      </c>
    </row>
    <row r="4" spans="1:15" s="9" customFormat="1" ht="26.1" customHeight="1">
      <c r="A4" s="29">
        <v>1</v>
      </c>
      <c r="B4" s="29" t="s">
        <v>12</v>
      </c>
      <c r="C4" s="30"/>
      <c r="D4" s="31"/>
      <c r="E4" s="29" t="s">
        <v>11</v>
      </c>
      <c r="F4" s="29">
        <v>1</v>
      </c>
      <c r="G4" s="32">
        <v>31872339129</v>
      </c>
      <c r="H4" s="32">
        <v>14622019594</v>
      </c>
      <c r="I4" s="32">
        <v>2660158622</v>
      </c>
      <c r="J4" s="32">
        <v>49154517345</v>
      </c>
      <c r="K4" s="33"/>
    </row>
    <row r="5" spans="1:15" s="9" customFormat="1" ht="26.1" customHeight="1">
      <c r="A5" s="34">
        <v>2</v>
      </c>
      <c r="B5" s="34" t="s">
        <v>37</v>
      </c>
      <c r="C5" s="35"/>
      <c r="D5" s="36"/>
      <c r="E5" s="34" t="s">
        <v>11</v>
      </c>
      <c r="F5" s="34">
        <v>1</v>
      </c>
      <c r="G5" s="37">
        <v>1486474196</v>
      </c>
      <c r="H5" s="37">
        <v>239874974</v>
      </c>
      <c r="I5" s="37">
        <v>180660327</v>
      </c>
      <c r="J5" s="37">
        <v>1907009497</v>
      </c>
      <c r="K5" s="38"/>
    </row>
    <row r="6" spans="1:15" s="9" customFormat="1" ht="26.1" customHeight="1">
      <c r="A6" s="34">
        <v>3</v>
      </c>
      <c r="B6" s="34" t="s">
        <v>38</v>
      </c>
      <c r="C6" s="35"/>
      <c r="D6" s="36"/>
      <c r="E6" s="34" t="s">
        <v>11</v>
      </c>
      <c r="F6" s="34">
        <v>1</v>
      </c>
      <c r="G6" s="37">
        <v>3381483491</v>
      </c>
      <c r="H6" s="37">
        <v>789435010</v>
      </c>
      <c r="I6" s="37">
        <v>66280520</v>
      </c>
      <c r="J6" s="37">
        <v>4237199021</v>
      </c>
      <c r="K6" s="38"/>
    </row>
    <row r="7" spans="1:15" s="9" customFormat="1" ht="26.1" customHeight="1">
      <c r="A7" s="34">
        <v>4</v>
      </c>
      <c r="B7" s="34" t="s">
        <v>13</v>
      </c>
      <c r="C7" s="35"/>
      <c r="D7" s="36"/>
      <c r="E7" s="34" t="s">
        <v>11</v>
      </c>
      <c r="F7" s="34">
        <v>1</v>
      </c>
      <c r="G7" s="37">
        <v>20297240574</v>
      </c>
      <c r="H7" s="37">
        <v>6527087760</v>
      </c>
      <c r="I7" s="37"/>
      <c r="J7" s="37">
        <v>26824328334</v>
      </c>
      <c r="K7" s="38"/>
    </row>
    <row r="8" spans="1:15" s="9" customFormat="1" ht="26.1" customHeight="1">
      <c r="A8" s="34">
        <v>5</v>
      </c>
      <c r="B8" s="34" t="s">
        <v>14</v>
      </c>
      <c r="C8" s="35"/>
      <c r="D8" s="36"/>
      <c r="E8" s="34" t="s">
        <v>11</v>
      </c>
      <c r="F8" s="34">
        <v>1</v>
      </c>
      <c r="G8" s="37">
        <v>12204687157</v>
      </c>
      <c r="H8" s="37">
        <v>1801923393</v>
      </c>
      <c r="I8" s="37"/>
      <c r="J8" s="37">
        <v>14006610550</v>
      </c>
      <c r="K8" s="38"/>
      <c r="L8" s="73"/>
      <c r="M8" s="73"/>
      <c r="N8" s="73"/>
      <c r="O8" s="73"/>
    </row>
    <row r="9" spans="1:15" s="9" customFormat="1" ht="26.1" customHeight="1">
      <c r="A9" s="34">
        <v>6</v>
      </c>
      <c r="B9" s="34" t="s">
        <v>15</v>
      </c>
      <c r="C9" s="35"/>
      <c r="D9" s="36"/>
      <c r="E9" s="34" t="s">
        <v>11</v>
      </c>
      <c r="F9" s="34">
        <v>1</v>
      </c>
      <c r="G9" s="37">
        <v>5826823865</v>
      </c>
      <c r="H9" s="37">
        <v>988075656</v>
      </c>
      <c r="I9" s="37"/>
      <c r="J9" s="37">
        <v>6814899521</v>
      </c>
      <c r="K9" s="38"/>
      <c r="L9" s="73"/>
      <c r="M9" s="73"/>
      <c r="N9" s="73"/>
      <c r="O9" s="73"/>
    </row>
    <row r="10" spans="1:15" s="9" customFormat="1" ht="26.1" customHeight="1">
      <c r="A10" s="39">
        <v>7</v>
      </c>
      <c r="B10" s="39" t="s">
        <v>16</v>
      </c>
      <c r="C10" s="40"/>
      <c r="D10" s="41"/>
      <c r="E10" s="39" t="s">
        <v>11</v>
      </c>
      <c r="F10" s="39">
        <v>1</v>
      </c>
      <c r="G10" s="42">
        <v>256014098</v>
      </c>
      <c r="H10" s="42">
        <v>304322915</v>
      </c>
      <c r="I10" s="42"/>
      <c r="J10" s="42">
        <v>560337013</v>
      </c>
      <c r="K10" s="43"/>
      <c r="L10" s="73"/>
      <c r="M10" s="73"/>
      <c r="N10" s="73"/>
      <c r="O10" s="73"/>
    </row>
    <row r="11" spans="1:15" s="9" customFormat="1" ht="26.1" customHeight="1">
      <c r="A11" s="11"/>
      <c r="B11" s="11" t="s">
        <v>17</v>
      </c>
      <c r="C11" s="12"/>
      <c r="D11" s="13"/>
      <c r="E11" s="11"/>
      <c r="F11" s="14"/>
      <c r="G11" s="15">
        <v>75325062510</v>
      </c>
      <c r="H11" s="15">
        <v>25272739302</v>
      </c>
      <c r="I11" s="15">
        <v>2907099469</v>
      </c>
      <c r="J11" s="15">
        <v>103504901281</v>
      </c>
      <c r="K11" s="16"/>
      <c r="L11" s="74"/>
      <c r="M11" s="74"/>
    </row>
    <row r="12" spans="1:15" s="9" customFormat="1" ht="26.1" customHeight="1">
      <c r="A12" s="29">
        <v>1</v>
      </c>
      <c r="B12" s="29" t="s">
        <v>34</v>
      </c>
      <c r="C12" s="44" t="s">
        <v>36</v>
      </c>
      <c r="D12" s="45">
        <v>8.4000000000000005E-2</v>
      </c>
      <c r="E12" s="29" t="s">
        <v>11</v>
      </c>
      <c r="F12" s="29">
        <v>1</v>
      </c>
      <c r="G12" s="32"/>
      <c r="H12" s="32">
        <v>2122910101</v>
      </c>
      <c r="I12" s="32"/>
      <c r="J12" s="32">
        <v>2122910101</v>
      </c>
      <c r="K12" s="33"/>
    </row>
    <row r="13" spans="1:15" s="9" customFormat="1" ht="26.1" customHeight="1">
      <c r="A13" s="34">
        <v>2</v>
      </c>
      <c r="B13" s="34" t="s">
        <v>18</v>
      </c>
      <c r="C13" s="46" t="s">
        <v>19</v>
      </c>
      <c r="D13" s="47">
        <v>3.5999999999999997E-2</v>
      </c>
      <c r="E13" s="34" t="s">
        <v>11</v>
      </c>
      <c r="F13" s="34">
        <v>1</v>
      </c>
      <c r="G13" s="37"/>
      <c r="H13" s="37"/>
      <c r="I13" s="37">
        <v>986243378</v>
      </c>
      <c r="J13" s="37">
        <v>986243378</v>
      </c>
      <c r="K13" s="38"/>
    </row>
    <row r="14" spans="1:15" s="9" customFormat="1" ht="26.1" customHeight="1">
      <c r="A14" s="34">
        <v>3</v>
      </c>
      <c r="B14" s="34" t="s">
        <v>20</v>
      </c>
      <c r="C14" s="46" t="s">
        <v>19</v>
      </c>
      <c r="D14" s="47">
        <v>1.24E-2</v>
      </c>
      <c r="E14" s="34" t="s">
        <v>11</v>
      </c>
      <c r="F14" s="34">
        <v>1</v>
      </c>
      <c r="G14" s="37"/>
      <c r="H14" s="37"/>
      <c r="I14" s="37">
        <v>339706052</v>
      </c>
      <c r="J14" s="37">
        <v>339706052</v>
      </c>
      <c r="K14" s="38"/>
    </row>
    <row r="15" spans="1:15" s="9" customFormat="1" ht="26.1" customHeight="1">
      <c r="A15" s="34">
        <v>4</v>
      </c>
      <c r="B15" s="34" t="s">
        <v>21</v>
      </c>
      <c r="C15" s="46" t="s">
        <v>22</v>
      </c>
      <c r="D15" s="47">
        <v>1.7000000000000001E-2</v>
      </c>
      <c r="E15" s="34" t="s">
        <v>11</v>
      </c>
      <c r="F15" s="34">
        <v>1</v>
      </c>
      <c r="G15" s="37"/>
      <c r="H15" s="37"/>
      <c r="I15" s="37">
        <v>429636568</v>
      </c>
      <c r="J15" s="37">
        <v>429636568</v>
      </c>
      <c r="K15" s="38"/>
    </row>
    <row r="16" spans="1:15" s="9" customFormat="1" ht="26.1" customHeight="1">
      <c r="A16" s="34">
        <v>5</v>
      </c>
      <c r="B16" s="34" t="s">
        <v>23</v>
      </c>
      <c r="C16" s="46" t="s">
        <v>24</v>
      </c>
      <c r="D16" s="47">
        <v>6.5500000000000003E-2</v>
      </c>
      <c r="E16" s="34" t="s">
        <v>11</v>
      </c>
      <c r="F16" s="34">
        <v>1</v>
      </c>
      <c r="G16" s="37"/>
      <c r="H16" s="37"/>
      <c r="I16" s="37">
        <v>28141195</v>
      </c>
      <c r="J16" s="37">
        <v>28141195</v>
      </c>
      <c r="K16" s="38"/>
    </row>
    <row r="17" spans="1:11" s="9" customFormat="1" ht="26.1" customHeight="1">
      <c r="A17" s="34">
        <v>6</v>
      </c>
      <c r="B17" s="34" t="s">
        <v>25</v>
      </c>
      <c r="C17" s="46" t="s">
        <v>22</v>
      </c>
      <c r="D17" s="47">
        <v>2.4899999999999999E-2</v>
      </c>
      <c r="E17" s="34" t="s">
        <v>11</v>
      </c>
      <c r="F17" s="34">
        <v>1</v>
      </c>
      <c r="G17" s="37"/>
      <c r="H17" s="37"/>
      <c r="I17" s="37">
        <v>629291208</v>
      </c>
      <c r="J17" s="37">
        <v>629291208</v>
      </c>
      <c r="K17" s="38"/>
    </row>
    <row r="18" spans="1:11" s="9" customFormat="1" ht="26.1" customHeight="1">
      <c r="A18" s="34">
        <v>7</v>
      </c>
      <c r="B18" s="34" t="s">
        <v>26</v>
      </c>
      <c r="C18" s="46" t="s">
        <v>22</v>
      </c>
      <c r="D18" s="47">
        <v>2.3E-2</v>
      </c>
      <c r="E18" s="34" t="s">
        <v>11</v>
      </c>
      <c r="F18" s="34">
        <v>1</v>
      </c>
      <c r="G18" s="37"/>
      <c r="H18" s="37"/>
      <c r="I18" s="37">
        <v>581273003</v>
      </c>
      <c r="J18" s="37">
        <v>581273003</v>
      </c>
      <c r="K18" s="48"/>
    </row>
    <row r="19" spans="1:11" s="9" customFormat="1" ht="26.1" customHeight="1">
      <c r="A19" s="34">
        <v>8</v>
      </c>
      <c r="B19" s="34" t="s">
        <v>27</v>
      </c>
      <c r="C19" s="46" t="s">
        <v>28</v>
      </c>
      <c r="D19" s="47">
        <v>1.8800000000000001E-2</v>
      </c>
      <c r="E19" s="34" t="s">
        <v>11</v>
      </c>
      <c r="F19" s="34">
        <v>1</v>
      </c>
      <c r="G19" s="37"/>
      <c r="H19" s="37"/>
      <c r="I19" s="37">
        <v>1891238674</v>
      </c>
      <c r="J19" s="37">
        <v>1891238674</v>
      </c>
      <c r="K19" s="38"/>
    </row>
    <row r="20" spans="1:11" s="9" customFormat="1" ht="26.1" customHeight="1">
      <c r="A20" s="34">
        <v>9</v>
      </c>
      <c r="B20" s="34" t="s">
        <v>29</v>
      </c>
      <c r="C20" s="46" t="s">
        <v>30</v>
      </c>
      <c r="D20" s="47">
        <v>5.0000000000000001E-3</v>
      </c>
      <c r="E20" s="34" t="s">
        <v>11</v>
      </c>
      <c r="F20" s="34">
        <v>1</v>
      </c>
      <c r="G20" s="37"/>
      <c r="H20" s="37"/>
      <c r="I20" s="37">
        <v>517524506</v>
      </c>
      <c r="J20" s="37">
        <v>517524506</v>
      </c>
      <c r="K20" s="38"/>
    </row>
    <row r="21" spans="1:11" s="9" customFormat="1" ht="26.1" customHeight="1">
      <c r="A21" s="34">
        <v>10</v>
      </c>
      <c r="B21" s="34" t="s">
        <v>39</v>
      </c>
      <c r="C21" s="46" t="s">
        <v>41</v>
      </c>
      <c r="D21" s="47">
        <v>0</v>
      </c>
      <c r="E21" s="34" t="s">
        <v>11</v>
      </c>
      <c r="F21" s="34">
        <v>1</v>
      </c>
      <c r="G21" s="37"/>
      <c r="H21" s="37"/>
      <c r="I21" s="37"/>
      <c r="J21" s="37"/>
      <c r="K21" s="38"/>
    </row>
    <row r="22" spans="1:11" s="9" customFormat="1" ht="26.1" customHeight="1" outlineLevel="1">
      <c r="A22" s="39">
        <v>11</v>
      </c>
      <c r="B22" s="39" t="s">
        <v>40</v>
      </c>
      <c r="C22" s="46" t="s">
        <v>42</v>
      </c>
      <c r="D22" s="72">
        <v>0</v>
      </c>
      <c r="E22" s="34" t="s">
        <v>11</v>
      </c>
      <c r="F22" s="34">
        <v>1</v>
      </c>
      <c r="G22" s="42"/>
      <c r="H22" s="42"/>
      <c r="I22" s="42"/>
      <c r="J22" s="42"/>
      <c r="K22" s="56"/>
    </row>
    <row r="23" spans="1:11" s="9" customFormat="1" ht="26.1" customHeight="1">
      <c r="A23" s="11"/>
      <c r="B23" s="11" t="s">
        <v>17</v>
      </c>
      <c r="C23" s="12"/>
      <c r="D23" s="13"/>
      <c r="E23" s="11"/>
      <c r="F23" s="14"/>
      <c r="G23" s="15">
        <v>0</v>
      </c>
      <c r="H23" s="15">
        <v>2122910101</v>
      </c>
      <c r="I23" s="15">
        <v>5403054584</v>
      </c>
      <c r="J23" s="15">
        <v>7525964685</v>
      </c>
      <c r="K23" s="16"/>
    </row>
    <row r="24" spans="1:11" s="9" customFormat="1" ht="26.1" customHeight="1">
      <c r="A24" s="50"/>
      <c r="B24" s="50" t="s">
        <v>32</v>
      </c>
      <c r="C24" s="51"/>
      <c r="D24" s="52"/>
      <c r="E24" s="50"/>
      <c r="F24" s="53"/>
      <c r="G24" s="54">
        <v>75325062510</v>
      </c>
      <c r="H24" s="54">
        <v>27395649403</v>
      </c>
      <c r="I24" s="54">
        <v>8310154053</v>
      </c>
      <c r="J24" s="54">
        <v>111030865966</v>
      </c>
      <c r="K24" s="55"/>
    </row>
    <row r="25" spans="1:11" s="9" customFormat="1" ht="26.1" customHeight="1" thickBot="1">
      <c r="A25" s="10"/>
      <c r="B25" s="10" t="s">
        <v>33</v>
      </c>
      <c r="C25" s="18"/>
      <c r="D25" s="19"/>
      <c r="E25" s="10"/>
      <c r="F25" s="20"/>
      <c r="G25" s="21">
        <v>7532506251</v>
      </c>
      <c r="H25" s="21">
        <v>2739564940</v>
      </c>
      <c r="I25" s="21">
        <v>831015405</v>
      </c>
      <c r="J25" s="21">
        <v>11103086596</v>
      </c>
      <c r="K25" s="22"/>
    </row>
    <row r="26" spans="1:11" s="9" customFormat="1" ht="26.1" customHeight="1" thickBot="1">
      <c r="A26" s="23"/>
      <c r="B26" s="24" t="s">
        <v>31</v>
      </c>
      <c r="C26" s="25"/>
      <c r="D26" s="26"/>
      <c r="E26" s="24"/>
      <c r="F26" s="27"/>
      <c r="G26" s="28">
        <v>82857568761</v>
      </c>
      <c r="H26" s="28">
        <v>30135214343</v>
      </c>
      <c r="I26" s="28">
        <v>9141169458</v>
      </c>
      <c r="J26" s="28">
        <v>122133952562</v>
      </c>
      <c r="K26" s="49" t="s">
        <v>35</v>
      </c>
    </row>
  </sheetData>
  <mergeCells count="2">
    <mergeCell ref="A1:K1"/>
    <mergeCell ref="C3:D3"/>
  </mergeCells>
  <phoneticPr fontId="26" type="noConversion"/>
  <pageMargins left="0.70866141732283472" right="3.937007874015748E-2" top="0.39370078740157483" bottom="0.39370078740157483" header="0.31496062992125984" footer="0.31496062992125984"/>
  <pageSetup paperSize="9" scale="70" orientation="landscape" blackAndWhite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O26"/>
  <sheetViews>
    <sheetView view="pageBreakPreview" zoomScale="90" zoomScaleNormal="90" zoomScaleSheetLayoutView="90" workbookViewId="0">
      <selection activeCell="A5" sqref="A5:O8"/>
    </sheetView>
  </sheetViews>
  <sheetFormatPr defaultColWidth="7.88671875" defaultRowHeight="16.5"/>
  <cols>
    <col min="1" max="13" width="7" style="75" customWidth="1"/>
    <col min="14" max="256" width="7.88671875" style="75"/>
    <col min="257" max="269" width="7" style="75" customWidth="1"/>
    <col min="270" max="512" width="7.88671875" style="75"/>
    <col min="513" max="525" width="7" style="75" customWidth="1"/>
    <col min="526" max="768" width="7.88671875" style="75"/>
    <col min="769" max="781" width="7" style="75" customWidth="1"/>
    <col min="782" max="1024" width="7.88671875" style="75"/>
    <col min="1025" max="1037" width="7" style="75" customWidth="1"/>
    <col min="1038" max="1280" width="7.88671875" style="75"/>
    <col min="1281" max="1293" width="7" style="75" customWidth="1"/>
    <col min="1294" max="1536" width="7.88671875" style="75"/>
    <col min="1537" max="1549" width="7" style="75" customWidth="1"/>
    <col min="1550" max="1792" width="7.88671875" style="75"/>
    <col min="1793" max="1805" width="7" style="75" customWidth="1"/>
    <col min="1806" max="2048" width="7.88671875" style="75"/>
    <col min="2049" max="2061" width="7" style="75" customWidth="1"/>
    <col min="2062" max="2304" width="7.88671875" style="75"/>
    <col min="2305" max="2317" width="7" style="75" customWidth="1"/>
    <col min="2318" max="2560" width="7.88671875" style="75"/>
    <col min="2561" max="2573" width="7" style="75" customWidth="1"/>
    <col min="2574" max="2816" width="7.88671875" style="75"/>
    <col min="2817" max="2829" width="7" style="75" customWidth="1"/>
    <col min="2830" max="3072" width="7.88671875" style="75"/>
    <col min="3073" max="3085" width="7" style="75" customWidth="1"/>
    <col min="3086" max="3328" width="7.88671875" style="75"/>
    <col min="3329" max="3341" width="7" style="75" customWidth="1"/>
    <col min="3342" max="3584" width="7.88671875" style="75"/>
    <col min="3585" max="3597" width="7" style="75" customWidth="1"/>
    <col min="3598" max="3840" width="7.88671875" style="75"/>
    <col min="3841" max="3853" width="7" style="75" customWidth="1"/>
    <col min="3854" max="4096" width="7.88671875" style="75"/>
    <col min="4097" max="4109" width="7" style="75" customWidth="1"/>
    <col min="4110" max="4352" width="7.88671875" style="75"/>
    <col min="4353" max="4365" width="7" style="75" customWidth="1"/>
    <col min="4366" max="4608" width="7.88671875" style="75"/>
    <col min="4609" max="4621" width="7" style="75" customWidth="1"/>
    <col min="4622" max="4864" width="7.88671875" style="75"/>
    <col min="4865" max="4877" width="7" style="75" customWidth="1"/>
    <col min="4878" max="5120" width="7.88671875" style="75"/>
    <col min="5121" max="5133" width="7" style="75" customWidth="1"/>
    <col min="5134" max="5376" width="7.88671875" style="75"/>
    <col min="5377" max="5389" width="7" style="75" customWidth="1"/>
    <col min="5390" max="5632" width="7.88671875" style="75"/>
    <col min="5633" max="5645" width="7" style="75" customWidth="1"/>
    <col min="5646" max="5888" width="7.88671875" style="75"/>
    <col min="5889" max="5901" width="7" style="75" customWidth="1"/>
    <col min="5902" max="6144" width="7.88671875" style="75"/>
    <col min="6145" max="6157" width="7" style="75" customWidth="1"/>
    <col min="6158" max="6400" width="7.88671875" style="75"/>
    <col min="6401" max="6413" width="7" style="75" customWidth="1"/>
    <col min="6414" max="6656" width="7.88671875" style="75"/>
    <col min="6657" max="6669" width="7" style="75" customWidth="1"/>
    <col min="6670" max="6912" width="7.88671875" style="75"/>
    <col min="6913" max="6925" width="7" style="75" customWidth="1"/>
    <col min="6926" max="7168" width="7.88671875" style="75"/>
    <col min="7169" max="7181" width="7" style="75" customWidth="1"/>
    <col min="7182" max="7424" width="7.88671875" style="75"/>
    <col min="7425" max="7437" width="7" style="75" customWidth="1"/>
    <col min="7438" max="7680" width="7.88671875" style="75"/>
    <col min="7681" max="7693" width="7" style="75" customWidth="1"/>
    <col min="7694" max="7936" width="7.88671875" style="75"/>
    <col min="7937" max="7949" width="7" style="75" customWidth="1"/>
    <col min="7950" max="8192" width="7.88671875" style="75"/>
    <col min="8193" max="8205" width="7" style="75" customWidth="1"/>
    <col min="8206" max="8448" width="7.88671875" style="75"/>
    <col min="8449" max="8461" width="7" style="75" customWidth="1"/>
    <col min="8462" max="8704" width="7.88671875" style="75"/>
    <col min="8705" max="8717" width="7" style="75" customWidth="1"/>
    <col min="8718" max="8960" width="7.88671875" style="75"/>
    <col min="8961" max="8973" width="7" style="75" customWidth="1"/>
    <col min="8974" max="9216" width="7.88671875" style="75"/>
    <col min="9217" max="9229" width="7" style="75" customWidth="1"/>
    <col min="9230" max="9472" width="7.88671875" style="75"/>
    <col min="9473" max="9485" width="7" style="75" customWidth="1"/>
    <col min="9486" max="9728" width="7.88671875" style="75"/>
    <col min="9729" max="9741" width="7" style="75" customWidth="1"/>
    <col min="9742" max="9984" width="7.88671875" style="75"/>
    <col min="9985" max="9997" width="7" style="75" customWidth="1"/>
    <col min="9998" max="10240" width="7.88671875" style="75"/>
    <col min="10241" max="10253" width="7" style="75" customWidth="1"/>
    <col min="10254" max="10496" width="7.88671875" style="75"/>
    <col min="10497" max="10509" width="7" style="75" customWidth="1"/>
    <col min="10510" max="10752" width="7.88671875" style="75"/>
    <col min="10753" max="10765" width="7" style="75" customWidth="1"/>
    <col min="10766" max="11008" width="7.88671875" style="75"/>
    <col min="11009" max="11021" width="7" style="75" customWidth="1"/>
    <col min="11022" max="11264" width="7.88671875" style="75"/>
    <col min="11265" max="11277" width="7" style="75" customWidth="1"/>
    <col min="11278" max="11520" width="7.88671875" style="75"/>
    <col min="11521" max="11533" width="7" style="75" customWidth="1"/>
    <col min="11534" max="11776" width="7.88671875" style="75"/>
    <col min="11777" max="11789" width="7" style="75" customWidth="1"/>
    <col min="11790" max="12032" width="7.88671875" style="75"/>
    <col min="12033" max="12045" width="7" style="75" customWidth="1"/>
    <col min="12046" max="12288" width="7.88671875" style="75"/>
    <col min="12289" max="12301" width="7" style="75" customWidth="1"/>
    <col min="12302" max="12544" width="7.88671875" style="75"/>
    <col min="12545" max="12557" width="7" style="75" customWidth="1"/>
    <col min="12558" max="12800" width="7.88671875" style="75"/>
    <col min="12801" max="12813" width="7" style="75" customWidth="1"/>
    <col min="12814" max="13056" width="7.88671875" style="75"/>
    <col min="13057" max="13069" width="7" style="75" customWidth="1"/>
    <col min="13070" max="13312" width="7.88671875" style="75"/>
    <col min="13313" max="13325" width="7" style="75" customWidth="1"/>
    <col min="13326" max="13568" width="7.88671875" style="75"/>
    <col min="13569" max="13581" width="7" style="75" customWidth="1"/>
    <col min="13582" max="13824" width="7.88671875" style="75"/>
    <col min="13825" max="13837" width="7" style="75" customWidth="1"/>
    <col min="13838" max="14080" width="7.88671875" style="75"/>
    <col min="14081" max="14093" width="7" style="75" customWidth="1"/>
    <col min="14094" max="14336" width="7.88671875" style="75"/>
    <col min="14337" max="14349" width="7" style="75" customWidth="1"/>
    <col min="14350" max="14592" width="7.88671875" style="75"/>
    <col min="14593" max="14605" width="7" style="75" customWidth="1"/>
    <col min="14606" max="14848" width="7.88671875" style="75"/>
    <col min="14849" max="14861" width="7" style="75" customWidth="1"/>
    <col min="14862" max="15104" width="7.88671875" style="75"/>
    <col min="15105" max="15117" width="7" style="75" customWidth="1"/>
    <col min="15118" max="15360" width="7.88671875" style="75"/>
    <col min="15361" max="15373" width="7" style="75" customWidth="1"/>
    <col min="15374" max="15616" width="7.88671875" style="75"/>
    <col min="15617" max="15629" width="7" style="75" customWidth="1"/>
    <col min="15630" max="15872" width="7.88671875" style="75"/>
    <col min="15873" max="15885" width="7" style="75" customWidth="1"/>
    <col min="15886" max="16128" width="7.88671875" style="75"/>
    <col min="16129" max="16141" width="7" style="75" customWidth="1"/>
    <col min="16142" max="16384" width="7.88671875" style="75"/>
  </cols>
  <sheetData>
    <row r="5" spans="1:15">
      <c r="A5" s="389" t="s">
        <v>801</v>
      </c>
      <c r="B5" s="389"/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</row>
    <row r="6" spans="1:15">
      <c r="A6" s="389"/>
      <c r="B6" s="389"/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</row>
    <row r="7" spans="1:15">
      <c r="A7" s="390" t="s">
        <v>733</v>
      </c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</row>
    <row r="8" spans="1:15">
      <c r="A8" s="390"/>
      <c r="B8" s="390"/>
      <c r="C8" s="390"/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0"/>
      <c r="O8" s="390"/>
    </row>
    <row r="18" spans="1:13">
      <c r="A18" s="388"/>
      <c r="B18" s="388"/>
      <c r="C18" s="388"/>
      <c r="D18" s="388"/>
      <c r="E18" s="388"/>
      <c r="F18" s="388"/>
      <c r="G18" s="388"/>
      <c r="H18" s="388"/>
      <c r="I18" s="388"/>
      <c r="J18" s="388"/>
      <c r="K18" s="388"/>
      <c r="L18" s="388"/>
      <c r="M18" s="388"/>
    </row>
    <row r="19" spans="1:13">
      <c r="A19" s="388"/>
      <c r="B19" s="388"/>
      <c r="C19" s="388"/>
      <c r="D19" s="388"/>
      <c r="E19" s="388"/>
      <c r="F19" s="388"/>
      <c r="G19" s="388"/>
      <c r="H19" s="388"/>
      <c r="I19" s="388"/>
      <c r="J19" s="388"/>
      <c r="K19" s="388"/>
      <c r="L19" s="388"/>
      <c r="M19" s="388"/>
    </row>
    <row r="20" spans="1:13">
      <c r="A20" s="388"/>
      <c r="B20" s="388"/>
      <c r="C20" s="388"/>
      <c r="D20" s="388"/>
      <c r="E20" s="388"/>
      <c r="F20" s="388"/>
      <c r="G20" s="388"/>
      <c r="H20" s="388"/>
      <c r="I20" s="388"/>
      <c r="J20" s="388"/>
      <c r="K20" s="388"/>
      <c r="L20" s="388"/>
      <c r="M20" s="388"/>
    </row>
    <row r="21" spans="1:13">
      <c r="A21" s="388"/>
      <c r="B21" s="388"/>
      <c r="C21" s="388"/>
      <c r="D21" s="388"/>
      <c r="E21" s="388"/>
      <c r="F21" s="388"/>
      <c r="G21" s="388"/>
      <c r="H21" s="388"/>
      <c r="I21" s="388"/>
      <c r="J21" s="388"/>
      <c r="K21" s="388"/>
      <c r="L21" s="388"/>
      <c r="M21" s="388"/>
    </row>
    <row r="22" spans="1:13">
      <c r="A22" s="388"/>
      <c r="B22" s="388"/>
      <c r="C22" s="388"/>
      <c r="D22" s="388"/>
      <c r="E22" s="388"/>
      <c r="F22" s="388"/>
      <c r="G22" s="388"/>
      <c r="H22" s="388"/>
      <c r="I22" s="388"/>
      <c r="J22" s="388"/>
      <c r="K22" s="388"/>
      <c r="L22" s="388"/>
      <c r="M22" s="388"/>
    </row>
    <row r="23" spans="1:13">
      <c r="A23" s="388"/>
      <c r="B23" s="388"/>
      <c r="C23" s="388"/>
      <c r="D23" s="388"/>
      <c r="E23" s="388"/>
      <c r="F23" s="388"/>
      <c r="G23" s="388"/>
      <c r="H23" s="388"/>
      <c r="I23" s="388"/>
      <c r="J23" s="388"/>
      <c r="K23" s="388"/>
      <c r="L23" s="388"/>
      <c r="M23" s="388"/>
    </row>
    <row r="24" spans="1:13">
      <c r="A24" s="388"/>
      <c r="B24" s="388"/>
      <c r="C24" s="388"/>
      <c r="D24" s="388"/>
      <c r="E24" s="388"/>
      <c r="F24" s="388"/>
      <c r="G24" s="388"/>
      <c r="H24" s="388"/>
      <c r="I24" s="388"/>
      <c r="J24" s="388"/>
      <c r="K24" s="388"/>
      <c r="L24" s="388"/>
      <c r="M24" s="388"/>
    </row>
    <row r="25" spans="1:13">
      <c r="A25" s="388"/>
      <c r="B25" s="388"/>
      <c r="C25" s="388"/>
      <c r="D25" s="388"/>
      <c r="E25" s="388"/>
      <c r="F25" s="388"/>
      <c r="G25" s="388"/>
      <c r="H25" s="388"/>
      <c r="I25" s="388"/>
      <c r="J25" s="388"/>
      <c r="K25" s="388"/>
      <c r="L25" s="388"/>
      <c r="M25" s="388"/>
    </row>
    <row r="26" spans="1:13">
      <c r="A26" s="388"/>
      <c r="B26" s="388"/>
      <c r="C26" s="388"/>
      <c r="D26" s="388"/>
      <c r="E26" s="388"/>
      <c r="F26" s="388"/>
      <c r="G26" s="388"/>
      <c r="H26" s="388"/>
      <c r="I26" s="388"/>
      <c r="J26" s="388"/>
      <c r="K26" s="388"/>
      <c r="L26" s="388"/>
      <c r="M26" s="388"/>
    </row>
  </sheetData>
  <mergeCells count="7">
    <mergeCell ref="A25:M26"/>
    <mergeCell ref="A5:O6"/>
    <mergeCell ref="A7:O8"/>
    <mergeCell ref="A18:M18"/>
    <mergeCell ref="A19:M20"/>
    <mergeCell ref="A21:M22"/>
    <mergeCell ref="A23:M24"/>
  </mergeCells>
  <phoneticPr fontId="15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view="pageBreakPreview" zoomScale="85" zoomScaleNormal="85" zoomScaleSheetLayoutView="85" workbookViewId="0">
      <selection activeCell="D27" sqref="D27"/>
    </sheetView>
  </sheetViews>
  <sheetFormatPr defaultRowHeight="16.5"/>
  <cols>
    <col min="1" max="2" width="4.77734375" style="247" customWidth="1"/>
    <col min="3" max="3" width="35.77734375" style="247" customWidth="1"/>
    <col min="4" max="4" width="25.77734375" style="251" customWidth="1"/>
    <col min="5" max="5" width="55.77734375" style="251" customWidth="1"/>
    <col min="6" max="6" width="30.77734375" style="247" customWidth="1"/>
    <col min="7" max="255" width="8.88671875" style="247"/>
    <col min="256" max="256" width="0" style="247" hidden="1" customWidth="1"/>
    <col min="257" max="258" width="4.77734375" style="247" customWidth="1"/>
    <col min="259" max="259" width="35.77734375" style="247" customWidth="1"/>
    <col min="260" max="260" width="25.77734375" style="247" customWidth="1"/>
    <col min="261" max="261" width="55.77734375" style="247" customWidth="1"/>
    <col min="262" max="262" width="30.77734375" style="247" customWidth="1"/>
    <col min="263" max="511" width="8.88671875" style="247"/>
    <col min="512" max="512" width="0" style="247" hidden="1" customWidth="1"/>
    <col min="513" max="514" width="4.77734375" style="247" customWidth="1"/>
    <col min="515" max="515" width="35.77734375" style="247" customWidth="1"/>
    <col min="516" max="516" width="25.77734375" style="247" customWidth="1"/>
    <col min="517" max="517" width="55.77734375" style="247" customWidth="1"/>
    <col min="518" max="518" width="30.77734375" style="247" customWidth="1"/>
    <col min="519" max="767" width="8.88671875" style="247"/>
    <col min="768" max="768" width="0" style="247" hidden="1" customWidth="1"/>
    <col min="769" max="770" width="4.77734375" style="247" customWidth="1"/>
    <col min="771" max="771" width="35.77734375" style="247" customWidth="1"/>
    <col min="772" max="772" width="25.77734375" style="247" customWidth="1"/>
    <col min="773" max="773" width="55.77734375" style="247" customWidth="1"/>
    <col min="774" max="774" width="30.77734375" style="247" customWidth="1"/>
    <col min="775" max="1023" width="8.88671875" style="247"/>
    <col min="1024" max="1024" width="0" style="247" hidden="1" customWidth="1"/>
    <col min="1025" max="1026" width="4.77734375" style="247" customWidth="1"/>
    <col min="1027" max="1027" width="35.77734375" style="247" customWidth="1"/>
    <col min="1028" max="1028" width="25.77734375" style="247" customWidth="1"/>
    <col min="1029" max="1029" width="55.77734375" style="247" customWidth="1"/>
    <col min="1030" max="1030" width="30.77734375" style="247" customWidth="1"/>
    <col min="1031" max="1279" width="8.88671875" style="247"/>
    <col min="1280" max="1280" width="0" style="247" hidden="1" customWidth="1"/>
    <col min="1281" max="1282" width="4.77734375" style="247" customWidth="1"/>
    <col min="1283" max="1283" width="35.77734375" style="247" customWidth="1"/>
    <col min="1284" max="1284" width="25.77734375" style="247" customWidth="1"/>
    <col min="1285" max="1285" width="55.77734375" style="247" customWidth="1"/>
    <col min="1286" max="1286" width="30.77734375" style="247" customWidth="1"/>
    <col min="1287" max="1535" width="8.88671875" style="247"/>
    <col min="1536" max="1536" width="0" style="247" hidden="1" customWidth="1"/>
    <col min="1537" max="1538" width="4.77734375" style="247" customWidth="1"/>
    <col min="1539" max="1539" width="35.77734375" style="247" customWidth="1"/>
    <col min="1540" max="1540" width="25.77734375" style="247" customWidth="1"/>
    <col min="1541" max="1541" width="55.77734375" style="247" customWidth="1"/>
    <col min="1542" max="1542" width="30.77734375" style="247" customWidth="1"/>
    <col min="1543" max="1791" width="8.88671875" style="247"/>
    <col min="1792" max="1792" width="0" style="247" hidden="1" customWidth="1"/>
    <col min="1793" max="1794" width="4.77734375" style="247" customWidth="1"/>
    <col min="1795" max="1795" width="35.77734375" style="247" customWidth="1"/>
    <col min="1796" max="1796" width="25.77734375" style="247" customWidth="1"/>
    <col min="1797" max="1797" width="55.77734375" style="247" customWidth="1"/>
    <col min="1798" max="1798" width="30.77734375" style="247" customWidth="1"/>
    <col min="1799" max="2047" width="8.88671875" style="247"/>
    <col min="2048" max="2048" width="0" style="247" hidden="1" customWidth="1"/>
    <col min="2049" max="2050" width="4.77734375" style="247" customWidth="1"/>
    <col min="2051" max="2051" width="35.77734375" style="247" customWidth="1"/>
    <col min="2052" max="2052" width="25.77734375" style="247" customWidth="1"/>
    <col min="2053" max="2053" width="55.77734375" style="247" customWidth="1"/>
    <col min="2054" max="2054" width="30.77734375" style="247" customWidth="1"/>
    <col min="2055" max="2303" width="8.88671875" style="247"/>
    <col min="2304" max="2304" width="0" style="247" hidden="1" customWidth="1"/>
    <col min="2305" max="2306" width="4.77734375" style="247" customWidth="1"/>
    <col min="2307" max="2307" width="35.77734375" style="247" customWidth="1"/>
    <col min="2308" max="2308" width="25.77734375" style="247" customWidth="1"/>
    <col min="2309" max="2309" width="55.77734375" style="247" customWidth="1"/>
    <col min="2310" max="2310" width="30.77734375" style="247" customWidth="1"/>
    <col min="2311" max="2559" width="8.88671875" style="247"/>
    <col min="2560" max="2560" width="0" style="247" hidden="1" customWidth="1"/>
    <col min="2561" max="2562" width="4.77734375" style="247" customWidth="1"/>
    <col min="2563" max="2563" width="35.77734375" style="247" customWidth="1"/>
    <col min="2564" max="2564" width="25.77734375" style="247" customWidth="1"/>
    <col min="2565" max="2565" width="55.77734375" style="247" customWidth="1"/>
    <col min="2566" max="2566" width="30.77734375" style="247" customWidth="1"/>
    <col min="2567" max="2815" width="8.88671875" style="247"/>
    <col min="2816" max="2816" width="0" style="247" hidden="1" customWidth="1"/>
    <col min="2817" max="2818" width="4.77734375" style="247" customWidth="1"/>
    <col min="2819" max="2819" width="35.77734375" style="247" customWidth="1"/>
    <col min="2820" max="2820" width="25.77734375" style="247" customWidth="1"/>
    <col min="2821" max="2821" width="55.77734375" style="247" customWidth="1"/>
    <col min="2822" max="2822" width="30.77734375" style="247" customWidth="1"/>
    <col min="2823" max="3071" width="8.88671875" style="247"/>
    <col min="3072" max="3072" width="0" style="247" hidden="1" customWidth="1"/>
    <col min="3073" max="3074" width="4.77734375" style="247" customWidth="1"/>
    <col min="3075" max="3075" width="35.77734375" style="247" customWidth="1"/>
    <col min="3076" max="3076" width="25.77734375" style="247" customWidth="1"/>
    <col min="3077" max="3077" width="55.77734375" style="247" customWidth="1"/>
    <col min="3078" max="3078" width="30.77734375" style="247" customWidth="1"/>
    <col min="3079" max="3327" width="8.88671875" style="247"/>
    <col min="3328" max="3328" width="0" style="247" hidden="1" customWidth="1"/>
    <col min="3329" max="3330" width="4.77734375" style="247" customWidth="1"/>
    <col min="3331" max="3331" width="35.77734375" style="247" customWidth="1"/>
    <col min="3332" max="3332" width="25.77734375" style="247" customWidth="1"/>
    <col min="3333" max="3333" width="55.77734375" style="247" customWidth="1"/>
    <col min="3334" max="3334" width="30.77734375" style="247" customWidth="1"/>
    <col min="3335" max="3583" width="8.88671875" style="247"/>
    <col min="3584" max="3584" width="0" style="247" hidden="1" customWidth="1"/>
    <col min="3585" max="3586" width="4.77734375" style="247" customWidth="1"/>
    <col min="3587" max="3587" width="35.77734375" style="247" customWidth="1"/>
    <col min="3588" max="3588" width="25.77734375" style="247" customWidth="1"/>
    <col min="3589" max="3589" width="55.77734375" style="247" customWidth="1"/>
    <col min="3590" max="3590" width="30.77734375" style="247" customWidth="1"/>
    <col min="3591" max="3839" width="8.88671875" style="247"/>
    <col min="3840" max="3840" width="0" style="247" hidden="1" customWidth="1"/>
    <col min="3841" max="3842" width="4.77734375" style="247" customWidth="1"/>
    <col min="3843" max="3843" width="35.77734375" style="247" customWidth="1"/>
    <col min="3844" max="3844" width="25.77734375" style="247" customWidth="1"/>
    <col min="3845" max="3845" width="55.77734375" style="247" customWidth="1"/>
    <col min="3846" max="3846" width="30.77734375" style="247" customWidth="1"/>
    <col min="3847" max="4095" width="8.88671875" style="247"/>
    <col min="4096" max="4096" width="0" style="247" hidden="1" customWidth="1"/>
    <col min="4097" max="4098" width="4.77734375" style="247" customWidth="1"/>
    <col min="4099" max="4099" width="35.77734375" style="247" customWidth="1"/>
    <col min="4100" max="4100" width="25.77734375" style="247" customWidth="1"/>
    <col min="4101" max="4101" width="55.77734375" style="247" customWidth="1"/>
    <col min="4102" max="4102" width="30.77734375" style="247" customWidth="1"/>
    <col min="4103" max="4351" width="8.88671875" style="247"/>
    <col min="4352" max="4352" width="0" style="247" hidden="1" customWidth="1"/>
    <col min="4353" max="4354" width="4.77734375" style="247" customWidth="1"/>
    <col min="4355" max="4355" width="35.77734375" style="247" customWidth="1"/>
    <col min="4356" max="4356" width="25.77734375" style="247" customWidth="1"/>
    <col min="4357" max="4357" width="55.77734375" style="247" customWidth="1"/>
    <col min="4358" max="4358" width="30.77734375" style="247" customWidth="1"/>
    <col min="4359" max="4607" width="8.88671875" style="247"/>
    <col min="4608" max="4608" width="0" style="247" hidden="1" customWidth="1"/>
    <col min="4609" max="4610" width="4.77734375" style="247" customWidth="1"/>
    <col min="4611" max="4611" width="35.77734375" style="247" customWidth="1"/>
    <col min="4612" max="4612" width="25.77734375" style="247" customWidth="1"/>
    <col min="4613" max="4613" width="55.77734375" style="247" customWidth="1"/>
    <col min="4614" max="4614" width="30.77734375" style="247" customWidth="1"/>
    <col min="4615" max="4863" width="8.88671875" style="247"/>
    <col min="4864" max="4864" width="0" style="247" hidden="1" customWidth="1"/>
    <col min="4865" max="4866" width="4.77734375" style="247" customWidth="1"/>
    <col min="4867" max="4867" width="35.77734375" style="247" customWidth="1"/>
    <col min="4868" max="4868" width="25.77734375" style="247" customWidth="1"/>
    <col min="4869" max="4869" width="55.77734375" style="247" customWidth="1"/>
    <col min="4870" max="4870" width="30.77734375" style="247" customWidth="1"/>
    <col min="4871" max="5119" width="8.88671875" style="247"/>
    <col min="5120" max="5120" width="0" style="247" hidden="1" customWidth="1"/>
    <col min="5121" max="5122" width="4.77734375" style="247" customWidth="1"/>
    <col min="5123" max="5123" width="35.77734375" style="247" customWidth="1"/>
    <col min="5124" max="5124" width="25.77734375" style="247" customWidth="1"/>
    <col min="5125" max="5125" width="55.77734375" style="247" customWidth="1"/>
    <col min="5126" max="5126" width="30.77734375" style="247" customWidth="1"/>
    <col min="5127" max="5375" width="8.88671875" style="247"/>
    <col min="5376" max="5376" width="0" style="247" hidden="1" customWidth="1"/>
    <col min="5377" max="5378" width="4.77734375" style="247" customWidth="1"/>
    <col min="5379" max="5379" width="35.77734375" style="247" customWidth="1"/>
    <col min="5380" max="5380" width="25.77734375" style="247" customWidth="1"/>
    <col min="5381" max="5381" width="55.77734375" style="247" customWidth="1"/>
    <col min="5382" max="5382" width="30.77734375" style="247" customWidth="1"/>
    <col min="5383" max="5631" width="8.88671875" style="247"/>
    <col min="5632" max="5632" width="0" style="247" hidden="1" customWidth="1"/>
    <col min="5633" max="5634" width="4.77734375" style="247" customWidth="1"/>
    <col min="5635" max="5635" width="35.77734375" style="247" customWidth="1"/>
    <col min="5636" max="5636" width="25.77734375" style="247" customWidth="1"/>
    <col min="5637" max="5637" width="55.77734375" style="247" customWidth="1"/>
    <col min="5638" max="5638" width="30.77734375" style="247" customWidth="1"/>
    <col min="5639" max="5887" width="8.88671875" style="247"/>
    <col min="5888" max="5888" width="0" style="247" hidden="1" customWidth="1"/>
    <col min="5889" max="5890" width="4.77734375" style="247" customWidth="1"/>
    <col min="5891" max="5891" width="35.77734375" style="247" customWidth="1"/>
    <col min="5892" max="5892" width="25.77734375" style="247" customWidth="1"/>
    <col min="5893" max="5893" width="55.77734375" style="247" customWidth="1"/>
    <col min="5894" max="5894" width="30.77734375" style="247" customWidth="1"/>
    <col min="5895" max="6143" width="8.88671875" style="247"/>
    <col min="6144" max="6144" width="0" style="247" hidden="1" customWidth="1"/>
    <col min="6145" max="6146" width="4.77734375" style="247" customWidth="1"/>
    <col min="6147" max="6147" width="35.77734375" style="247" customWidth="1"/>
    <col min="6148" max="6148" width="25.77734375" style="247" customWidth="1"/>
    <col min="6149" max="6149" width="55.77734375" style="247" customWidth="1"/>
    <col min="6150" max="6150" width="30.77734375" style="247" customWidth="1"/>
    <col min="6151" max="6399" width="8.88671875" style="247"/>
    <col min="6400" max="6400" width="0" style="247" hidden="1" customWidth="1"/>
    <col min="6401" max="6402" width="4.77734375" style="247" customWidth="1"/>
    <col min="6403" max="6403" width="35.77734375" style="247" customWidth="1"/>
    <col min="6404" max="6404" width="25.77734375" style="247" customWidth="1"/>
    <col min="6405" max="6405" width="55.77734375" style="247" customWidth="1"/>
    <col min="6406" max="6406" width="30.77734375" style="247" customWidth="1"/>
    <col min="6407" max="6655" width="8.88671875" style="247"/>
    <col min="6656" max="6656" width="0" style="247" hidden="1" customWidth="1"/>
    <col min="6657" max="6658" width="4.77734375" style="247" customWidth="1"/>
    <col min="6659" max="6659" width="35.77734375" style="247" customWidth="1"/>
    <col min="6660" max="6660" width="25.77734375" style="247" customWidth="1"/>
    <col min="6661" max="6661" width="55.77734375" style="247" customWidth="1"/>
    <col min="6662" max="6662" width="30.77734375" style="247" customWidth="1"/>
    <col min="6663" max="6911" width="8.88671875" style="247"/>
    <col min="6912" max="6912" width="0" style="247" hidden="1" customWidth="1"/>
    <col min="6913" max="6914" width="4.77734375" style="247" customWidth="1"/>
    <col min="6915" max="6915" width="35.77734375" style="247" customWidth="1"/>
    <col min="6916" max="6916" width="25.77734375" style="247" customWidth="1"/>
    <col min="6917" max="6917" width="55.77734375" style="247" customWidth="1"/>
    <col min="6918" max="6918" width="30.77734375" style="247" customWidth="1"/>
    <col min="6919" max="7167" width="8.88671875" style="247"/>
    <col min="7168" max="7168" width="0" style="247" hidden="1" customWidth="1"/>
    <col min="7169" max="7170" width="4.77734375" style="247" customWidth="1"/>
    <col min="7171" max="7171" width="35.77734375" style="247" customWidth="1"/>
    <col min="7172" max="7172" width="25.77734375" style="247" customWidth="1"/>
    <col min="7173" max="7173" width="55.77734375" style="247" customWidth="1"/>
    <col min="7174" max="7174" width="30.77734375" style="247" customWidth="1"/>
    <col min="7175" max="7423" width="8.88671875" style="247"/>
    <col min="7424" max="7424" width="0" style="247" hidden="1" customWidth="1"/>
    <col min="7425" max="7426" width="4.77734375" style="247" customWidth="1"/>
    <col min="7427" max="7427" width="35.77734375" style="247" customWidth="1"/>
    <col min="7428" max="7428" width="25.77734375" style="247" customWidth="1"/>
    <col min="7429" max="7429" width="55.77734375" style="247" customWidth="1"/>
    <col min="7430" max="7430" width="30.77734375" style="247" customWidth="1"/>
    <col min="7431" max="7679" width="8.88671875" style="247"/>
    <col min="7680" max="7680" width="0" style="247" hidden="1" customWidth="1"/>
    <col min="7681" max="7682" width="4.77734375" style="247" customWidth="1"/>
    <col min="7683" max="7683" width="35.77734375" style="247" customWidth="1"/>
    <col min="7684" max="7684" width="25.77734375" style="247" customWidth="1"/>
    <col min="7685" max="7685" width="55.77734375" style="247" customWidth="1"/>
    <col min="7686" max="7686" width="30.77734375" style="247" customWidth="1"/>
    <col min="7687" max="7935" width="8.88671875" style="247"/>
    <col min="7936" max="7936" width="0" style="247" hidden="1" customWidth="1"/>
    <col min="7937" max="7938" width="4.77734375" style="247" customWidth="1"/>
    <col min="7939" max="7939" width="35.77734375" style="247" customWidth="1"/>
    <col min="7940" max="7940" width="25.77734375" style="247" customWidth="1"/>
    <col min="7941" max="7941" width="55.77734375" style="247" customWidth="1"/>
    <col min="7942" max="7942" width="30.77734375" style="247" customWidth="1"/>
    <col min="7943" max="8191" width="8.88671875" style="247"/>
    <col min="8192" max="8192" width="0" style="247" hidden="1" customWidth="1"/>
    <col min="8193" max="8194" width="4.77734375" style="247" customWidth="1"/>
    <col min="8195" max="8195" width="35.77734375" style="247" customWidth="1"/>
    <col min="8196" max="8196" width="25.77734375" style="247" customWidth="1"/>
    <col min="8197" max="8197" width="55.77734375" style="247" customWidth="1"/>
    <col min="8198" max="8198" width="30.77734375" style="247" customWidth="1"/>
    <col min="8199" max="8447" width="8.88671875" style="247"/>
    <col min="8448" max="8448" width="0" style="247" hidden="1" customWidth="1"/>
    <col min="8449" max="8450" width="4.77734375" style="247" customWidth="1"/>
    <col min="8451" max="8451" width="35.77734375" style="247" customWidth="1"/>
    <col min="8452" max="8452" width="25.77734375" style="247" customWidth="1"/>
    <col min="8453" max="8453" width="55.77734375" style="247" customWidth="1"/>
    <col min="8454" max="8454" width="30.77734375" style="247" customWidth="1"/>
    <col min="8455" max="8703" width="8.88671875" style="247"/>
    <col min="8704" max="8704" width="0" style="247" hidden="1" customWidth="1"/>
    <col min="8705" max="8706" width="4.77734375" style="247" customWidth="1"/>
    <col min="8707" max="8707" width="35.77734375" style="247" customWidth="1"/>
    <col min="8708" max="8708" width="25.77734375" style="247" customWidth="1"/>
    <col min="8709" max="8709" width="55.77734375" style="247" customWidth="1"/>
    <col min="8710" max="8710" width="30.77734375" style="247" customWidth="1"/>
    <col min="8711" max="8959" width="8.88671875" style="247"/>
    <col min="8960" max="8960" width="0" style="247" hidden="1" customWidth="1"/>
    <col min="8961" max="8962" width="4.77734375" style="247" customWidth="1"/>
    <col min="8963" max="8963" width="35.77734375" style="247" customWidth="1"/>
    <col min="8964" max="8964" width="25.77734375" style="247" customWidth="1"/>
    <col min="8965" max="8965" width="55.77734375" style="247" customWidth="1"/>
    <col min="8966" max="8966" width="30.77734375" style="247" customWidth="1"/>
    <col min="8967" max="9215" width="8.88671875" style="247"/>
    <col min="9216" max="9216" width="0" style="247" hidden="1" customWidth="1"/>
    <col min="9217" max="9218" width="4.77734375" style="247" customWidth="1"/>
    <col min="9219" max="9219" width="35.77734375" style="247" customWidth="1"/>
    <col min="9220" max="9220" width="25.77734375" style="247" customWidth="1"/>
    <col min="9221" max="9221" width="55.77734375" style="247" customWidth="1"/>
    <col min="9222" max="9222" width="30.77734375" style="247" customWidth="1"/>
    <col min="9223" max="9471" width="8.88671875" style="247"/>
    <col min="9472" max="9472" width="0" style="247" hidden="1" customWidth="1"/>
    <col min="9473" max="9474" width="4.77734375" style="247" customWidth="1"/>
    <col min="9475" max="9475" width="35.77734375" style="247" customWidth="1"/>
    <col min="9476" max="9476" width="25.77734375" style="247" customWidth="1"/>
    <col min="9477" max="9477" width="55.77734375" style="247" customWidth="1"/>
    <col min="9478" max="9478" width="30.77734375" style="247" customWidth="1"/>
    <col min="9479" max="9727" width="8.88671875" style="247"/>
    <col min="9728" max="9728" width="0" style="247" hidden="1" customWidth="1"/>
    <col min="9729" max="9730" width="4.77734375" style="247" customWidth="1"/>
    <col min="9731" max="9731" width="35.77734375" style="247" customWidth="1"/>
    <col min="9732" max="9732" width="25.77734375" style="247" customWidth="1"/>
    <col min="9733" max="9733" width="55.77734375" style="247" customWidth="1"/>
    <col min="9734" max="9734" width="30.77734375" style="247" customWidth="1"/>
    <col min="9735" max="9983" width="8.88671875" style="247"/>
    <col min="9984" max="9984" width="0" style="247" hidden="1" customWidth="1"/>
    <col min="9985" max="9986" width="4.77734375" style="247" customWidth="1"/>
    <col min="9987" max="9987" width="35.77734375" style="247" customWidth="1"/>
    <col min="9988" max="9988" width="25.77734375" style="247" customWidth="1"/>
    <col min="9989" max="9989" width="55.77734375" style="247" customWidth="1"/>
    <col min="9990" max="9990" width="30.77734375" style="247" customWidth="1"/>
    <col min="9991" max="10239" width="8.88671875" style="247"/>
    <col min="10240" max="10240" width="0" style="247" hidden="1" customWidth="1"/>
    <col min="10241" max="10242" width="4.77734375" style="247" customWidth="1"/>
    <col min="10243" max="10243" width="35.77734375" style="247" customWidth="1"/>
    <col min="10244" max="10244" width="25.77734375" style="247" customWidth="1"/>
    <col min="10245" max="10245" width="55.77734375" style="247" customWidth="1"/>
    <col min="10246" max="10246" width="30.77734375" style="247" customWidth="1"/>
    <col min="10247" max="10495" width="8.88671875" style="247"/>
    <col min="10496" max="10496" width="0" style="247" hidden="1" customWidth="1"/>
    <col min="10497" max="10498" width="4.77734375" style="247" customWidth="1"/>
    <col min="10499" max="10499" width="35.77734375" style="247" customWidth="1"/>
    <col min="10500" max="10500" width="25.77734375" style="247" customWidth="1"/>
    <col min="10501" max="10501" width="55.77734375" style="247" customWidth="1"/>
    <col min="10502" max="10502" width="30.77734375" style="247" customWidth="1"/>
    <col min="10503" max="10751" width="8.88671875" style="247"/>
    <col min="10752" max="10752" width="0" style="247" hidden="1" customWidth="1"/>
    <col min="10753" max="10754" width="4.77734375" style="247" customWidth="1"/>
    <col min="10755" max="10755" width="35.77734375" style="247" customWidth="1"/>
    <col min="10756" max="10756" width="25.77734375" style="247" customWidth="1"/>
    <col min="10757" max="10757" width="55.77734375" style="247" customWidth="1"/>
    <col min="10758" max="10758" width="30.77734375" style="247" customWidth="1"/>
    <col min="10759" max="11007" width="8.88671875" style="247"/>
    <col min="11008" max="11008" width="0" style="247" hidden="1" customWidth="1"/>
    <col min="11009" max="11010" width="4.77734375" style="247" customWidth="1"/>
    <col min="11011" max="11011" width="35.77734375" style="247" customWidth="1"/>
    <col min="11012" max="11012" width="25.77734375" style="247" customWidth="1"/>
    <col min="11013" max="11013" width="55.77734375" style="247" customWidth="1"/>
    <col min="11014" max="11014" width="30.77734375" style="247" customWidth="1"/>
    <col min="11015" max="11263" width="8.88671875" style="247"/>
    <col min="11264" max="11264" width="0" style="247" hidden="1" customWidth="1"/>
    <col min="11265" max="11266" width="4.77734375" style="247" customWidth="1"/>
    <col min="11267" max="11267" width="35.77734375" style="247" customWidth="1"/>
    <col min="11268" max="11268" width="25.77734375" style="247" customWidth="1"/>
    <col min="11269" max="11269" width="55.77734375" style="247" customWidth="1"/>
    <col min="11270" max="11270" width="30.77734375" style="247" customWidth="1"/>
    <col min="11271" max="11519" width="8.88671875" style="247"/>
    <col min="11520" max="11520" width="0" style="247" hidden="1" customWidth="1"/>
    <col min="11521" max="11522" width="4.77734375" style="247" customWidth="1"/>
    <col min="11523" max="11523" width="35.77734375" style="247" customWidth="1"/>
    <col min="11524" max="11524" width="25.77734375" style="247" customWidth="1"/>
    <col min="11525" max="11525" width="55.77734375" style="247" customWidth="1"/>
    <col min="11526" max="11526" width="30.77734375" style="247" customWidth="1"/>
    <col min="11527" max="11775" width="8.88671875" style="247"/>
    <col min="11776" max="11776" width="0" style="247" hidden="1" customWidth="1"/>
    <col min="11777" max="11778" width="4.77734375" style="247" customWidth="1"/>
    <col min="11779" max="11779" width="35.77734375" style="247" customWidth="1"/>
    <col min="11780" max="11780" width="25.77734375" style="247" customWidth="1"/>
    <col min="11781" max="11781" width="55.77734375" style="247" customWidth="1"/>
    <col min="11782" max="11782" width="30.77734375" style="247" customWidth="1"/>
    <col min="11783" max="12031" width="8.88671875" style="247"/>
    <col min="12032" max="12032" width="0" style="247" hidden="1" customWidth="1"/>
    <col min="12033" max="12034" width="4.77734375" style="247" customWidth="1"/>
    <col min="12035" max="12035" width="35.77734375" style="247" customWidth="1"/>
    <col min="12036" max="12036" width="25.77734375" style="247" customWidth="1"/>
    <col min="12037" max="12037" width="55.77734375" style="247" customWidth="1"/>
    <col min="12038" max="12038" width="30.77734375" style="247" customWidth="1"/>
    <col min="12039" max="12287" width="8.88671875" style="247"/>
    <col min="12288" max="12288" width="0" style="247" hidden="1" customWidth="1"/>
    <col min="12289" max="12290" width="4.77734375" style="247" customWidth="1"/>
    <col min="12291" max="12291" width="35.77734375" style="247" customWidth="1"/>
    <col min="12292" max="12292" width="25.77734375" style="247" customWidth="1"/>
    <col min="12293" max="12293" width="55.77734375" style="247" customWidth="1"/>
    <col min="12294" max="12294" width="30.77734375" style="247" customWidth="1"/>
    <col min="12295" max="12543" width="8.88671875" style="247"/>
    <col min="12544" max="12544" width="0" style="247" hidden="1" customWidth="1"/>
    <col min="12545" max="12546" width="4.77734375" style="247" customWidth="1"/>
    <col min="12547" max="12547" width="35.77734375" style="247" customWidth="1"/>
    <col min="12548" max="12548" width="25.77734375" style="247" customWidth="1"/>
    <col min="12549" max="12549" width="55.77734375" style="247" customWidth="1"/>
    <col min="12550" max="12550" width="30.77734375" style="247" customWidth="1"/>
    <col min="12551" max="12799" width="8.88671875" style="247"/>
    <col min="12800" max="12800" width="0" style="247" hidden="1" customWidth="1"/>
    <col min="12801" max="12802" width="4.77734375" style="247" customWidth="1"/>
    <col min="12803" max="12803" width="35.77734375" style="247" customWidth="1"/>
    <col min="12804" max="12804" width="25.77734375" style="247" customWidth="1"/>
    <col min="12805" max="12805" width="55.77734375" style="247" customWidth="1"/>
    <col min="12806" max="12806" width="30.77734375" style="247" customWidth="1"/>
    <col min="12807" max="13055" width="8.88671875" style="247"/>
    <col min="13056" max="13056" width="0" style="247" hidden="1" customWidth="1"/>
    <col min="13057" max="13058" width="4.77734375" style="247" customWidth="1"/>
    <col min="13059" max="13059" width="35.77734375" style="247" customWidth="1"/>
    <col min="13060" max="13060" width="25.77734375" style="247" customWidth="1"/>
    <col min="13061" max="13061" width="55.77734375" style="247" customWidth="1"/>
    <col min="13062" max="13062" width="30.77734375" style="247" customWidth="1"/>
    <col min="13063" max="13311" width="8.88671875" style="247"/>
    <col min="13312" max="13312" width="0" style="247" hidden="1" customWidth="1"/>
    <col min="13313" max="13314" width="4.77734375" style="247" customWidth="1"/>
    <col min="13315" max="13315" width="35.77734375" style="247" customWidth="1"/>
    <col min="13316" max="13316" width="25.77734375" style="247" customWidth="1"/>
    <col min="13317" max="13317" width="55.77734375" style="247" customWidth="1"/>
    <col min="13318" max="13318" width="30.77734375" style="247" customWidth="1"/>
    <col min="13319" max="13567" width="8.88671875" style="247"/>
    <col min="13568" max="13568" width="0" style="247" hidden="1" customWidth="1"/>
    <col min="13569" max="13570" width="4.77734375" style="247" customWidth="1"/>
    <col min="13571" max="13571" width="35.77734375" style="247" customWidth="1"/>
    <col min="13572" max="13572" width="25.77734375" style="247" customWidth="1"/>
    <col min="13573" max="13573" width="55.77734375" style="247" customWidth="1"/>
    <col min="13574" max="13574" width="30.77734375" style="247" customWidth="1"/>
    <col min="13575" max="13823" width="8.88671875" style="247"/>
    <col min="13824" max="13824" width="0" style="247" hidden="1" customWidth="1"/>
    <col min="13825" max="13826" width="4.77734375" style="247" customWidth="1"/>
    <col min="13827" max="13827" width="35.77734375" style="247" customWidth="1"/>
    <col min="13828" max="13828" width="25.77734375" style="247" customWidth="1"/>
    <col min="13829" max="13829" width="55.77734375" style="247" customWidth="1"/>
    <col min="13830" max="13830" width="30.77734375" style="247" customWidth="1"/>
    <col min="13831" max="14079" width="8.88671875" style="247"/>
    <col min="14080" max="14080" width="0" style="247" hidden="1" customWidth="1"/>
    <col min="14081" max="14082" width="4.77734375" style="247" customWidth="1"/>
    <col min="14083" max="14083" width="35.77734375" style="247" customWidth="1"/>
    <col min="14084" max="14084" width="25.77734375" style="247" customWidth="1"/>
    <col min="14085" max="14085" width="55.77734375" style="247" customWidth="1"/>
    <col min="14086" max="14086" width="30.77734375" style="247" customWidth="1"/>
    <col min="14087" max="14335" width="8.88671875" style="247"/>
    <col min="14336" max="14336" width="0" style="247" hidden="1" customWidth="1"/>
    <col min="14337" max="14338" width="4.77734375" style="247" customWidth="1"/>
    <col min="14339" max="14339" width="35.77734375" style="247" customWidth="1"/>
    <col min="14340" max="14340" width="25.77734375" style="247" customWidth="1"/>
    <col min="14341" max="14341" width="55.77734375" style="247" customWidth="1"/>
    <col min="14342" max="14342" width="30.77734375" style="247" customWidth="1"/>
    <col min="14343" max="14591" width="8.88671875" style="247"/>
    <col min="14592" max="14592" width="0" style="247" hidden="1" customWidth="1"/>
    <col min="14593" max="14594" width="4.77734375" style="247" customWidth="1"/>
    <col min="14595" max="14595" width="35.77734375" style="247" customWidth="1"/>
    <col min="14596" max="14596" width="25.77734375" style="247" customWidth="1"/>
    <col min="14597" max="14597" width="55.77734375" style="247" customWidth="1"/>
    <col min="14598" max="14598" width="30.77734375" style="247" customWidth="1"/>
    <col min="14599" max="14847" width="8.88671875" style="247"/>
    <col min="14848" max="14848" width="0" style="247" hidden="1" customWidth="1"/>
    <col min="14849" max="14850" width="4.77734375" style="247" customWidth="1"/>
    <col min="14851" max="14851" width="35.77734375" style="247" customWidth="1"/>
    <col min="14852" max="14852" width="25.77734375" style="247" customWidth="1"/>
    <col min="14853" max="14853" width="55.77734375" style="247" customWidth="1"/>
    <col min="14854" max="14854" width="30.77734375" style="247" customWidth="1"/>
    <col min="14855" max="15103" width="8.88671875" style="247"/>
    <col min="15104" max="15104" width="0" style="247" hidden="1" customWidth="1"/>
    <col min="15105" max="15106" width="4.77734375" style="247" customWidth="1"/>
    <col min="15107" max="15107" width="35.77734375" style="247" customWidth="1"/>
    <col min="15108" max="15108" width="25.77734375" style="247" customWidth="1"/>
    <col min="15109" max="15109" width="55.77734375" style="247" customWidth="1"/>
    <col min="15110" max="15110" width="30.77734375" style="247" customWidth="1"/>
    <col min="15111" max="15359" width="8.88671875" style="247"/>
    <col min="15360" max="15360" width="0" style="247" hidden="1" customWidth="1"/>
    <col min="15361" max="15362" width="4.77734375" style="247" customWidth="1"/>
    <col min="15363" max="15363" width="35.77734375" style="247" customWidth="1"/>
    <col min="15364" max="15364" width="25.77734375" style="247" customWidth="1"/>
    <col min="15365" max="15365" width="55.77734375" style="247" customWidth="1"/>
    <col min="15366" max="15366" width="30.77734375" style="247" customWidth="1"/>
    <col min="15367" max="15615" width="8.88671875" style="247"/>
    <col min="15616" max="15616" width="0" style="247" hidden="1" customWidth="1"/>
    <col min="15617" max="15618" width="4.77734375" style="247" customWidth="1"/>
    <col min="15619" max="15619" width="35.77734375" style="247" customWidth="1"/>
    <col min="15620" max="15620" width="25.77734375" style="247" customWidth="1"/>
    <col min="15621" max="15621" width="55.77734375" style="247" customWidth="1"/>
    <col min="15622" max="15622" width="30.77734375" style="247" customWidth="1"/>
    <col min="15623" max="15871" width="8.88671875" style="247"/>
    <col min="15872" max="15872" width="0" style="247" hidden="1" customWidth="1"/>
    <col min="15873" max="15874" width="4.77734375" style="247" customWidth="1"/>
    <col min="15875" max="15875" width="35.77734375" style="247" customWidth="1"/>
    <col min="15876" max="15876" width="25.77734375" style="247" customWidth="1"/>
    <col min="15877" max="15877" width="55.77734375" style="247" customWidth="1"/>
    <col min="15878" max="15878" width="30.77734375" style="247" customWidth="1"/>
    <col min="15879" max="16127" width="8.88671875" style="247"/>
    <col min="16128" max="16128" width="0" style="247" hidden="1" customWidth="1"/>
    <col min="16129" max="16130" width="4.77734375" style="247" customWidth="1"/>
    <col min="16131" max="16131" width="35.77734375" style="247" customWidth="1"/>
    <col min="16132" max="16132" width="25.77734375" style="247" customWidth="1"/>
    <col min="16133" max="16133" width="55.77734375" style="247" customWidth="1"/>
    <col min="16134" max="16134" width="30.77734375" style="247" customWidth="1"/>
    <col min="16135" max="16384" width="8.88671875" style="247"/>
  </cols>
  <sheetData>
    <row r="1" spans="1:6" ht="50.1" customHeight="1">
      <c r="A1" s="395" t="s">
        <v>350</v>
      </c>
      <c r="B1" s="395"/>
      <c r="C1" s="395"/>
      <c r="D1" s="395"/>
      <c r="E1" s="395"/>
      <c r="F1" s="395"/>
    </row>
    <row r="2" spans="1:6" ht="21.95" customHeight="1">
      <c r="A2" s="396" t="s">
        <v>802</v>
      </c>
      <c r="B2" s="396"/>
      <c r="C2" s="396"/>
      <c r="D2" s="396"/>
      <c r="E2" s="397"/>
      <c r="F2" s="397"/>
    </row>
    <row r="3" spans="1:6" ht="21.95" customHeight="1">
      <c r="A3" s="398" t="s">
        <v>351</v>
      </c>
      <c r="B3" s="398"/>
      <c r="C3" s="398"/>
      <c r="D3" s="252" t="s">
        <v>352</v>
      </c>
      <c r="E3" s="252" t="s">
        <v>353</v>
      </c>
      <c r="F3" s="253" t="s">
        <v>354</v>
      </c>
    </row>
    <row r="4" spans="1:6" ht="21.95" customHeight="1">
      <c r="A4" s="399" t="s">
        <v>355</v>
      </c>
      <c r="B4" s="399" t="s">
        <v>356</v>
      </c>
      <c r="C4" s="254" t="s">
        <v>357</v>
      </c>
      <c r="D4" s="248">
        <f>집계표!H8</f>
        <v>67818102</v>
      </c>
      <c r="E4" s="249" t="s">
        <v>358</v>
      </c>
      <c r="F4" s="250" t="s">
        <v>392</v>
      </c>
    </row>
    <row r="5" spans="1:6" ht="21.95" customHeight="1">
      <c r="A5" s="399"/>
      <c r="B5" s="399"/>
      <c r="C5" s="254" t="s">
        <v>359</v>
      </c>
      <c r="D5" s="248"/>
      <c r="E5" s="249" t="s">
        <v>358</v>
      </c>
      <c r="F5" s="250" t="s">
        <v>780</v>
      </c>
    </row>
    <row r="6" spans="1:6" ht="21.95" customHeight="1">
      <c r="A6" s="399"/>
      <c r="B6" s="399"/>
      <c r="C6" s="254" t="s">
        <v>360</v>
      </c>
      <c r="D6" s="248"/>
      <c r="E6" s="249" t="s">
        <v>358</v>
      </c>
      <c r="F6" s="250" t="s">
        <v>358</v>
      </c>
    </row>
    <row r="7" spans="1:6" ht="21.95" customHeight="1">
      <c r="A7" s="399"/>
      <c r="B7" s="399"/>
      <c r="C7" s="254" t="s">
        <v>361</v>
      </c>
      <c r="D7" s="248">
        <f>TRUNC(D4+D5-D6, 0)</f>
        <v>67818102</v>
      </c>
      <c r="E7" s="249" t="s">
        <v>358</v>
      </c>
      <c r="F7" s="250" t="s">
        <v>358</v>
      </c>
    </row>
    <row r="8" spans="1:6" ht="21.95" customHeight="1">
      <c r="A8" s="399"/>
      <c r="B8" s="399" t="s">
        <v>362</v>
      </c>
      <c r="C8" s="254" t="s">
        <v>363</v>
      </c>
      <c r="D8" s="248">
        <f>집계표!J8</f>
        <v>41889730</v>
      </c>
      <c r="E8" s="249" t="s">
        <v>358</v>
      </c>
      <c r="F8" s="250" t="s">
        <v>358</v>
      </c>
    </row>
    <row r="9" spans="1:6" ht="21.95" customHeight="1">
      <c r="A9" s="399"/>
      <c r="B9" s="399"/>
      <c r="C9" s="254" t="s">
        <v>364</v>
      </c>
      <c r="D9" s="248">
        <f>TRUNC(D8*0.079, 0)</f>
        <v>3309288</v>
      </c>
      <c r="E9" s="325" t="s">
        <v>690</v>
      </c>
      <c r="F9" s="250" t="s">
        <v>358</v>
      </c>
    </row>
    <row r="10" spans="1:6" ht="21.95" customHeight="1">
      <c r="A10" s="399"/>
      <c r="B10" s="399"/>
      <c r="C10" s="254" t="s">
        <v>361</v>
      </c>
      <c r="D10" s="248">
        <f>TRUNC(D8+D9, 0)</f>
        <v>45199018</v>
      </c>
      <c r="E10" s="249" t="s">
        <v>358</v>
      </c>
      <c r="F10" s="250" t="s">
        <v>358</v>
      </c>
    </row>
    <row r="11" spans="1:6" ht="21.95" customHeight="1">
      <c r="A11" s="399"/>
      <c r="B11" s="399" t="s">
        <v>365</v>
      </c>
      <c r="C11" s="254" t="s">
        <v>366</v>
      </c>
      <c r="D11" s="248">
        <f>집계표!L8</f>
        <v>766267</v>
      </c>
      <c r="E11" s="249" t="s">
        <v>358</v>
      </c>
      <c r="F11" s="250" t="s">
        <v>358</v>
      </c>
    </row>
    <row r="12" spans="1:6" ht="21.95" customHeight="1">
      <c r="A12" s="399"/>
      <c r="B12" s="399"/>
      <c r="C12" s="254" t="s">
        <v>367</v>
      </c>
      <c r="D12" s="248">
        <f>TRUNC(D10*0.0405, 0)</f>
        <v>1830560</v>
      </c>
      <c r="E12" s="249" t="s">
        <v>502</v>
      </c>
      <c r="F12" s="250" t="s">
        <v>358</v>
      </c>
    </row>
    <row r="13" spans="1:6" ht="21.95" customHeight="1">
      <c r="A13" s="399"/>
      <c r="B13" s="399"/>
      <c r="C13" s="254" t="s">
        <v>368</v>
      </c>
      <c r="D13" s="248">
        <f>TRUNC(D10*0.0087, 0)</f>
        <v>393231</v>
      </c>
      <c r="E13" s="249" t="s">
        <v>369</v>
      </c>
      <c r="F13" s="250" t="s">
        <v>358</v>
      </c>
    </row>
    <row r="14" spans="1:6" ht="21.95" customHeight="1">
      <c r="A14" s="399"/>
      <c r="B14" s="399"/>
      <c r="C14" s="254" t="s">
        <v>370</v>
      </c>
      <c r="D14" s="248"/>
      <c r="E14" s="249" t="s">
        <v>371</v>
      </c>
      <c r="F14" s="250" t="s">
        <v>358</v>
      </c>
    </row>
    <row r="15" spans="1:6" ht="21.95" customHeight="1">
      <c r="A15" s="399"/>
      <c r="B15" s="399"/>
      <c r="C15" s="254" t="s">
        <v>372</v>
      </c>
      <c r="D15" s="248"/>
      <c r="E15" s="249" t="s">
        <v>373</v>
      </c>
      <c r="F15" s="250" t="s">
        <v>358</v>
      </c>
    </row>
    <row r="16" spans="1:6" ht="21.95" customHeight="1">
      <c r="A16" s="399"/>
      <c r="B16" s="399"/>
      <c r="C16" s="254" t="s">
        <v>374</v>
      </c>
      <c r="D16" s="248"/>
      <c r="E16" s="249" t="s">
        <v>503</v>
      </c>
      <c r="F16" s="250" t="s">
        <v>358</v>
      </c>
    </row>
    <row r="17" spans="1:6" ht="21.95" customHeight="1">
      <c r="A17" s="399"/>
      <c r="B17" s="399"/>
      <c r="C17" s="254" t="s">
        <v>375</v>
      </c>
      <c r="D17" s="248"/>
      <c r="E17" s="249"/>
      <c r="F17" s="250" t="s">
        <v>358</v>
      </c>
    </row>
    <row r="18" spans="1:6" ht="21.95" customHeight="1">
      <c r="A18" s="399"/>
      <c r="B18" s="399"/>
      <c r="C18" s="254" t="s">
        <v>376</v>
      </c>
      <c r="D18" s="248">
        <f>TRUNC((D7+D8)*0.0293, 0)</f>
        <v>3214439</v>
      </c>
      <c r="E18" s="249" t="s">
        <v>399</v>
      </c>
      <c r="F18" s="250" t="s">
        <v>358</v>
      </c>
    </row>
    <row r="19" spans="1:6" ht="21.95" customHeight="1">
      <c r="A19" s="399"/>
      <c r="B19" s="399"/>
      <c r="C19" s="254" t="s">
        <v>377</v>
      </c>
      <c r="D19" s="248">
        <f>TRUNC((D7+D8+D11)*0.005, 0)</f>
        <v>552370</v>
      </c>
      <c r="E19" s="249" t="s">
        <v>378</v>
      </c>
      <c r="F19" s="250" t="s">
        <v>358</v>
      </c>
    </row>
    <row r="20" spans="1:6" ht="21.95" customHeight="1">
      <c r="A20" s="399"/>
      <c r="B20" s="399"/>
      <c r="C20" s="254" t="s">
        <v>379</v>
      </c>
      <c r="D20" s="248">
        <f>TRUNC((D7+D10)*0.055, 0)</f>
        <v>6215941</v>
      </c>
      <c r="E20" s="325" t="s">
        <v>504</v>
      </c>
      <c r="F20" s="250" t="s">
        <v>358</v>
      </c>
    </row>
    <row r="21" spans="1:6" ht="21.95" customHeight="1">
      <c r="A21" s="399"/>
      <c r="B21" s="399"/>
      <c r="C21" s="254" t="s">
        <v>380</v>
      </c>
      <c r="D21" s="248">
        <f>TRUNC((D7+D8+D11)*0.00081, 0)</f>
        <v>89484</v>
      </c>
      <c r="E21" s="325" t="s">
        <v>400</v>
      </c>
      <c r="F21" s="250" t="s">
        <v>358</v>
      </c>
    </row>
    <row r="22" spans="1:6" ht="21.95" customHeight="1">
      <c r="A22" s="399"/>
      <c r="B22" s="399"/>
      <c r="C22" s="254" t="s">
        <v>381</v>
      </c>
      <c r="D22" s="248">
        <f>TRUNC((D7+D8+D11)*0.0007, 0)</f>
        <v>77331</v>
      </c>
      <c r="E22" s="325" t="s">
        <v>382</v>
      </c>
      <c r="F22" s="250" t="s">
        <v>358</v>
      </c>
    </row>
    <row r="23" spans="1:6" ht="21.95" customHeight="1">
      <c r="A23" s="399"/>
      <c r="B23" s="399"/>
      <c r="C23" s="254" t="s">
        <v>361</v>
      </c>
      <c r="D23" s="248">
        <f>TRUNC(D11+D12+D13+D14+D15+D17+D18+D16+D20+D19+D21+D22, 0)</f>
        <v>13139623</v>
      </c>
      <c r="E23" s="325" t="s">
        <v>358</v>
      </c>
      <c r="F23" s="250" t="s">
        <v>358</v>
      </c>
    </row>
    <row r="24" spans="1:6" ht="21.95" customHeight="1">
      <c r="A24" s="391" t="s">
        <v>383</v>
      </c>
      <c r="B24" s="391"/>
      <c r="C24" s="391"/>
      <c r="D24" s="248">
        <f>TRUNC(D7+D10+D23, 0)</f>
        <v>126156743</v>
      </c>
      <c r="E24" s="325" t="s">
        <v>358</v>
      </c>
      <c r="F24" s="250" t="s">
        <v>358</v>
      </c>
    </row>
    <row r="25" spans="1:6" ht="21.95" customHeight="1">
      <c r="A25" s="391" t="s">
        <v>384</v>
      </c>
      <c r="B25" s="391"/>
      <c r="C25" s="391"/>
      <c r="D25" s="248">
        <f>TRUNC(D24*0.05, 0)</f>
        <v>6307837</v>
      </c>
      <c r="E25" s="325" t="s">
        <v>803</v>
      </c>
      <c r="F25" s="250"/>
    </row>
    <row r="26" spans="1:6" ht="21.95" customHeight="1">
      <c r="A26" s="391" t="s">
        <v>385</v>
      </c>
      <c r="B26" s="391"/>
      <c r="C26" s="391"/>
      <c r="D26" s="248">
        <f>TRUNC((D10+D23+D25)*0.1, 0)</f>
        <v>6464647</v>
      </c>
      <c r="E26" s="325" t="s">
        <v>804</v>
      </c>
      <c r="F26" s="250"/>
    </row>
    <row r="27" spans="1:6" ht="21.95" customHeight="1">
      <c r="A27" s="391" t="s">
        <v>386</v>
      </c>
      <c r="B27" s="391"/>
      <c r="C27" s="391"/>
      <c r="D27" s="248">
        <f>인테리어내역서!N121</f>
        <v>1350000</v>
      </c>
      <c r="E27" s="249" t="s">
        <v>358</v>
      </c>
      <c r="F27" s="372"/>
    </row>
    <row r="28" spans="1:6" ht="21.95" customHeight="1">
      <c r="A28" s="391" t="s">
        <v>387</v>
      </c>
      <c r="B28" s="391"/>
      <c r="C28" s="391"/>
      <c r="D28" s="248">
        <f>TRUNC(D24+D25+D26+D27, 0)</f>
        <v>140279227</v>
      </c>
      <c r="E28" s="249" t="s">
        <v>358</v>
      </c>
      <c r="F28" s="372"/>
    </row>
    <row r="29" spans="1:6" ht="21.95" customHeight="1">
      <c r="A29" s="391" t="s">
        <v>388</v>
      </c>
      <c r="B29" s="391"/>
      <c r="C29" s="391"/>
      <c r="D29" s="248">
        <f>TRUNC(D28*0.1, 0)</f>
        <v>14027922</v>
      </c>
      <c r="E29" s="249" t="s">
        <v>389</v>
      </c>
      <c r="F29" s="372"/>
    </row>
    <row r="30" spans="1:6" ht="21.95" customHeight="1">
      <c r="A30" s="391" t="s">
        <v>390</v>
      </c>
      <c r="B30" s="391"/>
      <c r="C30" s="391"/>
      <c r="D30" s="248">
        <f>TRUNC(D28+D29, 0)</f>
        <v>154307149</v>
      </c>
      <c r="E30" s="249" t="s">
        <v>358</v>
      </c>
      <c r="F30" s="372"/>
    </row>
    <row r="31" spans="1:6" ht="21.95" customHeight="1">
      <c r="A31" s="392"/>
      <c r="B31" s="393"/>
      <c r="C31" s="394"/>
      <c r="D31" s="248"/>
      <c r="E31" s="249" t="s">
        <v>358</v>
      </c>
      <c r="F31" s="372"/>
    </row>
    <row r="32" spans="1:6" ht="21.95" customHeight="1">
      <c r="A32" s="391" t="s">
        <v>391</v>
      </c>
      <c r="B32" s="391"/>
      <c r="C32" s="391"/>
      <c r="D32" s="248">
        <f>TRUNC(D30+D31, 0)</f>
        <v>154307149</v>
      </c>
      <c r="E32" s="249"/>
      <c r="F32" s="372"/>
    </row>
    <row r="33" spans="6:6">
      <c r="F33" s="373"/>
    </row>
    <row r="34" spans="6:6">
      <c r="F34" s="373"/>
    </row>
  </sheetData>
  <mergeCells count="17">
    <mergeCell ref="A1:F1"/>
    <mergeCell ref="A2:D2"/>
    <mergeCell ref="E2:F2"/>
    <mergeCell ref="A3:C3"/>
    <mergeCell ref="A4:A23"/>
    <mergeCell ref="B4:B7"/>
    <mergeCell ref="B8:B10"/>
    <mergeCell ref="B11:B23"/>
    <mergeCell ref="A30:C30"/>
    <mergeCell ref="A31:C31"/>
    <mergeCell ref="A32:C32"/>
    <mergeCell ref="A24:C24"/>
    <mergeCell ref="A25:C25"/>
    <mergeCell ref="A26:C26"/>
    <mergeCell ref="A27:C27"/>
    <mergeCell ref="A28:C28"/>
    <mergeCell ref="A29:C29"/>
  </mergeCells>
  <phoneticPr fontId="15" type="noConversion"/>
  <pageMargins left="0.78740157480314965" right="0.39370078740157483" top="0.39370078740157483" bottom="0.39370078740157483" header="0" footer="0"/>
  <pageSetup paperSize="9" scale="73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view="pageBreakPreview" zoomScale="85" zoomScaleSheetLayoutView="85" workbookViewId="0">
      <pane xSplit="6" ySplit="2" topLeftCell="G3" activePane="bottomRight" state="frozen"/>
      <selection pane="topRight" activeCell="H1" sqref="H1"/>
      <selection pane="bottomLeft" activeCell="A3" sqref="A3"/>
      <selection pane="bottomRight" activeCell="H8" sqref="H8"/>
    </sheetView>
  </sheetViews>
  <sheetFormatPr defaultColWidth="9" defaultRowHeight="18.95" customHeight="1"/>
  <cols>
    <col min="1" max="1" width="6.77734375" style="192" customWidth="1"/>
    <col min="2" max="2" width="24.21875" style="237" customWidth="1"/>
    <col min="3" max="3" width="26.109375" style="238" customWidth="1"/>
    <col min="4" max="4" width="7.6640625" style="236" customWidth="1"/>
    <col min="5" max="5" width="5.88671875" style="239" customWidth="1"/>
    <col min="6" max="6" width="9" style="240" customWidth="1"/>
    <col min="7" max="7" width="10.21875" style="236" customWidth="1"/>
    <col min="8" max="8" width="11.77734375" style="236" customWidth="1"/>
    <col min="9" max="13" width="10.6640625" style="236" bestFit="1" customWidth="1"/>
    <col min="14" max="14" width="11.77734375" style="236" bestFit="1" customWidth="1"/>
    <col min="15" max="15" width="8.5546875" style="193" customWidth="1"/>
    <col min="16" max="257" width="9" style="183"/>
    <col min="258" max="258" width="5.77734375" style="183" customWidth="1"/>
    <col min="259" max="260" width="25.77734375" style="183" customWidth="1"/>
    <col min="261" max="261" width="7.77734375" style="183" customWidth="1"/>
    <col min="262" max="262" width="5.77734375" style="183" customWidth="1"/>
    <col min="263" max="263" width="9.77734375" style="183" customWidth="1"/>
    <col min="264" max="264" width="10.77734375" style="183" customWidth="1"/>
    <col min="265" max="265" width="11.77734375" style="183" customWidth="1"/>
    <col min="266" max="266" width="10.77734375" style="183" customWidth="1"/>
    <col min="267" max="268" width="11.77734375" style="183" customWidth="1"/>
    <col min="269" max="269" width="13.77734375" style="183" customWidth="1"/>
    <col min="270" max="270" width="8.77734375" style="183" customWidth="1"/>
    <col min="271" max="513" width="9" style="183"/>
    <col min="514" max="514" width="5.77734375" style="183" customWidth="1"/>
    <col min="515" max="516" width="25.77734375" style="183" customWidth="1"/>
    <col min="517" max="517" width="7.77734375" style="183" customWidth="1"/>
    <col min="518" max="518" width="5.77734375" style="183" customWidth="1"/>
    <col min="519" max="519" width="9.77734375" style="183" customWidth="1"/>
    <col min="520" max="520" width="10.77734375" style="183" customWidth="1"/>
    <col min="521" max="521" width="11.77734375" style="183" customWidth="1"/>
    <col min="522" max="522" width="10.77734375" style="183" customWidth="1"/>
    <col min="523" max="524" width="11.77734375" style="183" customWidth="1"/>
    <col min="525" max="525" width="13.77734375" style="183" customWidth="1"/>
    <col min="526" max="526" width="8.77734375" style="183" customWidth="1"/>
    <col min="527" max="769" width="9" style="183"/>
    <col min="770" max="770" width="5.77734375" style="183" customWidth="1"/>
    <col min="771" max="772" width="25.77734375" style="183" customWidth="1"/>
    <col min="773" max="773" width="7.77734375" style="183" customWidth="1"/>
    <col min="774" max="774" width="5.77734375" style="183" customWidth="1"/>
    <col min="775" max="775" width="9.77734375" style="183" customWidth="1"/>
    <col min="776" max="776" width="10.77734375" style="183" customWidth="1"/>
    <col min="777" max="777" width="11.77734375" style="183" customWidth="1"/>
    <col min="778" max="778" width="10.77734375" style="183" customWidth="1"/>
    <col min="779" max="780" width="11.77734375" style="183" customWidth="1"/>
    <col min="781" max="781" width="13.77734375" style="183" customWidth="1"/>
    <col min="782" max="782" width="8.77734375" style="183" customWidth="1"/>
    <col min="783" max="1025" width="9" style="183"/>
    <col min="1026" max="1026" width="5.77734375" style="183" customWidth="1"/>
    <col min="1027" max="1028" width="25.77734375" style="183" customWidth="1"/>
    <col min="1029" max="1029" width="7.77734375" style="183" customWidth="1"/>
    <col min="1030" max="1030" width="5.77734375" style="183" customWidth="1"/>
    <col min="1031" max="1031" width="9.77734375" style="183" customWidth="1"/>
    <col min="1032" max="1032" width="10.77734375" style="183" customWidth="1"/>
    <col min="1033" max="1033" width="11.77734375" style="183" customWidth="1"/>
    <col min="1034" max="1034" width="10.77734375" style="183" customWidth="1"/>
    <col min="1035" max="1036" width="11.77734375" style="183" customWidth="1"/>
    <col min="1037" max="1037" width="13.77734375" style="183" customWidth="1"/>
    <col min="1038" max="1038" width="8.77734375" style="183" customWidth="1"/>
    <col min="1039" max="1281" width="9" style="183"/>
    <col min="1282" max="1282" width="5.77734375" style="183" customWidth="1"/>
    <col min="1283" max="1284" width="25.77734375" style="183" customWidth="1"/>
    <col min="1285" max="1285" width="7.77734375" style="183" customWidth="1"/>
    <col min="1286" max="1286" width="5.77734375" style="183" customWidth="1"/>
    <col min="1287" max="1287" width="9.77734375" style="183" customWidth="1"/>
    <col min="1288" max="1288" width="10.77734375" style="183" customWidth="1"/>
    <col min="1289" max="1289" width="11.77734375" style="183" customWidth="1"/>
    <col min="1290" max="1290" width="10.77734375" style="183" customWidth="1"/>
    <col min="1291" max="1292" width="11.77734375" style="183" customWidth="1"/>
    <col min="1293" max="1293" width="13.77734375" style="183" customWidth="1"/>
    <col min="1294" max="1294" width="8.77734375" style="183" customWidth="1"/>
    <col min="1295" max="1537" width="9" style="183"/>
    <col min="1538" max="1538" width="5.77734375" style="183" customWidth="1"/>
    <col min="1539" max="1540" width="25.77734375" style="183" customWidth="1"/>
    <col min="1541" max="1541" width="7.77734375" style="183" customWidth="1"/>
    <col min="1542" max="1542" width="5.77734375" style="183" customWidth="1"/>
    <col min="1543" max="1543" width="9.77734375" style="183" customWidth="1"/>
    <col min="1544" max="1544" width="10.77734375" style="183" customWidth="1"/>
    <col min="1545" max="1545" width="11.77734375" style="183" customWidth="1"/>
    <col min="1546" max="1546" width="10.77734375" style="183" customWidth="1"/>
    <col min="1547" max="1548" width="11.77734375" style="183" customWidth="1"/>
    <col min="1549" max="1549" width="13.77734375" style="183" customWidth="1"/>
    <col min="1550" max="1550" width="8.77734375" style="183" customWidth="1"/>
    <col min="1551" max="1793" width="9" style="183"/>
    <col min="1794" max="1794" width="5.77734375" style="183" customWidth="1"/>
    <col min="1795" max="1796" width="25.77734375" style="183" customWidth="1"/>
    <col min="1797" max="1797" width="7.77734375" style="183" customWidth="1"/>
    <col min="1798" max="1798" width="5.77734375" style="183" customWidth="1"/>
    <col min="1799" max="1799" width="9.77734375" style="183" customWidth="1"/>
    <col min="1800" max="1800" width="10.77734375" style="183" customWidth="1"/>
    <col min="1801" max="1801" width="11.77734375" style="183" customWidth="1"/>
    <col min="1802" max="1802" width="10.77734375" style="183" customWidth="1"/>
    <col min="1803" max="1804" width="11.77734375" style="183" customWidth="1"/>
    <col min="1805" max="1805" width="13.77734375" style="183" customWidth="1"/>
    <col min="1806" max="1806" width="8.77734375" style="183" customWidth="1"/>
    <col min="1807" max="2049" width="9" style="183"/>
    <col min="2050" max="2050" width="5.77734375" style="183" customWidth="1"/>
    <col min="2051" max="2052" width="25.77734375" style="183" customWidth="1"/>
    <col min="2053" max="2053" width="7.77734375" style="183" customWidth="1"/>
    <col min="2054" max="2054" width="5.77734375" style="183" customWidth="1"/>
    <col min="2055" max="2055" width="9.77734375" style="183" customWidth="1"/>
    <col min="2056" max="2056" width="10.77734375" style="183" customWidth="1"/>
    <col min="2057" max="2057" width="11.77734375" style="183" customWidth="1"/>
    <col min="2058" max="2058" width="10.77734375" style="183" customWidth="1"/>
    <col min="2059" max="2060" width="11.77734375" style="183" customWidth="1"/>
    <col min="2061" max="2061" width="13.77734375" style="183" customWidth="1"/>
    <col min="2062" max="2062" width="8.77734375" style="183" customWidth="1"/>
    <col min="2063" max="2305" width="9" style="183"/>
    <col min="2306" max="2306" width="5.77734375" style="183" customWidth="1"/>
    <col min="2307" max="2308" width="25.77734375" style="183" customWidth="1"/>
    <col min="2309" max="2309" width="7.77734375" style="183" customWidth="1"/>
    <col min="2310" max="2310" width="5.77734375" style="183" customWidth="1"/>
    <col min="2311" max="2311" width="9.77734375" style="183" customWidth="1"/>
    <col min="2312" max="2312" width="10.77734375" style="183" customWidth="1"/>
    <col min="2313" max="2313" width="11.77734375" style="183" customWidth="1"/>
    <col min="2314" max="2314" width="10.77734375" style="183" customWidth="1"/>
    <col min="2315" max="2316" width="11.77734375" style="183" customWidth="1"/>
    <col min="2317" max="2317" width="13.77734375" style="183" customWidth="1"/>
    <col min="2318" max="2318" width="8.77734375" style="183" customWidth="1"/>
    <col min="2319" max="2561" width="9" style="183"/>
    <col min="2562" max="2562" width="5.77734375" style="183" customWidth="1"/>
    <col min="2563" max="2564" width="25.77734375" style="183" customWidth="1"/>
    <col min="2565" max="2565" width="7.77734375" style="183" customWidth="1"/>
    <col min="2566" max="2566" width="5.77734375" style="183" customWidth="1"/>
    <col min="2567" max="2567" width="9.77734375" style="183" customWidth="1"/>
    <col min="2568" max="2568" width="10.77734375" style="183" customWidth="1"/>
    <col min="2569" max="2569" width="11.77734375" style="183" customWidth="1"/>
    <col min="2570" max="2570" width="10.77734375" style="183" customWidth="1"/>
    <col min="2571" max="2572" width="11.77734375" style="183" customWidth="1"/>
    <col min="2573" max="2573" width="13.77734375" style="183" customWidth="1"/>
    <col min="2574" max="2574" width="8.77734375" style="183" customWidth="1"/>
    <col min="2575" max="2817" width="9" style="183"/>
    <col min="2818" max="2818" width="5.77734375" style="183" customWidth="1"/>
    <col min="2819" max="2820" width="25.77734375" style="183" customWidth="1"/>
    <col min="2821" max="2821" width="7.77734375" style="183" customWidth="1"/>
    <col min="2822" max="2822" width="5.77734375" style="183" customWidth="1"/>
    <col min="2823" max="2823" width="9.77734375" style="183" customWidth="1"/>
    <col min="2824" max="2824" width="10.77734375" style="183" customWidth="1"/>
    <col min="2825" max="2825" width="11.77734375" style="183" customWidth="1"/>
    <col min="2826" max="2826" width="10.77734375" style="183" customWidth="1"/>
    <col min="2827" max="2828" width="11.77734375" style="183" customWidth="1"/>
    <col min="2829" max="2829" width="13.77734375" style="183" customWidth="1"/>
    <col min="2830" max="2830" width="8.77734375" style="183" customWidth="1"/>
    <col min="2831" max="3073" width="9" style="183"/>
    <col min="3074" max="3074" width="5.77734375" style="183" customWidth="1"/>
    <col min="3075" max="3076" width="25.77734375" style="183" customWidth="1"/>
    <col min="3077" max="3077" width="7.77734375" style="183" customWidth="1"/>
    <col min="3078" max="3078" width="5.77734375" style="183" customWidth="1"/>
    <col min="3079" max="3079" width="9.77734375" style="183" customWidth="1"/>
    <col min="3080" max="3080" width="10.77734375" style="183" customWidth="1"/>
    <col min="3081" max="3081" width="11.77734375" style="183" customWidth="1"/>
    <col min="3082" max="3082" width="10.77734375" style="183" customWidth="1"/>
    <col min="3083" max="3084" width="11.77734375" style="183" customWidth="1"/>
    <col min="3085" max="3085" width="13.77734375" style="183" customWidth="1"/>
    <col min="3086" max="3086" width="8.77734375" style="183" customWidth="1"/>
    <col min="3087" max="3329" width="9" style="183"/>
    <col min="3330" max="3330" width="5.77734375" style="183" customWidth="1"/>
    <col min="3331" max="3332" width="25.77734375" style="183" customWidth="1"/>
    <col min="3333" max="3333" width="7.77734375" style="183" customWidth="1"/>
    <col min="3334" max="3334" width="5.77734375" style="183" customWidth="1"/>
    <col min="3335" max="3335" width="9.77734375" style="183" customWidth="1"/>
    <col min="3336" max="3336" width="10.77734375" style="183" customWidth="1"/>
    <col min="3337" max="3337" width="11.77734375" style="183" customWidth="1"/>
    <col min="3338" max="3338" width="10.77734375" style="183" customWidth="1"/>
    <col min="3339" max="3340" width="11.77734375" style="183" customWidth="1"/>
    <col min="3341" max="3341" width="13.77734375" style="183" customWidth="1"/>
    <col min="3342" max="3342" width="8.77734375" style="183" customWidth="1"/>
    <col min="3343" max="3585" width="9" style="183"/>
    <col min="3586" max="3586" width="5.77734375" style="183" customWidth="1"/>
    <col min="3587" max="3588" width="25.77734375" style="183" customWidth="1"/>
    <col min="3589" max="3589" width="7.77734375" style="183" customWidth="1"/>
    <col min="3590" max="3590" width="5.77734375" style="183" customWidth="1"/>
    <col min="3591" max="3591" width="9.77734375" style="183" customWidth="1"/>
    <col min="3592" max="3592" width="10.77734375" style="183" customWidth="1"/>
    <col min="3593" max="3593" width="11.77734375" style="183" customWidth="1"/>
    <col min="3594" max="3594" width="10.77734375" style="183" customWidth="1"/>
    <col min="3595" max="3596" width="11.77734375" style="183" customWidth="1"/>
    <col min="3597" max="3597" width="13.77734375" style="183" customWidth="1"/>
    <col min="3598" max="3598" width="8.77734375" style="183" customWidth="1"/>
    <col min="3599" max="3841" width="9" style="183"/>
    <col min="3842" max="3842" width="5.77734375" style="183" customWidth="1"/>
    <col min="3843" max="3844" width="25.77734375" style="183" customWidth="1"/>
    <col min="3845" max="3845" width="7.77734375" style="183" customWidth="1"/>
    <col min="3846" max="3846" width="5.77734375" style="183" customWidth="1"/>
    <col min="3847" max="3847" width="9.77734375" style="183" customWidth="1"/>
    <col min="3848" max="3848" width="10.77734375" style="183" customWidth="1"/>
    <col min="3849" max="3849" width="11.77734375" style="183" customWidth="1"/>
    <col min="3850" max="3850" width="10.77734375" style="183" customWidth="1"/>
    <col min="3851" max="3852" width="11.77734375" style="183" customWidth="1"/>
    <col min="3853" max="3853" width="13.77734375" style="183" customWidth="1"/>
    <col min="3854" max="3854" width="8.77734375" style="183" customWidth="1"/>
    <col min="3855" max="4097" width="9" style="183"/>
    <col min="4098" max="4098" width="5.77734375" style="183" customWidth="1"/>
    <col min="4099" max="4100" width="25.77734375" style="183" customWidth="1"/>
    <col min="4101" max="4101" width="7.77734375" style="183" customWidth="1"/>
    <col min="4102" max="4102" width="5.77734375" style="183" customWidth="1"/>
    <col min="4103" max="4103" width="9.77734375" style="183" customWidth="1"/>
    <col min="4104" max="4104" width="10.77734375" style="183" customWidth="1"/>
    <col min="4105" max="4105" width="11.77734375" style="183" customWidth="1"/>
    <col min="4106" max="4106" width="10.77734375" style="183" customWidth="1"/>
    <col min="4107" max="4108" width="11.77734375" style="183" customWidth="1"/>
    <col min="4109" max="4109" width="13.77734375" style="183" customWidth="1"/>
    <col min="4110" max="4110" width="8.77734375" style="183" customWidth="1"/>
    <col min="4111" max="4353" width="9" style="183"/>
    <col min="4354" max="4354" width="5.77734375" style="183" customWidth="1"/>
    <col min="4355" max="4356" width="25.77734375" style="183" customWidth="1"/>
    <col min="4357" max="4357" width="7.77734375" style="183" customWidth="1"/>
    <col min="4358" max="4358" width="5.77734375" style="183" customWidth="1"/>
    <col min="4359" max="4359" width="9.77734375" style="183" customWidth="1"/>
    <col min="4360" max="4360" width="10.77734375" style="183" customWidth="1"/>
    <col min="4361" max="4361" width="11.77734375" style="183" customWidth="1"/>
    <col min="4362" max="4362" width="10.77734375" style="183" customWidth="1"/>
    <col min="4363" max="4364" width="11.77734375" style="183" customWidth="1"/>
    <col min="4365" max="4365" width="13.77734375" style="183" customWidth="1"/>
    <col min="4366" max="4366" width="8.77734375" style="183" customWidth="1"/>
    <col min="4367" max="4609" width="9" style="183"/>
    <col min="4610" max="4610" width="5.77734375" style="183" customWidth="1"/>
    <col min="4611" max="4612" width="25.77734375" style="183" customWidth="1"/>
    <col min="4613" max="4613" width="7.77734375" style="183" customWidth="1"/>
    <col min="4614" max="4614" width="5.77734375" style="183" customWidth="1"/>
    <col min="4615" max="4615" width="9.77734375" style="183" customWidth="1"/>
    <col min="4616" max="4616" width="10.77734375" style="183" customWidth="1"/>
    <col min="4617" max="4617" width="11.77734375" style="183" customWidth="1"/>
    <col min="4618" max="4618" width="10.77734375" style="183" customWidth="1"/>
    <col min="4619" max="4620" width="11.77734375" style="183" customWidth="1"/>
    <col min="4621" max="4621" width="13.77734375" style="183" customWidth="1"/>
    <col min="4622" max="4622" width="8.77734375" style="183" customWidth="1"/>
    <col min="4623" max="4865" width="9" style="183"/>
    <col min="4866" max="4866" width="5.77734375" style="183" customWidth="1"/>
    <col min="4867" max="4868" width="25.77734375" style="183" customWidth="1"/>
    <col min="4869" max="4869" width="7.77734375" style="183" customWidth="1"/>
    <col min="4870" max="4870" width="5.77734375" style="183" customWidth="1"/>
    <col min="4871" max="4871" width="9.77734375" style="183" customWidth="1"/>
    <col min="4872" max="4872" width="10.77734375" style="183" customWidth="1"/>
    <col min="4873" max="4873" width="11.77734375" style="183" customWidth="1"/>
    <col min="4874" max="4874" width="10.77734375" style="183" customWidth="1"/>
    <col min="4875" max="4876" width="11.77734375" style="183" customWidth="1"/>
    <col min="4877" max="4877" width="13.77734375" style="183" customWidth="1"/>
    <col min="4878" max="4878" width="8.77734375" style="183" customWidth="1"/>
    <col min="4879" max="5121" width="9" style="183"/>
    <col min="5122" max="5122" width="5.77734375" style="183" customWidth="1"/>
    <col min="5123" max="5124" width="25.77734375" style="183" customWidth="1"/>
    <col min="5125" max="5125" width="7.77734375" style="183" customWidth="1"/>
    <col min="5126" max="5126" width="5.77734375" style="183" customWidth="1"/>
    <col min="5127" max="5127" width="9.77734375" style="183" customWidth="1"/>
    <col min="5128" max="5128" width="10.77734375" style="183" customWidth="1"/>
    <col min="5129" max="5129" width="11.77734375" style="183" customWidth="1"/>
    <col min="5130" max="5130" width="10.77734375" style="183" customWidth="1"/>
    <col min="5131" max="5132" width="11.77734375" style="183" customWidth="1"/>
    <col min="5133" max="5133" width="13.77734375" style="183" customWidth="1"/>
    <col min="5134" max="5134" width="8.77734375" style="183" customWidth="1"/>
    <col min="5135" max="5377" width="9" style="183"/>
    <col min="5378" max="5378" width="5.77734375" style="183" customWidth="1"/>
    <col min="5379" max="5380" width="25.77734375" style="183" customWidth="1"/>
    <col min="5381" max="5381" width="7.77734375" style="183" customWidth="1"/>
    <col min="5382" max="5382" width="5.77734375" style="183" customWidth="1"/>
    <col min="5383" max="5383" width="9.77734375" style="183" customWidth="1"/>
    <col min="5384" max="5384" width="10.77734375" style="183" customWidth="1"/>
    <col min="5385" max="5385" width="11.77734375" style="183" customWidth="1"/>
    <col min="5386" max="5386" width="10.77734375" style="183" customWidth="1"/>
    <col min="5387" max="5388" width="11.77734375" style="183" customWidth="1"/>
    <col min="5389" max="5389" width="13.77734375" style="183" customWidth="1"/>
    <col min="5390" max="5390" width="8.77734375" style="183" customWidth="1"/>
    <col min="5391" max="5633" width="9" style="183"/>
    <col min="5634" max="5634" width="5.77734375" style="183" customWidth="1"/>
    <col min="5635" max="5636" width="25.77734375" style="183" customWidth="1"/>
    <col min="5637" max="5637" width="7.77734375" style="183" customWidth="1"/>
    <col min="5638" max="5638" width="5.77734375" style="183" customWidth="1"/>
    <col min="5639" max="5639" width="9.77734375" style="183" customWidth="1"/>
    <col min="5640" max="5640" width="10.77734375" style="183" customWidth="1"/>
    <col min="5641" max="5641" width="11.77734375" style="183" customWidth="1"/>
    <col min="5642" max="5642" width="10.77734375" style="183" customWidth="1"/>
    <col min="5643" max="5644" width="11.77734375" style="183" customWidth="1"/>
    <col min="5645" max="5645" width="13.77734375" style="183" customWidth="1"/>
    <col min="5646" max="5646" width="8.77734375" style="183" customWidth="1"/>
    <col min="5647" max="5889" width="9" style="183"/>
    <col min="5890" max="5890" width="5.77734375" style="183" customWidth="1"/>
    <col min="5891" max="5892" width="25.77734375" style="183" customWidth="1"/>
    <col min="5893" max="5893" width="7.77734375" style="183" customWidth="1"/>
    <col min="5894" max="5894" width="5.77734375" style="183" customWidth="1"/>
    <col min="5895" max="5895" width="9.77734375" style="183" customWidth="1"/>
    <col min="5896" max="5896" width="10.77734375" style="183" customWidth="1"/>
    <col min="5897" max="5897" width="11.77734375" style="183" customWidth="1"/>
    <col min="5898" max="5898" width="10.77734375" style="183" customWidth="1"/>
    <col min="5899" max="5900" width="11.77734375" style="183" customWidth="1"/>
    <col min="5901" max="5901" width="13.77734375" style="183" customWidth="1"/>
    <col min="5902" max="5902" width="8.77734375" style="183" customWidth="1"/>
    <col min="5903" max="6145" width="9" style="183"/>
    <col min="6146" max="6146" width="5.77734375" style="183" customWidth="1"/>
    <col min="6147" max="6148" width="25.77734375" style="183" customWidth="1"/>
    <col min="6149" max="6149" width="7.77734375" style="183" customWidth="1"/>
    <col min="6150" max="6150" width="5.77734375" style="183" customWidth="1"/>
    <col min="6151" max="6151" width="9.77734375" style="183" customWidth="1"/>
    <col min="6152" max="6152" width="10.77734375" style="183" customWidth="1"/>
    <col min="6153" max="6153" width="11.77734375" style="183" customWidth="1"/>
    <col min="6154" max="6154" width="10.77734375" style="183" customWidth="1"/>
    <col min="6155" max="6156" width="11.77734375" style="183" customWidth="1"/>
    <col min="6157" max="6157" width="13.77734375" style="183" customWidth="1"/>
    <col min="6158" max="6158" width="8.77734375" style="183" customWidth="1"/>
    <col min="6159" max="6401" width="9" style="183"/>
    <col min="6402" max="6402" width="5.77734375" style="183" customWidth="1"/>
    <col min="6403" max="6404" width="25.77734375" style="183" customWidth="1"/>
    <col min="6405" max="6405" width="7.77734375" style="183" customWidth="1"/>
    <col min="6406" max="6406" width="5.77734375" style="183" customWidth="1"/>
    <col min="6407" max="6407" width="9.77734375" style="183" customWidth="1"/>
    <col min="6408" max="6408" width="10.77734375" style="183" customWidth="1"/>
    <col min="6409" max="6409" width="11.77734375" style="183" customWidth="1"/>
    <col min="6410" max="6410" width="10.77734375" style="183" customWidth="1"/>
    <col min="6411" max="6412" width="11.77734375" style="183" customWidth="1"/>
    <col min="6413" max="6413" width="13.77734375" style="183" customWidth="1"/>
    <col min="6414" max="6414" width="8.77734375" style="183" customWidth="1"/>
    <col min="6415" max="6657" width="9" style="183"/>
    <col min="6658" max="6658" width="5.77734375" style="183" customWidth="1"/>
    <col min="6659" max="6660" width="25.77734375" style="183" customWidth="1"/>
    <col min="6661" max="6661" width="7.77734375" style="183" customWidth="1"/>
    <col min="6662" max="6662" width="5.77734375" style="183" customWidth="1"/>
    <col min="6663" max="6663" width="9.77734375" style="183" customWidth="1"/>
    <col min="6664" max="6664" width="10.77734375" style="183" customWidth="1"/>
    <col min="6665" max="6665" width="11.77734375" style="183" customWidth="1"/>
    <col min="6666" max="6666" width="10.77734375" style="183" customWidth="1"/>
    <col min="6667" max="6668" width="11.77734375" style="183" customWidth="1"/>
    <col min="6669" max="6669" width="13.77734375" style="183" customWidth="1"/>
    <col min="6670" max="6670" width="8.77734375" style="183" customWidth="1"/>
    <col min="6671" max="6913" width="9" style="183"/>
    <col min="6914" max="6914" width="5.77734375" style="183" customWidth="1"/>
    <col min="6915" max="6916" width="25.77734375" style="183" customWidth="1"/>
    <col min="6917" max="6917" width="7.77734375" style="183" customWidth="1"/>
    <col min="6918" max="6918" width="5.77734375" style="183" customWidth="1"/>
    <col min="6919" max="6919" width="9.77734375" style="183" customWidth="1"/>
    <col min="6920" max="6920" width="10.77734375" style="183" customWidth="1"/>
    <col min="6921" max="6921" width="11.77734375" style="183" customWidth="1"/>
    <col min="6922" max="6922" width="10.77734375" style="183" customWidth="1"/>
    <col min="6923" max="6924" width="11.77734375" style="183" customWidth="1"/>
    <col min="6925" max="6925" width="13.77734375" style="183" customWidth="1"/>
    <col min="6926" max="6926" width="8.77734375" style="183" customWidth="1"/>
    <col min="6927" max="7169" width="9" style="183"/>
    <col min="7170" max="7170" width="5.77734375" style="183" customWidth="1"/>
    <col min="7171" max="7172" width="25.77734375" style="183" customWidth="1"/>
    <col min="7173" max="7173" width="7.77734375" style="183" customWidth="1"/>
    <col min="7174" max="7174" width="5.77734375" style="183" customWidth="1"/>
    <col min="7175" max="7175" width="9.77734375" style="183" customWidth="1"/>
    <col min="7176" max="7176" width="10.77734375" style="183" customWidth="1"/>
    <col min="7177" max="7177" width="11.77734375" style="183" customWidth="1"/>
    <col min="7178" max="7178" width="10.77734375" style="183" customWidth="1"/>
    <col min="7179" max="7180" width="11.77734375" style="183" customWidth="1"/>
    <col min="7181" max="7181" width="13.77734375" style="183" customWidth="1"/>
    <col min="7182" max="7182" width="8.77734375" style="183" customWidth="1"/>
    <col min="7183" max="7425" width="9" style="183"/>
    <col min="7426" max="7426" width="5.77734375" style="183" customWidth="1"/>
    <col min="7427" max="7428" width="25.77734375" style="183" customWidth="1"/>
    <col min="7429" max="7429" width="7.77734375" style="183" customWidth="1"/>
    <col min="7430" max="7430" width="5.77734375" style="183" customWidth="1"/>
    <col min="7431" max="7431" width="9.77734375" style="183" customWidth="1"/>
    <col min="7432" max="7432" width="10.77734375" style="183" customWidth="1"/>
    <col min="7433" max="7433" width="11.77734375" style="183" customWidth="1"/>
    <col min="7434" max="7434" width="10.77734375" style="183" customWidth="1"/>
    <col min="7435" max="7436" width="11.77734375" style="183" customWidth="1"/>
    <col min="7437" max="7437" width="13.77734375" style="183" customWidth="1"/>
    <col min="7438" max="7438" width="8.77734375" style="183" customWidth="1"/>
    <col min="7439" max="7681" width="9" style="183"/>
    <col min="7682" max="7682" width="5.77734375" style="183" customWidth="1"/>
    <col min="7683" max="7684" width="25.77734375" style="183" customWidth="1"/>
    <col min="7685" max="7685" width="7.77734375" style="183" customWidth="1"/>
    <col min="7686" max="7686" width="5.77734375" style="183" customWidth="1"/>
    <col min="7687" max="7687" width="9.77734375" style="183" customWidth="1"/>
    <col min="7688" max="7688" width="10.77734375" style="183" customWidth="1"/>
    <col min="7689" max="7689" width="11.77734375" style="183" customWidth="1"/>
    <col min="7690" max="7690" width="10.77734375" style="183" customWidth="1"/>
    <col min="7691" max="7692" width="11.77734375" style="183" customWidth="1"/>
    <col min="7693" max="7693" width="13.77734375" style="183" customWidth="1"/>
    <col min="7694" max="7694" width="8.77734375" style="183" customWidth="1"/>
    <col min="7695" max="7937" width="9" style="183"/>
    <col min="7938" max="7938" width="5.77734375" style="183" customWidth="1"/>
    <col min="7939" max="7940" width="25.77734375" style="183" customWidth="1"/>
    <col min="7941" max="7941" width="7.77734375" style="183" customWidth="1"/>
    <col min="7942" max="7942" width="5.77734375" style="183" customWidth="1"/>
    <col min="7943" max="7943" width="9.77734375" style="183" customWidth="1"/>
    <col min="7944" max="7944" width="10.77734375" style="183" customWidth="1"/>
    <col min="7945" max="7945" width="11.77734375" style="183" customWidth="1"/>
    <col min="7946" max="7946" width="10.77734375" style="183" customWidth="1"/>
    <col min="7947" max="7948" width="11.77734375" style="183" customWidth="1"/>
    <col min="7949" max="7949" width="13.77734375" style="183" customWidth="1"/>
    <col min="7950" max="7950" width="8.77734375" style="183" customWidth="1"/>
    <col min="7951" max="8193" width="9" style="183"/>
    <col min="8194" max="8194" width="5.77734375" style="183" customWidth="1"/>
    <col min="8195" max="8196" width="25.77734375" style="183" customWidth="1"/>
    <col min="8197" max="8197" width="7.77734375" style="183" customWidth="1"/>
    <col min="8198" max="8198" width="5.77734375" style="183" customWidth="1"/>
    <col min="8199" max="8199" width="9.77734375" style="183" customWidth="1"/>
    <col min="8200" max="8200" width="10.77734375" style="183" customWidth="1"/>
    <col min="8201" max="8201" width="11.77734375" style="183" customWidth="1"/>
    <col min="8202" max="8202" width="10.77734375" style="183" customWidth="1"/>
    <col min="8203" max="8204" width="11.77734375" style="183" customWidth="1"/>
    <col min="8205" max="8205" width="13.77734375" style="183" customWidth="1"/>
    <col min="8206" max="8206" width="8.77734375" style="183" customWidth="1"/>
    <col min="8207" max="8449" width="9" style="183"/>
    <col min="8450" max="8450" width="5.77734375" style="183" customWidth="1"/>
    <col min="8451" max="8452" width="25.77734375" style="183" customWidth="1"/>
    <col min="8453" max="8453" width="7.77734375" style="183" customWidth="1"/>
    <col min="8454" max="8454" width="5.77734375" style="183" customWidth="1"/>
    <col min="8455" max="8455" width="9.77734375" style="183" customWidth="1"/>
    <col min="8456" max="8456" width="10.77734375" style="183" customWidth="1"/>
    <col min="8457" max="8457" width="11.77734375" style="183" customWidth="1"/>
    <col min="8458" max="8458" width="10.77734375" style="183" customWidth="1"/>
    <col min="8459" max="8460" width="11.77734375" style="183" customWidth="1"/>
    <col min="8461" max="8461" width="13.77734375" style="183" customWidth="1"/>
    <col min="8462" max="8462" width="8.77734375" style="183" customWidth="1"/>
    <col min="8463" max="8705" width="9" style="183"/>
    <col min="8706" max="8706" width="5.77734375" style="183" customWidth="1"/>
    <col min="8707" max="8708" width="25.77734375" style="183" customWidth="1"/>
    <col min="8709" max="8709" width="7.77734375" style="183" customWidth="1"/>
    <col min="8710" max="8710" width="5.77734375" style="183" customWidth="1"/>
    <col min="8711" max="8711" width="9.77734375" style="183" customWidth="1"/>
    <col min="8712" max="8712" width="10.77734375" style="183" customWidth="1"/>
    <col min="8713" max="8713" width="11.77734375" style="183" customWidth="1"/>
    <col min="8714" max="8714" width="10.77734375" style="183" customWidth="1"/>
    <col min="8715" max="8716" width="11.77734375" style="183" customWidth="1"/>
    <col min="8717" max="8717" width="13.77734375" style="183" customWidth="1"/>
    <col min="8718" max="8718" width="8.77734375" style="183" customWidth="1"/>
    <col min="8719" max="8961" width="9" style="183"/>
    <col min="8962" max="8962" width="5.77734375" style="183" customWidth="1"/>
    <col min="8963" max="8964" width="25.77734375" style="183" customWidth="1"/>
    <col min="8965" max="8965" width="7.77734375" style="183" customWidth="1"/>
    <col min="8966" max="8966" width="5.77734375" style="183" customWidth="1"/>
    <col min="8967" max="8967" width="9.77734375" style="183" customWidth="1"/>
    <col min="8968" max="8968" width="10.77734375" style="183" customWidth="1"/>
    <col min="8969" max="8969" width="11.77734375" style="183" customWidth="1"/>
    <col min="8970" max="8970" width="10.77734375" style="183" customWidth="1"/>
    <col min="8971" max="8972" width="11.77734375" style="183" customWidth="1"/>
    <col min="8973" max="8973" width="13.77734375" style="183" customWidth="1"/>
    <col min="8974" max="8974" width="8.77734375" style="183" customWidth="1"/>
    <col min="8975" max="9217" width="9" style="183"/>
    <col min="9218" max="9218" width="5.77734375" style="183" customWidth="1"/>
    <col min="9219" max="9220" width="25.77734375" style="183" customWidth="1"/>
    <col min="9221" max="9221" width="7.77734375" style="183" customWidth="1"/>
    <col min="9222" max="9222" width="5.77734375" style="183" customWidth="1"/>
    <col min="9223" max="9223" width="9.77734375" style="183" customWidth="1"/>
    <col min="9224" max="9224" width="10.77734375" style="183" customWidth="1"/>
    <col min="9225" max="9225" width="11.77734375" style="183" customWidth="1"/>
    <col min="9226" max="9226" width="10.77734375" style="183" customWidth="1"/>
    <col min="9227" max="9228" width="11.77734375" style="183" customWidth="1"/>
    <col min="9229" max="9229" width="13.77734375" style="183" customWidth="1"/>
    <col min="9230" max="9230" width="8.77734375" style="183" customWidth="1"/>
    <col min="9231" max="9473" width="9" style="183"/>
    <col min="9474" max="9474" width="5.77734375" style="183" customWidth="1"/>
    <col min="9475" max="9476" width="25.77734375" style="183" customWidth="1"/>
    <col min="9477" max="9477" width="7.77734375" style="183" customWidth="1"/>
    <col min="9478" max="9478" width="5.77734375" style="183" customWidth="1"/>
    <col min="9479" max="9479" width="9.77734375" style="183" customWidth="1"/>
    <col min="9480" max="9480" width="10.77734375" style="183" customWidth="1"/>
    <col min="9481" max="9481" width="11.77734375" style="183" customWidth="1"/>
    <col min="9482" max="9482" width="10.77734375" style="183" customWidth="1"/>
    <col min="9483" max="9484" width="11.77734375" style="183" customWidth="1"/>
    <col min="9485" max="9485" width="13.77734375" style="183" customWidth="1"/>
    <col min="9486" max="9486" width="8.77734375" style="183" customWidth="1"/>
    <col min="9487" max="9729" width="9" style="183"/>
    <col min="9730" max="9730" width="5.77734375" style="183" customWidth="1"/>
    <col min="9731" max="9732" width="25.77734375" style="183" customWidth="1"/>
    <col min="9733" max="9733" width="7.77734375" style="183" customWidth="1"/>
    <col min="9734" max="9734" width="5.77734375" style="183" customWidth="1"/>
    <col min="9735" max="9735" width="9.77734375" style="183" customWidth="1"/>
    <col min="9736" max="9736" width="10.77734375" style="183" customWidth="1"/>
    <col min="9737" max="9737" width="11.77734375" style="183" customWidth="1"/>
    <col min="9738" max="9738" width="10.77734375" style="183" customWidth="1"/>
    <col min="9739" max="9740" width="11.77734375" style="183" customWidth="1"/>
    <col min="9741" max="9741" width="13.77734375" style="183" customWidth="1"/>
    <col min="9742" max="9742" width="8.77734375" style="183" customWidth="1"/>
    <col min="9743" max="9985" width="9" style="183"/>
    <col min="9986" max="9986" width="5.77734375" style="183" customWidth="1"/>
    <col min="9987" max="9988" width="25.77734375" style="183" customWidth="1"/>
    <col min="9989" max="9989" width="7.77734375" style="183" customWidth="1"/>
    <col min="9990" max="9990" width="5.77734375" style="183" customWidth="1"/>
    <col min="9991" max="9991" width="9.77734375" style="183" customWidth="1"/>
    <col min="9992" max="9992" width="10.77734375" style="183" customWidth="1"/>
    <col min="9993" max="9993" width="11.77734375" style="183" customWidth="1"/>
    <col min="9994" max="9994" width="10.77734375" style="183" customWidth="1"/>
    <col min="9995" max="9996" width="11.77734375" style="183" customWidth="1"/>
    <col min="9997" max="9997" width="13.77734375" style="183" customWidth="1"/>
    <col min="9998" max="9998" width="8.77734375" style="183" customWidth="1"/>
    <col min="9999" max="10241" width="9" style="183"/>
    <col min="10242" max="10242" width="5.77734375" style="183" customWidth="1"/>
    <col min="10243" max="10244" width="25.77734375" style="183" customWidth="1"/>
    <col min="10245" max="10245" width="7.77734375" style="183" customWidth="1"/>
    <col min="10246" max="10246" width="5.77734375" style="183" customWidth="1"/>
    <col min="10247" max="10247" width="9.77734375" style="183" customWidth="1"/>
    <col min="10248" max="10248" width="10.77734375" style="183" customWidth="1"/>
    <col min="10249" max="10249" width="11.77734375" style="183" customWidth="1"/>
    <col min="10250" max="10250" width="10.77734375" style="183" customWidth="1"/>
    <col min="10251" max="10252" width="11.77734375" style="183" customWidth="1"/>
    <col min="10253" max="10253" width="13.77734375" style="183" customWidth="1"/>
    <col min="10254" max="10254" width="8.77734375" style="183" customWidth="1"/>
    <col min="10255" max="10497" width="9" style="183"/>
    <col min="10498" max="10498" width="5.77734375" style="183" customWidth="1"/>
    <col min="10499" max="10500" width="25.77734375" style="183" customWidth="1"/>
    <col min="10501" max="10501" width="7.77734375" style="183" customWidth="1"/>
    <col min="10502" max="10502" width="5.77734375" style="183" customWidth="1"/>
    <col min="10503" max="10503" width="9.77734375" style="183" customWidth="1"/>
    <col min="10504" max="10504" width="10.77734375" style="183" customWidth="1"/>
    <col min="10505" max="10505" width="11.77734375" style="183" customWidth="1"/>
    <col min="10506" max="10506" width="10.77734375" style="183" customWidth="1"/>
    <col min="10507" max="10508" width="11.77734375" style="183" customWidth="1"/>
    <col min="10509" max="10509" width="13.77734375" style="183" customWidth="1"/>
    <col min="10510" max="10510" width="8.77734375" style="183" customWidth="1"/>
    <col min="10511" max="10753" width="9" style="183"/>
    <col min="10754" max="10754" width="5.77734375" style="183" customWidth="1"/>
    <col min="10755" max="10756" width="25.77734375" style="183" customWidth="1"/>
    <col min="10757" max="10757" width="7.77734375" style="183" customWidth="1"/>
    <col min="10758" max="10758" width="5.77734375" style="183" customWidth="1"/>
    <col min="10759" max="10759" width="9.77734375" style="183" customWidth="1"/>
    <col min="10760" max="10760" width="10.77734375" style="183" customWidth="1"/>
    <col min="10761" max="10761" width="11.77734375" style="183" customWidth="1"/>
    <col min="10762" max="10762" width="10.77734375" style="183" customWidth="1"/>
    <col min="10763" max="10764" width="11.77734375" style="183" customWidth="1"/>
    <col min="10765" max="10765" width="13.77734375" style="183" customWidth="1"/>
    <col min="10766" max="10766" width="8.77734375" style="183" customWidth="1"/>
    <col min="10767" max="11009" width="9" style="183"/>
    <col min="11010" max="11010" width="5.77734375" style="183" customWidth="1"/>
    <col min="11011" max="11012" width="25.77734375" style="183" customWidth="1"/>
    <col min="11013" max="11013" width="7.77734375" style="183" customWidth="1"/>
    <col min="11014" max="11014" width="5.77734375" style="183" customWidth="1"/>
    <col min="11015" max="11015" width="9.77734375" style="183" customWidth="1"/>
    <col min="11016" max="11016" width="10.77734375" style="183" customWidth="1"/>
    <col min="11017" max="11017" width="11.77734375" style="183" customWidth="1"/>
    <col min="11018" max="11018" width="10.77734375" style="183" customWidth="1"/>
    <col min="11019" max="11020" width="11.77734375" style="183" customWidth="1"/>
    <col min="11021" max="11021" width="13.77734375" style="183" customWidth="1"/>
    <col min="11022" max="11022" width="8.77734375" style="183" customWidth="1"/>
    <col min="11023" max="11265" width="9" style="183"/>
    <col min="11266" max="11266" width="5.77734375" style="183" customWidth="1"/>
    <col min="11267" max="11268" width="25.77734375" style="183" customWidth="1"/>
    <col min="11269" max="11269" width="7.77734375" style="183" customWidth="1"/>
    <col min="11270" max="11270" width="5.77734375" style="183" customWidth="1"/>
    <col min="11271" max="11271" width="9.77734375" style="183" customWidth="1"/>
    <col min="11272" max="11272" width="10.77734375" style="183" customWidth="1"/>
    <col min="11273" max="11273" width="11.77734375" style="183" customWidth="1"/>
    <col min="11274" max="11274" width="10.77734375" style="183" customWidth="1"/>
    <col min="11275" max="11276" width="11.77734375" style="183" customWidth="1"/>
    <col min="11277" max="11277" width="13.77734375" style="183" customWidth="1"/>
    <col min="11278" max="11278" width="8.77734375" style="183" customWidth="1"/>
    <col min="11279" max="11521" width="9" style="183"/>
    <col min="11522" max="11522" width="5.77734375" style="183" customWidth="1"/>
    <col min="11523" max="11524" width="25.77734375" style="183" customWidth="1"/>
    <col min="11525" max="11525" width="7.77734375" style="183" customWidth="1"/>
    <col min="11526" max="11526" width="5.77734375" style="183" customWidth="1"/>
    <col min="11527" max="11527" width="9.77734375" style="183" customWidth="1"/>
    <col min="11528" max="11528" width="10.77734375" style="183" customWidth="1"/>
    <col min="11529" max="11529" width="11.77734375" style="183" customWidth="1"/>
    <col min="11530" max="11530" width="10.77734375" style="183" customWidth="1"/>
    <col min="11531" max="11532" width="11.77734375" style="183" customWidth="1"/>
    <col min="11533" max="11533" width="13.77734375" style="183" customWidth="1"/>
    <col min="11534" max="11534" width="8.77734375" style="183" customWidth="1"/>
    <col min="11535" max="11777" width="9" style="183"/>
    <col min="11778" max="11778" width="5.77734375" style="183" customWidth="1"/>
    <col min="11779" max="11780" width="25.77734375" style="183" customWidth="1"/>
    <col min="11781" max="11781" width="7.77734375" style="183" customWidth="1"/>
    <col min="11782" max="11782" width="5.77734375" style="183" customWidth="1"/>
    <col min="11783" max="11783" width="9.77734375" style="183" customWidth="1"/>
    <col min="11784" max="11784" width="10.77734375" style="183" customWidth="1"/>
    <col min="11785" max="11785" width="11.77734375" style="183" customWidth="1"/>
    <col min="11786" max="11786" width="10.77734375" style="183" customWidth="1"/>
    <col min="11787" max="11788" width="11.77734375" style="183" customWidth="1"/>
    <col min="11789" max="11789" width="13.77734375" style="183" customWidth="1"/>
    <col min="11790" max="11790" width="8.77734375" style="183" customWidth="1"/>
    <col min="11791" max="12033" width="9" style="183"/>
    <col min="12034" max="12034" width="5.77734375" style="183" customWidth="1"/>
    <col min="12035" max="12036" width="25.77734375" style="183" customWidth="1"/>
    <col min="12037" max="12037" width="7.77734375" style="183" customWidth="1"/>
    <col min="12038" max="12038" width="5.77734375" style="183" customWidth="1"/>
    <col min="12039" max="12039" width="9.77734375" style="183" customWidth="1"/>
    <col min="12040" max="12040" width="10.77734375" style="183" customWidth="1"/>
    <col min="12041" max="12041" width="11.77734375" style="183" customWidth="1"/>
    <col min="12042" max="12042" width="10.77734375" style="183" customWidth="1"/>
    <col min="12043" max="12044" width="11.77734375" style="183" customWidth="1"/>
    <col min="12045" max="12045" width="13.77734375" style="183" customWidth="1"/>
    <col min="12046" max="12046" width="8.77734375" style="183" customWidth="1"/>
    <col min="12047" max="12289" width="9" style="183"/>
    <col min="12290" max="12290" width="5.77734375" style="183" customWidth="1"/>
    <col min="12291" max="12292" width="25.77734375" style="183" customWidth="1"/>
    <col min="12293" max="12293" width="7.77734375" style="183" customWidth="1"/>
    <col min="12294" max="12294" width="5.77734375" style="183" customWidth="1"/>
    <col min="12295" max="12295" width="9.77734375" style="183" customWidth="1"/>
    <col min="12296" max="12296" width="10.77734375" style="183" customWidth="1"/>
    <col min="12297" max="12297" width="11.77734375" style="183" customWidth="1"/>
    <col min="12298" max="12298" width="10.77734375" style="183" customWidth="1"/>
    <col min="12299" max="12300" width="11.77734375" style="183" customWidth="1"/>
    <col min="12301" max="12301" width="13.77734375" style="183" customWidth="1"/>
    <col min="12302" max="12302" width="8.77734375" style="183" customWidth="1"/>
    <col min="12303" max="12545" width="9" style="183"/>
    <col min="12546" max="12546" width="5.77734375" style="183" customWidth="1"/>
    <col min="12547" max="12548" width="25.77734375" style="183" customWidth="1"/>
    <col min="12549" max="12549" width="7.77734375" style="183" customWidth="1"/>
    <col min="12550" max="12550" width="5.77734375" style="183" customWidth="1"/>
    <col min="12551" max="12551" width="9.77734375" style="183" customWidth="1"/>
    <col min="12552" max="12552" width="10.77734375" style="183" customWidth="1"/>
    <col min="12553" max="12553" width="11.77734375" style="183" customWidth="1"/>
    <col min="12554" max="12554" width="10.77734375" style="183" customWidth="1"/>
    <col min="12555" max="12556" width="11.77734375" style="183" customWidth="1"/>
    <col min="12557" max="12557" width="13.77734375" style="183" customWidth="1"/>
    <col min="12558" max="12558" width="8.77734375" style="183" customWidth="1"/>
    <col min="12559" max="12801" width="9" style="183"/>
    <col min="12802" max="12802" width="5.77734375" style="183" customWidth="1"/>
    <col min="12803" max="12804" width="25.77734375" style="183" customWidth="1"/>
    <col min="12805" max="12805" width="7.77734375" style="183" customWidth="1"/>
    <col min="12806" max="12806" width="5.77734375" style="183" customWidth="1"/>
    <col min="12807" max="12807" width="9.77734375" style="183" customWidth="1"/>
    <col min="12808" max="12808" width="10.77734375" style="183" customWidth="1"/>
    <col min="12809" max="12809" width="11.77734375" style="183" customWidth="1"/>
    <col min="12810" max="12810" width="10.77734375" style="183" customWidth="1"/>
    <col min="12811" max="12812" width="11.77734375" style="183" customWidth="1"/>
    <col min="12813" max="12813" width="13.77734375" style="183" customWidth="1"/>
    <col min="12814" max="12814" width="8.77734375" style="183" customWidth="1"/>
    <col min="12815" max="13057" width="9" style="183"/>
    <col min="13058" max="13058" width="5.77734375" style="183" customWidth="1"/>
    <col min="13059" max="13060" width="25.77734375" style="183" customWidth="1"/>
    <col min="13061" max="13061" width="7.77734375" style="183" customWidth="1"/>
    <col min="13062" max="13062" width="5.77734375" style="183" customWidth="1"/>
    <col min="13063" max="13063" width="9.77734375" style="183" customWidth="1"/>
    <col min="13064" max="13064" width="10.77734375" style="183" customWidth="1"/>
    <col min="13065" max="13065" width="11.77734375" style="183" customWidth="1"/>
    <col min="13066" max="13066" width="10.77734375" style="183" customWidth="1"/>
    <col min="13067" max="13068" width="11.77734375" style="183" customWidth="1"/>
    <col min="13069" max="13069" width="13.77734375" style="183" customWidth="1"/>
    <col min="13070" max="13070" width="8.77734375" style="183" customWidth="1"/>
    <col min="13071" max="13313" width="9" style="183"/>
    <col min="13314" max="13314" width="5.77734375" style="183" customWidth="1"/>
    <col min="13315" max="13316" width="25.77734375" style="183" customWidth="1"/>
    <col min="13317" max="13317" width="7.77734375" style="183" customWidth="1"/>
    <col min="13318" max="13318" width="5.77734375" style="183" customWidth="1"/>
    <col min="13319" max="13319" width="9.77734375" style="183" customWidth="1"/>
    <col min="13320" max="13320" width="10.77734375" style="183" customWidth="1"/>
    <col min="13321" max="13321" width="11.77734375" style="183" customWidth="1"/>
    <col min="13322" max="13322" width="10.77734375" style="183" customWidth="1"/>
    <col min="13323" max="13324" width="11.77734375" style="183" customWidth="1"/>
    <col min="13325" max="13325" width="13.77734375" style="183" customWidth="1"/>
    <col min="13326" max="13326" width="8.77734375" style="183" customWidth="1"/>
    <col min="13327" max="13569" width="9" style="183"/>
    <col min="13570" max="13570" width="5.77734375" style="183" customWidth="1"/>
    <col min="13571" max="13572" width="25.77734375" style="183" customWidth="1"/>
    <col min="13573" max="13573" width="7.77734375" style="183" customWidth="1"/>
    <col min="13574" max="13574" width="5.77734375" style="183" customWidth="1"/>
    <col min="13575" max="13575" width="9.77734375" style="183" customWidth="1"/>
    <col min="13576" max="13576" width="10.77734375" style="183" customWidth="1"/>
    <col min="13577" max="13577" width="11.77734375" style="183" customWidth="1"/>
    <col min="13578" max="13578" width="10.77734375" style="183" customWidth="1"/>
    <col min="13579" max="13580" width="11.77734375" style="183" customWidth="1"/>
    <col min="13581" max="13581" width="13.77734375" style="183" customWidth="1"/>
    <col min="13582" max="13582" width="8.77734375" style="183" customWidth="1"/>
    <col min="13583" max="13825" width="9" style="183"/>
    <col min="13826" max="13826" width="5.77734375" style="183" customWidth="1"/>
    <col min="13827" max="13828" width="25.77734375" style="183" customWidth="1"/>
    <col min="13829" max="13829" width="7.77734375" style="183" customWidth="1"/>
    <col min="13830" max="13830" width="5.77734375" style="183" customWidth="1"/>
    <col min="13831" max="13831" width="9.77734375" style="183" customWidth="1"/>
    <col min="13832" max="13832" width="10.77734375" style="183" customWidth="1"/>
    <col min="13833" max="13833" width="11.77734375" style="183" customWidth="1"/>
    <col min="13834" max="13834" width="10.77734375" style="183" customWidth="1"/>
    <col min="13835" max="13836" width="11.77734375" style="183" customWidth="1"/>
    <col min="13837" max="13837" width="13.77734375" style="183" customWidth="1"/>
    <col min="13838" max="13838" width="8.77734375" style="183" customWidth="1"/>
    <col min="13839" max="14081" width="9" style="183"/>
    <col min="14082" max="14082" width="5.77734375" style="183" customWidth="1"/>
    <col min="14083" max="14084" width="25.77734375" style="183" customWidth="1"/>
    <col min="14085" max="14085" width="7.77734375" style="183" customWidth="1"/>
    <col min="14086" max="14086" width="5.77734375" style="183" customWidth="1"/>
    <col min="14087" max="14087" width="9.77734375" style="183" customWidth="1"/>
    <col min="14088" max="14088" width="10.77734375" style="183" customWidth="1"/>
    <col min="14089" max="14089" width="11.77734375" style="183" customWidth="1"/>
    <col min="14090" max="14090" width="10.77734375" style="183" customWidth="1"/>
    <col min="14091" max="14092" width="11.77734375" style="183" customWidth="1"/>
    <col min="14093" max="14093" width="13.77734375" style="183" customWidth="1"/>
    <col min="14094" max="14094" width="8.77734375" style="183" customWidth="1"/>
    <col min="14095" max="14337" width="9" style="183"/>
    <col min="14338" max="14338" width="5.77734375" style="183" customWidth="1"/>
    <col min="14339" max="14340" width="25.77734375" style="183" customWidth="1"/>
    <col min="14341" max="14341" width="7.77734375" style="183" customWidth="1"/>
    <col min="14342" max="14342" width="5.77734375" style="183" customWidth="1"/>
    <col min="14343" max="14343" width="9.77734375" style="183" customWidth="1"/>
    <col min="14344" max="14344" width="10.77734375" style="183" customWidth="1"/>
    <col min="14345" max="14345" width="11.77734375" style="183" customWidth="1"/>
    <col min="14346" max="14346" width="10.77734375" style="183" customWidth="1"/>
    <col min="14347" max="14348" width="11.77734375" style="183" customWidth="1"/>
    <col min="14349" max="14349" width="13.77734375" style="183" customWidth="1"/>
    <col min="14350" max="14350" width="8.77734375" style="183" customWidth="1"/>
    <col min="14351" max="14593" width="9" style="183"/>
    <col min="14594" max="14594" width="5.77734375" style="183" customWidth="1"/>
    <col min="14595" max="14596" width="25.77734375" style="183" customWidth="1"/>
    <col min="14597" max="14597" width="7.77734375" style="183" customWidth="1"/>
    <col min="14598" max="14598" width="5.77734375" style="183" customWidth="1"/>
    <col min="14599" max="14599" width="9.77734375" style="183" customWidth="1"/>
    <col min="14600" max="14600" width="10.77734375" style="183" customWidth="1"/>
    <col min="14601" max="14601" width="11.77734375" style="183" customWidth="1"/>
    <col min="14602" max="14602" width="10.77734375" style="183" customWidth="1"/>
    <col min="14603" max="14604" width="11.77734375" style="183" customWidth="1"/>
    <col min="14605" max="14605" width="13.77734375" style="183" customWidth="1"/>
    <col min="14606" max="14606" width="8.77734375" style="183" customWidth="1"/>
    <col min="14607" max="14849" width="9" style="183"/>
    <col min="14850" max="14850" width="5.77734375" style="183" customWidth="1"/>
    <col min="14851" max="14852" width="25.77734375" style="183" customWidth="1"/>
    <col min="14853" max="14853" width="7.77734375" style="183" customWidth="1"/>
    <col min="14854" max="14854" width="5.77734375" style="183" customWidth="1"/>
    <col min="14855" max="14855" width="9.77734375" style="183" customWidth="1"/>
    <col min="14856" max="14856" width="10.77734375" style="183" customWidth="1"/>
    <col min="14857" max="14857" width="11.77734375" style="183" customWidth="1"/>
    <col min="14858" max="14858" width="10.77734375" style="183" customWidth="1"/>
    <col min="14859" max="14860" width="11.77734375" style="183" customWidth="1"/>
    <col min="14861" max="14861" width="13.77734375" style="183" customWidth="1"/>
    <col min="14862" max="14862" width="8.77734375" style="183" customWidth="1"/>
    <col min="14863" max="15105" width="9" style="183"/>
    <col min="15106" max="15106" width="5.77734375" style="183" customWidth="1"/>
    <col min="15107" max="15108" width="25.77734375" style="183" customWidth="1"/>
    <col min="15109" max="15109" width="7.77734375" style="183" customWidth="1"/>
    <col min="15110" max="15110" width="5.77734375" style="183" customWidth="1"/>
    <col min="15111" max="15111" width="9.77734375" style="183" customWidth="1"/>
    <col min="15112" max="15112" width="10.77734375" style="183" customWidth="1"/>
    <col min="15113" max="15113" width="11.77734375" style="183" customWidth="1"/>
    <col min="15114" max="15114" width="10.77734375" style="183" customWidth="1"/>
    <col min="15115" max="15116" width="11.77734375" style="183" customWidth="1"/>
    <col min="15117" max="15117" width="13.77734375" style="183" customWidth="1"/>
    <col min="15118" max="15118" width="8.77734375" style="183" customWidth="1"/>
    <col min="15119" max="15361" width="9" style="183"/>
    <col min="15362" max="15362" width="5.77734375" style="183" customWidth="1"/>
    <col min="15363" max="15364" width="25.77734375" style="183" customWidth="1"/>
    <col min="15365" max="15365" width="7.77734375" style="183" customWidth="1"/>
    <col min="15366" max="15366" width="5.77734375" style="183" customWidth="1"/>
    <col min="15367" max="15367" width="9.77734375" style="183" customWidth="1"/>
    <col min="15368" max="15368" width="10.77734375" style="183" customWidth="1"/>
    <col min="15369" max="15369" width="11.77734375" style="183" customWidth="1"/>
    <col min="15370" max="15370" width="10.77734375" style="183" customWidth="1"/>
    <col min="15371" max="15372" width="11.77734375" style="183" customWidth="1"/>
    <col min="15373" max="15373" width="13.77734375" style="183" customWidth="1"/>
    <col min="15374" max="15374" width="8.77734375" style="183" customWidth="1"/>
    <col min="15375" max="15617" width="9" style="183"/>
    <col min="15618" max="15618" width="5.77734375" style="183" customWidth="1"/>
    <col min="15619" max="15620" width="25.77734375" style="183" customWidth="1"/>
    <col min="15621" max="15621" width="7.77734375" style="183" customWidth="1"/>
    <col min="15622" max="15622" width="5.77734375" style="183" customWidth="1"/>
    <col min="15623" max="15623" width="9.77734375" style="183" customWidth="1"/>
    <col min="15624" max="15624" width="10.77734375" style="183" customWidth="1"/>
    <col min="15625" max="15625" width="11.77734375" style="183" customWidth="1"/>
    <col min="15626" max="15626" width="10.77734375" style="183" customWidth="1"/>
    <col min="15627" max="15628" width="11.77734375" style="183" customWidth="1"/>
    <col min="15629" max="15629" width="13.77734375" style="183" customWidth="1"/>
    <col min="15630" max="15630" width="8.77734375" style="183" customWidth="1"/>
    <col min="15631" max="15873" width="9" style="183"/>
    <col min="15874" max="15874" width="5.77734375" style="183" customWidth="1"/>
    <col min="15875" max="15876" width="25.77734375" style="183" customWidth="1"/>
    <col min="15877" max="15877" width="7.77734375" style="183" customWidth="1"/>
    <col min="15878" max="15878" width="5.77734375" style="183" customWidth="1"/>
    <col min="15879" max="15879" width="9.77734375" style="183" customWidth="1"/>
    <col min="15880" max="15880" width="10.77734375" style="183" customWidth="1"/>
    <col min="15881" max="15881" width="11.77734375" style="183" customWidth="1"/>
    <col min="15882" max="15882" width="10.77734375" style="183" customWidth="1"/>
    <col min="15883" max="15884" width="11.77734375" style="183" customWidth="1"/>
    <col min="15885" max="15885" width="13.77734375" style="183" customWidth="1"/>
    <col min="15886" max="15886" width="8.77734375" style="183" customWidth="1"/>
    <col min="15887" max="16129" width="9" style="183"/>
    <col min="16130" max="16130" width="5.77734375" style="183" customWidth="1"/>
    <col min="16131" max="16132" width="25.77734375" style="183" customWidth="1"/>
    <col min="16133" max="16133" width="7.77734375" style="183" customWidth="1"/>
    <col min="16134" max="16134" width="5.77734375" style="183" customWidth="1"/>
    <col min="16135" max="16135" width="9.77734375" style="183" customWidth="1"/>
    <col min="16136" max="16136" width="10.77734375" style="183" customWidth="1"/>
    <col min="16137" max="16137" width="11.77734375" style="183" customWidth="1"/>
    <col min="16138" max="16138" width="10.77734375" style="183" customWidth="1"/>
    <col min="16139" max="16140" width="11.77734375" style="183" customWidth="1"/>
    <col min="16141" max="16141" width="13.77734375" style="183" customWidth="1"/>
    <col min="16142" max="16142" width="8.77734375" style="183" customWidth="1"/>
    <col min="16143" max="16384" width="9" style="183"/>
  </cols>
  <sheetData>
    <row r="1" spans="1:15" s="190" customFormat="1" ht="18.95" customHeight="1">
      <c r="A1" s="374" t="s">
        <v>321</v>
      </c>
      <c r="B1" s="185" t="s">
        <v>278</v>
      </c>
      <c r="C1" s="255" t="s">
        <v>279</v>
      </c>
      <c r="D1" s="259" t="s">
        <v>280</v>
      </c>
      <c r="E1" s="187" t="s">
        <v>0</v>
      </c>
      <c r="F1" s="188" t="s">
        <v>1</v>
      </c>
      <c r="G1" s="189" t="s">
        <v>281</v>
      </c>
      <c r="H1" s="189"/>
      <c r="I1" s="189" t="s">
        <v>341</v>
      </c>
      <c r="J1" s="189"/>
      <c r="K1" s="400" t="s">
        <v>313</v>
      </c>
      <c r="L1" s="400"/>
      <c r="M1" s="189" t="s">
        <v>95</v>
      </c>
      <c r="N1" s="189"/>
      <c r="O1" s="260" t="s">
        <v>282</v>
      </c>
    </row>
    <row r="2" spans="1:15" s="190" customFormat="1" ht="18.95" customHeight="1">
      <c r="A2" s="375" t="s">
        <v>322</v>
      </c>
      <c r="B2" s="185" t="s">
        <v>283</v>
      </c>
      <c r="C2" s="186" t="s">
        <v>284</v>
      </c>
      <c r="D2" s="259" t="s">
        <v>285</v>
      </c>
      <c r="E2" s="187" t="s">
        <v>286</v>
      </c>
      <c r="F2" s="188" t="s">
        <v>287</v>
      </c>
      <c r="G2" s="259" t="s">
        <v>94</v>
      </c>
      <c r="H2" s="259" t="s">
        <v>288</v>
      </c>
      <c r="I2" s="259" t="s">
        <v>94</v>
      </c>
      <c r="J2" s="259" t="s">
        <v>288</v>
      </c>
      <c r="K2" s="259" t="s">
        <v>94</v>
      </c>
      <c r="L2" s="259" t="s">
        <v>288</v>
      </c>
      <c r="M2" s="259" t="s">
        <v>94</v>
      </c>
      <c r="N2" s="259" t="s">
        <v>288</v>
      </c>
      <c r="O2" s="260" t="s">
        <v>289</v>
      </c>
    </row>
    <row r="3" spans="1:15" s="181" customFormat="1" ht="18.95" customHeight="1">
      <c r="A3" s="305" t="s">
        <v>290</v>
      </c>
      <c r="B3" s="207" t="s">
        <v>801</v>
      </c>
      <c r="C3" s="208"/>
      <c r="D3" s="206"/>
      <c r="E3" s="209"/>
      <c r="F3" s="210"/>
      <c r="G3" s="206"/>
      <c r="H3" s="206"/>
      <c r="I3" s="206"/>
      <c r="J3" s="206"/>
      <c r="K3" s="206"/>
      <c r="L3" s="206"/>
      <c r="M3" s="206"/>
      <c r="N3" s="206"/>
      <c r="O3" s="201"/>
    </row>
    <row r="4" spans="1:15" s="181" customFormat="1" ht="18.95" customHeight="1">
      <c r="A4" s="322" t="s">
        <v>349</v>
      </c>
      <c r="B4" s="212" t="s">
        <v>291</v>
      </c>
      <c r="C4" s="213"/>
      <c r="D4" s="211"/>
      <c r="E4" s="214"/>
      <c r="F4" s="215"/>
      <c r="G4" s="211"/>
      <c r="H4" s="211"/>
      <c r="I4" s="211"/>
      <c r="J4" s="211"/>
      <c r="K4" s="211"/>
      <c r="L4" s="211"/>
      <c r="M4" s="211"/>
      <c r="N4" s="211"/>
      <c r="O4" s="202"/>
    </row>
    <row r="5" spans="1:15" s="182" customFormat="1" ht="18.95" customHeight="1">
      <c r="A5" s="323" t="s">
        <v>349</v>
      </c>
      <c r="B5" s="216" t="s">
        <v>406</v>
      </c>
      <c r="C5" s="217"/>
      <c r="D5" s="211"/>
      <c r="E5" s="218" t="s">
        <v>150</v>
      </c>
      <c r="F5" s="219">
        <v>1</v>
      </c>
      <c r="G5" s="211"/>
      <c r="H5" s="220">
        <f>인테리어내역서!H11</f>
        <v>67818102</v>
      </c>
      <c r="I5" s="211"/>
      <c r="J5" s="220">
        <f>인테리어내역서!J11</f>
        <v>41889730</v>
      </c>
      <c r="K5" s="211"/>
      <c r="L5" s="220">
        <f>인테리어내역서!L11</f>
        <v>766267</v>
      </c>
      <c r="M5" s="220"/>
      <c r="N5" s="220">
        <f>L5+J5+H5</f>
        <v>110474099</v>
      </c>
      <c r="O5" s="202"/>
    </row>
    <row r="6" spans="1:15" s="182" customFormat="1" ht="18.95" customHeight="1">
      <c r="A6" s="323"/>
      <c r="B6" s="216"/>
      <c r="C6" s="217"/>
      <c r="D6" s="322"/>
      <c r="E6" s="308"/>
      <c r="F6" s="309"/>
      <c r="G6" s="322"/>
      <c r="H6" s="323"/>
      <c r="I6" s="322"/>
      <c r="J6" s="323"/>
      <c r="K6" s="322"/>
      <c r="L6" s="323"/>
      <c r="M6" s="323"/>
      <c r="N6" s="323"/>
      <c r="O6" s="202"/>
    </row>
    <row r="7" spans="1:15" ht="18.95" customHeight="1">
      <c r="A7" s="323"/>
      <c r="B7" s="222"/>
      <c r="C7" s="221"/>
      <c r="D7" s="220"/>
      <c r="E7" s="218"/>
      <c r="F7" s="219"/>
      <c r="G7" s="220"/>
      <c r="H7" s="220"/>
      <c r="I7" s="220"/>
      <c r="J7" s="220"/>
      <c r="K7" s="220"/>
      <c r="L7" s="220"/>
      <c r="M7" s="220"/>
      <c r="N7" s="220"/>
      <c r="O7" s="203"/>
    </row>
    <row r="8" spans="1:15" s="191" customFormat="1" ht="18.95" customHeight="1">
      <c r="A8" s="310"/>
      <c r="B8" s="224" t="s">
        <v>295</v>
      </c>
      <c r="C8" s="225"/>
      <c r="D8" s="223"/>
      <c r="E8" s="226"/>
      <c r="F8" s="227"/>
      <c r="G8" s="223"/>
      <c r="H8" s="223">
        <f>SUM(H4:H7)</f>
        <v>67818102</v>
      </c>
      <c r="I8" s="223"/>
      <c r="J8" s="223">
        <f>SUM(J4:J7)</f>
        <v>41889730</v>
      </c>
      <c r="K8" s="223"/>
      <c r="L8" s="223">
        <f>SUM(L4:L7)</f>
        <v>766267</v>
      </c>
      <c r="M8" s="223"/>
      <c r="N8" s="223">
        <f>SUM(N4:N7)</f>
        <v>110474099</v>
      </c>
      <c r="O8" s="204"/>
    </row>
    <row r="9" spans="1:15" ht="18.95" customHeight="1">
      <c r="A9" s="323"/>
      <c r="B9" s="216"/>
      <c r="C9" s="221"/>
      <c r="D9" s="220"/>
      <c r="E9" s="218"/>
      <c r="F9" s="219"/>
      <c r="G9" s="220"/>
      <c r="H9" s="220"/>
      <c r="I9" s="220"/>
      <c r="J9" s="220"/>
      <c r="K9" s="220"/>
      <c r="L9" s="220"/>
      <c r="M9" s="220"/>
      <c r="N9" s="220"/>
      <c r="O9" s="203"/>
    </row>
    <row r="10" spans="1:15" s="182" customFormat="1" ht="18.95" customHeight="1">
      <c r="A10" s="322"/>
      <c r="B10" s="216"/>
      <c r="C10" s="217"/>
      <c r="D10" s="211"/>
      <c r="E10" s="218"/>
      <c r="F10" s="219"/>
      <c r="G10" s="211"/>
      <c r="H10" s="220"/>
      <c r="I10" s="211"/>
      <c r="J10" s="220"/>
      <c r="K10" s="211"/>
      <c r="L10" s="220"/>
      <c r="M10" s="211"/>
      <c r="N10" s="220"/>
      <c r="O10" s="202"/>
    </row>
    <row r="11" spans="1:15" s="182" customFormat="1" ht="18.95" customHeight="1">
      <c r="A11" s="322" t="s">
        <v>290</v>
      </c>
      <c r="B11" s="228" t="s">
        <v>296</v>
      </c>
      <c r="C11" s="217"/>
      <c r="D11" s="211"/>
      <c r="E11" s="218"/>
      <c r="F11" s="219"/>
      <c r="G11" s="211"/>
      <c r="H11" s="220"/>
      <c r="I11" s="211"/>
      <c r="J11" s="220"/>
      <c r="K11" s="211"/>
      <c r="L11" s="220"/>
      <c r="M11" s="211"/>
      <c r="N11" s="220"/>
      <c r="O11" s="202"/>
    </row>
    <row r="12" spans="1:15" s="182" customFormat="1" ht="18.95" customHeight="1">
      <c r="A12" s="322" t="s">
        <v>297</v>
      </c>
      <c r="B12" s="216" t="s">
        <v>298</v>
      </c>
      <c r="C12" s="217"/>
      <c r="D12" s="211"/>
      <c r="E12" s="218"/>
      <c r="F12" s="219"/>
      <c r="G12" s="211"/>
      <c r="H12" s="220"/>
      <c r="I12" s="211"/>
      <c r="J12" s="220"/>
      <c r="K12" s="211"/>
      <c r="L12" s="220"/>
      <c r="M12" s="211"/>
      <c r="N12" s="220"/>
      <c r="O12" s="202"/>
    </row>
    <row r="13" spans="1:15" ht="18.95" customHeight="1">
      <c r="A13" s="323"/>
      <c r="B13" s="216"/>
      <c r="C13" s="221"/>
      <c r="D13" s="323"/>
      <c r="E13" s="308"/>
      <c r="F13" s="309"/>
      <c r="G13" s="323"/>
      <c r="H13" s="323"/>
      <c r="I13" s="323"/>
      <c r="J13" s="323"/>
      <c r="K13" s="323"/>
      <c r="L13" s="323"/>
      <c r="M13" s="323"/>
      <c r="N13" s="323"/>
      <c r="O13" s="203"/>
    </row>
    <row r="14" spans="1:15" ht="18.95" customHeight="1">
      <c r="A14" s="323"/>
      <c r="B14" s="216"/>
      <c r="C14" s="221"/>
      <c r="D14" s="323"/>
      <c r="E14" s="308"/>
      <c r="F14" s="309"/>
      <c r="G14" s="323"/>
      <c r="H14" s="323"/>
      <c r="I14" s="323"/>
      <c r="J14" s="323"/>
      <c r="K14" s="323"/>
      <c r="L14" s="323"/>
      <c r="M14" s="323"/>
      <c r="N14" s="323"/>
      <c r="O14" s="203"/>
    </row>
    <row r="15" spans="1:15" ht="18.95" customHeight="1">
      <c r="A15" s="199"/>
      <c r="B15" s="216"/>
      <c r="C15" s="221"/>
      <c r="D15" s="323"/>
      <c r="E15" s="308"/>
      <c r="F15" s="309"/>
      <c r="G15" s="323"/>
      <c r="H15" s="323"/>
      <c r="I15" s="323"/>
      <c r="J15" s="323"/>
      <c r="K15" s="323"/>
      <c r="L15" s="323"/>
      <c r="M15" s="323"/>
      <c r="N15" s="323"/>
      <c r="O15" s="203"/>
    </row>
    <row r="16" spans="1:15" ht="18.95" customHeight="1">
      <c r="A16" s="199"/>
      <c r="B16" s="216"/>
      <c r="C16" s="221"/>
      <c r="D16" s="323"/>
      <c r="E16" s="308"/>
      <c r="F16" s="309"/>
      <c r="G16" s="323"/>
      <c r="H16" s="323"/>
      <c r="I16" s="323"/>
      <c r="J16" s="323"/>
      <c r="K16" s="323"/>
      <c r="L16" s="323"/>
      <c r="M16" s="323"/>
      <c r="N16" s="323"/>
      <c r="O16" s="203"/>
    </row>
    <row r="17" spans="1:15" ht="18.95" customHeight="1">
      <c r="A17" s="199"/>
      <c r="B17" s="216"/>
      <c r="C17" s="221"/>
      <c r="D17" s="323"/>
      <c r="E17" s="308"/>
      <c r="F17" s="309"/>
      <c r="G17" s="323"/>
      <c r="H17" s="323"/>
      <c r="I17" s="323"/>
      <c r="J17" s="323"/>
      <c r="K17" s="323"/>
      <c r="L17" s="323"/>
      <c r="M17" s="323"/>
      <c r="N17" s="323"/>
      <c r="O17" s="203"/>
    </row>
    <row r="18" spans="1:15" ht="18.95" customHeight="1">
      <c r="A18" s="199"/>
      <c r="B18" s="216"/>
      <c r="C18" s="221"/>
      <c r="D18" s="323"/>
      <c r="E18" s="308"/>
      <c r="F18" s="309"/>
      <c r="G18" s="323"/>
      <c r="H18" s="323"/>
      <c r="I18" s="323"/>
      <c r="J18" s="323"/>
      <c r="K18" s="323"/>
      <c r="L18" s="323"/>
      <c r="M18" s="323"/>
      <c r="N18" s="323"/>
      <c r="O18" s="203"/>
    </row>
    <row r="19" spans="1:15" ht="18.95" customHeight="1">
      <c r="A19" s="199"/>
      <c r="B19" s="216"/>
      <c r="C19" s="221"/>
      <c r="D19" s="323"/>
      <c r="E19" s="308"/>
      <c r="F19" s="309"/>
      <c r="G19" s="323"/>
      <c r="H19" s="323"/>
      <c r="I19" s="323"/>
      <c r="J19" s="323"/>
      <c r="K19" s="323"/>
      <c r="L19" s="323"/>
      <c r="M19" s="323"/>
      <c r="N19" s="323"/>
      <c r="O19" s="203"/>
    </row>
    <row r="20" spans="1:15" ht="18.95" customHeight="1">
      <c r="A20" s="199"/>
      <c r="B20" s="216"/>
      <c r="C20" s="221"/>
      <c r="D20" s="323"/>
      <c r="E20" s="308"/>
      <c r="F20" s="309"/>
      <c r="G20" s="323"/>
      <c r="H20" s="323"/>
      <c r="I20" s="323"/>
      <c r="J20" s="323"/>
      <c r="K20" s="323"/>
      <c r="L20" s="323"/>
      <c r="M20" s="323"/>
      <c r="N20" s="323"/>
      <c r="O20" s="203"/>
    </row>
    <row r="21" spans="1:15" ht="18.95" customHeight="1">
      <c r="A21" s="199"/>
      <c r="B21" s="216"/>
      <c r="C21" s="221"/>
      <c r="D21" s="323"/>
      <c r="E21" s="308"/>
      <c r="F21" s="309"/>
      <c r="G21" s="323"/>
      <c r="H21" s="323"/>
      <c r="I21" s="323"/>
      <c r="J21" s="323"/>
      <c r="K21" s="323"/>
      <c r="L21" s="323"/>
      <c r="M21" s="323"/>
      <c r="N21" s="323"/>
      <c r="O21" s="203"/>
    </row>
    <row r="22" spans="1:15" ht="18.95" customHeight="1">
      <c r="A22" s="199"/>
      <c r="B22" s="216"/>
      <c r="C22" s="221"/>
      <c r="D22" s="323"/>
      <c r="E22" s="308"/>
      <c r="F22" s="309"/>
      <c r="G22" s="323"/>
      <c r="H22" s="323"/>
      <c r="I22" s="323"/>
      <c r="J22" s="323"/>
      <c r="K22" s="323"/>
      <c r="L22" s="323"/>
      <c r="M22" s="323"/>
      <c r="N22" s="323"/>
      <c r="O22" s="203"/>
    </row>
    <row r="23" spans="1:15" ht="18.95" customHeight="1">
      <c r="A23" s="199"/>
      <c r="B23" s="216"/>
      <c r="C23" s="221"/>
      <c r="D23" s="323"/>
      <c r="E23" s="308"/>
      <c r="F23" s="309"/>
      <c r="G23" s="323"/>
      <c r="H23" s="323"/>
      <c r="I23" s="323"/>
      <c r="J23" s="323"/>
      <c r="K23" s="323"/>
      <c r="L23" s="323"/>
      <c r="M23" s="323"/>
      <c r="N23" s="323"/>
      <c r="O23" s="203"/>
    </row>
    <row r="24" spans="1:15" ht="18.95" customHeight="1">
      <c r="A24" s="323"/>
      <c r="B24" s="216"/>
      <c r="C24" s="221"/>
      <c r="D24" s="323"/>
      <c r="E24" s="308"/>
      <c r="F24" s="309"/>
      <c r="G24" s="323"/>
      <c r="H24" s="323"/>
      <c r="I24" s="323"/>
      <c r="J24" s="323"/>
      <c r="K24" s="323"/>
      <c r="L24" s="323"/>
      <c r="M24" s="323"/>
      <c r="N24" s="323"/>
      <c r="O24" s="203"/>
    </row>
    <row r="25" spans="1:15" ht="18.95" customHeight="1">
      <c r="A25" s="323"/>
      <c r="B25" s="216"/>
      <c r="C25" s="221"/>
      <c r="D25" s="323"/>
      <c r="E25" s="308"/>
      <c r="F25" s="309"/>
      <c r="G25" s="323"/>
      <c r="H25" s="323"/>
      <c r="I25" s="323"/>
      <c r="J25" s="323"/>
      <c r="K25" s="323"/>
      <c r="L25" s="323"/>
      <c r="M25" s="323"/>
      <c r="N25" s="323"/>
      <c r="O25" s="203"/>
    </row>
    <row r="26" spans="1:15" ht="18.95" customHeight="1">
      <c r="A26" s="199"/>
      <c r="B26" s="216"/>
      <c r="C26" s="221"/>
      <c r="D26" s="323"/>
      <c r="E26" s="308"/>
      <c r="F26" s="309"/>
      <c r="G26" s="323"/>
      <c r="H26" s="323"/>
      <c r="I26" s="323"/>
      <c r="J26" s="323"/>
      <c r="K26" s="323"/>
      <c r="L26" s="323"/>
      <c r="M26" s="323"/>
      <c r="N26" s="323"/>
      <c r="O26" s="203"/>
    </row>
    <row r="27" spans="1:15" ht="18.95" customHeight="1">
      <c r="A27" s="199"/>
      <c r="B27" s="216"/>
      <c r="C27" s="221"/>
      <c r="D27" s="323"/>
      <c r="E27" s="308"/>
      <c r="F27" s="309"/>
      <c r="G27" s="323"/>
      <c r="H27" s="323"/>
      <c r="I27" s="323"/>
      <c r="J27" s="323"/>
      <c r="K27" s="323"/>
      <c r="L27" s="323"/>
      <c r="M27" s="323"/>
      <c r="N27" s="323"/>
      <c r="O27" s="203"/>
    </row>
    <row r="28" spans="1:15" ht="18.95" customHeight="1">
      <c r="A28" s="199"/>
      <c r="B28" s="216"/>
      <c r="C28" s="221"/>
      <c r="D28" s="323"/>
      <c r="E28" s="308"/>
      <c r="F28" s="309"/>
      <c r="G28" s="323"/>
      <c r="H28" s="323"/>
      <c r="I28" s="323"/>
      <c r="J28" s="323"/>
      <c r="K28" s="323"/>
      <c r="L28" s="323"/>
      <c r="M28" s="323"/>
      <c r="N28" s="323"/>
      <c r="O28" s="203"/>
    </row>
    <row r="29" spans="1:15" ht="18.95" customHeight="1">
      <c r="A29" s="199"/>
      <c r="B29" s="216"/>
      <c r="C29" s="221"/>
      <c r="D29" s="323"/>
      <c r="E29" s="308"/>
      <c r="F29" s="309"/>
      <c r="G29" s="323"/>
      <c r="H29" s="323"/>
      <c r="I29" s="323"/>
      <c r="J29" s="323"/>
      <c r="K29" s="323"/>
      <c r="L29" s="323"/>
      <c r="M29" s="323"/>
      <c r="N29" s="323"/>
      <c r="O29" s="203"/>
    </row>
    <row r="30" spans="1:15" ht="18.95" customHeight="1">
      <c r="A30" s="199"/>
      <c r="B30" s="216"/>
      <c r="C30" s="221"/>
      <c r="D30" s="323"/>
      <c r="E30" s="308"/>
      <c r="F30" s="309"/>
      <c r="G30" s="323"/>
      <c r="H30" s="323"/>
      <c r="I30" s="323"/>
      <c r="J30" s="323"/>
      <c r="K30" s="323"/>
      <c r="L30" s="323"/>
      <c r="M30" s="323"/>
      <c r="N30" s="323"/>
      <c r="O30" s="203"/>
    </row>
    <row r="31" spans="1:15" ht="18.95" customHeight="1">
      <c r="A31" s="199"/>
      <c r="B31" s="216"/>
      <c r="C31" s="221"/>
      <c r="D31" s="323"/>
      <c r="E31" s="308"/>
      <c r="F31" s="309"/>
      <c r="G31" s="323"/>
      <c r="H31" s="323"/>
      <c r="I31" s="323"/>
      <c r="J31" s="323"/>
      <c r="K31" s="323"/>
      <c r="L31" s="323"/>
      <c r="M31" s="323"/>
      <c r="N31" s="323"/>
      <c r="O31" s="203"/>
    </row>
    <row r="32" spans="1:15" ht="18.95" customHeight="1">
      <c r="A32" s="199"/>
      <c r="B32" s="216"/>
      <c r="C32" s="221"/>
      <c r="D32" s="323"/>
      <c r="E32" s="308"/>
      <c r="F32" s="309"/>
      <c r="G32" s="323"/>
      <c r="H32" s="323"/>
      <c r="I32" s="323"/>
      <c r="J32" s="323"/>
      <c r="K32" s="323"/>
      <c r="L32" s="323"/>
      <c r="M32" s="323"/>
      <c r="N32" s="323"/>
      <c r="O32" s="203"/>
    </row>
    <row r="33" spans="1:15" ht="18.95" customHeight="1">
      <c r="A33" s="323"/>
      <c r="B33" s="216"/>
      <c r="C33" s="221"/>
      <c r="D33" s="323"/>
      <c r="E33" s="308"/>
      <c r="F33" s="309"/>
      <c r="G33" s="323"/>
      <c r="H33" s="323"/>
      <c r="I33" s="323"/>
      <c r="J33" s="323"/>
      <c r="K33" s="323"/>
      <c r="L33" s="323"/>
      <c r="M33" s="323"/>
      <c r="N33" s="323"/>
      <c r="O33" s="203"/>
    </row>
    <row r="34" spans="1:15" ht="18.95" customHeight="1">
      <c r="A34" s="323"/>
      <c r="B34" s="216"/>
      <c r="C34" s="221"/>
      <c r="D34" s="323"/>
      <c r="E34" s="308"/>
      <c r="F34" s="309"/>
      <c r="G34" s="323"/>
      <c r="H34" s="323"/>
      <c r="I34" s="323"/>
      <c r="J34" s="323"/>
      <c r="K34" s="323"/>
      <c r="L34" s="323"/>
      <c r="M34" s="323"/>
      <c r="N34" s="323"/>
      <c r="O34" s="203"/>
    </row>
    <row r="35" spans="1:15" ht="18.95" customHeight="1">
      <c r="A35" s="199"/>
      <c r="B35" s="216"/>
      <c r="C35" s="221"/>
      <c r="D35" s="323"/>
      <c r="E35" s="308"/>
      <c r="F35" s="309"/>
      <c r="G35" s="323"/>
      <c r="H35" s="323"/>
      <c r="I35" s="323"/>
      <c r="J35" s="323"/>
      <c r="K35" s="323"/>
      <c r="L35" s="323"/>
      <c r="M35" s="323"/>
      <c r="N35" s="323"/>
      <c r="O35" s="203"/>
    </row>
    <row r="36" spans="1:15" ht="18.95" customHeight="1">
      <c r="A36" s="199"/>
      <c r="B36" s="216"/>
      <c r="C36" s="221"/>
      <c r="D36" s="323"/>
      <c r="E36" s="308"/>
      <c r="F36" s="309"/>
      <c r="G36" s="323"/>
      <c r="H36" s="323"/>
      <c r="I36" s="323"/>
      <c r="J36" s="323"/>
      <c r="K36" s="323"/>
      <c r="L36" s="323"/>
      <c r="M36" s="323"/>
      <c r="N36" s="323"/>
      <c r="O36" s="203"/>
    </row>
    <row r="37" spans="1:15" ht="18.95" customHeight="1">
      <c r="A37" s="199"/>
      <c r="B37" s="216"/>
      <c r="C37" s="221"/>
      <c r="D37" s="323"/>
      <c r="E37" s="308"/>
      <c r="F37" s="309"/>
      <c r="G37" s="323"/>
      <c r="H37" s="323"/>
      <c r="I37" s="323"/>
      <c r="J37" s="323"/>
      <c r="K37" s="323"/>
      <c r="L37" s="323"/>
      <c r="M37" s="323"/>
      <c r="N37" s="323"/>
      <c r="O37" s="203"/>
    </row>
    <row r="38" spans="1:15" ht="18.95" customHeight="1">
      <c r="A38" s="199"/>
      <c r="B38" s="216"/>
      <c r="C38" s="221"/>
      <c r="D38" s="323"/>
      <c r="E38" s="308"/>
      <c r="F38" s="309"/>
      <c r="G38" s="323"/>
      <c r="H38" s="323"/>
      <c r="I38" s="323"/>
      <c r="J38" s="323"/>
      <c r="K38" s="323"/>
      <c r="L38" s="323"/>
      <c r="M38" s="323"/>
      <c r="N38" s="323"/>
      <c r="O38" s="203"/>
    </row>
    <row r="39" spans="1:15" ht="18.95" customHeight="1">
      <c r="A39" s="199"/>
      <c r="B39" s="216"/>
      <c r="C39" s="221"/>
      <c r="D39" s="323"/>
      <c r="E39" s="308"/>
      <c r="F39" s="309"/>
      <c r="G39" s="323"/>
      <c r="H39" s="323"/>
      <c r="I39" s="323"/>
      <c r="J39" s="323"/>
      <c r="K39" s="323"/>
      <c r="L39" s="323"/>
      <c r="M39" s="323"/>
      <c r="N39" s="323"/>
      <c r="O39" s="203"/>
    </row>
    <row r="40" spans="1:15" ht="18.95" customHeight="1">
      <c r="A40" s="199"/>
      <c r="B40" s="216"/>
      <c r="C40" s="221"/>
      <c r="D40" s="323"/>
      <c r="E40" s="308"/>
      <c r="F40" s="309"/>
      <c r="G40" s="323"/>
      <c r="H40" s="323"/>
      <c r="I40" s="323"/>
      <c r="J40" s="323"/>
      <c r="K40" s="323"/>
      <c r="L40" s="323"/>
      <c r="M40" s="323"/>
      <c r="N40" s="323"/>
      <c r="O40" s="203"/>
    </row>
    <row r="41" spans="1:15" ht="18.95" customHeight="1">
      <c r="A41" s="200"/>
      <c r="B41" s="232"/>
      <c r="C41" s="233"/>
      <c r="D41" s="231"/>
      <c r="E41" s="234"/>
      <c r="F41" s="235"/>
      <c r="G41" s="231"/>
      <c r="H41" s="231"/>
      <c r="I41" s="231"/>
      <c r="J41" s="231"/>
      <c r="K41" s="231"/>
      <c r="L41" s="231"/>
      <c r="M41" s="231"/>
      <c r="N41" s="231"/>
      <c r="O41" s="205"/>
    </row>
  </sheetData>
  <autoFilter ref="A2:O40"/>
  <mergeCells count="1">
    <mergeCell ref="K1:L1"/>
  </mergeCells>
  <phoneticPr fontId="15" type="noConversion"/>
  <printOptions horizontalCentered="1" gridLines="1"/>
  <pageMargins left="0.15748031496062992" right="0.11811023622047245" top="0.6692913385826772" bottom="0.39370078740157483" header="0.31496062992125984" footer="0.19685039370078741"/>
  <pageSetup paperSize="9" scale="65" orientation="landscape" r:id="rId1"/>
  <headerFooter alignWithMargins="0">
    <oddHeader>&amp;C&amp;"+,굵게"&amp;14- 내 역 서 -</oddHeader>
    <oddFooter>&amp;C&amp;"+,보통"&amp;10&amp;P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W143"/>
  <sheetViews>
    <sheetView view="pageBreakPreview" zoomScale="83" zoomScaleSheetLayoutView="83" workbookViewId="0">
      <pane xSplit="6" ySplit="2" topLeftCell="G93" activePane="bottomRight" state="frozen"/>
      <selection pane="topRight" activeCell="G1" sqref="G1"/>
      <selection pane="bottomLeft" activeCell="A3" sqref="A3"/>
      <selection pane="bottomRight" activeCell="C123" sqref="C123"/>
    </sheetView>
  </sheetViews>
  <sheetFormatPr defaultRowHeight="18.95" customHeight="1"/>
  <cols>
    <col min="1" max="1" width="4.88671875" style="236" customWidth="1"/>
    <col min="2" max="2" width="24.21875" style="237" customWidth="1"/>
    <col min="3" max="3" width="44.77734375" style="238" customWidth="1"/>
    <col min="4" max="4" width="7.6640625" style="236" customWidth="1"/>
    <col min="5" max="5" width="5.88671875" style="239" customWidth="1"/>
    <col min="6" max="6" width="9" style="240" customWidth="1"/>
    <col min="7" max="7" width="10.21875" style="236" customWidth="1"/>
    <col min="8" max="8" width="11.77734375" style="236" customWidth="1"/>
    <col min="9" max="13" width="10.6640625" style="236" customWidth="1"/>
    <col min="14" max="14" width="11.77734375" style="236" customWidth="1"/>
    <col min="15" max="15" width="8.5546875" style="193" customWidth="1"/>
    <col min="16" max="16" width="3.21875" style="193" customWidth="1"/>
    <col min="17" max="17" width="8.5546875" style="296" customWidth="1"/>
    <col min="18" max="18" width="11.6640625" style="301" bestFit="1" customWidth="1"/>
    <col min="19" max="19" width="11.33203125" style="301" bestFit="1" customWidth="1"/>
    <col min="20" max="20" width="11.33203125" style="301" customWidth="1"/>
    <col min="21" max="21" width="13.6640625" style="275" customWidth="1"/>
    <col min="22" max="22" width="11" style="267" bestFit="1" customWidth="1"/>
    <col min="23" max="23" width="9" style="268"/>
    <col min="24" max="24" width="9.33203125" style="269" bestFit="1" customWidth="1"/>
    <col min="25" max="25" width="12.5546875" style="269" customWidth="1"/>
    <col min="26" max="26" width="17.33203125" style="267" customWidth="1"/>
    <col min="27" max="28" width="9" style="183"/>
    <col min="29" max="29" width="12.109375" style="183" customWidth="1"/>
    <col min="30" max="262" width="9" style="183"/>
    <col min="263" max="263" width="5.77734375" style="183" customWidth="1"/>
    <col min="264" max="265" width="25.77734375" style="183" customWidth="1"/>
    <col min="266" max="266" width="7.77734375" style="183" customWidth="1"/>
    <col min="267" max="267" width="5.77734375" style="183" customWidth="1"/>
    <col min="268" max="268" width="9.77734375" style="183" customWidth="1"/>
    <col min="269" max="269" width="10.77734375" style="183" customWidth="1"/>
    <col min="270" max="270" width="11.77734375" style="183" customWidth="1"/>
    <col min="271" max="271" width="10.77734375" style="183" customWidth="1"/>
    <col min="272" max="273" width="11.77734375" style="183" customWidth="1"/>
    <col min="274" max="274" width="13.77734375" style="183" customWidth="1"/>
    <col min="275" max="275" width="8.77734375" style="183" customWidth="1"/>
    <col min="276" max="518" width="9" style="183"/>
    <col min="519" max="519" width="5.77734375" style="183" customWidth="1"/>
    <col min="520" max="521" width="25.77734375" style="183" customWidth="1"/>
    <col min="522" max="522" width="7.77734375" style="183" customWidth="1"/>
    <col min="523" max="523" width="5.77734375" style="183" customWidth="1"/>
    <col min="524" max="524" width="9.77734375" style="183" customWidth="1"/>
    <col min="525" max="525" width="10.77734375" style="183" customWidth="1"/>
    <col min="526" max="526" width="11.77734375" style="183" customWidth="1"/>
    <col min="527" max="527" width="10.77734375" style="183" customWidth="1"/>
    <col min="528" max="529" width="11.77734375" style="183" customWidth="1"/>
    <col min="530" max="530" width="13.77734375" style="183" customWidth="1"/>
    <col min="531" max="531" width="8.77734375" style="183" customWidth="1"/>
    <col min="532" max="774" width="9" style="183"/>
    <col min="775" max="775" width="5.77734375" style="183" customWidth="1"/>
    <col min="776" max="777" width="25.77734375" style="183" customWidth="1"/>
    <col min="778" max="778" width="7.77734375" style="183" customWidth="1"/>
    <col min="779" max="779" width="5.77734375" style="183" customWidth="1"/>
    <col min="780" max="780" width="9.77734375" style="183" customWidth="1"/>
    <col min="781" max="781" width="10.77734375" style="183" customWidth="1"/>
    <col min="782" max="782" width="11.77734375" style="183" customWidth="1"/>
    <col min="783" max="783" width="10.77734375" style="183" customWidth="1"/>
    <col min="784" max="785" width="11.77734375" style="183" customWidth="1"/>
    <col min="786" max="786" width="13.77734375" style="183" customWidth="1"/>
    <col min="787" max="787" width="8.77734375" style="183" customWidth="1"/>
    <col min="788" max="1030" width="8.88671875" style="183"/>
    <col min="1031" max="1031" width="5.77734375" style="183" customWidth="1"/>
    <col min="1032" max="1033" width="25.77734375" style="183" customWidth="1"/>
    <col min="1034" max="1034" width="7.77734375" style="183" customWidth="1"/>
    <col min="1035" max="1035" width="5.77734375" style="183" customWidth="1"/>
    <col min="1036" max="1036" width="9.77734375" style="183" customWidth="1"/>
    <col min="1037" max="1037" width="10.77734375" style="183" customWidth="1"/>
    <col min="1038" max="1038" width="11.77734375" style="183" customWidth="1"/>
    <col min="1039" max="1039" width="10.77734375" style="183" customWidth="1"/>
    <col min="1040" max="1041" width="11.77734375" style="183" customWidth="1"/>
    <col min="1042" max="1042" width="13.77734375" style="183" customWidth="1"/>
    <col min="1043" max="1043" width="8.77734375" style="183" customWidth="1"/>
    <col min="1044" max="1286" width="9" style="183"/>
    <col min="1287" max="1287" width="5.77734375" style="183" customWidth="1"/>
    <col min="1288" max="1289" width="25.77734375" style="183" customWidth="1"/>
    <col min="1290" max="1290" width="7.77734375" style="183" customWidth="1"/>
    <col min="1291" max="1291" width="5.77734375" style="183" customWidth="1"/>
    <col min="1292" max="1292" width="9.77734375" style="183" customWidth="1"/>
    <col min="1293" max="1293" width="10.77734375" style="183" customWidth="1"/>
    <col min="1294" max="1294" width="11.77734375" style="183" customWidth="1"/>
    <col min="1295" max="1295" width="10.77734375" style="183" customWidth="1"/>
    <col min="1296" max="1297" width="11.77734375" style="183" customWidth="1"/>
    <col min="1298" max="1298" width="13.77734375" style="183" customWidth="1"/>
    <col min="1299" max="1299" width="8.77734375" style="183" customWidth="1"/>
    <col min="1300" max="1542" width="9" style="183"/>
    <col min="1543" max="1543" width="5.77734375" style="183" customWidth="1"/>
    <col min="1544" max="1545" width="25.77734375" style="183" customWidth="1"/>
    <col min="1546" max="1546" width="7.77734375" style="183" customWidth="1"/>
    <col min="1547" max="1547" width="5.77734375" style="183" customWidth="1"/>
    <col min="1548" max="1548" width="9.77734375" style="183" customWidth="1"/>
    <col min="1549" max="1549" width="10.77734375" style="183" customWidth="1"/>
    <col min="1550" max="1550" width="11.77734375" style="183" customWidth="1"/>
    <col min="1551" max="1551" width="10.77734375" style="183" customWidth="1"/>
    <col min="1552" max="1553" width="11.77734375" style="183" customWidth="1"/>
    <col min="1554" max="1554" width="13.77734375" style="183" customWidth="1"/>
    <col min="1555" max="1555" width="8.77734375" style="183" customWidth="1"/>
    <col min="1556" max="1798" width="9" style="183"/>
    <col min="1799" max="1799" width="5.77734375" style="183" customWidth="1"/>
    <col min="1800" max="1801" width="25.77734375" style="183" customWidth="1"/>
    <col min="1802" max="1802" width="7.77734375" style="183" customWidth="1"/>
    <col min="1803" max="1803" width="5.77734375" style="183" customWidth="1"/>
    <col min="1804" max="1804" width="9.77734375" style="183" customWidth="1"/>
    <col min="1805" max="1805" width="10.77734375" style="183" customWidth="1"/>
    <col min="1806" max="1806" width="11.77734375" style="183" customWidth="1"/>
    <col min="1807" max="1807" width="10.77734375" style="183" customWidth="1"/>
    <col min="1808" max="1809" width="11.77734375" style="183" customWidth="1"/>
    <col min="1810" max="1810" width="13.77734375" style="183" customWidth="1"/>
    <col min="1811" max="1811" width="8.77734375" style="183" customWidth="1"/>
    <col min="1812" max="2054" width="8.88671875" style="183"/>
    <col min="2055" max="2055" width="5.77734375" style="183" customWidth="1"/>
    <col min="2056" max="2057" width="25.77734375" style="183" customWidth="1"/>
    <col min="2058" max="2058" width="7.77734375" style="183" customWidth="1"/>
    <col min="2059" max="2059" width="5.77734375" style="183" customWidth="1"/>
    <col min="2060" max="2060" width="9.77734375" style="183" customWidth="1"/>
    <col min="2061" max="2061" width="10.77734375" style="183" customWidth="1"/>
    <col min="2062" max="2062" width="11.77734375" style="183" customWidth="1"/>
    <col min="2063" max="2063" width="10.77734375" style="183" customWidth="1"/>
    <col min="2064" max="2065" width="11.77734375" style="183" customWidth="1"/>
    <col min="2066" max="2066" width="13.77734375" style="183" customWidth="1"/>
    <col min="2067" max="2067" width="8.77734375" style="183" customWidth="1"/>
    <col min="2068" max="2310" width="9" style="183"/>
    <col min="2311" max="2311" width="5.77734375" style="183" customWidth="1"/>
    <col min="2312" max="2313" width="25.77734375" style="183" customWidth="1"/>
    <col min="2314" max="2314" width="7.77734375" style="183" customWidth="1"/>
    <col min="2315" max="2315" width="5.77734375" style="183" customWidth="1"/>
    <col min="2316" max="2316" width="9.77734375" style="183" customWidth="1"/>
    <col min="2317" max="2317" width="10.77734375" style="183" customWidth="1"/>
    <col min="2318" max="2318" width="11.77734375" style="183" customWidth="1"/>
    <col min="2319" max="2319" width="10.77734375" style="183" customWidth="1"/>
    <col min="2320" max="2321" width="11.77734375" style="183" customWidth="1"/>
    <col min="2322" max="2322" width="13.77734375" style="183" customWidth="1"/>
    <col min="2323" max="2323" width="8.77734375" style="183" customWidth="1"/>
    <col min="2324" max="2566" width="9" style="183"/>
    <col min="2567" max="2567" width="5.77734375" style="183" customWidth="1"/>
    <col min="2568" max="2569" width="25.77734375" style="183" customWidth="1"/>
    <col min="2570" max="2570" width="7.77734375" style="183" customWidth="1"/>
    <col min="2571" max="2571" width="5.77734375" style="183" customWidth="1"/>
    <col min="2572" max="2572" width="9.77734375" style="183" customWidth="1"/>
    <col min="2573" max="2573" width="10.77734375" style="183" customWidth="1"/>
    <col min="2574" max="2574" width="11.77734375" style="183" customWidth="1"/>
    <col min="2575" max="2575" width="10.77734375" style="183" customWidth="1"/>
    <col min="2576" max="2577" width="11.77734375" style="183" customWidth="1"/>
    <col min="2578" max="2578" width="13.77734375" style="183" customWidth="1"/>
    <col min="2579" max="2579" width="8.77734375" style="183" customWidth="1"/>
    <col min="2580" max="2822" width="9" style="183"/>
    <col min="2823" max="2823" width="5.77734375" style="183" customWidth="1"/>
    <col min="2824" max="2825" width="25.77734375" style="183" customWidth="1"/>
    <col min="2826" max="2826" width="7.77734375" style="183" customWidth="1"/>
    <col min="2827" max="2827" width="5.77734375" style="183" customWidth="1"/>
    <col min="2828" max="2828" width="9.77734375" style="183" customWidth="1"/>
    <col min="2829" max="2829" width="10.77734375" style="183" customWidth="1"/>
    <col min="2830" max="2830" width="11.77734375" style="183" customWidth="1"/>
    <col min="2831" max="2831" width="10.77734375" style="183" customWidth="1"/>
    <col min="2832" max="2833" width="11.77734375" style="183" customWidth="1"/>
    <col min="2834" max="2834" width="13.77734375" style="183" customWidth="1"/>
    <col min="2835" max="2835" width="8.77734375" style="183" customWidth="1"/>
    <col min="2836" max="3078" width="8.88671875" style="183"/>
    <col min="3079" max="3079" width="5.77734375" style="183" customWidth="1"/>
    <col min="3080" max="3081" width="25.77734375" style="183" customWidth="1"/>
    <col min="3082" max="3082" width="7.77734375" style="183" customWidth="1"/>
    <col min="3083" max="3083" width="5.77734375" style="183" customWidth="1"/>
    <col min="3084" max="3084" width="9.77734375" style="183" customWidth="1"/>
    <col min="3085" max="3085" width="10.77734375" style="183" customWidth="1"/>
    <col min="3086" max="3086" width="11.77734375" style="183" customWidth="1"/>
    <col min="3087" max="3087" width="10.77734375" style="183" customWidth="1"/>
    <col min="3088" max="3089" width="11.77734375" style="183" customWidth="1"/>
    <col min="3090" max="3090" width="13.77734375" style="183" customWidth="1"/>
    <col min="3091" max="3091" width="8.77734375" style="183" customWidth="1"/>
    <col min="3092" max="3334" width="9" style="183"/>
    <col min="3335" max="3335" width="5.77734375" style="183" customWidth="1"/>
    <col min="3336" max="3337" width="25.77734375" style="183" customWidth="1"/>
    <col min="3338" max="3338" width="7.77734375" style="183" customWidth="1"/>
    <col min="3339" max="3339" width="5.77734375" style="183" customWidth="1"/>
    <col min="3340" max="3340" width="9.77734375" style="183" customWidth="1"/>
    <col min="3341" max="3341" width="10.77734375" style="183" customWidth="1"/>
    <col min="3342" max="3342" width="11.77734375" style="183" customWidth="1"/>
    <col min="3343" max="3343" width="10.77734375" style="183" customWidth="1"/>
    <col min="3344" max="3345" width="11.77734375" style="183" customWidth="1"/>
    <col min="3346" max="3346" width="13.77734375" style="183" customWidth="1"/>
    <col min="3347" max="3347" width="8.77734375" style="183" customWidth="1"/>
    <col min="3348" max="3590" width="9" style="183"/>
    <col min="3591" max="3591" width="5.77734375" style="183" customWidth="1"/>
    <col min="3592" max="3593" width="25.77734375" style="183" customWidth="1"/>
    <col min="3594" max="3594" width="7.77734375" style="183" customWidth="1"/>
    <col min="3595" max="3595" width="5.77734375" style="183" customWidth="1"/>
    <col min="3596" max="3596" width="9.77734375" style="183" customWidth="1"/>
    <col min="3597" max="3597" width="10.77734375" style="183" customWidth="1"/>
    <col min="3598" max="3598" width="11.77734375" style="183" customWidth="1"/>
    <col min="3599" max="3599" width="10.77734375" style="183" customWidth="1"/>
    <col min="3600" max="3601" width="11.77734375" style="183" customWidth="1"/>
    <col min="3602" max="3602" width="13.77734375" style="183" customWidth="1"/>
    <col min="3603" max="3603" width="8.77734375" style="183" customWidth="1"/>
    <col min="3604" max="3846" width="9" style="183"/>
    <col min="3847" max="3847" width="5.77734375" style="183" customWidth="1"/>
    <col min="3848" max="3849" width="25.77734375" style="183" customWidth="1"/>
    <col min="3850" max="3850" width="7.77734375" style="183" customWidth="1"/>
    <col min="3851" max="3851" width="5.77734375" style="183" customWidth="1"/>
    <col min="3852" max="3852" width="9.77734375" style="183" customWidth="1"/>
    <col min="3853" max="3853" width="10.77734375" style="183" customWidth="1"/>
    <col min="3854" max="3854" width="11.77734375" style="183" customWidth="1"/>
    <col min="3855" max="3855" width="10.77734375" style="183" customWidth="1"/>
    <col min="3856" max="3857" width="11.77734375" style="183" customWidth="1"/>
    <col min="3858" max="3858" width="13.77734375" style="183" customWidth="1"/>
    <col min="3859" max="3859" width="8.77734375" style="183" customWidth="1"/>
    <col min="3860" max="4102" width="8.88671875" style="183"/>
    <col min="4103" max="4103" width="5.77734375" style="183" customWidth="1"/>
    <col min="4104" max="4105" width="25.77734375" style="183" customWidth="1"/>
    <col min="4106" max="4106" width="7.77734375" style="183" customWidth="1"/>
    <col min="4107" max="4107" width="5.77734375" style="183" customWidth="1"/>
    <col min="4108" max="4108" width="9.77734375" style="183" customWidth="1"/>
    <col min="4109" max="4109" width="10.77734375" style="183" customWidth="1"/>
    <col min="4110" max="4110" width="11.77734375" style="183" customWidth="1"/>
    <col min="4111" max="4111" width="10.77734375" style="183" customWidth="1"/>
    <col min="4112" max="4113" width="11.77734375" style="183" customWidth="1"/>
    <col min="4114" max="4114" width="13.77734375" style="183" customWidth="1"/>
    <col min="4115" max="4115" width="8.77734375" style="183" customWidth="1"/>
    <col min="4116" max="4358" width="9" style="183"/>
    <col min="4359" max="4359" width="5.77734375" style="183" customWidth="1"/>
    <col min="4360" max="4361" width="25.77734375" style="183" customWidth="1"/>
    <col min="4362" max="4362" width="7.77734375" style="183" customWidth="1"/>
    <col min="4363" max="4363" width="5.77734375" style="183" customWidth="1"/>
    <col min="4364" max="4364" width="9.77734375" style="183" customWidth="1"/>
    <col min="4365" max="4365" width="10.77734375" style="183" customWidth="1"/>
    <col min="4366" max="4366" width="11.77734375" style="183" customWidth="1"/>
    <col min="4367" max="4367" width="10.77734375" style="183" customWidth="1"/>
    <col min="4368" max="4369" width="11.77734375" style="183" customWidth="1"/>
    <col min="4370" max="4370" width="13.77734375" style="183" customWidth="1"/>
    <col min="4371" max="4371" width="8.77734375" style="183" customWidth="1"/>
    <col min="4372" max="4614" width="9" style="183"/>
    <col min="4615" max="4615" width="5.77734375" style="183" customWidth="1"/>
    <col min="4616" max="4617" width="25.77734375" style="183" customWidth="1"/>
    <col min="4618" max="4618" width="7.77734375" style="183" customWidth="1"/>
    <col min="4619" max="4619" width="5.77734375" style="183" customWidth="1"/>
    <col min="4620" max="4620" width="9.77734375" style="183" customWidth="1"/>
    <col min="4621" max="4621" width="10.77734375" style="183" customWidth="1"/>
    <col min="4622" max="4622" width="11.77734375" style="183" customWidth="1"/>
    <col min="4623" max="4623" width="10.77734375" style="183" customWidth="1"/>
    <col min="4624" max="4625" width="11.77734375" style="183" customWidth="1"/>
    <col min="4626" max="4626" width="13.77734375" style="183" customWidth="1"/>
    <col min="4627" max="4627" width="8.77734375" style="183" customWidth="1"/>
    <col min="4628" max="4870" width="9" style="183"/>
    <col min="4871" max="4871" width="5.77734375" style="183" customWidth="1"/>
    <col min="4872" max="4873" width="25.77734375" style="183" customWidth="1"/>
    <col min="4874" max="4874" width="7.77734375" style="183" customWidth="1"/>
    <col min="4875" max="4875" width="5.77734375" style="183" customWidth="1"/>
    <col min="4876" max="4876" width="9.77734375" style="183" customWidth="1"/>
    <col min="4877" max="4877" width="10.77734375" style="183" customWidth="1"/>
    <col min="4878" max="4878" width="11.77734375" style="183" customWidth="1"/>
    <col min="4879" max="4879" width="10.77734375" style="183" customWidth="1"/>
    <col min="4880" max="4881" width="11.77734375" style="183" customWidth="1"/>
    <col min="4882" max="4882" width="13.77734375" style="183" customWidth="1"/>
    <col min="4883" max="4883" width="8.77734375" style="183" customWidth="1"/>
    <col min="4884" max="5126" width="8.88671875" style="183"/>
    <col min="5127" max="5127" width="5.77734375" style="183" customWidth="1"/>
    <col min="5128" max="5129" width="25.77734375" style="183" customWidth="1"/>
    <col min="5130" max="5130" width="7.77734375" style="183" customWidth="1"/>
    <col min="5131" max="5131" width="5.77734375" style="183" customWidth="1"/>
    <col min="5132" max="5132" width="9.77734375" style="183" customWidth="1"/>
    <col min="5133" max="5133" width="10.77734375" style="183" customWidth="1"/>
    <col min="5134" max="5134" width="11.77734375" style="183" customWidth="1"/>
    <col min="5135" max="5135" width="10.77734375" style="183" customWidth="1"/>
    <col min="5136" max="5137" width="11.77734375" style="183" customWidth="1"/>
    <col min="5138" max="5138" width="13.77734375" style="183" customWidth="1"/>
    <col min="5139" max="5139" width="8.77734375" style="183" customWidth="1"/>
    <col min="5140" max="5382" width="9" style="183"/>
    <col min="5383" max="5383" width="5.77734375" style="183" customWidth="1"/>
    <col min="5384" max="5385" width="25.77734375" style="183" customWidth="1"/>
    <col min="5386" max="5386" width="7.77734375" style="183" customWidth="1"/>
    <col min="5387" max="5387" width="5.77734375" style="183" customWidth="1"/>
    <col min="5388" max="5388" width="9.77734375" style="183" customWidth="1"/>
    <col min="5389" max="5389" width="10.77734375" style="183" customWidth="1"/>
    <col min="5390" max="5390" width="11.77734375" style="183" customWidth="1"/>
    <col min="5391" max="5391" width="10.77734375" style="183" customWidth="1"/>
    <col min="5392" max="5393" width="11.77734375" style="183" customWidth="1"/>
    <col min="5394" max="5394" width="13.77734375" style="183" customWidth="1"/>
    <col min="5395" max="5395" width="8.77734375" style="183" customWidth="1"/>
    <col min="5396" max="5638" width="9" style="183"/>
    <col min="5639" max="5639" width="5.77734375" style="183" customWidth="1"/>
    <col min="5640" max="5641" width="25.77734375" style="183" customWidth="1"/>
    <col min="5642" max="5642" width="7.77734375" style="183" customWidth="1"/>
    <col min="5643" max="5643" width="5.77734375" style="183" customWidth="1"/>
    <col min="5644" max="5644" width="9.77734375" style="183" customWidth="1"/>
    <col min="5645" max="5645" width="10.77734375" style="183" customWidth="1"/>
    <col min="5646" max="5646" width="11.77734375" style="183" customWidth="1"/>
    <col min="5647" max="5647" width="10.77734375" style="183" customWidth="1"/>
    <col min="5648" max="5649" width="11.77734375" style="183" customWidth="1"/>
    <col min="5650" max="5650" width="13.77734375" style="183" customWidth="1"/>
    <col min="5651" max="5651" width="8.77734375" style="183" customWidth="1"/>
    <col min="5652" max="5894" width="9" style="183"/>
    <col min="5895" max="5895" width="5.77734375" style="183" customWidth="1"/>
    <col min="5896" max="5897" width="25.77734375" style="183" customWidth="1"/>
    <col min="5898" max="5898" width="7.77734375" style="183" customWidth="1"/>
    <col min="5899" max="5899" width="5.77734375" style="183" customWidth="1"/>
    <col min="5900" max="5900" width="9.77734375" style="183" customWidth="1"/>
    <col min="5901" max="5901" width="10.77734375" style="183" customWidth="1"/>
    <col min="5902" max="5902" width="11.77734375" style="183" customWidth="1"/>
    <col min="5903" max="5903" width="10.77734375" style="183" customWidth="1"/>
    <col min="5904" max="5905" width="11.77734375" style="183" customWidth="1"/>
    <col min="5906" max="5906" width="13.77734375" style="183" customWidth="1"/>
    <col min="5907" max="5907" width="8.77734375" style="183" customWidth="1"/>
    <col min="5908" max="6150" width="8.88671875" style="183"/>
    <col min="6151" max="6151" width="5.77734375" style="183" customWidth="1"/>
    <col min="6152" max="6153" width="25.77734375" style="183" customWidth="1"/>
    <col min="6154" max="6154" width="7.77734375" style="183" customWidth="1"/>
    <col min="6155" max="6155" width="5.77734375" style="183" customWidth="1"/>
    <col min="6156" max="6156" width="9.77734375" style="183" customWidth="1"/>
    <col min="6157" max="6157" width="10.77734375" style="183" customWidth="1"/>
    <col min="6158" max="6158" width="11.77734375" style="183" customWidth="1"/>
    <col min="6159" max="6159" width="10.77734375" style="183" customWidth="1"/>
    <col min="6160" max="6161" width="11.77734375" style="183" customWidth="1"/>
    <col min="6162" max="6162" width="13.77734375" style="183" customWidth="1"/>
    <col min="6163" max="6163" width="8.77734375" style="183" customWidth="1"/>
    <col min="6164" max="6406" width="9" style="183"/>
    <col min="6407" max="6407" width="5.77734375" style="183" customWidth="1"/>
    <col min="6408" max="6409" width="25.77734375" style="183" customWidth="1"/>
    <col min="6410" max="6410" width="7.77734375" style="183" customWidth="1"/>
    <col min="6411" max="6411" width="5.77734375" style="183" customWidth="1"/>
    <col min="6412" max="6412" width="9.77734375" style="183" customWidth="1"/>
    <col min="6413" max="6413" width="10.77734375" style="183" customWidth="1"/>
    <col min="6414" max="6414" width="11.77734375" style="183" customWidth="1"/>
    <col min="6415" max="6415" width="10.77734375" style="183" customWidth="1"/>
    <col min="6416" max="6417" width="11.77734375" style="183" customWidth="1"/>
    <col min="6418" max="6418" width="13.77734375" style="183" customWidth="1"/>
    <col min="6419" max="6419" width="8.77734375" style="183" customWidth="1"/>
    <col min="6420" max="6662" width="9" style="183"/>
    <col min="6663" max="6663" width="5.77734375" style="183" customWidth="1"/>
    <col min="6664" max="6665" width="25.77734375" style="183" customWidth="1"/>
    <col min="6666" max="6666" width="7.77734375" style="183" customWidth="1"/>
    <col min="6667" max="6667" width="5.77734375" style="183" customWidth="1"/>
    <col min="6668" max="6668" width="9.77734375" style="183" customWidth="1"/>
    <col min="6669" max="6669" width="10.77734375" style="183" customWidth="1"/>
    <col min="6670" max="6670" width="11.77734375" style="183" customWidth="1"/>
    <col min="6671" max="6671" width="10.77734375" style="183" customWidth="1"/>
    <col min="6672" max="6673" width="11.77734375" style="183" customWidth="1"/>
    <col min="6674" max="6674" width="13.77734375" style="183" customWidth="1"/>
    <col min="6675" max="6675" width="8.77734375" style="183" customWidth="1"/>
    <col min="6676" max="6918" width="9" style="183"/>
    <col min="6919" max="6919" width="5.77734375" style="183" customWidth="1"/>
    <col min="6920" max="6921" width="25.77734375" style="183" customWidth="1"/>
    <col min="6922" max="6922" width="7.77734375" style="183" customWidth="1"/>
    <col min="6923" max="6923" width="5.77734375" style="183" customWidth="1"/>
    <col min="6924" max="6924" width="9.77734375" style="183" customWidth="1"/>
    <col min="6925" max="6925" width="10.77734375" style="183" customWidth="1"/>
    <col min="6926" max="6926" width="11.77734375" style="183" customWidth="1"/>
    <col min="6927" max="6927" width="10.77734375" style="183" customWidth="1"/>
    <col min="6928" max="6929" width="11.77734375" style="183" customWidth="1"/>
    <col min="6930" max="6930" width="13.77734375" style="183" customWidth="1"/>
    <col min="6931" max="6931" width="8.77734375" style="183" customWidth="1"/>
    <col min="6932" max="7174" width="8.88671875" style="183"/>
    <col min="7175" max="7175" width="5.77734375" style="183" customWidth="1"/>
    <col min="7176" max="7177" width="25.77734375" style="183" customWidth="1"/>
    <col min="7178" max="7178" width="7.77734375" style="183" customWidth="1"/>
    <col min="7179" max="7179" width="5.77734375" style="183" customWidth="1"/>
    <col min="7180" max="7180" width="9.77734375" style="183" customWidth="1"/>
    <col min="7181" max="7181" width="10.77734375" style="183" customWidth="1"/>
    <col min="7182" max="7182" width="11.77734375" style="183" customWidth="1"/>
    <col min="7183" max="7183" width="10.77734375" style="183" customWidth="1"/>
    <col min="7184" max="7185" width="11.77734375" style="183" customWidth="1"/>
    <col min="7186" max="7186" width="13.77734375" style="183" customWidth="1"/>
    <col min="7187" max="7187" width="8.77734375" style="183" customWidth="1"/>
    <col min="7188" max="7430" width="9" style="183"/>
    <col min="7431" max="7431" width="5.77734375" style="183" customWidth="1"/>
    <col min="7432" max="7433" width="25.77734375" style="183" customWidth="1"/>
    <col min="7434" max="7434" width="7.77734375" style="183" customWidth="1"/>
    <col min="7435" max="7435" width="5.77734375" style="183" customWidth="1"/>
    <col min="7436" max="7436" width="9.77734375" style="183" customWidth="1"/>
    <col min="7437" max="7437" width="10.77734375" style="183" customWidth="1"/>
    <col min="7438" max="7438" width="11.77734375" style="183" customWidth="1"/>
    <col min="7439" max="7439" width="10.77734375" style="183" customWidth="1"/>
    <col min="7440" max="7441" width="11.77734375" style="183" customWidth="1"/>
    <col min="7442" max="7442" width="13.77734375" style="183" customWidth="1"/>
    <col min="7443" max="7443" width="8.77734375" style="183" customWidth="1"/>
    <col min="7444" max="7686" width="9" style="183"/>
    <col min="7687" max="7687" width="5.77734375" style="183" customWidth="1"/>
    <col min="7688" max="7689" width="25.77734375" style="183" customWidth="1"/>
    <col min="7690" max="7690" width="7.77734375" style="183" customWidth="1"/>
    <col min="7691" max="7691" width="5.77734375" style="183" customWidth="1"/>
    <col min="7692" max="7692" width="9.77734375" style="183" customWidth="1"/>
    <col min="7693" max="7693" width="10.77734375" style="183" customWidth="1"/>
    <col min="7694" max="7694" width="11.77734375" style="183" customWidth="1"/>
    <col min="7695" max="7695" width="10.77734375" style="183" customWidth="1"/>
    <col min="7696" max="7697" width="11.77734375" style="183" customWidth="1"/>
    <col min="7698" max="7698" width="13.77734375" style="183" customWidth="1"/>
    <col min="7699" max="7699" width="8.77734375" style="183" customWidth="1"/>
    <col min="7700" max="7942" width="9" style="183"/>
    <col min="7943" max="7943" width="5.77734375" style="183" customWidth="1"/>
    <col min="7944" max="7945" width="25.77734375" style="183" customWidth="1"/>
    <col min="7946" max="7946" width="7.77734375" style="183" customWidth="1"/>
    <col min="7947" max="7947" width="5.77734375" style="183" customWidth="1"/>
    <col min="7948" max="7948" width="9.77734375" style="183" customWidth="1"/>
    <col min="7949" max="7949" width="10.77734375" style="183" customWidth="1"/>
    <col min="7950" max="7950" width="11.77734375" style="183" customWidth="1"/>
    <col min="7951" max="7951" width="10.77734375" style="183" customWidth="1"/>
    <col min="7952" max="7953" width="11.77734375" style="183" customWidth="1"/>
    <col min="7954" max="7954" width="13.77734375" style="183" customWidth="1"/>
    <col min="7955" max="7955" width="8.77734375" style="183" customWidth="1"/>
    <col min="7956" max="8198" width="8.88671875" style="183"/>
    <col min="8199" max="8199" width="5.77734375" style="183" customWidth="1"/>
    <col min="8200" max="8201" width="25.77734375" style="183" customWidth="1"/>
    <col min="8202" max="8202" width="7.77734375" style="183" customWidth="1"/>
    <col min="8203" max="8203" width="5.77734375" style="183" customWidth="1"/>
    <col min="8204" max="8204" width="9.77734375" style="183" customWidth="1"/>
    <col min="8205" max="8205" width="10.77734375" style="183" customWidth="1"/>
    <col min="8206" max="8206" width="11.77734375" style="183" customWidth="1"/>
    <col min="8207" max="8207" width="10.77734375" style="183" customWidth="1"/>
    <col min="8208" max="8209" width="11.77734375" style="183" customWidth="1"/>
    <col min="8210" max="8210" width="13.77734375" style="183" customWidth="1"/>
    <col min="8211" max="8211" width="8.77734375" style="183" customWidth="1"/>
    <col min="8212" max="8454" width="9" style="183"/>
    <col min="8455" max="8455" width="5.77734375" style="183" customWidth="1"/>
    <col min="8456" max="8457" width="25.77734375" style="183" customWidth="1"/>
    <col min="8458" max="8458" width="7.77734375" style="183" customWidth="1"/>
    <col min="8459" max="8459" width="5.77734375" style="183" customWidth="1"/>
    <col min="8460" max="8460" width="9.77734375" style="183" customWidth="1"/>
    <col min="8461" max="8461" width="10.77734375" style="183" customWidth="1"/>
    <col min="8462" max="8462" width="11.77734375" style="183" customWidth="1"/>
    <col min="8463" max="8463" width="10.77734375" style="183" customWidth="1"/>
    <col min="8464" max="8465" width="11.77734375" style="183" customWidth="1"/>
    <col min="8466" max="8466" width="13.77734375" style="183" customWidth="1"/>
    <col min="8467" max="8467" width="8.77734375" style="183" customWidth="1"/>
    <col min="8468" max="8710" width="9" style="183"/>
    <col min="8711" max="8711" width="5.77734375" style="183" customWidth="1"/>
    <col min="8712" max="8713" width="25.77734375" style="183" customWidth="1"/>
    <col min="8714" max="8714" width="7.77734375" style="183" customWidth="1"/>
    <col min="8715" max="8715" width="5.77734375" style="183" customWidth="1"/>
    <col min="8716" max="8716" width="9.77734375" style="183" customWidth="1"/>
    <col min="8717" max="8717" width="10.77734375" style="183" customWidth="1"/>
    <col min="8718" max="8718" width="11.77734375" style="183" customWidth="1"/>
    <col min="8719" max="8719" width="10.77734375" style="183" customWidth="1"/>
    <col min="8720" max="8721" width="11.77734375" style="183" customWidth="1"/>
    <col min="8722" max="8722" width="13.77734375" style="183" customWidth="1"/>
    <col min="8723" max="8723" width="8.77734375" style="183" customWidth="1"/>
    <col min="8724" max="8966" width="9" style="183"/>
    <col min="8967" max="8967" width="5.77734375" style="183" customWidth="1"/>
    <col min="8968" max="8969" width="25.77734375" style="183" customWidth="1"/>
    <col min="8970" max="8970" width="7.77734375" style="183" customWidth="1"/>
    <col min="8971" max="8971" width="5.77734375" style="183" customWidth="1"/>
    <col min="8972" max="8972" width="9.77734375" style="183" customWidth="1"/>
    <col min="8973" max="8973" width="10.77734375" style="183" customWidth="1"/>
    <col min="8974" max="8974" width="11.77734375" style="183" customWidth="1"/>
    <col min="8975" max="8975" width="10.77734375" style="183" customWidth="1"/>
    <col min="8976" max="8977" width="11.77734375" style="183" customWidth="1"/>
    <col min="8978" max="8978" width="13.77734375" style="183" customWidth="1"/>
    <col min="8979" max="8979" width="8.77734375" style="183" customWidth="1"/>
    <col min="8980" max="9222" width="8.88671875" style="183"/>
    <col min="9223" max="9223" width="5.77734375" style="183" customWidth="1"/>
    <col min="9224" max="9225" width="25.77734375" style="183" customWidth="1"/>
    <col min="9226" max="9226" width="7.77734375" style="183" customWidth="1"/>
    <col min="9227" max="9227" width="5.77734375" style="183" customWidth="1"/>
    <col min="9228" max="9228" width="9.77734375" style="183" customWidth="1"/>
    <col min="9229" max="9229" width="10.77734375" style="183" customWidth="1"/>
    <col min="9230" max="9230" width="11.77734375" style="183" customWidth="1"/>
    <col min="9231" max="9231" width="10.77734375" style="183" customWidth="1"/>
    <col min="9232" max="9233" width="11.77734375" style="183" customWidth="1"/>
    <col min="9234" max="9234" width="13.77734375" style="183" customWidth="1"/>
    <col min="9235" max="9235" width="8.77734375" style="183" customWidth="1"/>
    <col min="9236" max="9478" width="9" style="183"/>
    <col min="9479" max="9479" width="5.77734375" style="183" customWidth="1"/>
    <col min="9480" max="9481" width="25.77734375" style="183" customWidth="1"/>
    <col min="9482" max="9482" width="7.77734375" style="183" customWidth="1"/>
    <col min="9483" max="9483" width="5.77734375" style="183" customWidth="1"/>
    <col min="9484" max="9484" width="9.77734375" style="183" customWidth="1"/>
    <col min="9485" max="9485" width="10.77734375" style="183" customWidth="1"/>
    <col min="9486" max="9486" width="11.77734375" style="183" customWidth="1"/>
    <col min="9487" max="9487" width="10.77734375" style="183" customWidth="1"/>
    <col min="9488" max="9489" width="11.77734375" style="183" customWidth="1"/>
    <col min="9490" max="9490" width="13.77734375" style="183" customWidth="1"/>
    <col min="9491" max="9491" width="8.77734375" style="183" customWidth="1"/>
    <col min="9492" max="9734" width="9" style="183"/>
    <col min="9735" max="9735" width="5.77734375" style="183" customWidth="1"/>
    <col min="9736" max="9737" width="25.77734375" style="183" customWidth="1"/>
    <col min="9738" max="9738" width="7.77734375" style="183" customWidth="1"/>
    <col min="9739" max="9739" width="5.77734375" style="183" customWidth="1"/>
    <col min="9740" max="9740" width="9.77734375" style="183" customWidth="1"/>
    <col min="9741" max="9741" width="10.77734375" style="183" customWidth="1"/>
    <col min="9742" max="9742" width="11.77734375" style="183" customWidth="1"/>
    <col min="9743" max="9743" width="10.77734375" style="183" customWidth="1"/>
    <col min="9744" max="9745" width="11.77734375" style="183" customWidth="1"/>
    <col min="9746" max="9746" width="13.77734375" style="183" customWidth="1"/>
    <col min="9747" max="9747" width="8.77734375" style="183" customWidth="1"/>
    <col min="9748" max="9990" width="9" style="183"/>
    <col min="9991" max="9991" width="5.77734375" style="183" customWidth="1"/>
    <col min="9992" max="9993" width="25.77734375" style="183" customWidth="1"/>
    <col min="9994" max="9994" width="7.77734375" style="183" customWidth="1"/>
    <col min="9995" max="9995" width="5.77734375" style="183" customWidth="1"/>
    <col min="9996" max="9996" width="9.77734375" style="183" customWidth="1"/>
    <col min="9997" max="9997" width="10.77734375" style="183" customWidth="1"/>
    <col min="9998" max="9998" width="11.77734375" style="183" customWidth="1"/>
    <col min="9999" max="9999" width="10.77734375" style="183" customWidth="1"/>
    <col min="10000" max="10001" width="11.77734375" style="183" customWidth="1"/>
    <col min="10002" max="10002" width="13.77734375" style="183" customWidth="1"/>
    <col min="10003" max="10003" width="8.77734375" style="183" customWidth="1"/>
    <col min="10004" max="10246" width="8.88671875" style="183"/>
    <col min="10247" max="10247" width="5.77734375" style="183" customWidth="1"/>
    <col min="10248" max="10249" width="25.77734375" style="183" customWidth="1"/>
    <col min="10250" max="10250" width="7.77734375" style="183" customWidth="1"/>
    <col min="10251" max="10251" width="5.77734375" style="183" customWidth="1"/>
    <col min="10252" max="10252" width="9.77734375" style="183" customWidth="1"/>
    <col min="10253" max="10253" width="10.77734375" style="183" customWidth="1"/>
    <col min="10254" max="10254" width="11.77734375" style="183" customWidth="1"/>
    <col min="10255" max="10255" width="10.77734375" style="183" customWidth="1"/>
    <col min="10256" max="10257" width="11.77734375" style="183" customWidth="1"/>
    <col min="10258" max="10258" width="13.77734375" style="183" customWidth="1"/>
    <col min="10259" max="10259" width="8.77734375" style="183" customWidth="1"/>
    <col min="10260" max="10502" width="9" style="183"/>
    <col min="10503" max="10503" width="5.77734375" style="183" customWidth="1"/>
    <col min="10504" max="10505" width="25.77734375" style="183" customWidth="1"/>
    <col min="10506" max="10506" width="7.77734375" style="183" customWidth="1"/>
    <col min="10507" max="10507" width="5.77734375" style="183" customWidth="1"/>
    <col min="10508" max="10508" width="9.77734375" style="183" customWidth="1"/>
    <col min="10509" max="10509" width="10.77734375" style="183" customWidth="1"/>
    <col min="10510" max="10510" width="11.77734375" style="183" customWidth="1"/>
    <col min="10511" max="10511" width="10.77734375" style="183" customWidth="1"/>
    <col min="10512" max="10513" width="11.77734375" style="183" customWidth="1"/>
    <col min="10514" max="10514" width="13.77734375" style="183" customWidth="1"/>
    <col min="10515" max="10515" width="8.77734375" style="183" customWidth="1"/>
    <col min="10516" max="10758" width="9" style="183"/>
    <col min="10759" max="10759" width="5.77734375" style="183" customWidth="1"/>
    <col min="10760" max="10761" width="25.77734375" style="183" customWidth="1"/>
    <col min="10762" max="10762" width="7.77734375" style="183" customWidth="1"/>
    <col min="10763" max="10763" width="5.77734375" style="183" customWidth="1"/>
    <col min="10764" max="10764" width="9.77734375" style="183" customWidth="1"/>
    <col min="10765" max="10765" width="10.77734375" style="183" customWidth="1"/>
    <col min="10766" max="10766" width="11.77734375" style="183" customWidth="1"/>
    <col min="10767" max="10767" width="10.77734375" style="183" customWidth="1"/>
    <col min="10768" max="10769" width="11.77734375" style="183" customWidth="1"/>
    <col min="10770" max="10770" width="13.77734375" style="183" customWidth="1"/>
    <col min="10771" max="10771" width="8.77734375" style="183" customWidth="1"/>
    <col min="10772" max="11014" width="9" style="183"/>
    <col min="11015" max="11015" width="5.77734375" style="183" customWidth="1"/>
    <col min="11016" max="11017" width="25.77734375" style="183" customWidth="1"/>
    <col min="11018" max="11018" width="7.77734375" style="183" customWidth="1"/>
    <col min="11019" max="11019" width="5.77734375" style="183" customWidth="1"/>
    <col min="11020" max="11020" width="9.77734375" style="183" customWidth="1"/>
    <col min="11021" max="11021" width="10.77734375" style="183" customWidth="1"/>
    <col min="11022" max="11022" width="11.77734375" style="183" customWidth="1"/>
    <col min="11023" max="11023" width="10.77734375" style="183" customWidth="1"/>
    <col min="11024" max="11025" width="11.77734375" style="183" customWidth="1"/>
    <col min="11026" max="11026" width="13.77734375" style="183" customWidth="1"/>
    <col min="11027" max="11027" width="8.77734375" style="183" customWidth="1"/>
    <col min="11028" max="11270" width="8.88671875" style="183"/>
    <col min="11271" max="11271" width="5.77734375" style="183" customWidth="1"/>
    <col min="11272" max="11273" width="25.77734375" style="183" customWidth="1"/>
    <col min="11274" max="11274" width="7.77734375" style="183" customWidth="1"/>
    <col min="11275" max="11275" width="5.77734375" style="183" customWidth="1"/>
    <col min="11276" max="11276" width="9.77734375" style="183" customWidth="1"/>
    <col min="11277" max="11277" width="10.77734375" style="183" customWidth="1"/>
    <col min="11278" max="11278" width="11.77734375" style="183" customWidth="1"/>
    <col min="11279" max="11279" width="10.77734375" style="183" customWidth="1"/>
    <col min="11280" max="11281" width="11.77734375" style="183" customWidth="1"/>
    <col min="11282" max="11282" width="13.77734375" style="183" customWidth="1"/>
    <col min="11283" max="11283" width="8.77734375" style="183" customWidth="1"/>
    <col min="11284" max="11526" width="9" style="183"/>
    <col min="11527" max="11527" width="5.77734375" style="183" customWidth="1"/>
    <col min="11528" max="11529" width="25.77734375" style="183" customWidth="1"/>
    <col min="11530" max="11530" width="7.77734375" style="183" customWidth="1"/>
    <col min="11531" max="11531" width="5.77734375" style="183" customWidth="1"/>
    <col min="11532" max="11532" width="9.77734375" style="183" customWidth="1"/>
    <col min="11533" max="11533" width="10.77734375" style="183" customWidth="1"/>
    <col min="11534" max="11534" width="11.77734375" style="183" customWidth="1"/>
    <col min="11535" max="11535" width="10.77734375" style="183" customWidth="1"/>
    <col min="11536" max="11537" width="11.77734375" style="183" customWidth="1"/>
    <col min="11538" max="11538" width="13.77734375" style="183" customWidth="1"/>
    <col min="11539" max="11539" width="8.77734375" style="183" customWidth="1"/>
    <col min="11540" max="11782" width="9" style="183"/>
    <col min="11783" max="11783" width="5.77734375" style="183" customWidth="1"/>
    <col min="11784" max="11785" width="25.77734375" style="183" customWidth="1"/>
    <col min="11786" max="11786" width="7.77734375" style="183" customWidth="1"/>
    <col min="11787" max="11787" width="5.77734375" style="183" customWidth="1"/>
    <col min="11788" max="11788" width="9.77734375" style="183" customWidth="1"/>
    <col min="11789" max="11789" width="10.77734375" style="183" customWidth="1"/>
    <col min="11790" max="11790" width="11.77734375" style="183" customWidth="1"/>
    <col min="11791" max="11791" width="10.77734375" style="183" customWidth="1"/>
    <col min="11792" max="11793" width="11.77734375" style="183" customWidth="1"/>
    <col min="11794" max="11794" width="13.77734375" style="183" customWidth="1"/>
    <col min="11795" max="11795" width="8.77734375" style="183" customWidth="1"/>
    <col min="11796" max="12038" width="9" style="183"/>
    <col min="12039" max="12039" width="5.77734375" style="183" customWidth="1"/>
    <col min="12040" max="12041" width="25.77734375" style="183" customWidth="1"/>
    <col min="12042" max="12042" width="7.77734375" style="183" customWidth="1"/>
    <col min="12043" max="12043" width="5.77734375" style="183" customWidth="1"/>
    <col min="12044" max="12044" width="9.77734375" style="183" customWidth="1"/>
    <col min="12045" max="12045" width="10.77734375" style="183" customWidth="1"/>
    <col min="12046" max="12046" width="11.77734375" style="183" customWidth="1"/>
    <col min="12047" max="12047" width="10.77734375" style="183" customWidth="1"/>
    <col min="12048" max="12049" width="11.77734375" style="183" customWidth="1"/>
    <col min="12050" max="12050" width="13.77734375" style="183" customWidth="1"/>
    <col min="12051" max="12051" width="8.77734375" style="183" customWidth="1"/>
    <col min="12052" max="12294" width="8.88671875" style="183"/>
    <col min="12295" max="12295" width="5.77734375" style="183" customWidth="1"/>
    <col min="12296" max="12297" width="25.77734375" style="183" customWidth="1"/>
    <col min="12298" max="12298" width="7.77734375" style="183" customWidth="1"/>
    <col min="12299" max="12299" width="5.77734375" style="183" customWidth="1"/>
    <col min="12300" max="12300" width="9.77734375" style="183" customWidth="1"/>
    <col min="12301" max="12301" width="10.77734375" style="183" customWidth="1"/>
    <col min="12302" max="12302" width="11.77734375" style="183" customWidth="1"/>
    <col min="12303" max="12303" width="10.77734375" style="183" customWidth="1"/>
    <col min="12304" max="12305" width="11.77734375" style="183" customWidth="1"/>
    <col min="12306" max="12306" width="13.77734375" style="183" customWidth="1"/>
    <col min="12307" max="12307" width="8.77734375" style="183" customWidth="1"/>
    <col min="12308" max="12550" width="9" style="183"/>
    <col min="12551" max="12551" width="5.77734375" style="183" customWidth="1"/>
    <col min="12552" max="12553" width="25.77734375" style="183" customWidth="1"/>
    <col min="12554" max="12554" width="7.77734375" style="183" customWidth="1"/>
    <col min="12555" max="12555" width="5.77734375" style="183" customWidth="1"/>
    <col min="12556" max="12556" width="9.77734375" style="183" customWidth="1"/>
    <col min="12557" max="12557" width="10.77734375" style="183" customWidth="1"/>
    <col min="12558" max="12558" width="11.77734375" style="183" customWidth="1"/>
    <col min="12559" max="12559" width="10.77734375" style="183" customWidth="1"/>
    <col min="12560" max="12561" width="11.77734375" style="183" customWidth="1"/>
    <col min="12562" max="12562" width="13.77734375" style="183" customWidth="1"/>
    <col min="12563" max="12563" width="8.77734375" style="183" customWidth="1"/>
    <col min="12564" max="12806" width="9" style="183"/>
    <col min="12807" max="12807" width="5.77734375" style="183" customWidth="1"/>
    <col min="12808" max="12809" width="25.77734375" style="183" customWidth="1"/>
    <col min="12810" max="12810" width="7.77734375" style="183" customWidth="1"/>
    <col min="12811" max="12811" width="5.77734375" style="183" customWidth="1"/>
    <col min="12812" max="12812" width="9.77734375" style="183" customWidth="1"/>
    <col min="12813" max="12813" width="10.77734375" style="183" customWidth="1"/>
    <col min="12814" max="12814" width="11.77734375" style="183" customWidth="1"/>
    <col min="12815" max="12815" width="10.77734375" style="183" customWidth="1"/>
    <col min="12816" max="12817" width="11.77734375" style="183" customWidth="1"/>
    <col min="12818" max="12818" width="13.77734375" style="183" customWidth="1"/>
    <col min="12819" max="12819" width="8.77734375" style="183" customWidth="1"/>
    <col min="12820" max="13062" width="9" style="183"/>
    <col min="13063" max="13063" width="5.77734375" style="183" customWidth="1"/>
    <col min="13064" max="13065" width="25.77734375" style="183" customWidth="1"/>
    <col min="13066" max="13066" width="7.77734375" style="183" customWidth="1"/>
    <col min="13067" max="13067" width="5.77734375" style="183" customWidth="1"/>
    <col min="13068" max="13068" width="9.77734375" style="183" customWidth="1"/>
    <col min="13069" max="13069" width="10.77734375" style="183" customWidth="1"/>
    <col min="13070" max="13070" width="11.77734375" style="183" customWidth="1"/>
    <col min="13071" max="13071" width="10.77734375" style="183" customWidth="1"/>
    <col min="13072" max="13073" width="11.77734375" style="183" customWidth="1"/>
    <col min="13074" max="13074" width="13.77734375" style="183" customWidth="1"/>
    <col min="13075" max="13075" width="8.77734375" style="183" customWidth="1"/>
    <col min="13076" max="13318" width="8.88671875" style="183"/>
    <col min="13319" max="13319" width="5.77734375" style="183" customWidth="1"/>
    <col min="13320" max="13321" width="25.77734375" style="183" customWidth="1"/>
    <col min="13322" max="13322" width="7.77734375" style="183" customWidth="1"/>
    <col min="13323" max="13323" width="5.77734375" style="183" customWidth="1"/>
    <col min="13324" max="13324" width="9.77734375" style="183" customWidth="1"/>
    <col min="13325" max="13325" width="10.77734375" style="183" customWidth="1"/>
    <col min="13326" max="13326" width="11.77734375" style="183" customWidth="1"/>
    <col min="13327" max="13327" width="10.77734375" style="183" customWidth="1"/>
    <col min="13328" max="13329" width="11.77734375" style="183" customWidth="1"/>
    <col min="13330" max="13330" width="13.77734375" style="183" customWidth="1"/>
    <col min="13331" max="13331" width="8.77734375" style="183" customWidth="1"/>
    <col min="13332" max="13574" width="9" style="183"/>
    <col min="13575" max="13575" width="5.77734375" style="183" customWidth="1"/>
    <col min="13576" max="13577" width="25.77734375" style="183" customWidth="1"/>
    <col min="13578" max="13578" width="7.77734375" style="183" customWidth="1"/>
    <col min="13579" max="13579" width="5.77734375" style="183" customWidth="1"/>
    <col min="13580" max="13580" width="9.77734375" style="183" customWidth="1"/>
    <col min="13581" max="13581" width="10.77734375" style="183" customWidth="1"/>
    <col min="13582" max="13582" width="11.77734375" style="183" customWidth="1"/>
    <col min="13583" max="13583" width="10.77734375" style="183" customWidth="1"/>
    <col min="13584" max="13585" width="11.77734375" style="183" customWidth="1"/>
    <col min="13586" max="13586" width="13.77734375" style="183" customWidth="1"/>
    <col min="13587" max="13587" width="8.77734375" style="183" customWidth="1"/>
    <col min="13588" max="13830" width="9" style="183"/>
    <col min="13831" max="13831" width="5.77734375" style="183" customWidth="1"/>
    <col min="13832" max="13833" width="25.77734375" style="183" customWidth="1"/>
    <col min="13834" max="13834" width="7.77734375" style="183" customWidth="1"/>
    <col min="13835" max="13835" width="5.77734375" style="183" customWidth="1"/>
    <col min="13836" max="13836" width="9.77734375" style="183" customWidth="1"/>
    <col min="13837" max="13837" width="10.77734375" style="183" customWidth="1"/>
    <col min="13838" max="13838" width="11.77734375" style="183" customWidth="1"/>
    <col min="13839" max="13839" width="10.77734375" style="183" customWidth="1"/>
    <col min="13840" max="13841" width="11.77734375" style="183" customWidth="1"/>
    <col min="13842" max="13842" width="13.77734375" style="183" customWidth="1"/>
    <col min="13843" max="13843" width="8.77734375" style="183" customWidth="1"/>
    <col min="13844" max="14086" width="9" style="183"/>
    <col min="14087" max="14087" width="5.77734375" style="183" customWidth="1"/>
    <col min="14088" max="14089" width="25.77734375" style="183" customWidth="1"/>
    <col min="14090" max="14090" width="7.77734375" style="183" customWidth="1"/>
    <col min="14091" max="14091" width="5.77734375" style="183" customWidth="1"/>
    <col min="14092" max="14092" width="9.77734375" style="183" customWidth="1"/>
    <col min="14093" max="14093" width="10.77734375" style="183" customWidth="1"/>
    <col min="14094" max="14094" width="11.77734375" style="183" customWidth="1"/>
    <col min="14095" max="14095" width="10.77734375" style="183" customWidth="1"/>
    <col min="14096" max="14097" width="11.77734375" style="183" customWidth="1"/>
    <col min="14098" max="14098" width="13.77734375" style="183" customWidth="1"/>
    <col min="14099" max="14099" width="8.77734375" style="183" customWidth="1"/>
    <col min="14100" max="14342" width="8.88671875" style="183"/>
    <col min="14343" max="14343" width="5.77734375" style="183" customWidth="1"/>
    <col min="14344" max="14345" width="25.77734375" style="183" customWidth="1"/>
    <col min="14346" max="14346" width="7.77734375" style="183" customWidth="1"/>
    <col min="14347" max="14347" width="5.77734375" style="183" customWidth="1"/>
    <col min="14348" max="14348" width="9.77734375" style="183" customWidth="1"/>
    <col min="14349" max="14349" width="10.77734375" style="183" customWidth="1"/>
    <col min="14350" max="14350" width="11.77734375" style="183" customWidth="1"/>
    <col min="14351" max="14351" width="10.77734375" style="183" customWidth="1"/>
    <col min="14352" max="14353" width="11.77734375" style="183" customWidth="1"/>
    <col min="14354" max="14354" width="13.77734375" style="183" customWidth="1"/>
    <col min="14355" max="14355" width="8.77734375" style="183" customWidth="1"/>
    <col min="14356" max="14598" width="9" style="183"/>
    <col min="14599" max="14599" width="5.77734375" style="183" customWidth="1"/>
    <col min="14600" max="14601" width="25.77734375" style="183" customWidth="1"/>
    <col min="14602" max="14602" width="7.77734375" style="183" customWidth="1"/>
    <col min="14603" max="14603" width="5.77734375" style="183" customWidth="1"/>
    <col min="14604" max="14604" width="9.77734375" style="183" customWidth="1"/>
    <col min="14605" max="14605" width="10.77734375" style="183" customWidth="1"/>
    <col min="14606" max="14606" width="11.77734375" style="183" customWidth="1"/>
    <col min="14607" max="14607" width="10.77734375" style="183" customWidth="1"/>
    <col min="14608" max="14609" width="11.77734375" style="183" customWidth="1"/>
    <col min="14610" max="14610" width="13.77734375" style="183" customWidth="1"/>
    <col min="14611" max="14611" width="8.77734375" style="183" customWidth="1"/>
    <col min="14612" max="14854" width="9" style="183"/>
    <col min="14855" max="14855" width="5.77734375" style="183" customWidth="1"/>
    <col min="14856" max="14857" width="25.77734375" style="183" customWidth="1"/>
    <col min="14858" max="14858" width="7.77734375" style="183" customWidth="1"/>
    <col min="14859" max="14859" width="5.77734375" style="183" customWidth="1"/>
    <col min="14860" max="14860" width="9.77734375" style="183" customWidth="1"/>
    <col min="14861" max="14861" width="10.77734375" style="183" customWidth="1"/>
    <col min="14862" max="14862" width="11.77734375" style="183" customWidth="1"/>
    <col min="14863" max="14863" width="10.77734375" style="183" customWidth="1"/>
    <col min="14864" max="14865" width="11.77734375" style="183" customWidth="1"/>
    <col min="14866" max="14866" width="13.77734375" style="183" customWidth="1"/>
    <col min="14867" max="14867" width="8.77734375" style="183" customWidth="1"/>
    <col min="14868" max="15110" width="9" style="183"/>
    <col min="15111" max="15111" width="5.77734375" style="183" customWidth="1"/>
    <col min="15112" max="15113" width="25.77734375" style="183" customWidth="1"/>
    <col min="15114" max="15114" width="7.77734375" style="183" customWidth="1"/>
    <col min="15115" max="15115" width="5.77734375" style="183" customWidth="1"/>
    <col min="15116" max="15116" width="9.77734375" style="183" customWidth="1"/>
    <col min="15117" max="15117" width="10.77734375" style="183" customWidth="1"/>
    <col min="15118" max="15118" width="11.77734375" style="183" customWidth="1"/>
    <col min="15119" max="15119" width="10.77734375" style="183" customWidth="1"/>
    <col min="15120" max="15121" width="11.77734375" style="183" customWidth="1"/>
    <col min="15122" max="15122" width="13.77734375" style="183" customWidth="1"/>
    <col min="15123" max="15123" width="8.77734375" style="183" customWidth="1"/>
    <col min="15124" max="15366" width="8.88671875" style="183"/>
    <col min="15367" max="15367" width="5.77734375" style="183" customWidth="1"/>
    <col min="15368" max="15369" width="25.77734375" style="183" customWidth="1"/>
    <col min="15370" max="15370" width="7.77734375" style="183" customWidth="1"/>
    <col min="15371" max="15371" width="5.77734375" style="183" customWidth="1"/>
    <col min="15372" max="15372" width="9.77734375" style="183" customWidth="1"/>
    <col min="15373" max="15373" width="10.77734375" style="183" customWidth="1"/>
    <col min="15374" max="15374" width="11.77734375" style="183" customWidth="1"/>
    <col min="15375" max="15375" width="10.77734375" style="183" customWidth="1"/>
    <col min="15376" max="15377" width="11.77734375" style="183" customWidth="1"/>
    <col min="15378" max="15378" width="13.77734375" style="183" customWidth="1"/>
    <col min="15379" max="15379" width="8.77734375" style="183" customWidth="1"/>
    <col min="15380" max="15622" width="9" style="183"/>
    <col min="15623" max="15623" width="5.77734375" style="183" customWidth="1"/>
    <col min="15624" max="15625" width="25.77734375" style="183" customWidth="1"/>
    <col min="15626" max="15626" width="7.77734375" style="183" customWidth="1"/>
    <col min="15627" max="15627" width="5.77734375" style="183" customWidth="1"/>
    <col min="15628" max="15628" width="9.77734375" style="183" customWidth="1"/>
    <col min="15629" max="15629" width="10.77734375" style="183" customWidth="1"/>
    <col min="15630" max="15630" width="11.77734375" style="183" customWidth="1"/>
    <col min="15631" max="15631" width="10.77734375" style="183" customWidth="1"/>
    <col min="15632" max="15633" width="11.77734375" style="183" customWidth="1"/>
    <col min="15634" max="15634" width="13.77734375" style="183" customWidth="1"/>
    <col min="15635" max="15635" width="8.77734375" style="183" customWidth="1"/>
    <col min="15636" max="15878" width="9" style="183"/>
    <col min="15879" max="15879" width="5.77734375" style="183" customWidth="1"/>
    <col min="15880" max="15881" width="25.77734375" style="183" customWidth="1"/>
    <col min="15882" max="15882" width="7.77734375" style="183" customWidth="1"/>
    <col min="15883" max="15883" width="5.77734375" style="183" customWidth="1"/>
    <col min="15884" max="15884" width="9.77734375" style="183" customWidth="1"/>
    <col min="15885" max="15885" width="10.77734375" style="183" customWidth="1"/>
    <col min="15886" max="15886" width="11.77734375" style="183" customWidth="1"/>
    <col min="15887" max="15887" width="10.77734375" style="183" customWidth="1"/>
    <col min="15888" max="15889" width="11.77734375" style="183" customWidth="1"/>
    <col min="15890" max="15890" width="13.77734375" style="183" customWidth="1"/>
    <col min="15891" max="15891" width="8.77734375" style="183" customWidth="1"/>
    <col min="15892" max="16134" width="9" style="183"/>
    <col min="16135" max="16135" width="5.77734375" style="183" customWidth="1"/>
    <col min="16136" max="16137" width="25.77734375" style="183" customWidth="1"/>
    <col min="16138" max="16138" width="7.77734375" style="183" customWidth="1"/>
    <col min="16139" max="16139" width="5.77734375" style="183" customWidth="1"/>
    <col min="16140" max="16140" width="9.77734375" style="183" customWidth="1"/>
    <col min="16141" max="16141" width="10.77734375" style="183" customWidth="1"/>
    <col min="16142" max="16142" width="11.77734375" style="183" customWidth="1"/>
    <col min="16143" max="16143" width="10.77734375" style="183" customWidth="1"/>
    <col min="16144" max="16145" width="11.77734375" style="183" customWidth="1"/>
    <col min="16146" max="16146" width="13.77734375" style="183" customWidth="1"/>
    <col min="16147" max="16147" width="8.77734375" style="183" customWidth="1"/>
    <col min="16148" max="16381" width="8.88671875" style="183"/>
    <col min="16382" max="16382" width="8.88671875" style="183" customWidth="1"/>
    <col min="16383" max="16384" width="8.88671875" style="183"/>
  </cols>
  <sheetData>
    <row r="1" spans="1:26 2439:2441" s="190" customFormat="1" ht="18.95" customHeight="1">
      <c r="A1" s="365" t="s">
        <v>321</v>
      </c>
      <c r="B1" s="185" t="s">
        <v>278</v>
      </c>
      <c r="C1" s="186" t="s">
        <v>279</v>
      </c>
      <c r="D1" s="324" t="s">
        <v>280</v>
      </c>
      <c r="E1" s="187" t="s">
        <v>0</v>
      </c>
      <c r="F1" s="304" t="s">
        <v>1</v>
      </c>
      <c r="G1" s="189" t="s">
        <v>281</v>
      </c>
      <c r="H1" s="189"/>
      <c r="I1" s="189" t="s">
        <v>341</v>
      </c>
      <c r="J1" s="189"/>
      <c r="K1" s="400" t="s">
        <v>313</v>
      </c>
      <c r="L1" s="400"/>
      <c r="M1" s="189" t="s">
        <v>95</v>
      </c>
      <c r="N1" s="189"/>
      <c r="O1" s="324" t="s">
        <v>282</v>
      </c>
      <c r="P1" s="289"/>
      <c r="Q1" s="294"/>
      <c r="R1" s="273"/>
      <c r="S1" s="332"/>
      <c r="T1" s="332"/>
      <c r="U1" s="277"/>
      <c r="V1" s="273"/>
      <c r="W1" s="266"/>
      <c r="X1" s="265"/>
      <c r="Y1" s="265"/>
      <c r="Z1" s="273"/>
    </row>
    <row r="2" spans="1:26 2439:2441" s="190" customFormat="1" ht="18.95" customHeight="1">
      <c r="A2" s="324" t="s">
        <v>322</v>
      </c>
      <c r="B2" s="185" t="s">
        <v>283</v>
      </c>
      <c r="C2" s="186" t="s">
        <v>284</v>
      </c>
      <c r="D2" s="324" t="s">
        <v>285</v>
      </c>
      <c r="E2" s="187" t="s">
        <v>286</v>
      </c>
      <c r="F2" s="304" t="s">
        <v>287</v>
      </c>
      <c r="G2" s="324" t="s">
        <v>94</v>
      </c>
      <c r="H2" s="324" t="s">
        <v>288</v>
      </c>
      <c r="I2" s="324" t="s">
        <v>94</v>
      </c>
      <c r="J2" s="324" t="s">
        <v>288</v>
      </c>
      <c r="K2" s="324" t="s">
        <v>94</v>
      </c>
      <c r="L2" s="324" t="s">
        <v>288</v>
      </c>
      <c r="M2" s="324" t="s">
        <v>94</v>
      </c>
      <c r="N2" s="324" t="s">
        <v>288</v>
      </c>
      <c r="O2" s="324" t="s">
        <v>289</v>
      </c>
      <c r="P2" s="289"/>
      <c r="Q2" s="294"/>
      <c r="R2" s="273"/>
      <c r="S2" s="332"/>
      <c r="T2" s="332"/>
      <c r="U2" s="273"/>
      <c r="V2" s="273"/>
      <c r="W2" s="266"/>
      <c r="X2" s="265"/>
      <c r="Y2" s="265"/>
      <c r="Z2" s="273"/>
    </row>
    <row r="3" spans="1:26 2439:2441" s="181" customFormat="1" ht="18.95" customHeight="1">
      <c r="A3" s="305" t="s">
        <v>290</v>
      </c>
      <c r="B3" s="207" t="s">
        <v>800</v>
      </c>
      <c r="C3" s="208"/>
      <c r="D3" s="305"/>
      <c r="E3" s="209"/>
      <c r="F3" s="306"/>
      <c r="G3" s="305"/>
      <c r="H3" s="305"/>
      <c r="I3" s="305"/>
      <c r="J3" s="305"/>
      <c r="K3" s="305"/>
      <c r="L3" s="305"/>
      <c r="M3" s="305"/>
      <c r="N3" s="305"/>
      <c r="O3" s="201"/>
      <c r="P3" s="290"/>
      <c r="Q3" s="295"/>
      <c r="R3" s="264"/>
      <c r="S3" s="333"/>
      <c r="T3" s="333"/>
      <c r="U3" s="276"/>
      <c r="V3" s="264"/>
      <c r="W3" s="263"/>
      <c r="X3" s="262"/>
      <c r="Y3" s="262"/>
      <c r="Z3" s="264"/>
    </row>
    <row r="4" spans="1:26 2439:2441" s="181" customFormat="1" ht="18.95" customHeight="1">
      <c r="A4" s="322" t="s">
        <v>349</v>
      </c>
      <c r="B4" s="212" t="s">
        <v>489</v>
      </c>
      <c r="C4" s="213"/>
      <c r="D4" s="322"/>
      <c r="E4" s="214"/>
      <c r="F4" s="307"/>
      <c r="G4" s="322"/>
      <c r="H4" s="322"/>
      <c r="I4" s="322"/>
      <c r="J4" s="322"/>
      <c r="K4" s="322"/>
      <c r="L4" s="322"/>
      <c r="M4" s="322"/>
      <c r="N4" s="322"/>
      <c r="O4" s="202"/>
      <c r="P4" s="290"/>
      <c r="Q4" s="295"/>
      <c r="R4" s="264"/>
      <c r="S4" s="333"/>
      <c r="T4" s="333"/>
      <c r="U4" s="276"/>
      <c r="V4" s="264"/>
      <c r="W4" s="263"/>
      <c r="X4" s="262"/>
      <c r="Y4" s="262"/>
      <c r="Z4" s="264"/>
    </row>
    <row r="5" spans="1:26 2439:2441" s="182" customFormat="1" ht="18.95" customHeight="1">
      <c r="A5" s="323" t="s">
        <v>393</v>
      </c>
      <c r="B5" s="216" t="s">
        <v>470</v>
      </c>
      <c r="C5" s="217"/>
      <c r="D5" s="322"/>
      <c r="E5" s="308" t="s">
        <v>292</v>
      </c>
      <c r="F5" s="309">
        <v>1</v>
      </c>
      <c r="G5" s="322"/>
      <c r="H5" s="323">
        <f>H34</f>
        <v>2137469</v>
      </c>
      <c r="I5" s="322"/>
      <c r="J5" s="323">
        <f>J34</f>
        <v>5882214</v>
      </c>
      <c r="K5" s="322"/>
      <c r="L5" s="323">
        <f>L34</f>
        <v>0</v>
      </c>
      <c r="M5" s="323"/>
      <c r="N5" s="323">
        <f>N34</f>
        <v>8019683</v>
      </c>
      <c r="O5" s="202"/>
      <c r="P5" s="290"/>
      <c r="Q5" s="295"/>
      <c r="R5" s="302"/>
      <c r="S5" s="300"/>
      <c r="T5" s="300"/>
      <c r="U5" s="276"/>
      <c r="V5" s="264"/>
      <c r="W5" s="263"/>
      <c r="X5" s="262"/>
      <c r="Y5" s="262"/>
      <c r="Z5" s="264"/>
    </row>
    <row r="6" spans="1:26 2439:2441" ht="18.95" customHeight="1">
      <c r="A6" s="323" t="s">
        <v>293</v>
      </c>
      <c r="B6" s="285" t="s">
        <v>471</v>
      </c>
      <c r="C6" s="286"/>
      <c r="D6" s="284"/>
      <c r="E6" s="287" t="s">
        <v>292</v>
      </c>
      <c r="F6" s="288">
        <v>1</v>
      </c>
      <c r="G6" s="284"/>
      <c r="H6" s="284">
        <f>H43</f>
        <v>0</v>
      </c>
      <c r="I6" s="284"/>
      <c r="J6" s="284">
        <f>J43</f>
        <v>2033119</v>
      </c>
      <c r="K6" s="284"/>
      <c r="L6" s="284">
        <f>L43</f>
        <v>0</v>
      </c>
      <c r="M6" s="284"/>
      <c r="N6" s="284">
        <f>N43</f>
        <v>2033119</v>
      </c>
      <c r="O6" s="312"/>
      <c r="P6" s="291"/>
      <c r="S6" s="299"/>
      <c r="T6" s="299"/>
    </row>
    <row r="7" spans="1:26 2439:2441" ht="18.95" customHeight="1">
      <c r="A7" s="323" t="s">
        <v>294</v>
      </c>
      <c r="B7" s="285" t="s">
        <v>517</v>
      </c>
      <c r="C7" s="286"/>
      <c r="D7" s="284"/>
      <c r="E7" s="287" t="s">
        <v>292</v>
      </c>
      <c r="F7" s="288">
        <v>1</v>
      </c>
      <c r="G7" s="284"/>
      <c r="H7" s="284">
        <f>H49</f>
        <v>8581399</v>
      </c>
      <c r="I7" s="284"/>
      <c r="J7" s="284">
        <f>J49</f>
        <v>1201933</v>
      </c>
      <c r="K7" s="284"/>
      <c r="L7" s="284">
        <f>L49</f>
        <v>0</v>
      </c>
      <c r="M7" s="284"/>
      <c r="N7" s="284">
        <f>N49</f>
        <v>9783332</v>
      </c>
      <c r="O7" s="312"/>
      <c r="P7" s="291"/>
      <c r="S7" s="299"/>
      <c r="T7" s="299"/>
    </row>
    <row r="8" spans="1:26 2439:2441" ht="18.95" customHeight="1">
      <c r="A8" s="323" t="s">
        <v>394</v>
      </c>
      <c r="B8" s="285" t="s">
        <v>531</v>
      </c>
      <c r="C8" s="286"/>
      <c r="D8" s="284"/>
      <c r="E8" s="287" t="s">
        <v>150</v>
      </c>
      <c r="F8" s="288">
        <v>1</v>
      </c>
      <c r="G8" s="284"/>
      <c r="H8" s="284">
        <f>H91</f>
        <v>23147234</v>
      </c>
      <c r="I8" s="284"/>
      <c r="J8" s="284">
        <f>J91</f>
        <v>32772464</v>
      </c>
      <c r="K8" s="284"/>
      <c r="L8" s="284">
        <f>L91</f>
        <v>766267</v>
      </c>
      <c r="M8" s="284"/>
      <c r="N8" s="284">
        <f>N91</f>
        <v>56685965</v>
      </c>
      <c r="O8" s="312"/>
      <c r="P8" s="291"/>
      <c r="S8" s="299"/>
      <c r="T8" s="299"/>
    </row>
    <row r="9" spans="1:26 2439:2441" ht="18.95" customHeight="1">
      <c r="A9" s="323" t="s">
        <v>395</v>
      </c>
      <c r="B9" s="285" t="s">
        <v>529</v>
      </c>
      <c r="C9" s="286"/>
      <c r="D9" s="284"/>
      <c r="E9" s="287" t="s">
        <v>150</v>
      </c>
      <c r="F9" s="288">
        <v>1</v>
      </c>
      <c r="G9" s="284"/>
      <c r="H9" s="284">
        <f>H116</f>
        <v>33952000</v>
      </c>
      <c r="I9" s="284"/>
      <c r="J9" s="284">
        <f>J116</f>
        <v>0</v>
      </c>
      <c r="K9" s="284"/>
      <c r="L9" s="284">
        <f>L116</f>
        <v>0</v>
      </c>
      <c r="M9" s="284"/>
      <c r="N9" s="284">
        <f>N116</f>
        <v>33952000</v>
      </c>
      <c r="O9" s="312"/>
      <c r="P9" s="291"/>
      <c r="S9" s="299"/>
      <c r="T9" s="299"/>
    </row>
    <row r="10" spans="1:26 2439:2441" ht="18.95" customHeight="1">
      <c r="A10" s="323"/>
      <c r="B10" s="222"/>
      <c r="C10" s="221"/>
      <c r="D10" s="323"/>
      <c r="E10" s="308"/>
      <c r="F10" s="309"/>
      <c r="G10" s="323"/>
      <c r="H10" s="323"/>
      <c r="I10" s="323"/>
      <c r="J10" s="323"/>
      <c r="K10" s="323"/>
      <c r="L10" s="323"/>
      <c r="M10" s="323"/>
      <c r="N10" s="323"/>
      <c r="O10" s="203"/>
      <c r="P10" s="291"/>
      <c r="S10" s="299"/>
      <c r="T10" s="299"/>
    </row>
    <row r="11" spans="1:26 2439:2441" s="191" customFormat="1" ht="18.95" customHeight="1">
      <c r="A11" s="310"/>
      <c r="B11" s="224" t="s">
        <v>295</v>
      </c>
      <c r="C11" s="225"/>
      <c r="D11" s="310"/>
      <c r="E11" s="226"/>
      <c r="F11" s="227"/>
      <c r="G11" s="310"/>
      <c r="H11" s="310">
        <f>SUM(H4:H10)</f>
        <v>67818102</v>
      </c>
      <c r="I11" s="310"/>
      <c r="J11" s="310">
        <f>SUM(J4:J10)</f>
        <v>41889730</v>
      </c>
      <c r="K11" s="310"/>
      <c r="L11" s="310">
        <f>SUM(L4:L10)</f>
        <v>766267</v>
      </c>
      <c r="M11" s="310"/>
      <c r="N11" s="310">
        <f>SUM(N4:N10)</f>
        <v>110474099</v>
      </c>
      <c r="O11" s="204"/>
      <c r="P11" s="292"/>
      <c r="Q11" s="297"/>
      <c r="R11" s="334"/>
      <c r="S11" s="335"/>
      <c r="T11" s="335"/>
      <c r="U11" s="274"/>
      <c r="V11" s="270"/>
      <c r="W11" s="271"/>
      <c r="X11" s="272"/>
      <c r="Y11" s="272"/>
      <c r="Z11" s="270"/>
      <c r="COU11" s="191" t="s">
        <v>410</v>
      </c>
      <c r="COV11" s="191" t="s">
        <v>411</v>
      </c>
      <c r="COW11" s="191" t="s">
        <v>412</v>
      </c>
    </row>
    <row r="12" spans="1:26 2439:2441" ht="18.95" customHeight="1">
      <c r="A12" s="323"/>
      <c r="B12" s="216"/>
      <c r="C12" s="221"/>
      <c r="D12" s="323"/>
      <c r="E12" s="308"/>
      <c r="F12" s="309"/>
      <c r="G12" s="323"/>
      <c r="H12" s="323"/>
      <c r="I12" s="323"/>
      <c r="J12" s="323"/>
      <c r="K12" s="323"/>
      <c r="L12" s="323"/>
      <c r="M12" s="323"/>
      <c r="N12" s="323"/>
      <c r="O12" s="203"/>
      <c r="P12" s="291"/>
      <c r="S12" s="299"/>
      <c r="T12" s="299"/>
    </row>
    <row r="13" spans="1:26 2439:2441" s="182" customFormat="1" ht="18.95" customHeight="1">
      <c r="A13" s="322"/>
      <c r="B13" s="216"/>
      <c r="C13" s="217"/>
      <c r="D13" s="322"/>
      <c r="E13" s="308"/>
      <c r="F13" s="309"/>
      <c r="G13" s="322"/>
      <c r="H13" s="323"/>
      <c r="I13" s="322"/>
      <c r="J13" s="323"/>
      <c r="K13" s="322"/>
      <c r="L13" s="323"/>
      <c r="M13" s="322"/>
      <c r="N13" s="323"/>
      <c r="O13" s="202"/>
      <c r="P13" s="290"/>
      <c r="Q13" s="295"/>
      <c r="R13" s="302"/>
      <c r="S13" s="300"/>
      <c r="T13" s="300"/>
      <c r="U13" s="276"/>
      <c r="V13" s="264"/>
      <c r="W13" s="263"/>
      <c r="X13" s="262"/>
      <c r="Y13" s="262"/>
      <c r="Z13" s="264"/>
    </row>
    <row r="14" spans="1:26 2439:2441" s="182" customFormat="1" ht="18.95" customHeight="1">
      <c r="A14" s="322" t="s">
        <v>290</v>
      </c>
      <c r="B14" s="228" t="s">
        <v>296</v>
      </c>
      <c r="C14" s="217"/>
      <c r="D14" s="322"/>
      <c r="E14" s="308"/>
      <c r="F14" s="309"/>
      <c r="G14" s="322"/>
      <c r="H14" s="323"/>
      <c r="I14" s="322"/>
      <c r="J14" s="323"/>
      <c r="K14" s="322"/>
      <c r="L14" s="323"/>
      <c r="M14" s="322"/>
      <c r="N14" s="323"/>
      <c r="O14" s="202"/>
      <c r="P14" s="290"/>
      <c r="Q14" s="295"/>
      <c r="R14" s="302"/>
      <c r="S14" s="300"/>
      <c r="T14" s="300"/>
      <c r="U14" s="276"/>
      <c r="V14" s="264"/>
      <c r="W14" s="263"/>
      <c r="X14" s="262"/>
      <c r="Y14" s="262"/>
      <c r="Z14" s="264"/>
    </row>
    <row r="15" spans="1:26 2439:2441" s="182" customFormat="1" ht="18.95" customHeight="1">
      <c r="A15" s="322" t="s">
        <v>297</v>
      </c>
      <c r="B15" s="216" t="s">
        <v>298</v>
      </c>
      <c r="C15" s="217"/>
      <c r="D15" s="322"/>
      <c r="E15" s="308"/>
      <c r="F15" s="309"/>
      <c r="G15" s="322"/>
      <c r="H15" s="323"/>
      <c r="I15" s="322"/>
      <c r="J15" s="323"/>
      <c r="K15" s="322"/>
      <c r="L15" s="323"/>
      <c r="M15" s="322"/>
      <c r="N15" s="323"/>
      <c r="O15" s="202"/>
      <c r="P15" s="290"/>
      <c r="Q15" s="295"/>
      <c r="R15" s="302"/>
      <c r="S15" s="300"/>
      <c r="T15" s="300"/>
      <c r="U15" s="276"/>
      <c r="V15" s="264"/>
      <c r="W15" s="263"/>
      <c r="X15" s="262"/>
      <c r="Y15" s="262"/>
      <c r="Z15" s="264"/>
    </row>
    <row r="16" spans="1:26 2439:2441" ht="18.95" customHeight="1">
      <c r="A16" s="323"/>
      <c r="B16" s="216"/>
      <c r="C16" s="221"/>
      <c r="D16" s="323"/>
      <c r="E16" s="308"/>
      <c r="F16" s="309"/>
      <c r="G16" s="323"/>
      <c r="H16" s="323"/>
      <c r="I16" s="323"/>
      <c r="J16" s="323"/>
      <c r="K16" s="323"/>
      <c r="L16" s="323"/>
      <c r="M16" s="323"/>
      <c r="N16" s="323"/>
      <c r="O16" s="203"/>
      <c r="P16" s="291"/>
      <c r="S16" s="299"/>
      <c r="T16" s="299"/>
    </row>
    <row r="17" spans="1:32" ht="18.95" customHeight="1">
      <c r="A17" s="323"/>
      <c r="B17" s="216"/>
      <c r="C17" s="221"/>
      <c r="D17" s="323"/>
      <c r="E17" s="308"/>
      <c r="F17" s="309"/>
      <c r="G17" s="323"/>
      <c r="H17" s="323"/>
      <c r="I17" s="323"/>
      <c r="J17" s="323"/>
      <c r="K17" s="323"/>
      <c r="L17" s="323"/>
      <c r="M17" s="323"/>
      <c r="N17" s="323"/>
      <c r="O17" s="203"/>
      <c r="P17" s="291"/>
      <c r="S17" s="299"/>
      <c r="T17" s="299"/>
    </row>
    <row r="18" spans="1:32" ht="18.95" customHeight="1">
      <c r="A18" s="323"/>
      <c r="B18" s="216"/>
      <c r="C18" s="221"/>
      <c r="D18" s="323"/>
      <c r="E18" s="308"/>
      <c r="F18" s="309"/>
      <c r="G18" s="323"/>
      <c r="H18" s="323"/>
      <c r="I18" s="323"/>
      <c r="J18" s="323"/>
      <c r="K18" s="323"/>
      <c r="L18" s="323"/>
      <c r="M18" s="323"/>
      <c r="N18" s="323"/>
      <c r="O18" s="203"/>
      <c r="P18" s="291"/>
      <c r="S18" s="299"/>
      <c r="T18" s="299"/>
    </row>
    <row r="19" spans="1:32" ht="18.95" customHeight="1">
      <c r="A19" s="323"/>
      <c r="B19" s="216"/>
      <c r="C19" s="221"/>
      <c r="D19" s="323"/>
      <c r="E19" s="308"/>
      <c r="F19" s="309"/>
      <c r="G19" s="323"/>
      <c r="H19" s="323"/>
      <c r="I19" s="323"/>
      <c r="J19" s="323"/>
      <c r="K19" s="323"/>
      <c r="L19" s="323"/>
      <c r="M19" s="323"/>
      <c r="N19" s="323"/>
      <c r="O19" s="203"/>
      <c r="P19" s="291"/>
      <c r="S19" s="299"/>
      <c r="T19" s="299"/>
    </row>
    <row r="20" spans="1:32" ht="18.95" customHeight="1">
      <c r="A20" s="323"/>
      <c r="B20" s="216"/>
      <c r="C20" s="221"/>
      <c r="D20" s="323"/>
      <c r="E20" s="308"/>
      <c r="F20" s="309"/>
      <c r="G20" s="323"/>
      <c r="H20" s="323"/>
      <c r="I20" s="323"/>
      <c r="J20" s="323"/>
      <c r="K20" s="323"/>
      <c r="L20" s="323"/>
      <c r="M20" s="323"/>
      <c r="N20" s="323"/>
      <c r="O20" s="203"/>
      <c r="P20" s="291"/>
      <c r="S20" s="299"/>
      <c r="T20" s="299"/>
    </row>
    <row r="21" spans="1:32" ht="18.95" customHeight="1">
      <c r="A21" s="323"/>
      <c r="B21" s="216"/>
      <c r="C21" s="221"/>
      <c r="D21" s="323"/>
      <c r="E21" s="308"/>
      <c r="F21" s="309"/>
      <c r="G21" s="323"/>
      <c r="H21" s="323"/>
      <c r="I21" s="323"/>
      <c r="J21" s="323"/>
      <c r="K21" s="323"/>
      <c r="L21" s="323"/>
      <c r="M21" s="323"/>
      <c r="N21" s="323"/>
      <c r="O21" s="203"/>
      <c r="P21" s="291"/>
      <c r="S21" s="299"/>
      <c r="T21" s="299"/>
    </row>
    <row r="22" spans="1:32" ht="18" customHeight="1">
      <c r="A22" s="323"/>
      <c r="B22" s="216"/>
      <c r="C22" s="221"/>
      <c r="D22" s="323"/>
      <c r="E22" s="308"/>
      <c r="F22" s="309"/>
      <c r="G22" s="323"/>
      <c r="H22" s="323"/>
      <c r="I22" s="323"/>
      <c r="J22" s="323"/>
      <c r="K22" s="323"/>
      <c r="L22" s="323"/>
      <c r="M22" s="323"/>
      <c r="N22" s="323"/>
      <c r="O22" s="203"/>
      <c r="P22" s="291"/>
      <c r="S22" s="299"/>
      <c r="T22" s="299"/>
    </row>
    <row r="23" spans="1:32" ht="18.95" customHeight="1">
      <c r="A23" s="323"/>
      <c r="B23" s="216"/>
      <c r="C23" s="221"/>
      <c r="D23" s="323"/>
      <c r="E23" s="308"/>
      <c r="F23" s="309"/>
      <c r="G23" s="323"/>
      <c r="H23" s="323"/>
      <c r="I23" s="323"/>
      <c r="J23" s="323"/>
      <c r="K23" s="323"/>
      <c r="L23" s="323"/>
      <c r="M23" s="323"/>
      <c r="N23" s="323"/>
      <c r="O23" s="203"/>
      <c r="P23" s="291"/>
      <c r="S23" s="299"/>
      <c r="T23" s="299"/>
    </row>
    <row r="24" spans="1:32" ht="18.95" customHeight="1">
      <c r="A24" s="323"/>
      <c r="B24" s="216"/>
      <c r="C24" s="221"/>
      <c r="D24" s="323"/>
      <c r="E24" s="308"/>
      <c r="F24" s="309"/>
      <c r="G24" s="323"/>
      <c r="H24" s="323"/>
      <c r="I24" s="323"/>
      <c r="J24" s="323"/>
      <c r="K24" s="323"/>
      <c r="L24" s="323"/>
      <c r="M24" s="323"/>
      <c r="N24" s="323"/>
      <c r="O24" s="203"/>
      <c r="P24" s="291"/>
      <c r="S24" s="299"/>
      <c r="T24" s="299"/>
    </row>
    <row r="25" spans="1:32" ht="18.95" customHeight="1">
      <c r="A25" s="323"/>
      <c r="B25" s="216"/>
      <c r="C25" s="221"/>
      <c r="D25" s="323"/>
      <c r="E25" s="308"/>
      <c r="F25" s="309"/>
      <c r="G25" s="323"/>
      <c r="H25" s="323"/>
      <c r="I25" s="323"/>
      <c r="J25" s="323"/>
      <c r="K25" s="323"/>
      <c r="L25" s="323"/>
      <c r="M25" s="323"/>
      <c r="N25" s="323"/>
      <c r="O25" s="203"/>
      <c r="P25" s="291"/>
      <c r="S25" s="299"/>
      <c r="T25" s="299"/>
    </row>
    <row r="26" spans="1:32" s="182" customFormat="1" ht="18.95" customHeight="1">
      <c r="A26" s="322" t="str">
        <f>A5</f>
        <v>1.</v>
      </c>
      <c r="B26" s="228" t="str">
        <f>B5</f>
        <v>가설공사</v>
      </c>
      <c r="C26" s="217"/>
      <c r="D26" s="322"/>
      <c r="E26" s="214"/>
      <c r="F26" s="229"/>
      <c r="G26" s="322"/>
      <c r="H26" s="322"/>
      <c r="I26" s="322"/>
      <c r="J26" s="322"/>
      <c r="K26" s="322"/>
      <c r="L26" s="322"/>
      <c r="M26" s="322"/>
      <c r="N26" s="322"/>
      <c r="O26" s="202"/>
      <c r="P26" s="290"/>
      <c r="Q26" s="295"/>
      <c r="R26" s="302"/>
      <c r="S26" s="300"/>
      <c r="T26" s="300"/>
      <c r="U26" s="276"/>
      <c r="V26" s="264"/>
      <c r="W26" s="263"/>
      <c r="X26" s="262"/>
      <c r="Y26" s="262"/>
      <c r="Z26" s="264"/>
    </row>
    <row r="27" spans="1:32" ht="18.95" customHeight="1">
      <c r="A27" s="323"/>
      <c r="B27" s="216" t="s">
        <v>299</v>
      </c>
      <c r="C27" s="221"/>
      <c r="D27" s="323"/>
      <c r="E27" s="308" t="s">
        <v>68</v>
      </c>
      <c r="F27" s="309">
        <f>38.64+222.74</f>
        <v>261.38</v>
      </c>
      <c r="G27" s="323">
        <f>일위대가집계표!$G$4</f>
        <v>0</v>
      </c>
      <c r="H27" s="323">
        <f t="shared" ref="H27:H29" si="0">INT(G27*F27)</f>
        <v>0</v>
      </c>
      <c r="I27" s="323">
        <f>일위대가집계표!$I$4</f>
        <v>878</v>
      </c>
      <c r="J27" s="323">
        <f t="shared" ref="J27:J29" si="1">INT(I27*F27)</f>
        <v>229491</v>
      </c>
      <c r="K27" s="323">
        <f>일위대가집계표!$K$4</f>
        <v>0</v>
      </c>
      <c r="L27" s="323">
        <f t="shared" ref="L27:L29" si="2">INT(K27*F27)</f>
        <v>0</v>
      </c>
      <c r="M27" s="323">
        <f t="shared" ref="M27:M29" si="3">G27+I27+K27</f>
        <v>878</v>
      </c>
      <c r="N27" s="323">
        <f t="shared" ref="N27:N29" si="4">H27+J27+L27</f>
        <v>229491</v>
      </c>
      <c r="O27" s="344">
        <f>일위대가집계표!$B$4</f>
        <v>1</v>
      </c>
      <c r="P27" s="293"/>
      <c r="S27" s="299"/>
      <c r="T27" s="299"/>
      <c r="U27" s="326"/>
      <c r="V27" s="327"/>
      <c r="W27" s="279"/>
      <c r="X27" s="328"/>
      <c r="Y27" s="329"/>
      <c r="AA27" s="183" t="s">
        <v>413</v>
      </c>
      <c r="AB27" s="280">
        <v>2.4E-2</v>
      </c>
      <c r="AC27" s="283">
        <f>AB27*단가조사표!N7</f>
        <v>2635.6559999999999</v>
      </c>
      <c r="AD27" s="281"/>
      <c r="AE27" s="281"/>
      <c r="AF27" s="281"/>
    </row>
    <row r="28" spans="1:32" ht="18.95" customHeight="1">
      <c r="A28" s="323"/>
      <c r="B28" s="216" t="s">
        <v>300</v>
      </c>
      <c r="C28" s="221" t="s">
        <v>301</v>
      </c>
      <c r="D28" s="323"/>
      <c r="E28" s="308" t="s">
        <v>68</v>
      </c>
      <c r="F28" s="309">
        <f>38.64+222.74</f>
        <v>261.38</v>
      </c>
      <c r="G28" s="323">
        <f>일위대가집계표!$G$5</f>
        <v>564</v>
      </c>
      <c r="H28" s="323">
        <f t="shared" si="0"/>
        <v>147418</v>
      </c>
      <c r="I28" s="323">
        <f>일위대가집계표!$I$5</f>
        <v>1098</v>
      </c>
      <c r="J28" s="323">
        <f t="shared" si="1"/>
        <v>286995</v>
      </c>
      <c r="K28" s="323">
        <f>일위대가집계표!$K$5</f>
        <v>0</v>
      </c>
      <c r="L28" s="323">
        <f t="shared" si="2"/>
        <v>0</v>
      </c>
      <c r="M28" s="323">
        <f t="shared" si="3"/>
        <v>1662</v>
      </c>
      <c r="N28" s="323">
        <f t="shared" si="4"/>
        <v>434413</v>
      </c>
      <c r="O28" s="344">
        <f>일위대가집계표!$B$5</f>
        <v>2</v>
      </c>
      <c r="P28" s="293"/>
      <c r="S28" s="299"/>
      <c r="T28" s="299"/>
      <c r="V28" s="327"/>
      <c r="W28" s="279"/>
      <c r="X28" s="278"/>
      <c r="Y28" s="330"/>
      <c r="AA28" s="183" t="s">
        <v>414</v>
      </c>
      <c r="AB28" s="183" t="s">
        <v>415</v>
      </c>
      <c r="AC28" s="281" t="s">
        <v>416</v>
      </c>
      <c r="AD28" s="281" t="s">
        <v>417</v>
      </c>
      <c r="AE28" s="281"/>
      <c r="AF28" s="281"/>
    </row>
    <row r="29" spans="1:32" ht="18.95" customHeight="1">
      <c r="A29" s="323"/>
      <c r="B29" s="216" t="s">
        <v>302</v>
      </c>
      <c r="C29" s="221" t="s">
        <v>619</v>
      </c>
      <c r="D29" s="323"/>
      <c r="E29" s="308" t="s">
        <v>68</v>
      </c>
      <c r="F29" s="309">
        <f>38.64+222.74</f>
        <v>261.38</v>
      </c>
      <c r="G29" s="323">
        <f>일위대가집계표!$G$6</f>
        <v>0</v>
      </c>
      <c r="H29" s="323">
        <f t="shared" si="0"/>
        <v>0</v>
      </c>
      <c r="I29" s="323">
        <f>일위대가집계표!$I$6</f>
        <v>10981</v>
      </c>
      <c r="J29" s="323">
        <f t="shared" si="1"/>
        <v>2870213</v>
      </c>
      <c r="K29" s="323">
        <f>일위대가집계표!$K$6</f>
        <v>0</v>
      </c>
      <c r="L29" s="323">
        <f t="shared" si="2"/>
        <v>0</v>
      </c>
      <c r="M29" s="323">
        <f t="shared" si="3"/>
        <v>10981</v>
      </c>
      <c r="N29" s="323">
        <f t="shared" si="4"/>
        <v>2870213</v>
      </c>
      <c r="O29" s="344">
        <f>일위대가집계표!$B$6</f>
        <v>3</v>
      </c>
      <c r="P29" s="293"/>
      <c r="S29" s="299"/>
      <c r="T29" s="299"/>
      <c r="V29" s="327"/>
      <c r="W29" s="279"/>
      <c r="X29" s="331"/>
      <c r="Y29" s="331"/>
      <c r="AC29" s="281"/>
      <c r="AD29" s="281"/>
      <c r="AE29" s="281"/>
      <c r="AF29" s="281"/>
    </row>
    <row r="30" spans="1:32" ht="18.95" customHeight="1">
      <c r="A30" s="323"/>
      <c r="B30" s="216" t="s">
        <v>621</v>
      </c>
      <c r="C30" s="221"/>
      <c r="D30" s="323"/>
      <c r="E30" s="308" t="s">
        <v>68</v>
      </c>
      <c r="F30" s="309">
        <v>50</v>
      </c>
      <c r="G30" s="323">
        <v>10000</v>
      </c>
      <c r="H30" s="323">
        <f t="shared" ref="H30:H32" si="5">INT(G30*F30)</f>
        <v>500000</v>
      </c>
      <c r="I30" s="323">
        <v>8000</v>
      </c>
      <c r="J30" s="323">
        <f t="shared" ref="J30:J32" si="6">INT(I30*F30)</f>
        <v>400000</v>
      </c>
      <c r="K30" s="323"/>
      <c r="L30" s="323">
        <f t="shared" ref="L30:L32" si="7">INT(K30*F30)</f>
        <v>0</v>
      </c>
      <c r="M30" s="323">
        <f t="shared" ref="M30:M32" si="8">G30+I30+K30</f>
        <v>18000</v>
      </c>
      <c r="N30" s="323">
        <f t="shared" ref="N30:N32" si="9">H30+J30+L30</f>
        <v>900000</v>
      </c>
      <c r="O30" s="344" t="s">
        <v>622</v>
      </c>
      <c r="P30" s="293"/>
      <c r="S30" s="299"/>
      <c r="T30" s="299"/>
      <c r="V30" s="327"/>
      <c r="W30" s="279"/>
      <c r="X30" s="331"/>
      <c r="Y30" s="331"/>
      <c r="AC30" s="281"/>
      <c r="AD30" s="281"/>
      <c r="AE30" s="281"/>
      <c r="AF30" s="281"/>
    </row>
    <row r="31" spans="1:32" ht="18.95" customHeight="1">
      <c r="A31" s="323"/>
      <c r="B31" s="216" t="s">
        <v>772</v>
      </c>
      <c r="C31" s="221" t="s">
        <v>783</v>
      </c>
      <c r="D31" s="323"/>
      <c r="E31" s="308" t="s">
        <v>68</v>
      </c>
      <c r="F31" s="309">
        <f>(3.787+1.36)*3.6+19.2*3</f>
        <v>76.129199999999997</v>
      </c>
      <c r="G31" s="323">
        <f>일위대가집계표!$G$23</f>
        <v>15632</v>
      </c>
      <c r="H31" s="323">
        <f t="shared" si="5"/>
        <v>1190051</v>
      </c>
      <c r="I31" s="323">
        <f>일위대가집계표!$I$23</f>
        <v>26869</v>
      </c>
      <c r="J31" s="323">
        <f t="shared" si="6"/>
        <v>2045515</v>
      </c>
      <c r="K31" s="323">
        <f>일위대가집계표!$K$23</f>
        <v>0</v>
      </c>
      <c r="L31" s="323">
        <f t="shared" si="7"/>
        <v>0</v>
      </c>
      <c r="M31" s="323">
        <f t="shared" si="8"/>
        <v>42501</v>
      </c>
      <c r="N31" s="323">
        <f t="shared" si="9"/>
        <v>3235566</v>
      </c>
      <c r="O31" s="344">
        <f>일위대가집계표!$B$23</f>
        <v>20</v>
      </c>
      <c r="P31" s="293"/>
      <c r="S31" s="299"/>
      <c r="T31" s="299"/>
      <c r="V31" s="327"/>
      <c r="W31" s="279"/>
      <c r="X31" s="331"/>
      <c r="Y31" s="331"/>
      <c r="AC31" s="281"/>
      <c r="AD31" s="281"/>
      <c r="AE31" s="281"/>
      <c r="AF31" s="281"/>
    </row>
    <row r="32" spans="1:32" ht="18.95" customHeight="1">
      <c r="A32" s="323"/>
      <c r="B32" s="216" t="s">
        <v>773</v>
      </c>
      <c r="C32" s="221" t="s">
        <v>774</v>
      </c>
      <c r="D32" s="323"/>
      <c r="E32" s="308" t="s">
        <v>775</v>
      </c>
      <c r="F32" s="309">
        <v>1</v>
      </c>
      <c r="G32" s="323">
        <v>300000</v>
      </c>
      <c r="H32" s="323">
        <f t="shared" si="5"/>
        <v>300000</v>
      </c>
      <c r="I32" s="323">
        <v>50000</v>
      </c>
      <c r="J32" s="323">
        <f t="shared" si="6"/>
        <v>50000</v>
      </c>
      <c r="K32" s="323">
        <v>0</v>
      </c>
      <c r="L32" s="323">
        <f t="shared" si="7"/>
        <v>0</v>
      </c>
      <c r="M32" s="323">
        <f t="shared" si="8"/>
        <v>350000</v>
      </c>
      <c r="N32" s="323">
        <f t="shared" si="9"/>
        <v>350000</v>
      </c>
      <c r="O32" s="344" t="s">
        <v>776</v>
      </c>
      <c r="P32" s="293"/>
      <c r="S32" s="299"/>
      <c r="T32" s="299"/>
      <c r="V32" s="327"/>
      <c r="W32" s="279"/>
      <c r="X32" s="331"/>
      <c r="Y32" s="331"/>
      <c r="AC32" s="281"/>
      <c r="AD32" s="281"/>
      <c r="AE32" s="281"/>
      <c r="AF32" s="281"/>
    </row>
    <row r="33" spans="1:32" ht="18.95" customHeight="1">
      <c r="A33" s="323"/>
      <c r="B33" s="222"/>
      <c r="C33" s="221"/>
      <c r="D33" s="323"/>
      <c r="E33" s="308"/>
      <c r="F33" s="309"/>
      <c r="G33" s="323"/>
      <c r="H33" s="323"/>
      <c r="I33" s="323"/>
      <c r="J33" s="323"/>
      <c r="K33" s="323"/>
      <c r="L33" s="323"/>
      <c r="M33" s="323"/>
      <c r="N33" s="323"/>
      <c r="O33" s="203"/>
      <c r="P33" s="291"/>
      <c r="S33" s="299"/>
      <c r="T33" s="299"/>
      <c r="AC33" s="281"/>
      <c r="AD33" s="281"/>
      <c r="AE33" s="281"/>
      <c r="AF33" s="281"/>
    </row>
    <row r="34" spans="1:32" s="182" customFormat="1" ht="18.95" customHeight="1">
      <c r="A34" s="322"/>
      <c r="B34" s="228" t="s">
        <v>396</v>
      </c>
      <c r="C34" s="217"/>
      <c r="D34" s="322"/>
      <c r="E34" s="214"/>
      <c r="F34" s="229"/>
      <c r="G34" s="322"/>
      <c r="H34" s="322">
        <f>SUM(H26:H33)</f>
        <v>2137469</v>
      </c>
      <c r="I34" s="322"/>
      <c r="J34" s="322">
        <f>SUM(J26:J33)</f>
        <v>5882214</v>
      </c>
      <c r="K34" s="322"/>
      <c r="L34" s="322">
        <f>SUM(L26:L33)</f>
        <v>0</v>
      </c>
      <c r="M34" s="322"/>
      <c r="N34" s="322">
        <f>SUM(N26:N33)</f>
        <v>8019683</v>
      </c>
      <c r="O34" s="202"/>
      <c r="P34" s="290"/>
      <c r="Q34" s="295"/>
      <c r="R34" s="302"/>
      <c r="S34" s="300"/>
      <c r="T34" s="300"/>
      <c r="U34" s="276"/>
      <c r="V34" s="264"/>
      <c r="W34" s="263"/>
      <c r="X34" s="262"/>
      <c r="Y34" s="262"/>
      <c r="Z34" s="264"/>
      <c r="AC34" s="282"/>
      <c r="AD34" s="282"/>
      <c r="AE34" s="282"/>
      <c r="AF34" s="282"/>
    </row>
    <row r="35" spans="1:32" ht="18.95" customHeight="1">
      <c r="A35" s="323"/>
      <c r="B35" s="222"/>
      <c r="C35" s="221"/>
      <c r="D35" s="323"/>
      <c r="E35" s="308"/>
      <c r="F35" s="309"/>
      <c r="G35" s="323"/>
      <c r="H35" s="323"/>
      <c r="I35" s="323"/>
      <c r="J35" s="323"/>
      <c r="K35" s="323"/>
      <c r="L35" s="323"/>
      <c r="M35" s="323"/>
      <c r="N35" s="323"/>
      <c r="O35" s="203"/>
      <c r="P35" s="291"/>
      <c r="S35" s="299"/>
      <c r="T35" s="299"/>
      <c r="AC35" s="281"/>
      <c r="AD35" s="281"/>
      <c r="AE35" s="281"/>
      <c r="AF35" s="281"/>
    </row>
    <row r="36" spans="1:32" s="182" customFormat="1" ht="18.95" customHeight="1">
      <c r="A36" s="322" t="str">
        <f>A6</f>
        <v>2.</v>
      </c>
      <c r="B36" s="228" t="str">
        <f>B6</f>
        <v>철거공사</v>
      </c>
      <c r="C36" s="217"/>
      <c r="D36" s="322"/>
      <c r="E36" s="214"/>
      <c r="F36" s="229"/>
      <c r="G36" s="322"/>
      <c r="H36" s="322"/>
      <c r="I36" s="322"/>
      <c r="J36" s="322"/>
      <c r="K36" s="322"/>
      <c r="L36" s="322"/>
      <c r="M36" s="322"/>
      <c r="N36" s="322"/>
      <c r="O36" s="202"/>
      <c r="P36" s="290"/>
      <c r="Q36" s="336"/>
      <c r="R36" s="300"/>
      <c r="S36" s="300"/>
      <c r="T36" s="300"/>
      <c r="U36" s="303"/>
      <c r="V36" s="264"/>
      <c r="W36" s="263"/>
      <c r="X36" s="262"/>
      <c r="Y36" s="262"/>
      <c r="Z36" s="264"/>
    </row>
    <row r="37" spans="1:32" ht="18.95" customHeight="1">
      <c r="A37" s="323"/>
      <c r="B37" s="216" t="s">
        <v>508</v>
      </c>
      <c r="C37" s="221" t="s">
        <v>513</v>
      </c>
      <c r="D37" s="323"/>
      <c r="E37" s="308" t="s">
        <v>149</v>
      </c>
      <c r="F37" s="309">
        <f>(3.787+19.2+1.36)*1</f>
        <v>24.346999999999998</v>
      </c>
      <c r="G37" s="323">
        <f>일위대가집계표!$G$30</f>
        <v>0</v>
      </c>
      <c r="H37" s="323">
        <f t="shared" ref="H37:H38" si="10">INT(G37*F37)</f>
        <v>0</v>
      </c>
      <c r="I37" s="323">
        <f>일위대가집계표!$I$30</f>
        <v>13178</v>
      </c>
      <c r="J37" s="323">
        <f t="shared" ref="J37:J38" si="11">INT(I37*F37)</f>
        <v>320844</v>
      </c>
      <c r="K37" s="323">
        <f>일위대가집계표!$K$30</f>
        <v>0</v>
      </c>
      <c r="L37" s="323">
        <f t="shared" ref="L37:L38" si="12">INT(K37*F37)</f>
        <v>0</v>
      </c>
      <c r="M37" s="323">
        <f t="shared" ref="M37" si="13">G37+I37+K37</f>
        <v>13178</v>
      </c>
      <c r="N37" s="323">
        <f t="shared" ref="N37" si="14">H37+J37+L37</f>
        <v>320844</v>
      </c>
      <c r="O37" s="344">
        <f>일위대가집계표!$B$30</f>
        <v>27</v>
      </c>
      <c r="P37" s="293"/>
      <c r="Q37" s="337"/>
      <c r="R37" s="299"/>
      <c r="S37" s="299"/>
      <c r="T37" s="299"/>
      <c r="U37" s="298"/>
    </row>
    <row r="38" spans="1:32" ht="18.95" customHeight="1">
      <c r="A38" s="323"/>
      <c r="B38" s="216" t="s">
        <v>617</v>
      </c>
      <c r="C38" s="216"/>
      <c r="D38" s="323"/>
      <c r="E38" s="308" t="s">
        <v>149</v>
      </c>
      <c r="F38" s="309">
        <f>(19.2+9+12)*3.6+(1.8+3.9)*2.28</f>
        <v>157.71600000000004</v>
      </c>
      <c r="G38" s="323">
        <f>일위대가집계표!$G$31</f>
        <v>0</v>
      </c>
      <c r="H38" s="323">
        <f t="shared" si="10"/>
        <v>0</v>
      </c>
      <c r="I38" s="323">
        <f>일위대가집계표!$I$31</f>
        <v>9621</v>
      </c>
      <c r="J38" s="323">
        <f t="shared" si="11"/>
        <v>1517385</v>
      </c>
      <c r="K38" s="323">
        <f>일위대가집계표!$K$32</f>
        <v>0</v>
      </c>
      <c r="L38" s="323">
        <f t="shared" si="12"/>
        <v>0</v>
      </c>
      <c r="M38" s="323">
        <f t="shared" ref="M38:M39" si="15">G38+I38+K38</f>
        <v>9621</v>
      </c>
      <c r="N38" s="323">
        <f t="shared" ref="N38:N39" si="16">H38+J38+L38</f>
        <v>1517385</v>
      </c>
      <c r="O38" s="344">
        <f>일위대가집계표!$B$31</f>
        <v>28</v>
      </c>
      <c r="P38" s="293"/>
      <c r="Q38" s="337"/>
      <c r="R38" s="299"/>
      <c r="S38" s="299"/>
      <c r="T38" s="299"/>
      <c r="U38" s="298"/>
    </row>
    <row r="39" spans="1:32" ht="18.95" customHeight="1">
      <c r="A39" s="323"/>
      <c r="B39" s="216" t="s">
        <v>527</v>
      </c>
      <c r="C39" s="221"/>
      <c r="D39" s="323"/>
      <c r="E39" s="308" t="s">
        <v>149</v>
      </c>
      <c r="F39" s="309">
        <f>2.08*28*0.2</f>
        <v>11.648000000000001</v>
      </c>
      <c r="G39" s="323">
        <f>일위대가집계표!$G$32</f>
        <v>0</v>
      </c>
      <c r="H39" s="323">
        <f>INT(G39*F39)</f>
        <v>0</v>
      </c>
      <c r="I39" s="323">
        <f>일위대가집계표!$I$32</f>
        <v>1098</v>
      </c>
      <c r="J39" s="323">
        <f>INT(I39*F39)</f>
        <v>12789</v>
      </c>
      <c r="K39" s="323">
        <f>일위대가집계표!$K$32</f>
        <v>0</v>
      </c>
      <c r="L39" s="323">
        <f>INT(K39*F39)</f>
        <v>0</v>
      </c>
      <c r="M39" s="323">
        <f t="shared" si="15"/>
        <v>1098</v>
      </c>
      <c r="N39" s="323">
        <f t="shared" si="16"/>
        <v>12789</v>
      </c>
      <c r="O39" s="344">
        <f>일위대가집계표!$B$32</f>
        <v>29</v>
      </c>
      <c r="P39" s="293"/>
      <c r="Q39" s="337"/>
      <c r="R39" s="299"/>
      <c r="S39" s="299"/>
      <c r="T39" s="299"/>
      <c r="U39" s="298"/>
    </row>
    <row r="40" spans="1:32" ht="18.95" customHeight="1">
      <c r="A40" s="323"/>
      <c r="B40" s="216" t="s">
        <v>510</v>
      </c>
      <c r="C40" s="221"/>
      <c r="D40" s="323"/>
      <c r="E40" s="308" t="s">
        <v>515</v>
      </c>
      <c r="F40" s="309">
        <v>9</v>
      </c>
      <c r="G40" s="323">
        <f>일위대가집계표!$G$33</f>
        <v>0</v>
      </c>
      <c r="H40" s="323">
        <f>INT(G40*F40)</f>
        <v>0</v>
      </c>
      <c r="I40" s="323">
        <f>일위대가집계표!$I$33</f>
        <v>10981</v>
      </c>
      <c r="J40" s="323">
        <f>INT(I40*F40)</f>
        <v>98829</v>
      </c>
      <c r="K40" s="323">
        <f>일위대가집계표!$K$33</f>
        <v>0</v>
      </c>
      <c r="L40" s="323">
        <f>INT(K40*F40)</f>
        <v>0</v>
      </c>
      <c r="M40" s="323">
        <f t="shared" ref="M40:N41" si="17">G40+I40+K40</f>
        <v>10981</v>
      </c>
      <c r="N40" s="323">
        <f t="shared" si="17"/>
        <v>98829</v>
      </c>
      <c r="O40" s="344">
        <f>일위대가집계표!$B$33</f>
        <v>30</v>
      </c>
      <c r="P40" s="293"/>
      <c r="Q40" s="337"/>
      <c r="R40" s="299"/>
      <c r="S40" s="299"/>
      <c r="T40" s="299"/>
      <c r="U40" s="298"/>
    </row>
    <row r="41" spans="1:32" ht="18.95" customHeight="1">
      <c r="A41" s="323"/>
      <c r="B41" s="216" t="s">
        <v>735</v>
      </c>
      <c r="C41" s="216"/>
      <c r="D41" s="323"/>
      <c r="E41" s="308" t="s">
        <v>149</v>
      </c>
      <c r="F41" s="309">
        <f>19.2*3.95</f>
        <v>75.84</v>
      </c>
      <c r="G41" s="323">
        <f>일위대가집계표!$G$32</f>
        <v>0</v>
      </c>
      <c r="H41" s="323">
        <f>INT(G41*F41)</f>
        <v>0</v>
      </c>
      <c r="I41" s="323">
        <f>일위대가집계표!$I$32</f>
        <v>1098</v>
      </c>
      <c r="J41" s="323">
        <f>INT(I41*F41)</f>
        <v>83272</v>
      </c>
      <c r="K41" s="323">
        <f>일위대가집계표!$K$32</f>
        <v>0</v>
      </c>
      <c r="L41" s="323">
        <f>INT(K41*F41)</f>
        <v>0</v>
      </c>
      <c r="M41" s="323">
        <f t="shared" si="17"/>
        <v>1098</v>
      </c>
      <c r="N41" s="323">
        <f t="shared" si="17"/>
        <v>83272</v>
      </c>
      <c r="O41" s="344">
        <f>일위대가집계표!$B$32</f>
        <v>29</v>
      </c>
      <c r="P41" s="293"/>
      <c r="Q41" s="337"/>
      <c r="R41" s="299"/>
      <c r="S41" s="299"/>
      <c r="T41" s="299"/>
      <c r="U41" s="298"/>
    </row>
    <row r="42" spans="1:32" ht="18.95" customHeight="1">
      <c r="A42" s="323"/>
      <c r="B42" s="222"/>
      <c r="C42" s="221"/>
      <c r="D42" s="323"/>
      <c r="E42" s="308"/>
      <c r="F42" s="309"/>
      <c r="G42" s="323"/>
      <c r="H42" s="323"/>
      <c r="I42" s="323"/>
      <c r="J42" s="323"/>
      <c r="K42" s="323"/>
      <c r="L42" s="323"/>
      <c r="M42" s="323"/>
      <c r="N42" s="323"/>
      <c r="O42" s="203"/>
      <c r="P42" s="291"/>
      <c r="Q42" s="337"/>
      <c r="R42" s="299"/>
      <c r="S42" s="299"/>
      <c r="T42" s="299"/>
      <c r="U42" s="298"/>
    </row>
    <row r="43" spans="1:32" s="182" customFormat="1" ht="18.95" customHeight="1">
      <c r="A43" s="322"/>
      <c r="B43" s="228" t="s">
        <v>396</v>
      </c>
      <c r="C43" s="217"/>
      <c r="D43" s="322"/>
      <c r="E43" s="214"/>
      <c r="F43" s="229"/>
      <c r="G43" s="322"/>
      <c r="H43" s="322">
        <f>SUM(H36:H42)</f>
        <v>0</v>
      </c>
      <c r="I43" s="322"/>
      <c r="J43" s="322">
        <f>SUM(J36:J42)</f>
        <v>2033119</v>
      </c>
      <c r="K43" s="322"/>
      <c r="L43" s="322">
        <f>SUM(L36:L42)</f>
        <v>0</v>
      </c>
      <c r="M43" s="322"/>
      <c r="N43" s="322">
        <f>SUM(N36:N42)</f>
        <v>2033119</v>
      </c>
      <c r="O43" s="202"/>
      <c r="P43" s="290"/>
      <c r="Q43" s="336"/>
      <c r="R43" s="300"/>
      <c r="S43" s="300"/>
      <c r="T43" s="300"/>
      <c r="U43" s="303"/>
      <c r="V43" s="264"/>
      <c r="W43" s="263"/>
      <c r="X43" s="262"/>
      <c r="Y43" s="262"/>
      <c r="Z43" s="264"/>
    </row>
    <row r="44" spans="1:32" ht="18.95" customHeight="1">
      <c r="A44" s="323"/>
      <c r="B44" s="222"/>
      <c r="C44" s="221"/>
      <c r="D44" s="323"/>
      <c r="E44" s="308"/>
      <c r="F44" s="309"/>
      <c r="G44" s="323"/>
      <c r="H44" s="323"/>
      <c r="I44" s="323"/>
      <c r="J44" s="323"/>
      <c r="K44" s="323"/>
      <c r="L44" s="323"/>
      <c r="M44" s="323"/>
      <c r="N44" s="323"/>
      <c r="O44" s="203"/>
      <c r="P44" s="291"/>
      <c r="Q44" s="337"/>
      <c r="R44" s="299"/>
      <c r="S44" s="299"/>
      <c r="T44" s="299"/>
      <c r="U44" s="298"/>
    </row>
    <row r="45" spans="1:32" s="182" customFormat="1" ht="18.95" customHeight="1">
      <c r="A45" s="322" t="str">
        <f>A7</f>
        <v>3.</v>
      </c>
      <c r="B45" s="228" t="str">
        <f>B7</f>
        <v>바닥공사</v>
      </c>
      <c r="C45" s="217"/>
      <c r="D45" s="322"/>
      <c r="E45" s="214"/>
      <c r="F45" s="229"/>
      <c r="G45" s="322"/>
      <c r="H45" s="322"/>
      <c r="I45" s="322"/>
      <c r="J45" s="322"/>
      <c r="K45" s="322"/>
      <c r="L45" s="322"/>
      <c r="M45" s="322"/>
      <c r="N45" s="322"/>
      <c r="O45" s="202"/>
      <c r="P45" s="290"/>
      <c r="Q45" s="336"/>
      <c r="R45" s="300"/>
      <c r="S45" s="300"/>
      <c r="T45" s="300"/>
      <c r="U45" s="303"/>
      <c r="V45" s="264"/>
      <c r="W45" s="263"/>
      <c r="X45" s="262"/>
      <c r="Y45" s="262"/>
      <c r="Z45" s="264"/>
    </row>
    <row r="46" spans="1:32" ht="18.95" customHeight="1">
      <c r="A46" s="323"/>
      <c r="B46" s="216" t="s">
        <v>523</v>
      </c>
      <c r="C46" s="221" t="s">
        <v>525</v>
      </c>
      <c r="D46" s="323"/>
      <c r="E46" s="308" t="s">
        <v>149</v>
      </c>
      <c r="F46" s="309">
        <f>(3.787+19.2+1.36)*1</f>
        <v>24.346999999999998</v>
      </c>
      <c r="G46" s="323">
        <f>일위대가집계표!$G$24</f>
        <v>4817</v>
      </c>
      <c r="H46" s="323">
        <f t="shared" ref="H46:H47" si="18">INT(G46*F46)</f>
        <v>117279</v>
      </c>
      <c r="I46" s="323">
        <f>일위대가집계표!$I$24</f>
        <v>3624</v>
      </c>
      <c r="J46" s="323">
        <f t="shared" ref="J46:J47" si="19">INT(I46*F46)</f>
        <v>88233</v>
      </c>
      <c r="K46" s="323">
        <f>일위대가집계표!$K$24</f>
        <v>0</v>
      </c>
      <c r="L46" s="323">
        <f t="shared" ref="L46:L47" si="20">INT(K46*F46)</f>
        <v>0</v>
      </c>
      <c r="M46" s="323">
        <f t="shared" ref="M46:M47" si="21">G46+I46+K46</f>
        <v>8441</v>
      </c>
      <c r="N46" s="323">
        <f t="shared" ref="N46:N47" si="22">H46+J46+L46</f>
        <v>205512</v>
      </c>
      <c r="O46" s="344">
        <f>일위대가집계표!$B$24</f>
        <v>21</v>
      </c>
      <c r="P46" s="293"/>
      <c r="Q46" s="337"/>
      <c r="R46" s="299"/>
      <c r="S46" s="299"/>
      <c r="T46" s="299"/>
      <c r="U46" s="298"/>
    </row>
    <row r="47" spans="1:32" ht="18.95" customHeight="1">
      <c r="A47" s="323"/>
      <c r="B47" s="216" t="s">
        <v>535</v>
      </c>
      <c r="C47" s="221" t="s">
        <v>518</v>
      </c>
      <c r="D47" s="323" t="s">
        <v>519</v>
      </c>
      <c r="E47" s="308" t="s">
        <v>149</v>
      </c>
      <c r="F47" s="309">
        <f>222.74</f>
        <v>222.74</v>
      </c>
      <c r="G47" s="323">
        <v>38000</v>
      </c>
      <c r="H47" s="323">
        <f t="shared" si="18"/>
        <v>8464120</v>
      </c>
      <c r="I47" s="323">
        <v>5000</v>
      </c>
      <c r="J47" s="323">
        <f t="shared" si="19"/>
        <v>1113700</v>
      </c>
      <c r="K47" s="323">
        <v>0</v>
      </c>
      <c r="L47" s="323">
        <f t="shared" si="20"/>
        <v>0</v>
      </c>
      <c r="M47" s="323">
        <f t="shared" si="21"/>
        <v>43000</v>
      </c>
      <c r="N47" s="323">
        <f t="shared" si="22"/>
        <v>9577820</v>
      </c>
      <c r="O47" s="344" t="s">
        <v>622</v>
      </c>
      <c r="P47" s="293"/>
      <c r="Q47" s="337"/>
      <c r="R47" s="299"/>
      <c r="S47" s="299"/>
      <c r="T47" s="299"/>
      <c r="U47" s="298"/>
    </row>
    <row r="48" spans="1:32" ht="18.95" customHeight="1">
      <c r="A48" s="323"/>
      <c r="B48" s="222"/>
      <c r="C48" s="221"/>
      <c r="D48" s="323"/>
      <c r="E48" s="308"/>
      <c r="F48" s="309"/>
      <c r="G48" s="323"/>
      <c r="H48" s="323"/>
      <c r="I48" s="323"/>
      <c r="J48" s="323"/>
      <c r="K48" s="323"/>
      <c r="L48" s="323"/>
      <c r="M48" s="323"/>
      <c r="N48" s="323"/>
      <c r="O48" s="203"/>
      <c r="P48" s="291"/>
      <c r="Q48" s="337"/>
      <c r="R48" s="299"/>
      <c r="S48" s="299"/>
      <c r="T48" s="299"/>
      <c r="U48" s="298"/>
    </row>
    <row r="49" spans="1:26" s="182" customFormat="1" ht="18.95" customHeight="1">
      <c r="A49" s="322"/>
      <c r="B49" s="228" t="s">
        <v>396</v>
      </c>
      <c r="C49" s="217"/>
      <c r="D49" s="322"/>
      <c r="E49" s="214"/>
      <c r="F49" s="229"/>
      <c r="G49" s="322"/>
      <c r="H49" s="322">
        <f>SUM(H45:H48)</f>
        <v>8581399</v>
      </c>
      <c r="I49" s="322"/>
      <c r="J49" s="322">
        <f>SUM(J45:J48)</f>
        <v>1201933</v>
      </c>
      <c r="K49" s="322"/>
      <c r="L49" s="322">
        <f>SUM(L45:L48)</f>
        <v>0</v>
      </c>
      <c r="M49" s="322"/>
      <c r="N49" s="322">
        <f>SUM(N45:N48)</f>
        <v>9783332</v>
      </c>
      <c r="O49" s="202"/>
      <c r="P49" s="290"/>
      <c r="Q49" s="336"/>
      <c r="R49" s="300"/>
      <c r="S49" s="300"/>
      <c r="T49" s="300"/>
      <c r="U49" s="303"/>
      <c r="V49" s="264"/>
      <c r="W49" s="263"/>
      <c r="X49" s="262"/>
      <c r="Y49" s="262"/>
      <c r="Z49" s="264"/>
    </row>
    <row r="50" spans="1:26" ht="18.95" customHeight="1">
      <c r="A50" s="323"/>
      <c r="B50" s="222"/>
      <c r="C50" s="221"/>
      <c r="D50" s="323"/>
      <c r="E50" s="308"/>
      <c r="F50" s="309"/>
      <c r="G50" s="323"/>
      <c r="H50" s="323"/>
      <c r="I50" s="323"/>
      <c r="J50" s="323"/>
      <c r="K50" s="323"/>
      <c r="L50" s="323"/>
      <c r="M50" s="323"/>
      <c r="N50" s="323"/>
      <c r="O50" s="203"/>
      <c r="P50" s="291"/>
      <c r="Q50" s="337"/>
      <c r="R50" s="299"/>
      <c r="S50" s="299"/>
      <c r="T50" s="299"/>
      <c r="U50" s="298"/>
    </row>
    <row r="51" spans="1:26" s="182" customFormat="1" ht="18.95" customHeight="1">
      <c r="A51" s="322" t="str">
        <f>A8</f>
        <v>4.</v>
      </c>
      <c r="B51" s="228" t="str">
        <f>B8</f>
        <v>뮤지엄 SHOP</v>
      </c>
      <c r="C51" s="217"/>
      <c r="D51" s="322"/>
      <c r="E51" s="214"/>
      <c r="F51" s="229"/>
      <c r="G51" s="322"/>
      <c r="H51" s="322"/>
      <c r="I51" s="322"/>
      <c r="J51" s="322"/>
      <c r="K51" s="322"/>
      <c r="L51" s="322"/>
      <c r="M51" s="322"/>
      <c r="N51" s="322"/>
      <c r="O51" s="202"/>
      <c r="P51" s="290"/>
      <c r="Q51" s="295"/>
      <c r="R51" s="302"/>
      <c r="S51" s="300"/>
      <c r="T51" s="300"/>
      <c r="U51" s="276"/>
      <c r="V51" s="264"/>
      <c r="W51" s="263"/>
      <c r="X51" s="262"/>
      <c r="Y51" s="262"/>
      <c r="Z51" s="264"/>
    </row>
    <row r="52" spans="1:26" s="182" customFormat="1" ht="18.95" customHeight="1">
      <c r="A52" s="322" t="s">
        <v>303</v>
      </c>
      <c r="B52" s="228" t="s">
        <v>557</v>
      </c>
      <c r="C52" s="217"/>
      <c r="D52" s="322"/>
      <c r="E52" s="214"/>
      <c r="F52" s="229"/>
      <c r="G52" s="322"/>
      <c r="H52" s="322"/>
      <c r="I52" s="322"/>
      <c r="J52" s="322"/>
      <c r="K52" s="322"/>
      <c r="L52" s="323">
        <f t="shared" ref="L52" si="23">INT(K52*F52)</f>
        <v>0</v>
      </c>
      <c r="M52" s="322"/>
      <c r="N52" s="323">
        <f t="shared" ref="N52:N82" si="24">H52+J52+L52</f>
        <v>0</v>
      </c>
      <c r="O52" s="345"/>
      <c r="P52" s="311"/>
      <c r="Q52" s="336"/>
      <c r="R52" s="300"/>
      <c r="S52" s="300"/>
      <c r="T52" s="300"/>
      <c r="U52" s="303"/>
      <c r="V52" s="264"/>
      <c r="W52" s="263"/>
      <c r="X52" s="262"/>
      <c r="Y52" s="262"/>
      <c r="Z52" s="264"/>
    </row>
    <row r="53" spans="1:26" s="182" customFormat="1" ht="18.95" customHeight="1">
      <c r="A53" s="322"/>
      <c r="B53" s="379" t="s">
        <v>562</v>
      </c>
      <c r="C53" s="217"/>
      <c r="D53" s="322"/>
      <c r="E53" s="214"/>
      <c r="F53" s="229"/>
      <c r="G53" s="322"/>
      <c r="H53" s="322"/>
      <c r="I53" s="322"/>
      <c r="J53" s="322"/>
      <c r="K53" s="322"/>
      <c r="L53" s="323"/>
      <c r="M53" s="322"/>
      <c r="N53" s="323"/>
      <c r="O53" s="345"/>
      <c r="P53" s="311"/>
      <c r="Q53" s="336"/>
      <c r="R53" s="300"/>
      <c r="S53" s="300"/>
      <c r="T53" s="300"/>
      <c r="U53" s="303"/>
      <c r="V53" s="264"/>
      <c r="W53" s="263"/>
      <c r="X53" s="262"/>
      <c r="Y53" s="262"/>
      <c r="Z53" s="264"/>
    </row>
    <row r="54" spans="1:26" ht="18.95" customHeight="1">
      <c r="A54" s="323"/>
      <c r="B54" s="216" t="s">
        <v>569</v>
      </c>
      <c r="C54" s="221" t="s">
        <v>566</v>
      </c>
      <c r="D54" s="323"/>
      <c r="E54" s="308" t="s">
        <v>511</v>
      </c>
      <c r="F54" s="309">
        <f>2.55*15</f>
        <v>38.25</v>
      </c>
      <c r="G54" s="323">
        <f>일위대가집계표!$G$25</f>
        <v>12305</v>
      </c>
      <c r="H54" s="323">
        <f>INT(G54*F54)</f>
        <v>470666</v>
      </c>
      <c r="I54" s="323">
        <f>일위대가집계표!$I$25</f>
        <v>58832</v>
      </c>
      <c r="J54" s="323">
        <f>INT(I54*F54)</f>
        <v>2250324</v>
      </c>
      <c r="K54" s="323">
        <f>일위대가집계표!$K$25</f>
        <v>1901</v>
      </c>
      <c r="L54" s="323">
        <f>INT(K54*F54)</f>
        <v>72713</v>
      </c>
      <c r="M54" s="323">
        <f t="shared" ref="M54" si="25">G54+I54+K54</f>
        <v>73038</v>
      </c>
      <c r="N54" s="323">
        <f t="shared" ref="N54" si="26">H54+J54+L54</f>
        <v>2793703</v>
      </c>
      <c r="O54" s="344">
        <f>일위대가집계표!$B$25</f>
        <v>22</v>
      </c>
      <c r="P54" s="293"/>
      <c r="Q54" s="337"/>
      <c r="R54" s="299"/>
      <c r="S54" s="299"/>
      <c r="T54" s="299"/>
      <c r="U54" s="298"/>
    </row>
    <row r="55" spans="1:26" ht="18.95" customHeight="1">
      <c r="A55" s="323"/>
      <c r="B55" s="216" t="s">
        <v>569</v>
      </c>
      <c r="C55" s="221" t="s">
        <v>564</v>
      </c>
      <c r="D55" s="323"/>
      <c r="E55" s="308" t="s">
        <v>511</v>
      </c>
      <c r="F55" s="309">
        <v>13.8</v>
      </c>
      <c r="G55" s="323">
        <f>일위대가집계표!$G$26</f>
        <v>18952</v>
      </c>
      <c r="H55" s="323">
        <f>INT(G55*F55)</f>
        <v>261537</v>
      </c>
      <c r="I55" s="323">
        <f>일위대가집계표!$I$26</f>
        <v>90633</v>
      </c>
      <c r="J55" s="323">
        <f>INT(I55*F55)</f>
        <v>1250735</v>
      </c>
      <c r="K55" s="323">
        <f>일위대가집계표!$K$26</f>
        <v>2928</v>
      </c>
      <c r="L55" s="323">
        <f>INT(K55*F55)</f>
        <v>40406</v>
      </c>
      <c r="M55" s="323">
        <f t="shared" ref="M55" si="27">G55+I55+K55</f>
        <v>112513</v>
      </c>
      <c r="N55" s="323">
        <f t="shared" ref="N55" si="28">H55+J55+L55</f>
        <v>1552678</v>
      </c>
      <c r="O55" s="344">
        <f>일위대가집계표!$B$26</f>
        <v>23</v>
      </c>
      <c r="P55" s="293"/>
      <c r="Q55" s="337"/>
      <c r="R55" s="299"/>
      <c r="S55" s="299"/>
      <c r="T55" s="299"/>
      <c r="U55" s="298"/>
    </row>
    <row r="56" spans="1:26" s="182" customFormat="1" ht="18.95" customHeight="1">
      <c r="A56" s="322"/>
      <c r="B56" s="379" t="s">
        <v>558</v>
      </c>
      <c r="C56" s="217"/>
      <c r="D56" s="322"/>
      <c r="E56" s="214"/>
      <c r="F56" s="229"/>
      <c r="G56" s="322"/>
      <c r="H56" s="322"/>
      <c r="I56" s="322"/>
      <c r="J56" s="322"/>
      <c r="K56" s="322"/>
      <c r="L56" s="323"/>
      <c r="M56" s="322"/>
      <c r="N56" s="323"/>
      <c r="O56" s="345"/>
      <c r="P56" s="311"/>
      <c r="Q56" s="336"/>
      <c r="R56" s="300"/>
      <c r="S56" s="300"/>
      <c r="T56" s="300"/>
      <c r="U56" s="303"/>
      <c r="V56" s="264"/>
      <c r="W56" s="263"/>
      <c r="X56" s="262"/>
      <c r="Y56" s="262"/>
      <c r="Z56" s="264"/>
    </row>
    <row r="57" spans="1:26" ht="18.95" customHeight="1">
      <c r="A57" s="323"/>
      <c r="B57" s="216" t="s">
        <v>536</v>
      </c>
      <c r="C57" s="221" t="s">
        <v>660</v>
      </c>
      <c r="D57" s="323"/>
      <c r="E57" s="308" t="s">
        <v>149</v>
      </c>
      <c r="F57" s="309">
        <f>13.8*2.7</f>
        <v>37.260000000000005</v>
      </c>
      <c r="G57" s="323">
        <f>일위대가집계표!$G$27</f>
        <v>25488</v>
      </c>
      <c r="H57" s="323">
        <f>INT(G57*F57)</f>
        <v>949682</v>
      </c>
      <c r="I57" s="323">
        <f>일위대가집계표!$I$27</f>
        <v>120775</v>
      </c>
      <c r="J57" s="323">
        <f>INT(I57*F57)</f>
        <v>4500076</v>
      </c>
      <c r="K57" s="323">
        <f>일위대가집계표!$K$27</f>
        <v>3902</v>
      </c>
      <c r="L57" s="323">
        <f>INT(K57*F57)</f>
        <v>145388</v>
      </c>
      <c r="M57" s="323">
        <f t="shared" ref="M57:M64" si="29">G57+I57+K57</f>
        <v>150165</v>
      </c>
      <c r="N57" s="323">
        <f t="shared" si="24"/>
        <v>5595146</v>
      </c>
      <c r="O57" s="344">
        <f>일위대가집계표!$B$27</f>
        <v>24</v>
      </c>
      <c r="P57" s="293"/>
      <c r="Q57" s="337"/>
      <c r="R57" s="299"/>
      <c r="S57" s="299"/>
      <c r="T57" s="299"/>
      <c r="U57" s="298"/>
    </row>
    <row r="58" spans="1:26" ht="18.95" customHeight="1">
      <c r="A58" s="323"/>
      <c r="B58" s="216" t="s">
        <v>521</v>
      </c>
      <c r="C58" s="221" t="s">
        <v>501</v>
      </c>
      <c r="D58" s="323"/>
      <c r="E58" s="308" t="s">
        <v>149</v>
      </c>
      <c r="F58" s="309">
        <f>13.8*2.7</f>
        <v>37.260000000000005</v>
      </c>
      <c r="G58" s="323">
        <f>일위대가집계표!$G$19</f>
        <v>92</v>
      </c>
      <c r="H58" s="323">
        <f t="shared" ref="H58" si="30">INT(G58*F58)</f>
        <v>3427</v>
      </c>
      <c r="I58" s="323">
        <f>일위대가집계표!$I$19</f>
        <v>89</v>
      </c>
      <c r="J58" s="323">
        <f t="shared" ref="J58" si="31">INT(I58*F58)</f>
        <v>3316</v>
      </c>
      <c r="K58" s="323">
        <f>일위대가집계표!$K$19</f>
        <v>0</v>
      </c>
      <c r="L58" s="323">
        <f t="shared" ref="L58" si="32">INT(K58*F58)</f>
        <v>0</v>
      </c>
      <c r="M58" s="323">
        <f t="shared" si="29"/>
        <v>181</v>
      </c>
      <c r="N58" s="323">
        <f t="shared" si="24"/>
        <v>6743</v>
      </c>
      <c r="O58" s="344">
        <f>일위대가집계표!$B$19</f>
        <v>16</v>
      </c>
      <c r="P58" s="293"/>
      <c r="Q58" s="337"/>
      <c r="R58" s="299"/>
      <c r="S58" s="299"/>
      <c r="T58" s="299"/>
      <c r="U58" s="298"/>
    </row>
    <row r="59" spans="1:26" ht="18.95" customHeight="1">
      <c r="A59" s="323"/>
      <c r="B59" s="216" t="s">
        <v>624</v>
      </c>
      <c r="C59" s="221" t="s">
        <v>626</v>
      </c>
      <c r="D59" s="323"/>
      <c r="E59" s="308" t="s">
        <v>149</v>
      </c>
      <c r="F59" s="309">
        <f>13.8*2.7</f>
        <v>37.260000000000005</v>
      </c>
      <c r="G59" s="323">
        <f>일위대가집계표!$G$17</f>
        <v>19303</v>
      </c>
      <c r="H59" s="323">
        <f>INT(G59*F59)</f>
        <v>719229</v>
      </c>
      <c r="I59" s="323">
        <f>일위대가집계표!$I$17</f>
        <v>22408</v>
      </c>
      <c r="J59" s="323">
        <f>INT(I59*F59)</f>
        <v>834922</v>
      </c>
      <c r="K59" s="323">
        <f>일위대가집계표!$K$17</f>
        <v>0</v>
      </c>
      <c r="L59" s="323">
        <f>INT(K59*F59)</f>
        <v>0</v>
      </c>
      <c r="M59" s="323">
        <f t="shared" si="29"/>
        <v>41711</v>
      </c>
      <c r="N59" s="323">
        <f t="shared" si="24"/>
        <v>1554151</v>
      </c>
      <c r="O59" s="344">
        <f>일위대가집계표!$B$17</f>
        <v>14</v>
      </c>
      <c r="P59" s="293"/>
      <c r="Q59" s="337"/>
      <c r="R59" s="299"/>
      <c r="S59" s="299"/>
      <c r="T59" s="299"/>
      <c r="U59" s="298"/>
    </row>
    <row r="60" spans="1:26" ht="18.95" customHeight="1">
      <c r="A60" s="323"/>
      <c r="B60" s="216" t="s">
        <v>535</v>
      </c>
      <c r="C60" s="221" t="s">
        <v>518</v>
      </c>
      <c r="D60" s="323" t="s">
        <v>519</v>
      </c>
      <c r="E60" s="308" t="s">
        <v>149</v>
      </c>
      <c r="F60" s="309">
        <f>13.8*2.7</f>
        <v>37.260000000000005</v>
      </c>
      <c r="G60" s="323">
        <v>38000</v>
      </c>
      <c r="H60" s="323">
        <f t="shared" ref="H60" si="33">INT(G60*F60)</f>
        <v>1415880</v>
      </c>
      <c r="I60" s="323">
        <v>5000</v>
      </c>
      <c r="J60" s="323">
        <f t="shared" ref="J60" si="34">INT(I60*F60)</f>
        <v>186300</v>
      </c>
      <c r="K60" s="323">
        <v>0</v>
      </c>
      <c r="L60" s="323">
        <f t="shared" ref="L60" si="35">INT(K60*F60)</f>
        <v>0</v>
      </c>
      <c r="M60" s="323">
        <f t="shared" si="29"/>
        <v>43000</v>
      </c>
      <c r="N60" s="323">
        <f t="shared" si="24"/>
        <v>1602180</v>
      </c>
      <c r="O60" s="344" t="s">
        <v>622</v>
      </c>
      <c r="P60" s="293"/>
      <c r="Q60" s="337"/>
      <c r="R60" s="299"/>
      <c r="S60" s="299"/>
      <c r="T60" s="299"/>
      <c r="U60" s="298"/>
    </row>
    <row r="61" spans="1:26" s="182" customFormat="1" ht="18.95" customHeight="1">
      <c r="A61" s="322"/>
      <c r="B61" s="379" t="s">
        <v>560</v>
      </c>
      <c r="C61" s="217"/>
      <c r="D61" s="322"/>
      <c r="E61" s="214"/>
      <c r="F61" s="229"/>
      <c r="G61" s="322"/>
      <c r="H61" s="322"/>
      <c r="I61" s="322"/>
      <c r="J61" s="322"/>
      <c r="K61" s="322"/>
      <c r="L61" s="323"/>
      <c r="M61" s="322"/>
      <c r="N61" s="323"/>
      <c r="O61" s="345"/>
      <c r="P61" s="311"/>
      <c r="Q61" s="336"/>
      <c r="R61" s="300"/>
      <c r="S61" s="300"/>
      <c r="T61" s="300"/>
      <c r="U61" s="303"/>
      <c r="V61" s="264"/>
      <c r="W61" s="263"/>
      <c r="X61" s="262"/>
      <c r="Y61" s="262"/>
      <c r="Z61" s="264"/>
    </row>
    <row r="62" spans="1:26" ht="18.95" customHeight="1">
      <c r="A62" s="323"/>
      <c r="B62" s="216" t="s">
        <v>482</v>
      </c>
      <c r="C62" s="221" t="s">
        <v>528</v>
      </c>
      <c r="D62" s="323"/>
      <c r="E62" s="308" t="s">
        <v>149</v>
      </c>
      <c r="F62" s="309">
        <f>13.8*(0.682+0.1+0.682+0.1)</f>
        <v>21.583200000000001</v>
      </c>
      <c r="G62" s="323">
        <f>일위대가집계표!$G$9</f>
        <v>6465</v>
      </c>
      <c r="H62" s="323">
        <f>INT(G62*F62)</f>
        <v>139535</v>
      </c>
      <c r="I62" s="323">
        <f>일위대가집계표!$I$9</f>
        <v>27587</v>
      </c>
      <c r="J62" s="323">
        <f>INT(I62*F62)</f>
        <v>595415</v>
      </c>
      <c r="K62" s="323">
        <f>일위대가집계표!$K$9</f>
        <v>891</v>
      </c>
      <c r="L62" s="323">
        <f>INT(K62*F62)</f>
        <v>19230</v>
      </c>
      <c r="M62" s="323">
        <f t="shared" si="29"/>
        <v>34943</v>
      </c>
      <c r="N62" s="323">
        <f t="shared" si="24"/>
        <v>754180</v>
      </c>
      <c r="O62" s="344">
        <f>일위대가집계표!$B$9</f>
        <v>6</v>
      </c>
      <c r="P62" s="293"/>
      <c r="Q62" s="337"/>
      <c r="R62" s="299"/>
      <c r="S62" s="299"/>
      <c r="T62" s="299"/>
      <c r="U62" s="298"/>
    </row>
    <row r="63" spans="1:26" ht="18.95" customHeight="1">
      <c r="A63" s="323"/>
      <c r="B63" s="216" t="s">
        <v>538</v>
      </c>
      <c r="C63" s="221" t="s">
        <v>739</v>
      </c>
      <c r="D63" s="323"/>
      <c r="E63" s="308" t="s">
        <v>275</v>
      </c>
      <c r="F63" s="309">
        <v>13.8</v>
      </c>
      <c r="G63" s="323">
        <f>일위대가집계표!$G$8</f>
        <v>14067</v>
      </c>
      <c r="H63" s="323">
        <f t="shared" ref="H63:H64" si="36">INT(G63*F63)</f>
        <v>194124</v>
      </c>
      <c r="I63" s="323">
        <f>일위대가집계표!$I$8</f>
        <v>58079</v>
      </c>
      <c r="J63" s="323">
        <f t="shared" ref="J63:J64" si="37">INT(I63*F63)</f>
        <v>801490</v>
      </c>
      <c r="K63" s="323">
        <f>일위대가집계표!$K$8</f>
        <v>1876</v>
      </c>
      <c r="L63" s="323">
        <f t="shared" ref="L63:L82" si="38">INT(K63*F63)</f>
        <v>25888</v>
      </c>
      <c r="M63" s="323">
        <f t="shared" si="29"/>
        <v>74022</v>
      </c>
      <c r="N63" s="323">
        <f t="shared" si="24"/>
        <v>1021502</v>
      </c>
      <c r="O63" s="344">
        <f>일위대가집계표!$B$8</f>
        <v>5</v>
      </c>
      <c r="P63" s="293"/>
    </row>
    <row r="64" spans="1:26" ht="18.95" customHeight="1">
      <c r="A64" s="323"/>
      <c r="B64" s="216" t="s">
        <v>427</v>
      </c>
      <c r="C64" s="221"/>
      <c r="D64" s="323"/>
      <c r="E64" s="308" t="s">
        <v>149</v>
      </c>
      <c r="F64" s="309">
        <f>13.8*(0.06+0.01+0.3+0.1+0.502+0.04)+0.1*0.5*2</f>
        <v>14.0656</v>
      </c>
      <c r="G64" s="323">
        <f>일위대가집계표!$G$13</f>
        <v>1503</v>
      </c>
      <c r="H64" s="323">
        <f t="shared" si="36"/>
        <v>21140</v>
      </c>
      <c r="I64" s="323">
        <f>일위대가집계표!$I$13</f>
        <v>10591</v>
      </c>
      <c r="J64" s="323">
        <f t="shared" si="37"/>
        <v>148968</v>
      </c>
      <c r="K64" s="323">
        <f>일위대가집계표!$K$13</f>
        <v>0</v>
      </c>
      <c r="L64" s="323">
        <f t="shared" si="38"/>
        <v>0</v>
      </c>
      <c r="M64" s="323">
        <f t="shared" si="29"/>
        <v>12094</v>
      </c>
      <c r="N64" s="323">
        <f t="shared" si="24"/>
        <v>170108</v>
      </c>
      <c r="O64" s="344">
        <f>일위대가집계표!$B$13</f>
        <v>10</v>
      </c>
      <c r="P64" s="293"/>
    </row>
    <row r="65" spans="1:26" ht="18.95" customHeight="1">
      <c r="A65" s="323"/>
      <c r="B65" s="216" t="s">
        <v>741</v>
      </c>
      <c r="C65" s="221" t="s">
        <v>743</v>
      </c>
      <c r="D65" s="323"/>
      <c r="E65" s="308" t="s">
        <v>275</v>
      </c>
      <c r="F65" s="309">
        <v>13.8</v>
      </c>
      <c r="G65" s="323">
        <v>185000</v>
      </c>
      <c r="H65" s="323">
        <f t="shared" ref="H65" si="39">INT(G65*F65)</f>
        <v>2553000</v>
      </c>
      <c r="I65" s="323">
        <v>60000</v>
      </c>
      <c r="J65" s="323">
        <f t="shared" ref="J65" si="40">INT(I65*F65)</f>
        <v>828000</v>
      </c>
      <c r="K65" s="323">
        <v>0</v>
      </c>
      <c r="L65" s="323">
        <f t="shared" ref="L65" si="41">INT(K65*F65)</f>
        <v>0</v>
      </c>
      <c r="M65" s="323">
        <f t="shared" ref="M65" si="42">G65+I65+K65</f>
        <v>245000</v>
      </c>
      <c r="N65" s="323">
        <f t="shared" ref="N65" si="43">H65+J65+L65</f>
        <v>3381000</v>
      </c>
      <c r="O65" s="344" t="s">
        <v>744</v>
      </c>
      <c r="P65" s="293"/>
    </row>
    <row r="66" spans="1:26" s="182" customFormat="1" ht="18.95" customHeight="1">
      <c r="A66" s="322"/>
      <c r="B66" s="379" t="s">
        <v>559</v>
      </c>
      <c r="C66" s="217"/>
      <c r="D66" s="322"/>
      <c r="E66" s="214"/>
      <c r="F66" s="229"/>
      <c r="G66" s="322"/>
      <c r="H66" s="322"/>
      <c r="I66" s="322"/>
      <c r="J66" s="322"/>
      <c r="K66" s="322"/>
      <c r="L66" s="323"/>
      <c r="M66" s="322"/>
      <c r="N66" s="323"/>
      <c r="O66" s="345"/>
      <c r="P66" s="311"/>
      <c r="Q66" s="336"/>
      <c r="R66" s="300"/>
      <c r="S66" s="300"/>
      <c r="T66" s="300"/>
      <c r="U66" s="303"/>
      <c r="V66" s="264"/>
      <c r="W66" s="263"/>
      <c r="X66" s="262"/>
      <c r="Y66" s="262"/>
      <c r="Z66" s="264"/>
    </row>
    <row r="67" spans="1:26" ht="18.95" customHeight="1">
      <c r="A67" s="323"/>
      <c r="B67" s="216" t="s">
        <v>482</v>
      </c>
      <c r="C67" s="221" t="s">
        <v>539</v>
      </c>
      <c r="D67" s="323"/>
      <c r="E67" s="308" t="s">
        <v>149</v>
      </c>
      <c r="F67" s="309">
        <f>13.8*2.7</f>
        <v>37.260000000000005</v>
      </c>
      <c r="G67" s="323">
        <f>일위대가집계표!$G$10</f>
        <v>10025</v>
      </c>
      <c r="H67" s="323">
        <f>INT(G67*F67)</f>
        <v>373531</v>
      </c>
      <c r="I67" s="323">
        <f>일위대가집계표!$I$10</f>
        <v>42779</v>
      </c>
      <c r="J67" s="323">
        <f>INT(I67*F67)</f>
        <v>1593945</v>
      </c>
      <c r="K67" s="323">
        <f>일위대가집계표!$K$10</f>
        <v>1382</v>
      </c>
      <c r="L67" s="323">
        <f>INT(K67*F67)</f>
        <v>51493</v>
      </c>
      <c r="M67" s="323">
        <f t="shared" ref="M67" si="44">G67+I67+K67</f>
        <v>54186</v>
      </c>
      <c r="N67" s="323">
        <f t="shared" ref="N67" si="45">H67+J67+L67</f>
        <v>2018969</v>
      </c>
      <c r="O67" s="344">
        <f>일위대가집계표!$B$10</f>
        <v>7</v>
      </c>
      <c r="P67" s="293"/>
      <c r="Q67" s="337"/>
      <c r="R67" s="299"/>
      <c r="S67" s="299"/>
      <c r="T67" s="299"/>
      <c r="U67" s="298"/>
    </row>
    <row r="68" spans="1:26" ht="18.95" customHeight="1">
      <c r="A68" s="323"/>
      <c r="B68" s="216" t="s">
        <v>540</v>
      </c>
      <c r="C68" s="221" t="s">
        <v>541</v>
      </c>
      <c r="D68" s="323"/>
      <c r="E68" s="308" t="s">
        <v>149</v>
      </c>
      <c r="F68" s="309">
        <f>13.8*2.327</f>
        <v>32.1126</v>
      </c>
      <c r="G68" s="323">
        <f>일위대가집계표!$G$29</f>
        <v>6114</v>
      </c>
      <c r="H68" s="323">
        <f t="shared" ref="H68:H77" si="46">INT(G68*F68)</f>
        <v>196336</v>
      </c>
      <c r="I68" s="323">
        <f>일위대가집계표!$I$29</f>
        <v>13602</v>
      </c>
      <c r="J68" s="323">
        <f t="shared" ref="J68:J77" si="47">INT(I68*F68)</f>
        <v>436795</v>
      </c>
      <c r="K68" s="323">
        <f>일위대가집계표!$K$29</f>
        <v>0</v>
      </c>
      <c r="L68" s="323">
        <f t="shared" ref="L68:L77" si="48">INT(K68*F68)</f>
        <v>0</v>
      </c>
      <c r="M68" s="323">
        <f t="shared" ref="M68:M77" si="49">G68+I68+K68</f>
        <v>19716</v>
      </c>
      <c r="N68" s="323">
        <f t="shared" ref="N68:N77" si="50">H68+J68+L68</f>
        <v>633131</v>
      </c>
      <c r="O68" s="344">
        <f>일위대가집계표!$B$29</f>
        <v>26</v>
      </c>
      <c r="P68" s="293"/>
      <c r="Q68" s="337"/>
      <c r="R68" s="299"/>
      <c r="S68" s="299"/>
      <c r="T68" s="299"/>
      <c r="U68" s="298"/>
    </row>
    <row r="69" spans="1:26" ht="18.95" customHeight="1">
      <c r="A69" s="323"/>
      <c r="B69" s="216" t="s">
        <v>630</v>
      </c>
      <c r="C69" s="221" t="s">
        <v>631</v>
      </c>
      <c r="D69" s="323"/>
      <c r="E69" s="308" t="s">
        <v>511</v>
      </c>
      <c r="F69" s="309">
        <f>13.8+2.7*2</f>
        <v>19.200000000000003</v>
      </c>
      <c r="G69" s="323">
        <f>일위대가집계표!$G$28</f>
        <v>2079</v>
      </c>
      <c r="H69" s="323">
        <f t="shared" ref="H69" si="51">INT(G69*F69)</f>
        <v>39916</v>
      </c>
      <c r="I69" s="323">
        <f>일위대가집계표!$I$28</f>
        <v>5787</v>
      </c>
      <c r="J69" s="323">
        <f t="shared" ref="J69" si="52">INT(I69*F69)</f>
        <v>111110</v>
      </c>
      <c r="K69" s="323">
        <f>일위대가집계표!$K$28</f>
        <v>0</v>
      </c>
      <c r="L69" s="323">
        <f t="shared" ref="L69" si="53">INT(K69*F69)</f>
        <v>0</v>
      </c>
      <c r="M69" s="323">
        <f t="shared" ref="M69" si="54">G69+I69+K69</f>
        <v>7866</v>
      </c>
      <c r="N69" s="323">
        <f t="shared" ref="N69" si="55">H69+J69+L69</f>
        <v>151026</v>
      </c>
      <c r="O69" s="344">
        <f>일위대가집계표!$B$28</f>
        <v>25</v>
      </c>
      <c r="P69" s="293"/>
      <c r="Q69" s="337"/>
      <c r="R69" s="299"/>
      <c r="S69" s="299"/>
      <c r="T69" s="299"/>
      <c r="U69" s="298"/>
    </row>
    <row r="70" spans="1:26" ht="18.95" customHeight="1">
      <c r="A70" s="323"/>
      <c r="B70" s="216" t="s">
        <v>306</v>
      </c>
      <c r="C70" s="221"/>
      <c r="D70" s="323"/>
      <c r="E70" s="308" t="s">
        <v>149</v>
      </c>
      <c r="F70" s="309">
        <f>13.8*2.327</f>
        <v>32.1126</v>
      </c>
      <c r="G70" s="323">
        <f>일위대가집계표!$G$14</f>
        <v>1848</v>
      </c>
      <c r="H70" s="323">
        <f>INT(G70*F70)</f>
        <v>59344</v>
      </c>
      <c r="I70" s="323">
        <f>일위대가집계표!$I$14</f>
        <v>7075</v>
      </c>
      <c r="J70" s="323">
        <f>INT(I70*F70)</f>
        <v>227196</v>
      </c>
      <c r="K70" s="323">
        <f>일위대가집계표!$K$14</f>
        <v>0</v>
      </c>
      <c r="L70" s="323">
        <f>INT(K70*F70)</f>
        <v>0</v>
      </c>
      <c r="M70" s="323">
        <f t="shared" si="49"/>
        <v>8923</v>
      </c>
      <c r="N70" s="323">
        <f t="shared" si="50"/>
        <v>286540</v>
      </c>
      <c r="O70" s="344">
        <f>일위대가집계표!$B$14</f>
        <v>11</v>
      </c>
      <c r="P70" s="293"/>
      <c r="Q70" s="337"/>
      <c r="R70" s="299"/>
      <c r="S70" s="299"/>
      <c r="T70" s="299"/>
      <c r="U70" s="298"/>
    </row>
    <row r="71" spans="1:26" ht="18.95" customHeight="1">
      <c r="A71" s="323"/>
      <c r="B71" s="216" t="s">
        <v>307</v>
      </c>
      <c r="C71" s="221"/>
      <c r="D71" s="323"/>
      <c r="E71" s="308" t="s">
        <v>149</v>
      </c>
      <c r="F71" s="309">
        <f>13.8*2.327</f>
        <v>32.1126</v>
      </c>
      <c r="G71" s="323">
        <f>일위대가집계표!$G$15</f>
        <v>5999</v>
      </c>
      <c r="H71" s="323">
        <f>INT(G71*F71)</f>
        <v>192643</v>
      </c>
      <c r="I71" s="323">
        <f>일위대가집계표!$I$15</f>
        <v>1116</v>
      </c>
      <c r="J71" s="323">
        <f>INT(I71*F71)</f>
        <v>35837</v>
      </c>
      <c r="K71" s="323">
        <f>일위대가집계표!$K$15</f>
        <v>0</v>
      </c>
      <c r="L71" s="323">
        <f>INT(K71*F71)</f>
        <v>0</v>
      </c>
      <c r="M71" s="323">
        <f t="shared" si="49"/>
        <v>7115</v>
      </c>
      <c r="N71" s="323">
        <f t="shared" si="50"/>
        <v>228480</v>
      </c>
      <c r="O71" s="344">
        <f>일위대가집계표!$B$15</f>
        <v>12</v>
      </c>
      <c r="P71" s="293"/>
      <c r="Q71" s="337"/>
      <c r="R71" s="299"/>
      <c r="S71" s="299"/>
      <c r="T71" s="299"/>
      <c r="U71" s="298"/>
    </row>
    <row r="72" spans="1:26" ht="18.95" customHeight="1">
      <c r="A72" s="323"/>
      <c r="B72" s="216" t="s">
        <v>543</v>
      </c>
      <c r="C72" s="221" t="s">
        <v>547</v>
      </c>
      <c r="D72" s="323"/>
      <c r="E72" s="308" t="s">
        <v>511</v>
      </c>
      <c r="F72" s="309">
        <v>2.7</v>
      </c>
      <c r="G72" s="323">
        <f>일위대가집계표!$G$11</f>
        <v>10702</v>
      </c>
      <c r="H72" s="323">
        <f t="shared" ref="H72" si="56">INT(G72*F72)</f>
        <v>28895</v>
      </c>
      <c r="I72" s="323">
        <f>일위대가집계표!$I$11</f>
        <v>44191</v>
      </c>
      <c r="J72" s="323">
        <f t="shared" ref="J72" si="57">INT(I72*F72)</f>
        <v>119315</v>
      </c>
      <c r="K72" s="323">
        <f>일위대가집계표!$K$11</f>
        <v>1427</v>
      </c>
      <c r="L72" s="323">
        <f t="shared" ref="L72" si="58">INT(K72*F72)</f>
        <v>3852</v>
      </c>
      <c r="M72" s="323">
        <f t="shared" ref="M72" si="59">G72+I72+K72</f>
        <v>56320</v>
      </c>
      <c r="N72" s="323">
        <f t="shared" ref="N72" si="60">H72+J72+L72</f>
        <v>152062</v>
      </c>
      <c r="O72" s="344">
        <f>일위대가집계표!$B$11</f>
        <v>8</v>
      </c>
      <c r="P72" s="293"/>
      <c r="Q72" s="337"/>
      <c r="R72" s="299"/>
      <c r="S72" s="299"/>
      <c r="T72" s="299"/>
      <c r="U72" s="298"/>
    </row>
    <row r="73" spans="1:26" ht="18.95" customHeight="1">
      <c r="A73" s="323"/>
      <c r="B73" s="216" t="s">
        <v>543</v>
      </c>
      <c r="C73" s="221" t="s">
        <v>545</v>
      </c>
      <c r="D73" s="323"/>
      <c r="E73" s="308" t="s">
        <v>511</v>
      </c>
      <c r="F73" s="309">
        <f>13.8</f>
        <v>13.8</v>
      </c>
      <c r="G73" s="323">
        <f>일위대가집계표!$G$12</f>
        <v>14094</v>
      </c>
      <c r="H73" s="323">
        <f t="shared" si="46"/>
        <v>194497</v>
      </c>
      <c r="I73" s="323">
        <f>일위대가집계표!$I$12</f>
        <v>58194</v>
      </c>
      <c r="J73" s="323">
        <f t="shared" si="47"/>
        <v>803077</v>
      </c>
      <c r="K73" s="323">
        <f>일위대가집계표!$K$12</f>
        <v>1880</v>
      </c>
      <c r="L73" s="323">
        <f t="shared" si="48"/>
        <v>25944</v>
      </c>
      <c r="M73" s="323">
        <f t="shared" si="49"/>
        <v>74168</v>
      </c>
      <c r="N73" s="323">
        <f t="shared" si="50"/>
        <v>1023518</v>
      </c>
      <c r="O73" s="344">
        <f>일위대가집계표!$B$12</f>
        <v>9</v>
      </c>
      <c r="P73" s="293"/>
      <c r="Q73" s="337"/>
      <c r="R73" s="299"/>
      <c r="S73" s="299"/>
      <c r="T73" s="299"/>
      <c r="U73" s="298"/>
    </row>
    <row r="74" spans="1:26" ht="18.95" customHeight="1">
      <c r="A74" s="323"/>
      <c r="B74" s="216" t="s">
        <v>427</v>
      </c>
      <c r="C74" s="221"/>
      <c r="D74" s="323"/>
      <c r="E74" s="308" t="s">
        <v>149</v>
      </c>
      <c r="F74" s="309">
        <f>13.8*(0.04+0.07+0.794+0.07+0.04)+2.7*(0.04+0.07+0.55+0.07+0.04)</f>
        <v>16.072200000000002</v>
      </c>
      <c r="G74" s="323">
        <f>일위대가집계표!$G$13</f>
        <v>1503</v>
      </c>
      <c r="H74" s="323">
        <f t="shared" si="46"/>
        <v>24156</v>
      </c>
      <c r="I74" s="323">
        <f>일위대가집계표!$I$13</f>
        <v>10591</v>
      </c>
      <c r="J74" s="323">
        <f t="shared" si="47"/>
        <v>170220</v>
      </c>
      <c r="K74" s="323">
        <f>일위대가집계표!$K$13</f>
        <v>0</v>
      </c>
      <c r="L74" s="323">
        <f t="shared" si="48"/>
        <v>0</v>
      </c>
      <c r="M74" s="323">
        <f t="shared" si="49"/>
        <v>12094</v>
      </c>
      <c r="N74" s="323">
        <f t="shared" si="50"/>
        <v>194376</v>
      </c>
      <c r="O74" s="344">
        <f>일위대가집계표!$B$13</f>
        <v>10</v>
      </c>
      <c r="P74" s="293"/>
    </row>
    <row r="75" spans="1:26" s="182" customFormat="1" ht="18.95" customHeight="1">
      <c r="A75" s="322"/>
      <c r="B75" s="379" t="s">
        <v>561</v>
      </c>
      <c r="C75" s="217"/>
      <c r="D75" s="322"/>
      <c r="E75" s="214"/>
      <c r="F75" s="229"/>
      <c r="G75" s="322"/>
      <c r="H75" s="322"/>
      <c r="I75" s="322"/>
      <c r="J75" s="322"/>
      <c r="K75" s="322"/>
      <c r="L75" s="323"/>
      <c r="M75" s="322"/>
      <c r="N75" s="323"/>
      <c r="O75" s="345"/>
      <c r="P75" s="311"/>
      <c r="Q75" s="336"/>
      <c r="R75" s="300"/>
      <c r="S75" s="300"/>
      <c r="T75" s="300"/>
      <c r="U75" s="303"/>
      <c r="V75" s="264"/>
      <c r="W75" s="263"/>
      <c r="X75" s="262"/>
      <c r="Y75" s="262"/>
      <c r="Z75" s="264"/>
    </row>
    <row r="76" spans="1:26" ht="18.95" customHeight="1">
      <c r="A76" s="323"/>
      <c r="B76" s="216" t="s">
        <v>549</v>
      </c>
      <c r="C76" s="221" t="s">
        <v>664</v>
      </c>
      <c r="D76" s="323"/>
      <c r="E76" s="308" t="s">
        <v>515</v>
      </c>
      <c r="F76" s="309">
        <f>3*55</f>
        <v>165</v>
      </c>
      <c r="G76" s="323">
        <f>일위대가집계표!$G$21</f>
        <v>337</v>
      </c>
      <c r="H76" s="323">
        <f t="shared" si="46"/>
        <v>55605</v>
      </c>
      <c r="I76" s="323">
        <f>일위대가집계표!$I$21</f>
        <v>1570</v>
      </c>
      <c r="J76" s="323">
        <f t="shared" si="47"/>
        <v>259050</v>
      </c>
      <c r="K76" s="323">
        <f>일위대가집계표!$K$21</f>
        <v>37</v>
      </c>
      <c r="L76" s="323">
        <f t="shared" si="48"/>
        <v>6105</v>
      </c>
      <c r="M76" s="323">
        <f t="shared" si="49"/>
        <v>1944</v>
      </c>
      <c r="N76" s="323">
        <f t="shared" si="50"/>
        <v>320760</v>
      </c>
      <c r="O76" s="344">
        <f>일위대가집계표!$B$21</f>
        <v>18</v>
      </c>
      <c r="P76" s="293"/>
      <c r="Q76" s="337"/>
      <c r="R76" s="299"/>
      <c r="S76" s="299"/>
      <c r="T76" s="299"/>
      <c r="U76" s="298"/>
    </row>
    <row r="77" spans="1:26" ht="18.95" customHeight="1">
      <c r="A77" s="323"/>
      <c r="B77" s="216" t="s">
        <v>549</v>
      </c>
      <c r="C77" s="221" t="s">
        <v>556</v>
      </c>
      <c r="D77" s="323"/>
      <c r="E77" s="308" t="s">
        <v>515</v>
      </c>
      <c r="F77" s="309">
        <v>55</v>
      </c>
      <c r="G77" s="323">
        <f>일위대가집계표!$G$22</f>
        <v>455</v>
      </c>
      <c r="H77" s="323">
        <f t="shared" si="46"/>
        <v>25025</v>
      </c>
      <c r="I77" s="323">
        <f>일위대가집계표!$I$22</f>
        <v>2120</v>
      </c>
      <c r="J77" s="323">
        <f t="shared" si="47"/>
        <v>116600</v>
      </c>
      <c r="K77" s="323">
        <f>일위대가집계표!$K$22</f>
        <v>50</v>
      </c>
      <c r="L77" s="323">
        <f t="shared" si="48"/>
        <v>2750</v>
      </c>
      <c r="M77" s="323">
        <f t="shared" si="49"/>
        <v>2625</v>
      </c>
      <c r="N77" s="323">
        <f t="shared" si="50"/>
        <v>144375</v>
      </c>
      <c r="O77" s="344">
        <f>일위대가집계표!$B$22</f>
        <v>19</v>
      </c>
      <c r="P77" s="293"/>
      <c r="Q77" s="337"/>
      <c r="R77" s="299"/>
      <c r="S77" s="299"/>
      <c r="T77" s="299"/>
      <c r="U77" s="298"/>
    </row>
    <row r="78" spans="1:26" ht="18.95" customHeight="1">
      <c r="A78" s="323"/>
      <c r="B78" s="216" t="s">
        <v>554</v>
      </c>
      <c r="C78" s="221" t="s">
        <v>552</v>
      </c>
      <c r="D78" s="323"/>
      <c r="E78" s="308" t="s">
        <v>511</v>
      </c>
      <c r="F78" s="309">
        <f>(0.926+0.87+3.247+0.824+2.043)*55</f>
        <v>435.05</v>
      </c>
      <c r="G78" s="323">
        <f>일위대가집계표!$G$18</f>
        <v>4790</v>
      </c>
      <c r="H78" s="323">
        <f t="shared" ref="H78:H79" si="61">INT(G78*F78)</f>
        <v>2083889</v>
      </c>
      <c r="I78" s="323">
        <f>일위대가집계표!$I$18</f>
        <v>23092</v>
      </c>
      <c r="J78" s="323">
        <f t="shared" ref="J78:J79" si="62">INT(I78*F78)</f>
        <v>10046174</v>
      </c>
      <c r="K78" s="323">
        <f>일위대가집계표!$K$18</f>
        <v>746</v>
      </c>
      <c r="L78" s="323">
        <f t="shared" ref="L78:L79" si="63">INT(K78*F78)</f>
        <v>324547</v>
      </c>
      <c r="M78" s="323">
        <f t="shared" ref="M78:M79" si="64">G78+I78+K78</f>
        <v>28628</v>
      </c>
      <c r="N78" s="323">
        <f t="shared" ref="N78:N79" si="65">H78+J78+L78</f>
        <v>12454610</v>
      </c>
      <c r="O78" s="344">
        <f>일위대가집계표!$B$18</f>
        <v>15</v>
      </c>
      <c r="P78" s="293"/>
    </row>
    <row r="79" spans="1:26" ht="18.95" customHeight="1">
      <c r="A79" s="323"/>
      <c r="B79" s="216" t="s">
        <v>427</v>
      </c>
      <c r="C79" s="221"/>
      <c r="D79" s="323"/>
      <c r="E79" s="308" t="s">
        <v>149</v>
      </c>
      <c r="F79" s="309">
        <f>(0.926+0.87+3.247+0.824+2.043)*(0.05+0.12)*2*55</f>
        <v>147.917</v>
      </c>
      <c r="G79" s="323">
        <f>일위대가집계표!$G$13</f>
        <v>1503</v>
      </c>
      <c r="H79" s="323">
        <f t="shared" si="61"/>
        <v>222319</v>
      </c>
      <c r="I79" s="323">
        <f>일위대가집계표!$I$13</f>
        <v>10591</v>
      </c>
      <c r="J79" s="323">
        <f t="shared" si="62"/>
        <v>1566588</v>
      </c>
      <c r="K79" s="323">
        <f>일위대가집계표!$K$13</f>
        <v>0</v>
      </c>
      <c r="L79" s="323">
        <f t="shared" si="63"/>
        <v>0</v>
      </c>
      <c r="M79" s="323">
        <f t="shared" si="64"/>
        <v>12094</v>
      </c>
      <c r="N79" s="323">
        <f t="shared" si="65"/>
        <v>1788907</v>
      </c>
      <c r="O79" s="344">
        <f>일위대가집계표!$B$13</f>
        <v>10</v>
      </c>
      <c r="P79" s="293"/>
    </row>
    <row r="80" spans="1:26" s="182" customFormat="1" ht="18.95" customHeight="1">
      <c r="A80" s="322" t="s">
        <v>303</v>
      </c>
      <c r="B80" s="228" t="s">
        <v>304</v>
      </c>
      <c r="C80" s="217"/>
      <c r="D80" s="322"/>
      <c r="E80" s="214"/>
      <c r="F80" s="229"/>
      <c r="G80" s="322"/>
      <c r="H80" s="322"/>
      <c r="I80" s="322"/>
      <c r="J80" s="322"/>
      <c r="K80" s="322"/>
      <c r="L80" s="323"/>
      <c r="M80" s="323"/>
      <c r="N80" s="323"/>
      <c r="O80" s="202"/>
      <c r="P80" s="290"/>
      <c r="Q80" s="336"/>
      <c r="R80" s="300"/>
      <c r="S80" s="300"/>
      <c r="T80" s="300"/>
      <c r="U80" s="303"/>
      <c r="V80" s="264"/>
      <c r="W80" s="263"/>
      <c r="X80" s="262"/>
      <c r="Y80" s="262"/>
      <c r="Z80" s="264"/>
    </row>
    <row r="81" spans="1:26" ht="18.95" customHeight="1">
      <c r="A81" s="323"/>
      <c r="B81" s="216" t="s">
        <v>737</v>
      </c>
      <c r="C81" s="221"/>
      <c r="D81" s="323"/>
      <c r="E81" s="308" t="s">
        <v>149</v>
      </c>
      <c r="F81" s="309">
        <f>5.4*8+2.8*4.27+(2.8+13.8)*3</f>
        <v>104.956</v>
      </c>
      <c r="G81" s="323">
        <v>30000</v>
      </c>
      <c r="H81" s="323">
        <f t="shared" ref="H81" si="66">INT(G81*F81)</f>
        <v>3148680</v>
      </c>
      <c r="I81" s="323">
        <v>10000</v>
      </c>
      <c r="J81" s="323">
        <f t="shared" ref="J81" si="67">INT(I81*F81)</f>
        <v>1049560</v>
      </c>
      <c r="K81" s="323">
        <v>0</v>
      </c>
      <c r="L81" s="323">
        <f t="shared" ref="L81" si="68">INT(K81*F81)</f>
        <v>0</v>
      </c>
      <c r="M81" s="323">
        <f t="shared" ref="M81" si="69">G81+I81+K81</f>
        <v>40000</v>
      </c>
      <c r="N81" s="323">
        <f t="shared" ref="N81" si="70">H81+J81+L81</f>
        <v>4198240</v>
      </c>
      <c r="O81" s="344" t="s">
        <v>622</v>
      </c>
      <c r="P81" s="293"/>
    </row>
    <row r="82" spans="1:26" ht="18.95" customHeight="1">
      <c r="A82" s="323"/>
      <c r="B82" s="216" t="s">
        <v>534</v>
      </c>
      <c r="C82" s="221"/>
      <c r="D82" s="323"/>
      <c r="E82" s="308" t="s">
        <v>149</v>
      </c>
      <c r="F82" s="309">
        <f>5.4*8+2.8*4.27+(2.8+13.8)*3</f>
        <v>104.956</v>
      </c>
      <c r="G82" s="323">
        <v>70000</v>
      </c>
      <c r="H82" s="323">
        <f t="shared" ref="H82" si="71">INT(G82*F82)</f>
        <v>7346920</v>
      </c>
      <c r="I82" s="323">
        <v>10000</v>
      </c>
      <c r="J82" s="323">
        <f t="shared" ref="J82" si="72">INT(I82*F82)</f>
        <v>1049560</v>
      </c>
      <c r="K82" s="323">
        <v>0</v>
      </c>
      <c r="L82" s="323">
        <f t="shared" si="38"/>
        <v>0</v>
      </c>
      <c r="M82" s="323">
        <f t="shared" ref="M82" si="73">G82+I82+K82</f>
        <v>80000</v>
      </c>
      <c r="N82" s="323">
        <f t="shared" si="24"/>
        <v>8396480</v>
      </c>
      <c r="O82" s="344" t="s">
        <v>622</v>
      </c>
      <c r="P82" s="293"/>
    </row>
    <row r="83" spans="1:26" s="182" customFormat="1" ht="18.95" customHeight="1">
      <c r="A83" s="322"/>
      <c r="B83" s="379" t="s">
        <v>570</v>
      </c>
      <c r="C83" s="217"/>
      <c r="D83" s="322"/>
      <c r="E83" s="214"/>
      <c r="F83" s="229"/>
      <c r="G83" s="322"/>
      <c r="H83" s="322"/>
      <c r="I83" s="322"/>
      <c r="J83" s="322"/>
      <c r="K83" s="322"/>
      <c r="L83" s="323"/>
      <c r="M83" s="322"/>
      <c r="N83" s="323"/>
      <c r="O83" s="345"/>
      <c r="P83" s="311"/>
      <c r="Q83" s="336"/>
      <c r="R83" s="300"/>
      <c r="S83" s="300"/>
      <c r="T83" s="300"/>
      <c r="U83" s="303"/>
      <c r="V83" s="264"/>
      <c r="W83" s="263"/>
      <c r="X83" s="262"/>
      <c r="Y83" s="262"/>
      <c r="Z83" s="264"/>
    </row>
    <row r="84" spans="1:26" ht="18.95" customHeight="1">
      <c r="A84" s="323"/>
      <c r="B84" s="216" t="s">
        <v>795</v>
      </c>
      <c r="C84" s="221"/>
      <c r="D84" s="323"/>
      <c r="E84" s="308" t="s">
        <v>796</v>
      </c>
      <c r="F84" s="309">
        <v>1</v>
      </c>
      <c r="G84" s="323">
        <f>일위대가집계표!$G$20</f>
        <v>296864</v>
      </c>
      <c r="H84" s="323">
        <f t="shared" ref="H84:H85" si="74">INT(G84*F84)</f>
        <v>296864</v>
      </c>
      <c r="I84" s="323">
        <f>일위대가집계표!$I$20</f>
        <v>1484000</v>
      </c>
      <c r="J84" s="323">
        <f t="shared" ref="J84:J85" si="75">INT(I84*F84)</f>
        <v>1484000</v>
      </c>
      <c r="K84" s="323">
        <f>일위대가집계표!$K$20</f>
        <v>47951</v>
      </c>
      <c r="L84" s="323">
        <f t="shared" ref="L84:L85" si="76">INT(K84*F84)</f>
        <v>47951</v>
      </c>
      <c r="M84" s="323">
        <f t="shared" ref="M84:M85" si="77">G84+I84+K84</f>
        <v>1828815</v>
      </c>
      <c r="N84" s="323">
        <f t="shared" ref="N84:N85" si="78">H84+J84+L84</f>
        <v>1828815</v>
      </c>
      <c r="O84" s="344">
        <f>일위대가집계표!$B$20</f>
        <v>17</v>
      </c>
      <c r="P84" s="293"/>
    </row>
    <row r="85" spans="1:26" ht="18.95" customHeight="1">
      <c r="A85" s="323"/>
      <c r="B85" s="216" t="s">
        <v>427</v>
      </c>
      <c r="C85" s="221"/>
      <c r="D85" s="323"/>
      <c r="E85" s="308" t="s">
        <v>149</v>
      </c>
      <c r="F85" s="309">
        <f>(5.4+1.3+1.675+1.49+1.696+4.294+2.375)*(0.125+0.075)*2+(2.27*2*0.15*4)</f>
        <v>10.016</v>
      </c>
      <c r="G85" s="323">
        <f>일위대가집계표!$G$13</f>
        <v>1503</v>
      </c>
      <c r="H85" s="323">
        <f t="shared" si="74"/>
        <v>15054</v>
      </c>
      <c r="I85" s="323">
        <f>일위대가집계표!$I$13</f>
        <v>10591</v>
      </c>
      <c r="J85" s="323">
        <f t="shared" si="75"/>
        <v>106079</v>
      </c>
      <c r="K85" s="323">
        <f>일위대가집계표!$K$13</f>
        <v>0</v>
      </c>
      <c r="L85" s="323">
        <f t="shared" si="76"/>
        <v>0</v>
      </c>
      <c r="M85" s="323">
        <f t="shared" si="77"/>
        <v>12094</v>
      </c>
      <c r="N85" s="323">
        <f t="shared" si="78"/>
        <v>121133</v>
      </c>
      <c r="O85" s="344">
        <f>일위대가집계표!$B$13</f>
        <v>10</v>
      </c>
      <c r="P85" s="293"/>
    </row>
    <row r="86" spans="1:26" s="182" customFormat="1" ht="18.95" customHeight="1">
      <c r="A86" s="322" t="s">
        <v>303</v>
      </c>
      <c r="B86" s="228" t="s">
        <v>305</v>
      </c>
      <c r="C86" s="221"/>
      <c r="D86" s="322"/>
      <c r="E86" s="214"/>
      <c r="F86" s="229"/>
      <c r="G86" s="322"/>
      <c r="H86" s="322"/>
      <c r="I86" s="322"/>
      <c r="J86" s="322"/>
      <c r="K86" s="322"/>
      <c r="L86" s="322"/>
      <c r="M86" s="322"/>
      <c r="N86" s="322"/>
      <c r="O86" s="202"/>
      <c r="P86" s="290"/>
      <c r="Q86" s="336"/>
      <c r="R86" s="300"/>
      <c r="S86" s="300"/>
      <c r="T86" s="300"/>
      <c r="U86" s="303"/>
      <c r="V86" s="264"/>
      <c r="W86" s="263"/>
      <c r="X86" s="262"/>
      <c r="Y86" s="262"/>
      <c r="Z86" s="264"/>
    </row>
    <row r="87" spans="1:26" ht="18.95" customHeight="1">
      <c r="A87" s="323"/>
      <c r="B87" s="216" t="s">
        <v>306</v>
      </c>
      <c r="C87" s="221"/>
      <c r="D87" s="323"/>
      <c r="E87" s="308" t="s">
        <v>149</v>
      </c>
      <c r="F87" s="309">
        <v>222.74</v>
      </c>
      <c r="G87" s="323">
        <f>일위대가집계표!$G$14</f>
        <v>1848</v>
      </c>
      <c r="H87" s="323">
        <f>INT(G87*F87)</f>
        <v>411623</v>
      </c>
      <c r="I87" s="323">
        <f>일위대가집계표!$I$14</f>
        <v>7075</v>
      </c>
      <c r="J87" s="323">
        <f>INT(I87*F87)</f>
        <v>1575885</v>
      </c>
      <c r="K87" s="323">
        <f>일위대가집계표!$K$14</f>
        <v>0</v>
      </c>
      <c r="L87" s="323">
        <f>INT(K87*F87)</f>
        <v>0</v>
      </c>
      <c r="M87" s="323">
        <f t="shared" ref="M87:M89" si="79">G87+I87+K87</f>
        <v>8923</v>
      </c>
      <c r="N87" s="323">
        <f t="shared" ref="N87:N89" si="80">H87+J87+L87</f>
        <v>1987508</v>
      </c>
      <c r="O87" s="344">
        <f>일위대가집계표!$B$14</f>
        <v>11</v>
      </c>
      <c r="P87" s="293"/>
      <c r="Q87" s="337"/>
      <c r="R87" s="299"/>
      <c r="S87" s="299"/>
      <c r="T87" s="299"/>
      <c r="U87" s="298"/>
    </row>
    <row r="88" spans="1:26" ht="18.95" customHeight="1">
      <c r="A88" s="323"/>
      <c r="B88" s="216" t="s">
        <v>307</v>
      </c>
      <c r="C88" s="221" t="s">
        <v>786</v>
      </c>
      <c r="D88" s="323"/>
      <c r="E88" s="308" t="s">
        <v>149</v>
      </c>
      <c r="F88" s="309">
        <v>222.74</v>
      </c>
      <c r="G88" s="323">
        <f>일위대가집계표!$G$15</f>
        <v>5999</v>
      </c>
      <c r="H88" s="323">
        <f>INT(G88*F88)</f>
        <v>1336217</v>
      </c>
      <c r="I88" s="323">
        <f>일위대가집계표!$I$15</f>
        <v>1116</v>
      </c>
      <c r="J88" s="323">
        <f>INT(I88*F88)</f>
        <v>248577</v>
      </c>
      <c r="K88" s="323">
        <f>일위대가집계표!$K$15</f>
        <v>0</v>
      </c>
      <c r="L88" s="323">
        <f>INT(K88*F88)</f>
        <v>0</v>
      </c>
      <c r="M88" s="323">
        <f t="shared" si="79"/>
        <v>7115</v>
      </c>
      <c r="N88" s="323">
        <f t="shared" si="80"/>
        <v>1584794</v>
      </c>
      <c r="O88" s="344">
        <f>일위대가집계표!$B$15</f>
        <v>12</v>
      </c>
      <c r="P88" s="293"/>
      <c r="Q88" s="337"/>
      <c r="R88" s="299"/>
      <c r="S88" s="299"/>
      <c r="T88" s="299"/>
      <c r="U88" s="298"/>
    </row>
    <row r="89" spans="1:26" ht="18.95" customHeight="1">
      <c r="A89" s="323"/>
      <c r="B89" s="216" t="s">
        <v>572</v>
      </c>
      <c r="C89" s="230"/>
      <c r="D89" s="323"/>
      <c r="E89" s="308" t="s">
        <v>515</v>
      </c>
      <c r="F89" s="309">
        <v>15</v>
      </c>
      <c r="G89" s="323">
        <f>일위대가집계표!$G$34</f>
        <v>24500</v>
      </c>
      <c r="H89" s="323">
        <f t="shared" ref="H89" si="81">INT(G89*F89)</f>
        <v>367500</v>
      </c>
      <c r="I89" s="323">
        <f>일위대가집계표!$I$34</f>
        <v>24890</v>
      </c>
      <c r="J89" s="323">
        <f t="shared" ref="J89" si="82">INT(I89*F89)</f>
        <v>373350</v>
      </c>
      <c r="K89" s="323">
        <f>일위대가집계표!$K$34</f>
        <v>0</v>
      </c>
      <c r="L89" s="323">
        <f t="shared" ref="L89" si="83">INT(K89*F89)</f>
        <v>0</v>
      </c>
      <c r="M89" s="323">
        <f t="shared" si="79"/>
        <v>49390</v>
      </c>
      <c r="N89" s="323">
        <f t="shared" si="80"/>
        <v>740850</v>
      </c>
      <c r="O89" s="344">
        <f>일위대가집계표!$B$34</f>
        <v>31</v>
      </c>
      <c r="P89" s="293"/>
    </row>
    <row r="90" spans="1:26" ht="18.95" customHeight="1">
      <c r="A90" s="323"/>
      <c r="B90" s="222"/>
      <c r="C90" s="221"/>
      <c r="D90" s="323"/>
      <c r="E90" s="308"/>
      <c r="F90" s="309"/>
      <c r="G90" s="323"/>
      <c r="H90" s="323"/>
      <c r="I90" s="323"/>
      <c r="J90" s="323"/>
      <c r="K90" s="323"/>
      <c r="L90" s="323"/>
      <c r="M90" s="323"/>
      <c r="N90" s="323"/>
      <c r="O90" s="203"/>
      <c r="P90" s="291"/>
    </row>
    <row r="91" spans="1:26" s="182" customFormat="1" ht="18.95" customHeight="1">
      <c r="A91" s="322"/>
      <c r="B91" s="228" t="s">
        <v>396</v>
      </c>
      <c r="C91" s="217"/>
      <c r="D91" s="322"/>
      <c r="E91" s="214"/>
      <c r="F91" s="229"/>
      <c r="G91" s="322"/>
      <c r="H91" s="322">
        <f>SUM(H51:H90)</f>
        <v>23147234</v>
      </c>
      <c r="I91" s="322"/>
      <c r="J91" s="322">
        <f>SUM(J51:J90)</f>
        <v>32772464</v>
      </c>
      <c r="K91" s="322"/>
      <c r="L91" s="322">
        <f>SUM(L51:L90)</f>
        <v>766267</v>
      </c>
      <c r="M91" s="322"/>
      <c r="N91" s="322">
        <f>SUM(N51:N90)</f>
        <v>56685965</v>
      </c>
      <c r="O91" s="202"/>
      <c r="P91" s="290"/>
      <c r="Q91" s="295"/>
      <c r="R91" s="302"/>
      <c r="S91" s="302"/>
      <c r="T91" s="302"/>
      <c r="U91" s="276"/>
      <c r="V91" s="264"/>
      <c r="W91" s="263"/>
      <c r="X91" s="262"/>
      <c r="Y91" s="262"/>
      <c r="Z91" s="264"/>
    </row>
    <row r="92" spans="1:26" ht="18.95" customHeight="1">
      <c r="A92" s="323"/>
      <c r="B92" s="222"/>
      <c r="C92" s="221"/>
      <c r="D92" s="323"/>
      <c r="E92" s="308"/>
      <c r="F92" s="309"/>
      <c r="G92" s="323"/>
      <c r="H92" s="323"/>
      <c r="I92" s="323"/>
      <c r="J92" s="323"/>
      <c r="K92" s="323"/>
      <c r="L92" s="323"/>
      <c r="M92" s="323"/>
      <c r="N92" s="323"/>
      <c r="O92" s="203"/>
      <c r="P92" s="291"/>
    </row>
    <row r="93" spans="1:26" s="182" customFormat="1" ht="18.95" customHeight="1">
      <c r="A93" s="322" t="str">
        <f>A9</f>
        <v>5.</v>
      </c>
      <c r="B93" s="228" t="str">
        <f>B9</f>
        <v>가구공사</v>
      </c>
      <c r="C93" s="217"/>
      <c r="D93" s="322"/>
      <c r="E93" s="214"/>
      <c r="F93" s="229"/>
      <c r="G93" s="322"/>
      <c r="H93" s="322"/>
      <c r="I93" s="322"/>
      <c r="J93" s="322"/>
      <c r="K93" s="322"/>
      <c r="L93" s="322"/>
      <c r="M93" s="322"/>
      <c r="N93" s="322"/>
      <c r="O93" s="202"/>
      <c r="P93" s="290"/>
      <c r="Q93" s="295"/>
      <c r="R93" s="302"/>
      <c r="S93" s="300"/>
      <c r="T93" s="300"/>
      <c r="U93" s="276"/>
      <c r="V93" s="264"/>
      <c r="W93" s="263"/>
      <c r="X93" s="262"/>
      <c r="Y93" s="262"/>
      <c r="Z93" s="264"/>
    </row>
    <row r="94" spans="1:26" s="182" customFormat="1" ht="18.95" customHeight="1">
      <c r="A94" s="322" t="s">
        <v>303</v>
      </c>
      <c r="B94" s="228" t="s">
        <v>620</v>
      </c>
      <c r="C94" s="221"/>
      <c r="D94" s="322"/>
      <c r="E94" s="214"/>
      <c r="F94" s="229"/>
      <c r="G94" s="322"/>
      <c r="H94" s="322"/>
      <c r="I94" s="322"/>
      <c r="J94" s="322"/>
      <c r="K94" s="322"/>
      <c r="L94" s="322"/>
      <c r="M94" s="322"/>
      <c r="N94" s="322"/>
      <c r="O94" s="202"/>
      <c r="P94" s="290"/>
      <c r="Q94" s="336"/>
      <c r="R94" s="300"/>
      <c r="S94" s="300"/>
      <c r="T94" s="300"/>
      <c r="U94" s="303"/>
      <c r="V94" s="264"/>
      <c r="W94" s="263"/>
      <c r="X94" s="262"/>
      <c r="Y94" s="262"/>
      <c r="Z94" s="264"/>
    </row>
    <row r="95" spans="1:26" ht="18.95" customHeight="1">
      <c r="A95" s="323"/>
      <c r="B95" s="216" t="s">
        <v>586</v>
      </c>
      <c r="C95" s="230" t="s">
        <v>603</v>
      </c>
      <c r="D95" s="323" t="s">
        <v>573</v>
      </c>
      <c r="E95" s="308" t="s">
        <v>515</v>
      </c>
      <c r="F95" s="309">
        <v>6</v>
      </c>
      <c r="G95" s="323">
        <v>600000</v>
      </c>
      <c r="H95" s="323">
        <f t="shared" ref="H95" si="84">INT(G95*F95)</f>
        <v>3600000</v>
      </c>
      <c r="I95" s="323">
        <v>0</v>
      </c>
      <c r="J95" s="323">
        <f t="shared" ref="J95" si="85">INT(I95*F95)</f>
        <v>0</v>
      </c>
      <c r="K95" s="323">
        <v>0</v>
      </c>
      <c r="L95" s="323">
        <f t="shared" ref="L95" si="86">INT(K95*F95)</f>
        <v>0</v>
      </c>
      <c r="M95" s="323">
        <f t="shared" ref="M95" si="87">G95+I95+K95</f>
        <v>600000</v>
      </c>
      <c r="N95" s="323">
        <f t="shared" ref="N95" si="88">H95+J95+L95</f>
        <v>3600000</v>
      </c>
      <c r="O95" s="344" t="s">
        <v>622</v>
      </c>
      <c r="P95" s="293"/>
    </row>
    <row r="96" spans="1:26" ht="18.95" customHeight="1">
      <c r="A96" s="323"/>
      <c r="B96" s="216" t="s">
        <v>587</v>
      </c>
      <c r="C96" s="221" t="s">
        <v>604</v>
      </c>
      <c r="D96" s="323" t="s">
        <v>574</v>
      </c>
      <c r="E96" s="308" t="s">
        <v>515</v>
      </c>
      <c r="F96" s="309">
        <v>3</v>
      </c>
      <c r="G96" s="323">
        <v>440000</v>
      </c>
      <c r="H96" s="323">
        <f t="shared" ref="H96:H114" si="89">INT(G96*F96)</f>
        <v>1320000</v>
      </c>
      <c r="I96" s="323">
        <v>0</v>
      </c>
      <c r="J96" s="323">
        <f t="shared" ref="J96:J114" si="90">INT(I96*F96)</f>
        <v>0</v>
      </c>
      <c r="K96" s="323">
        <v>0</v>
      </c>
      <c r="L96" s="323">
        <f t="shared" ref="L96:L114" si="91">INT(K96*F96)</f>
        <v>0</v>
      </c>
      <c r="M96" s="323">
        <f t="shared" ref="M96:M114" si="92">G96+I96+K96</f>
        <v>440000</v>
      </c>
      <c r="N96" s="323">
        <f t="shared" ref="N96:N114" si="93">H96+J96+L96</f>
        <v>1320000</v>
      </c>
      <c r="O96" s="344" t="s">
        <v>622</v>
      </c>
      <c r="P96" s="293"/>
    </row>
    <row r="97" spans="1:16" ht="18.95" customHeight="1">
      <c r="A97" s="323"/>
      <c r="B97" s="216" t="s">
        <v>588</v>
      </c>
      <c r="C97" s="230" t="s">
        <v>605</v>
      </c>
      <c r="D97" s="323" t="s">
        <v>575</v>
      </c>
      <c r="E97" s="308" t="s">
        <v>515</v>
      </c>
      <c r="F97" s="309">
        <v>1</v>
      </c>
      <c r="G97" s="323">
        <v>360000</v>
      </c>
      <c r="H97" s="323">
        <f t="shared" si="89"/>
        <v>360000</v>
      </c>
      <c r="I97" s="323">
        <v>0</v>
      </c>
      <c r="J97" s="323">
        <f t="shared" si="90"/>
        <v>0</v>
      </c>
      <c r="K97" s="323">
        <v>0</v>
      </c>
      <c r="L97" s="323">
        <f t="shared" si="91"/>
        <v>0</v>
      </c>
      <c r="M97" s="323">
        <f t="shared" si="92"/>
        <v>360000</v>
      </c>
      <c r="N97" s="323">
        <f t="shared" si="93"/>
        <v>360000</v>
      </c>
      <c r="O97" s="344" t="s">
        <v>622</v>
      </c>
      <c r="P97" s="293"/>
    </row>
    <row r="98" spans="1:16" ht="18.95" customHeight="1">
      <c r="A98" s="323"/>
      <c r="B98" s="216" t="s">
        <v>588</v>
      </c>
      <c r="C98" s="230" t="s">
        <v>606</v>
      </c>
      <c r="D98" s="323" t="s">
        <v>575</v>
      </c>
      <c r="E98" s="308" t="s">
        <v>515</v>
      </c>
      <c r="F98" s="309">
        <v>1</v>
      </c>
      <c r="G98" s="323">
        <v>440000</v>
      </c>
      <c r="H98" s="323">
        <f t="shared" ref="H98:H100" si="94">INT(G98*F98)</f>
        <v>440000</v>
      </c>
      <c r="I98" s="323">
        <v>0</v>
      </c>
      <c r="J98" s="323">
        <f t="shared" ref="J98:J100" si="95">INT(I98*F98)</f>
        <v>0</v>
      </c>
      <c r="K98" s="323">
        <v>0</v>
      </c>
      <c r="L98" s="323">
        <f t="shared" ref="L98:L100" si="96">INT(K98*F98)</f>
        <v>0</v>
      </c>
      <c r="M98" s="323">
        <f t="shared" ref="M98:M100" si="97">G98+I98+K98</f>
        <v>440000</v>
      </c>
      <c r="N98" s="323">
        <f t="shared" ref="N98:N100" si="98">H98+J98+L98</f>
        <v>440000</v>
      </c>
      <c r="O98" s="344" t="s">
        <v>622</v>
      </c>
      <c r="P98" s="293"/>
    </row>
    <row r="99" spans="1:16" ht="18.95" customHeight="1">
      <c r="A99" s="323"/>
      <c r="B99" s="216" t="s">
        <v>588</v>
      </c>
      <c r="C99" s="230" t="s">
        <v>607</v>
      </c>
      <c r="D99" s="323" t="s">
        <v>575</v>
      </c>
      <c r="E99" s="308" t="s">
        <v>515</v>
      </c>
      <c r="F99" s="309">
        <v>1</v>
      </c>
      <c r="G99" s="323">
        <v>560000</v>
      </c>
      <c r="H99" s="323">
        <f t="shared" si="94"/>
        <v>560000</v>
      </c>
      <c r="I99" s="323">
        <v>0</v>
      </c>
      <c r="J99" s="323">
        <f t="shared" si="95"/>
        <v>0</v>
      </c>
      <c r="K99" s="323">
        <v>0</v>
      </c>
      <c r="L99" s="323">
        <f t="shared" si="96"/>
        <v>0</v>
      </c>
      <c r="M99" s="323">
        <f t="shared" si="97"/>
        <v>560000</v>
      </c>
      <c r="N99" s="323">
        <f t="shared" si="98"/>
        <v>560000</v>
      </c>
      <c r="O99" s="344" t="s">
        <v>622</v>
      </c>
      <c r="P99" s="293"/>
    </row>
    <row r="100" spans="1:16" ht="18.95" customHeight="1">
      <c r="A100" s="323"/>
      <c r="B100" s="216" t="s">
        <v>692</v>
      </c>
      <c r="C100" s="230" t="s">
        <v>694</v>
      </c>
      <c r="D100" s="323" t="s">
        <v>576</v>
      </c>
      <c r="E100" s="308" t="s">
        <v>276</v>
      </c>
      <c r="F100" s="309">
        <v>2</v>
      </c>
      <c r="G100" s="323">
        <v>520000</v>
      </c>
      <c r="H100" s="323">
        <f t="shared" si="94"/>
        <v>1040000</v>
      </c>
      <c r="I100" s="323">
        <v>0</v>
      </c>
      <c r="J100" s="323">
        <f t="shared" si="95"/>
        <v>0</v>
      </c>
      <c r="K100" s="323">
        <v>0</v>
      </c>
      <c r="L100" s="323">
        <f t="shared" si="96"/>
        <v>0</v>
      </c>
      <c r="M100" s="323">
        <f t="shared" si="97"/>
        <v>520000</v>
      </c>
      <c r="N100" s="323">
        <f t="shared" si="98"/>
        <v>1040000</v>
      </c>
      <c r="O100" s="344" t="s">
        <v>622</v>
      </c>
      <c r="P100" s="293"/>
    </row>
    <row r="101" spans="1:16" ht="18.95" customHeight="1">
      <c r="A101" s="323"/>
      <c r="B101" s="216" t="s">
        <v>696</v>
      </c>
      <c r="C101" s="230" t="s">
        <v>698</v>
      </c>
      <c r="D101" s="323" t="s">
        <v>576</v>
      </c>
      <c r="E101" s="308" t="s">
        <v>515</v>
      </c>
      <c r="F101" s="309">
        <v>4</v>
      </c>
      <c r="G101" s="323">
        <v>200000</v>
      </c>
      <c r="H101" s="323">
        <f t="shared" si="89"/>
        <v>800000</v>
      </c>
      <c r="I101" s="323">
        <v>0</v>
      </c>
      <c r="J101" s="323">
        <f t="shared" si="90"/>
        <v>0</v>
      </c>
      <c r="K101" s="323">
        <v>0</v>
      </c>
      <c r="L101" s="323">
        <f t="shared" si="91"/>
        <v>0</v>
      </c>
      <c r="M101" s="323">
        <f t="shared" si="92"/>
        <v>200000</v>
      </c>
      <c r="N101" s="323">
        <f t="shared" si="93"/>
        <v>800000</v>
      </c>
      <c r="O101" s="344" t="s">
        <v>622</v>
      </c>
      <c r="P101" s="293"/>
    </row>
    <row r="102" spans="1:16" ht="18.95" customHeight="1">
      <c r="A102" s="323"/>
      <c r="B102" s="216" t="s">
        <v>589</v>
      </c>
      <c r="C102" s="230" t="s">
        <v>608</v>
      </c>
      <c r="D102" s="323" t="s">
        <v>577</v>
      </c>
      <c r="E102" s="308" t="s">
        <v>515</v>
      </c>
      <c r="F102" s="309">
        <v>2</v>
      </c>
      <c r="G102" s="323">
        <v>560000</v>
      </c>
      <c r="H102" s="323">
        <f t="shared" si="89"/>
        <v>1120000</v>
      </c>
      <c r="I102" s="323">
        <v>0</v>
      </c>
      <c r="J102" s="323">
        <f t="shared" si="90"/>
        <v>0</v>
      </c>
      <c r="K102" s="323">
        <v>0</v>
      </c>
      <c r="L102" s="323">
        <f t="shared" si="91"/>
        <v>0</v>
      </c>
      <c r="M102" s="323">
        <f t="shared" si="92"/>
        <v>560000</v>
      </c>
      <c r="N102" s="323">
        <f t="shared" si="93"/>
        <v>1120000</v>
      </c>
      <c r="O102" s="344" t="s">
        <v>622</v>
      </c>
      <c r="P102" s="293"/>
    </row>
    <row r="103" spans="1:16" ht="18.95" customHeight="1">
      <c r="A103" s="323"/>
      <c r="B103" s="216" t="s">
        <v>590</v>
      </c>
      <c r="C103" s="230" t="s">
        <v>591</v>
      </c>
      <c r="D103" s="323" t="s">
        <v>577</v>
      </c>
      <c r="E103" s="308" t="s">
        <v>515</v>
      </c>
      <c r="F103" s="309">
        <v>3</v>
      </c>
      <c r="G103" s="323">
        <v>144000</v>
      </c>
      <c r="H103" s="323">
        <f t="shared" ref="H103" si="99">INT(G103*F103)</f>
        <v>432000</v>
      </c>
      <c r="I103" s="323">
        <v>0</v>
      </c>
      <c r="J103" s="323">
        <f t="shared" ref="J103" si="100">INT(I103*F103)</f>
        <v>0</v>
      </c>
      <c r="K103" s="323">
        <v>0</v>
      </c>
      <c r="L103" s="323">
        <f t="shared" ref="L103" si="101">INT(K103*F103)</f>
        <v>0</v>
      </c>
      <c r="M103" s="323">
        <f t="shared" ref="M103" si="102">G103+I103+K103</f>
        <v>144000</v>
      </c>
      <c r="N103" s="323">
        <f t="shared" ref="N103" si="103">H103+J103+L103</f>
        <v>432000</v>
      </c>
      <c r="O103" s="344" t="s">
        <v>622</v>
      </c>
      <c r="P103" s="293"/>
    </row>
    <row r="104" spans="1:16" ht="18.95" customHeight="1">
      <c r="A104" s="323"/>
      <c r="B104" s="216" t="s">
        <v>592</v>
      </c>
      <c r="C104" s="230" t="s">
        <v>608</v>
      </c>
      <c r="D104" s="323" t="s">
        <v>578</v>
      </c>
      <c r="E104" s="308" t="s">
        <v>515</v>
      </c>
      <c r="F104" s="309">
        <v>2</v>
      </c>
      <c r="G104" s="323">
        <v>640000</v>
      </c>
      <c r="H104" s="323">
        <f t="shared" si="89"/>
        <v>1280000</v>
      </c>
      <c r="I104" s="323">
        <v>0</v>
      </c>
      <c r="J104" s="323">
        <f t="shared" si="90"/>
        <v>0</v>
      </c>
      <c r="K104" s="323">
        <v>0</v>
      </c>
      <c r="L104" s="323">
        <f t="shared" si="91"/>
        <v>0</v>
      </c>
      <c r="M104" s="323">
        <f t="shared" si="92"/>
        <v>640000</v>
      </c>
      <c r="N104" s="323">
        <f t="shared" si="93"/>
        <v>1280000</v>
      </c>
      <c r="O104" s="344" t="s">
        <v>622</v>
      </c>
      <c r="P104" s="293"/>
    </row>
    <row r="105" spans="1:16" ht="18.95" customHeight="1">
      <c r="A105" s="323"/>
      <c r="B105" s="216" t="s">
        <v>594</v>
      </c>
      <c r="C105" s="230" t="s">
        <v>609</v>
      </c>
      <c r="D105" s="323" t="s">
        <v>579</v>
      </c>
      <c r="E105" s="308" t="s">
        <v>515</v>
      </c>
      <c r="F105" s="309">
        <v>2</v>
      </c>
      <c r="G105" s="323">
        <v>600000</v>
      </c>
      <c r="H105" s="323">
        <f t="shared" si="89"/>
        <v>1200000</v>
      </c>
      <c r="I105" s="323">
        <v>0</v>
      </c>
      <c r="J105" s="323">
        <f t="shared" si="90"/>
        <v>0</v>
      </c>
      <c r="K105" s="323">
        <v>0</v>
      </c>
      <c r="L105" s="323">
        <f t="shared" si="91"/>
        <v>0</v>
      </c>
      <c r="M105" s="323">
        <f t="shared" si="92"/>
        <v>600000</v>
      </c>
      <c r="N105" s="323">
        <f t="shared" si="93"/>
        <v>1200000</v>
      </c>
      <c r="O105" s="344" t="s">
        <v>622</v>
      </c>
      <c r="P105" s="293"/>
    </row>
    <row r="106" spans="1:16" ht="18.95" customHeight="1">
      <c r="A106" s="323"/>
      <c r="B106" s="216" t="s">
        <v>595</v>
      </c>
      <c r="C106" s="230" t="s">
        <v>596</v>
      </c>
      <c r="D106" s="323" t="s">
        <v>579</v>
      </c>
      <c r="E106" s="308" t="s">
        <v>515</v>
      </c>
      <c r="F106" s="309">
        <v>6</v>
      </c>
      <c r="G106" s="323">
        <v>200000</v>
      </c>
      <c r="H106" s="323">
        <f t="shared" si="89"/>
        <v>1200000</v>
      </c>
      <c r="I106" s="323">
        <v>0</v>
      </c>
      <c r="J106" s="323">
        <f t="shared" si="90"/>
        <v>0</v>
      </c>
      <c r="K106" s="323">
        <v>0</v>
      </c>
      <c r="L106" s="323">
        <f t="shared" si="91"/>
        <v>0</v>
      </c>
      <c r="M106" s="323">
        <f t="shared" si="92"/>
        <v>200000</v>
      </c>
      <c r="N106" s="323">
        <f t="shared" si="93"/>
        <v>1200000</v>
      </c>
      <c r="O106" s="344" t="s">
        <v>622</v>
      </c>
      <c r="P106" s="293"/>
    </row>
    <row r="107" spans="1:16" ht="18.95" customHeight="1">
      <c r="A107" s="323"/>
      <c r="B107" s="216" t="s">
        <v>597</v>
      </c>
      <c r="C107" s="230" t="s">
        <v>610</v>
      </c>
      <c r="D107" s="323" t="s">
        <v>580</v>
      </c>
      <c r="E107" s="308" t="s">
        <v>515</v>
      </c>
      <c r="F107" s="309">
        <v>2</v>
      </c>
      <c r="G107" s="323">
        <v>520000</v>
      </c>
      <c r="H107" s="323">
        <f t="shared" si="89"/>
        <v>1040000</v>
      </c>
      <c r="I107" s="323">
        <v>0</v>
      </c>
      <c r="J107" s="323">
        <f t="shared" si="90"/>
        <v>0</v>
      </c>
      <c r="K107" s="323">
        <v>0</v>
      </c>
      <c r="L107" s="323">
        <f t="shared" si="91"/>
        <v>0</v>
      </c>
      <c r="M107" s="323">
        <f t="shared" si="92"/>
        <v>520000</v>
      </c>
      <c r="N107" s="323">
        <f t="shared" si="93"/>
        <v>1040000</v>
      </c>
      <c r="O107" s="344" t="s">
        <v>622</v>
      </c>
      <c r="P107" s="293"/>
    </row>
    <row r="108" spans="1:16" ht="18.95" customHeight="1">
      <c r="A108" s="323"/>
      <c r="B108" s="216" t="s">
        <v>598</v>
      </c>
      <c r="C108" s="230" t="s">
        <v>612</v>
      </c>
      <c r="D108" s="323" t="s">
        <v>581</v>
      </c>
      <c r="E108" s="308" t="s">
        <v>515</v>
      </c>
      <c r="F108" s="309">
        <v>1</v>
      </c>
      <c r="G108" s="323">
        <v>800000</v>
      </c>
      <c r="H108" s="323">
        <f t="shared" si="89"/>
        <v>800000</v>
      </c>
      <c r="I108" s="323">
        <v>0</v>
      </c>
      <c r="J108" s="323">
        <f t="shared" si="90"/>
        <v>0</v>
      </c>
      <c r="K108" s="323">
        <v>0</v>
      </c>
      <c r="L108" s="323">
        <f t="shared" si="91"/>
        <v>0</v>
      </c>
      <c r="M108" s="323">
        <f t="shared" si="92"/>
        <v>800000</v>
      </c>
      <c r="N108" s="323">
        <f t="shared" si="93"/>
        <v>800000</v>
      </c>
      <c r="O108" s="344" t="s">
        <v>622</v>
      </c>
      <c r="P108" s="293"/>
    </row>
    <row r="109" spans="1:16" ht="18.95" customHeight="1">
      <c r="A109" s="323"/>
      <c r="B109" s="216" t="s">
        <v>599</v>
      </c>
      <c r="C109" s="230" t="s">
        <v>611</v>
      </c>
      <c r="D109" s="323" t="s">
        <v>582</v>
      </c>
      <c r="E109" s="308" t="s">
        <v>515</v>
      </c>
      <c r="F109" s="309">
        <v>2</v>
      </c>
      <c r="G109" s="323">
        <v>440000</v>
      </c>
      <c r="H109" s="323">
        <f t="shared" si="89"/>
        <v>880000</v>
      </c>
      <c r="I109" s="323">
        <v>0</v>
      </c>
      <c r="J109" s="323">
        <f t="shared" si="90"/>
        <v>0</v>
      </c>
      <c r="K109" s="323">
        <v>0</v>
      </c>
      <c r="L109" s="323">
        <f t="shared" si="91"/>
        <v>0</v>
      </c>
      <c r="M109" s="323">
        <f t="shared" si="92"/>
        <v>440000</v>
      </c>
      <c r="N109" s="323">
        <f t="shared" si="93"/>
        <v>880000</v>
      </c>
      <c r="O109" s="344" t="s">
        <v>622</v>
      </c>
      <c r="P109" s="293"/>
    </row>
    <row r="110" spans="1:16" ht="18.95" customHeight="1">
      <c r="A110" s="323"/>
      <c r="B110" s="216" t="s">
        <v>600</v>
      </c>
      <c r="C110" s="230" t="s">
        <v>613</v>
      </c>
      <c r="D110" s="323" t="s">
        <v>583</v>
      </c>
      <c r="E110" s="308" t="s">
        <v>515</v>
      </c>
      <c r="F110" s="309">
        <v>2</v>
      </c>
      <c r="G110" s="323">
        <v>240000</v>
      </c>
      <c r="H110" s="323">
        <f t="shared" si="89"/>
        <v>480000</v>
      </c>
      <c r="I110" s="323">
        <v>0</v>
      </c>
      <c r="J110" s="323">
        <f t="shared" si="90"/>
        <v>0</v>
      </c>
      <c r="K110" s="323">
        <v>0</v>
      </c>
      <c r="L110" s="323">
        <f t="shared" si="91"/>
        <v>0</v>
      </c>
      <c r="M110" s="323">
        <f t="shared" si="92"/>
        <v>240000</v>
      </c>
      <c r="N110" s="323">
        <f t="shared" si="93"/>
        <v>480000</v>
      </c>
      <c r="O110" s="344" t="s">
        <v>622</v>
      </c>
      <c r="P110" s="293"/>
    </row>
    <row r="111" spans="1:16" ht="18.95" customHeight="1">
      <c r="A111" s="323"/>
      <c r="B111" s="216" t="s">
        <v>601</v>
      </c>
      <c r="C111" s="230" t="s">
        <v>602</v>
      </c>
      <c r="D111" s="323" t="s">
        <v>584</v>
      </c>
      <c r="E111" s="308" t="s">
        <v>515</v>
      </c>
      <c r="F111" s="309">
        <v>3</v>
      </c>
      <c r="G111" s="323">
        <v>560000</v>
      </c>
      <c r="H111" s="323">
        <f t="shared" si="89"/>
        <v>1680000</v>
      </c>
      <c r="I111" s="323">
        <v>0</v>
      </c>
      <c r="J111" s="323">
        <f t="shared" si="90"/>
        <v>0</v>
      </c>
      <c r="K111" s="323">
        <v>0</v>
      </c>
      <c r="L111" s="323">
        <f t="shared" si="91"/>
        <v>0</v>
      </c>
      <c r="M111" s="323">
        <f t="shared" si="92"/>
        <v>560000</v>
      </c>
      <c r="N111" s="323">
        <f t="shared" si="93"/>
        <v>1680000</v>
      </c>
      <c r="O111" s="344" t="s">
        <v>622</v>
      </c>
      <c r="P111" s="293"/>
    </row>
    <row r="112" spans="1:16" ht="18.95" customHeight="1">
      <c r="A112" s="323"/>
      <c r="B112" s="216" t="s">
        <v>597</v>
      </c>
      <c r="C112" s="230" t="s">
        <v>614</v>
      </c>
      <c r="D112" s="323" t="s">
        <v>585</v>
      </c>
      <c r="E112" s="308" t="s">
        <v>515</v>
      </c>
      <c r="F112" s="309">
        <v>3</v>
      </c>
      <c r="G112" s="323">
        <v>440000</v>
      </c>
      <c r="H112" s="323">
        <f t="shared" si="89"/>
        <v>1320000</v>
      </c>
      <c r="I112" s="323">
        <v>0</v>
      </c>
      <c r="J112" s="323">
        <f t="shared" si="90"/>
        <v>0</v>
      </c>
      <c r="K112" s="323">
        <v>0</v>
      </c>
      <c r="L112" s="323">
        <f t="shared" si="91"/>
        <v>0</v>
      </c>
      <c r="M112" s="323">
        <f t="shared" si="92"/>
        <v>440000</v>
      </c>
      <c r="N112" s="323">
        <f t="shared" si="93"/>
        <v>1320000</v>
      </c>
      <c r="O112" s="344" t="s">
        <v>622</v>
      </c>
      <c r="P112" s="293"/>
    </row>
    <row r="113" spans="1:26" ht="18.95" customHeight="1">
      <c r="A113" s="323"/>
      <c r="B113" s="216" t="s">
        <v>593</v>
      </c>
      <c r="C113" s="221" t="s">
        <v>615</v>
      </c>
      <c r="D113" s="323" t="s">
        <v>533</v>
      </c>
      <c r="E113" s="308" t="s">
        <v>515</v>
      </c>
      <c r="F113" s="309">
        <v>1</v>
      </c>
      <c r="G113" s="323">
        <v>4800000</v>
      </c>
      <c r="H113" s="323">
        <f t="shared" si="89"/>
        <v>4800000</v>
      </c>
      <c r="I113" s="323">
        <v>0</v>
      </c>
      <c r="J113" s="323">
        <f t="shared" si="90"/>
        <v>0</v>
      </c>
      <c r="K113" s="323">
        <v>0</v>
      </c>
      <c r="L113" s="323">
        <f t="shared" si="91"/>
        <v>0</v>
      </c>
      <c r="M113" s="323">
        <f t="shared" si="92"/>
        <v>4800000</v>
      </c>
      <c r="N113" s="323">
        <f t="shared" si="93"/>
        <v>4800000</v>
      </c>
      <c r="O113" s="344" t="s">
        <v>622</v>
      </c>
      <c r="P113" s="293"/>
    </row>
    <row r="114" spans="1:26" ht="18.95" customHeight="1">
      <c r="A114" s="323"/>
      <c r="B114" s="216" t="s">
        <v>530</v>
      </c>
      <c r="C114" s="230" t="s">
        <v>700</v>
      </c>
      <c r="D114" s="323" t="s">
        <v>532</v>
      </c>
      <c r="E114" s="308" t="s">
        <v>515</v>
      </c>
      <c r="F114" s="309">
        <v>1</v>
      </c>
      <c r="G114" s="323">
        <v>9600000</v>
      </c>
      <c r="H114" s="323">
        <f t="shared" si="89"/>
        <v>9600000</v>
      </c>
      <c r="I114" s="323">
        <v>0</v>
      </c>
      <c r="J114" s="323">
        <f t="shared" si="90"/>
        <v>0</v>
      </c>
      <c r="K114" s="323">
        <v>0</v>
      </c>
      <c r="L114" s="323">
        <f t="shared" si="91"/>
        <v>0</v>
      </c>
      <c r="M114" s="323">
        <f t="shared" si="92"/>
        <v>9600000</v>
      </c>
      <c r="N114" s="323">
        <f t="shared" si="93"/>
        <v>9600000</v>
      </c>
      <c r="O114" s="344" t="s">
        <v>622</v>
      </c>
      <c r="P114" s="293"/>
    </row>
    <row r="115" spans="1:26" ht="18.95" customHeight="1">
      <c r="A115" s="323"/>
      <c r="B115" s="222"/>
      <c r="C115" s="221"/>
      <c r="D115" s="323"/>
      <c r="E115" s="308"/>
      <c r="F115" s="309"/>
      <c r="G115" s="323"/>
      <c r="H115" s="323"/>
      <c r="I115" s="323"/>
      <c r="J115" s="323"/>
      <c r="K115" s="323"/>
      <c r="L115" s="323"/>
      <c r="M115" s="323"/>
      <c r="N115" s="323"/>
      <c r="O115" s="203"/>
      <c r="P115" s="291"/>
    </row>
    <row r="116" spans="1:26" s="182" customFormat="1" ht="18.95" customHeight="1">
      <c r="A116" s="322"/>
      <c r="B116" s="228" t="s">
        <v>396</v>
      </c>
      <c r="C116" s="217"/>
      <c r="D116" s="322"/>
      <c r="E116" s="214"/>
      <c r="F116" s="229"/>
      <c r="G116" s="322"/>
      <c r="H116" s="322">
        <f>SUM(H93:H115)</f>
        <v>33952000</v>
      </c>
      <c r="I116" s="322"/>
      <c r="J116" s="322">
        <f>SUM(J93:J115)</f>
        <v>0</v>
      </c>
      <c r="K116" s="322"/>
      <c r="L116" s="322">
        <f>SUM(L93:L115)</f>
        <v>0</v>
      </c>
      <c r="M116" s="322"/>
      <c r="N116" s="322">
        <f>SUM(N93:N115)</f>
        <v>33952000</v>
      </c>
      <c r="O116" s="202"/>
      <c r="P116" s="290"/>
      <c r="Q116" s="295"/>
      <c r="R116" s="302"/>
      <c r="S116" s="302"/>
      <c r="T116" s="302"/>
      <c r="U116" s="276"/>
      <c r="V116" s="264"/>
      <c r="W116" s="263"/>
      <c r="X116" s="262"/>
      <c r="Y116" s="262"/>
      <c r="Z116" s="264"/>
    </row>
    <row r="117" spans="1:26" ht="18.95" customHeight="1">
      <c r="A117" s="323"/>
      <c r="B117" s="222"/>
      <c r="C117" s="221"/>
      <c r="D117" s="323"/>
      <c r="E117" s="308"/>
      <c r="F117" s="309"/>
      <c r="G117" s="323"/>
      <c r="H117" s="323"/>
      <c r="I117" s="323"/>
      <c r="J117" s="323"/>
      <c r="K117" s="323"/>
      <c r="L117" s="323"/>
      <c r="M117" s="323"/>
      <c r="N117" s="323"/>
      <c r="O117" s="203"/>
      <c r="P117" s="291"/>
    </row>
    <row r="118" spans="1:26" s="182" customFormat="1" ht="18.95" customHeight="1">
      <c r="A118" s="322" t="s">
        <v>348</v>
      </c>
      <c r="B118" s="228" t="s">
        <v>472</v>
      </c>
      <c r="C118" s="217"/>
      <c r="D118" s="322"/>
      <c r="E118" s="214"/>
      <c r="F118" s="229"/>
      <c r="G118" s="322"/>
      <c r="H118" s="322"/>
      <c r="I118" s="322"/>
      <c r="J118" s="322"/>
      <c r="K118" s="322"/>
      <c r="L118" s="322"/>
      <c r="M118" s="322"/>
      <c r="N118" s="322"/>
      <c r="O118" s="202"/>
      <c r="P118" s="290"/>
      <c r="Q118" s="295"/>
      <c r="R118" s="302"/>
      <c r="S118" s="302"/>
      <c r="T118" s="302"/>
      <c r="U118" s="276"/>
      <c r="V118" s="264"/>
      <c r="W118" s="263"/>
      <c r="X118" s="262"/>
      <c r="Y118" s="262"/>
      <c r="Z118" s="264"/>
    </row>
    <row r="119" spans="1:26" ht="18.95" customHeight="1">
      <c r="A119" s="323"/>
      <c r="B119" s="216" t="s">
        <v>514</v>
      </c>
      <c r="C119" s="221" t="s">
        <v>473</v>
      </c>
      <c r="D119" s="323"/>
      <c r="E119" s="308" t="s">
        <v>347</v>
      </c>
      <c r="F119" s="309">
        <v>3</v>
      </c>
      <c r="G119" s="323"/>
      <c r="H119" s="323">
        <f t="shared" ref="H119" si="104">INT(G119*F119)</f>
        <v>0</v>
      </c>
      <c r="I119" s="323"/>
      <c r="J119" s="323">
        <f t="shared" ref="J119" si="105">INT(I119*F119)</f>
        <v>0</v>
      </c>
      <c r="K119" s="323">
        <v>450000</v>
      </c>
      <c r="L119" s="323">
        <f t="shared" ref="L119" si="106">INT(K119*F119)</f>
        <v>1350000</v>
      </c>
      <c r="M119" s="323">
        <f t="shared" ref="M119" si="107">G119+I119+K119</f>
        <v>450000</v>
      </c>
      <c r="N119" s="323">
        <f t="shared" ref="N119" si="108">H119+J119+L119</f>
        <v>1350000</v>
      </c>
      <c r="O119" s="344" t="s">
        <v>622</v>
      </c>
      <c r="P119" s="293"/>
    </row>
    <row r="120" spans="1:26" ht="18.95" customHeight="1">
      <c r="A120" s="323"/>
      <c r="B120" s="222"/>
      <c r="C120" s="221"/>
      <c r="D120" s="323"/>
      <c r="E120" s="308"/>
      <c r="F120" s="309"/>
      <c r="G120" s="323"/>
      <c r="H120" s="323"/>
      <c r="I120" s="323"/>
      <c r="J120" s="323"/>
      <c r="K120" s="323"/>
      <c r="L120" s="323"/>
      <c r="M120" s="323"/>
      <c r="N120" s="323"/>
      <c r="O120" s="203"/>
      <c r="P120" s="291"/>
    </row>
    <row r="121" spans="1:26" s="182" customFormat="1" ht="18.95" customHeight="1">
      <c r="A121" s="346"/>
      <c r="B121" s="347" t="s">
        <v>474</v>
      </c>
      <c r="C121" s="348"/>
      <c r="D121" s="346"/>
      <c r="E121" s="349"/>
      <c r="F121" s="350"/>
      <c r="G121" s="346"/>
      <c r="H121" s="346">
        <f>SUM(H118:H120)</f>
        <v>0</v>
      </c>
      <c r="I121" s="346"/>
      <c r="J121" s="346">
        <f>SUM(J118:J120)</f>
        <v>0</v>
      </c>
      <c r="K121" s="346"/>
      <c r="L121" s="346">
        <f>SUM(L118:L120)</f>
        <v>1350000</v>
      </c>
      <c r="M121" s="346"/>
      <c r="N121" s="346">
        <f>SUM(N118:N120)</f>
        <v>1350000</v>
      </c>
      <c r="O121" s="351"/>
      <c r="P121" s="290"/>
      <c r="Q121" s="295"/>
      <c r="R121" s="302"/>
      <c r="S121" s="302"/>
      <c r="T121" s="302"/>
      <c r="U121" s="276"/>
      <c r="V121" s="264"/>
      <c r="W121" s="263"/>
      <c r="X121" s="262"/>
      <c r="Y121" s="262"/>
      <c r="Z121" s="264"/>
    </row>
    <row r="122" spans="1:26" ht="18.95" customHeight="1">
      <c r="A122" s="338"/>
      <c r="B122" s="339"/>
      <c r="C122" s="340"/>
      <c r="D122" s="338"/>
      <c r="E122" s="341"/>
      <c r="F122" s="342"/>
      <c r="G122" s="338"/>
      <c r="H122" s="338"/>
      <c r="I122" s="338"/>
      <c r="J122" s="338"/>
      <c r="K122" s="338"/>
      <c r="L122" s="338"/>
      <c r="M122" s="338"/>
      <c r="N122" s="338"/>
      <c r="O122" s="343"/>
      <c r="P122" s="291"/>
    </row>
    <row r="123" spans="1:26" ht="18.95" customHeight="1">
      <c r="A123" s="284"/>
      <c r="B123" s="313"/>
      <c r="C123" s="286"/>
      <c r="D123" s="284"/>
      <c r="E123" s="287"/>
      <c r="F123" s="288"/>
      <c r="G123" s="284"/>
      <c r="H123" s="284"/>
      <c r="I123" s="284"/>
      <c r="J123" s="284"/>
      <c r="K123" s="284"/>
      <c r="L123" s="284"/>
      <c r="M123" s="284"/>
      <c r="N123" s="284"/>
      <c r="O123" s="312"/>
      <c r="P123" s="291"/>
    </row>
    <row r="124" spans="1:26" ht="18.95" customHeight="1">
      <c r="A124" s="284"/>
      <c r="B124" s="313"/>
      <c r="C124" s="286"/>
      <c r="D124" s="284"/>
      <c r="E124" s="287"/>
      <c r="F124" s="288"/>
      <c r="G124" s="284"/>
      <c r="H124" s="284"/>
      <c r="I124" s="284"/>
      <c r="J124" s="284"/>
      <c r="K124" s="284"/>
      <c r="L124" s="284"/>
      <c r="M124" s="284"/>
      <c r="N124" s="284"/>
      <c r="O124" s="312"/>
      <c r="P124" s="291"/>
    </row>
    <row r="125" spans="1:26" ht="18.95" customHeight="1">
      <c r="A125" s="284"/>
      <c r="B125" s="313"/>
      <c r="C125" s="286"/>
      <c r="D125" s="284"/>
      <c r="E125" s="287"/>
      <c r="F125" s="288"/>
      <c r="G125" s="284"/>
      <c r="H125" s="284"/>
      <c r="I125" s="284"/>
      <c r="J125" s="284"/>
      <c r="K125" s="284"/>
      <c r="L125" s="284"/>
      <c r="M125" s="284"/>
      <c r="N125" s="284"/>
      <c r="O125" s="312"/>
      <c r="P125" s="291"/>
    </row>
    <row r="126" spans="1:26" ht="18.95" customHeight="1">
      <c r="A126" s="284"/>
      <c r="B126" s="313"/>
      <c r="C126" s="286"/>
      <c r="D126" s="284"/>
      <c r="E126" s="287"/>
      <c r="F126" s="288"/>
      <c r="G126" s="284"/>
      <c r="H126" s="284"/>
      <c r="I126" s="284"/>
      <c r="J126" s="284"/>
      <c r="K126" s="284"/>
      <c r="L126" s="284"/>
      <c r="M126" s="284"/>
      <c r="N126" s="284"/>
      <c r="O126" s="312"/>
      <c r="P126" s="291"/>
    </row>
    <row r="127" spans="1:26" ht="18.95" customHeight="1">
      <c r="A127" s="284"/>
      <c r="B127" s="313"/>
      <c r="C127" s="286"/>
      <c r="D127" s="284"/>
      <c r="E127" s="287"/>
      <c r="F127" s="288"/>
      <c r="G127" s="284"/>
      <c r="H127" s="284"/>
      <c r="I127" s="284"/>
      <c r="J127" s="284"/>
      <c r="K127" s="284"/>
      <c r="L127" s="284"/>
      <c r="M127" s="284"/>
      <c r="N127" s="284"/>
      <c r="O127" s="312"/>
      <c r="P127" s="291"/>
    </row>
    <row r="128" spans="1:26" ht="18.95" customHeight="1">
      <c r="A128" s="284"/>
      <c r="B128" s="313"/>
      <c r="C128" s="286"/>
      <c r="D128" s="284"/>
      <c r="E128" s="287"/>
      <c r="F128" s="288"/>
      <c r="G128" s="284"/>
      <c r="H128" s="284"/>
      <c r="I128" s="284"/>
      <c r="J128" s="284"/>
      <c r="K128" s="284"/>
      <c r="L128" s="284"/>
      <c r="M128" s="284"/>
      <c r="N128" s="284"/>
      <c r="O128" s="312"/>
      <c r="P128" s="291"/>
    </row>
    <row r="129" spans="1:16" ht="18.95" customHeight="1">
      <c r="A129" s="284"/>
      <c r="B129" s="313"/>
      <c r="C129" s="286"/>
      <c r="D129" s="284"/>
      <c r="E129" s="287"/>
      <c r="F129" s="288"/>
      <c r="G129" s="284"/>
      <c r="H129" s="284"/>
      <c r="I129" s="284"/>
      <c r="J129" s="284"/>
      <c r="K129" s="284"/>
      <c r="L129" s="284"/>
      <c r="M129" s="284"/>
      <c r="N129" s="284"/>
      <c r="O129" s="312"/>
      <c r="P129" s="291"/>
    </row>
    <row r="130" spans="1:16" ht="18.95" customHeight="1">
      <c r="A130" s="284"/>
      <c r="B130" s="313"/>
      <c r="C130" s="286"/>
      <c r="D130" s="284"/>
      <c r="E130" s="287"/>
      <c r="F130" s="288"/>
      <c r="G130" s="284"/>
      <c r="H130" s="284"/>
      <c r="I130" s="284"/>
      <c r="J130" s="284"/>
      <c r="K130" s="284"/>
      <c r="L130" s="284"/>
      <c r="M130" s="284"/>
      <c r="N130" s="284"/>
      <c r="O130" s="312"/>
      <c r="P130" s="291"/>
    </row>
    <row r="131" spans="1:16" ht="18.95" customHeight="1">
      <c r="A131" s="284"/>
      <c r="B131" s="313"/>
      <c r="C131" s="286"/>
      <c r="D131" s="284"/>
      <c r="E131" s="287"/>
      <c r="F131" s="288"/>
      <c r="G131" s="284"/>
      <c r="H131" s="284"/>
      <c r="I131" s="284"/>
      <c r="J131" s="284"/>
      <c r="K131" s="284"/>
      <c r="L131" s="284"/>
      <c r="M131" s="284"/>
      <c r="N131" s="284"/>
      <c r="O131" s="312"/>
      <c r="P131" s="291"/>
    </row>
    <row r="132" spans="1:16" ht="18.95" customHeight="1">
      <c r="A132" s="284"/>
      <c r="B132" s="313"/>
      <c r="C132" s="286"/>
      <c r="D132" s="284"/>
      <c r="E132" s="287"/>
      <c r="F132" s="288"/>
      <c r="G132" s="284"/>
      <c r="H132" s="284"/>
      <c r="I132" s="284"/>
      <c r="J132" s="284"/>
      <c r="K132" s="284"/>
      <c r="L132" s="284"/>
      <c r="M132" s="284"/>
      <c r="N132" s="284"/>
      <c r="O132" s="312"/>
      <c r="P132" s="291"/>
    </row>
    <row r="133" spans="1:16" ht="18.95" customHeight="1">
      <c r="A133" s="284"/>
      <c r="B133" s="313"/>
      <c r="C133" s="286"/>
      <c r="D133" s="284"/>
      <c r="E133" s="287"/>
      <c r="F133" s="288"/>
      <c r="G133" s="284"/>
      <c r="H133" s="284"/>
      <c r="I133" s="284"/>
      <c r="J133" s="284"/>
      <c r="K133" s="284"/>
      <c r="L133" s="284"/>
      <c r="M133" s="284"/>
      <c r="N133" s="284"/>
      <c r="O133" s="312"/>
      <c r="P133" s="291"/>
    </row>
    <row r="134" spans="1:16" ht="18.95" customHeight="1">
      <c r="A134" s="284"/>
      <c r="B134" s="313"/>
      <c r="C134" s="286"/>
      <c r="D134" s="284"/>
      <c r="E134" s="287"/>
      <c r="F134" s="288"/>
      <c r="G134" s="284"/>
      <c r="H134" s="284"/>
      <c r="I134" s="284"/>
      <c r="J134" s="284"/>
      <c r="K134" s="284"/>
      <c r="L134" s="284"/>
      <c r="M134" s="284"/>
      <c r="N134" s="284"/>
      <c r="O134" s="312"/>
      <c r="P134" s="291"/>
    </row>
    <row r="135" spans="1:16" ht="18.95" customHeight="1">
      <c r="A135" s="284"/>
      <c r="B135" s="313"/>
      <c r="C135" s="286"/>
      <c r="D135" s="284"/>
      <c r="E135" s="287"/>
      <c r="F135" s="288"/>
      <c r="G135" s="284"/>
      <c r="H135" s="284"/>
      <c r="I135" s="284"/>
      <c r="J135" s="284"/>
      <c r="K135" s="284"/>
      <c r="L135" s="284"/>
      <c r="M135" s="284"/>
      <c r="N135" s="284"/>
      <c r="O135" s="312"/>
      <c r="P135" s="291"/>
    </row>
    <row r="136" spans="1:16" ht="18.95" customHeight="1">
      <c r="A136" s="284"/>
      <c r="B136" s="313"/>
      <c r="C136" s="286"/>
      <c r="D136" s="284"/>
      <c r="E136" s="287"/>
      <c r="F136" s="288"/>
      <c r="G136" s="284"/>
      <c r="H136" s="284"/>
      <c r="I136" s="284"/>
      <c r="J136" s="284"/>
      <c r="K136" s="284"/>
      <c r="L136" s="284"/>
      <c r="M136" s="284"/>
      <c r="N136" s="284"/>
      <c r="O136" s="312"/>
      <c r="P136" s="291"/>
    </row>
    <row r="137" spans="1:16" ht="18.95" customHeight="1">
      <c r="A137" s="284"/>
      <c r="B137" s="313"/>
      <c r="C137" s="286"/>
      <c r="D137" s="284"/>
      <c r="E137" s="287"/>
      <c r="F137" s="288"/>
      <c r="G137" s="284"/>
      <c r="H137" s="284"/>
      <c r="I137" s="284"/>
      <c r="J137" s="284"/>
      <c r="K137" s="284"/>
      <c r="L137" s="284"/>
      <c r="M137" s="284"/>
      <c r="N137" s="284"/>
      <c r="O137" s="312"/>
      <c r="P137" s="291"/>
    </row>
    <row r="138" spans="1:16" ht="18.95" customHeight="1">
      <c r="A138" s="284"/>
      <c r="B138" s="313"/>
      <c r="C138" s="286"/>
      <c r="D138" s="284"/>
      <c r="E138" s="287"/>
      <c r="F138" s="288"/>
      <c r="G138" s="284"/>
      <c r="H138" s="284"/>
      <c r="I138" s="284"/>
      <c r="J138" s="284"/>
      <c r="K138" s="284"/>
      <c r="L138" s="284"/>
      <c r="M138" s="284"/>
      <c r="N138" s="284"/>
      <c r="O138" s="312"/>
      <c r="P138" s="291"/>
    </row>
    <row r="139" spans="1:16" ht="18.95" customHeight="1">
      <c r="A139" s="284"/>
      <c r="B139" s="313"/>
      <c r="C139" s="286"/>
      <c r="D139" s="284"/>
      <c r="E139" s="287"/>
      <c r="F139" s="288"/>
      <c r="G139" s="284"/>
      <c r="H139" s="284"/>
      <c r="I139" s="284"/>
      <c r="J139" s="284"/>
      <c r="K139" s="284"/>
      <c r="L139" s="284"/>
      <c r="M139" s="284"/>
      <c r="N139" s="284"/>
      <c r="O139" s="312"/>
      <c r="P139" s="291"/>
    </row>
    <row r="140" spans="1:16" ht="18.95" customHeight="1">
      <c r="A140" s="284"/>
      <c r="B140" s="313"/>
      <c r="C140" s="286"/>
      <c r="D140" s="284"/>
      <c r="E140" s="287"/>
      <c r="F140" s="288"/>
      <c r="G140" s="284"/>
      <c r="H140" s="284"/>
      <c r="I140" s="284"/>
      <c r="J140" s="284"/>
      <c r="K140" s="284"/>
      <c r="L140" s="284"/>
      <c r="M140" s="284"/>
      <c r="N140" s="284"/>
      <c r="O140" s="312"/>
      <c r="P140" s="291"/>
    </row>
    <row r="141" spans="1:16" ht="18.95" customHeight="1">
      <c r="A141" s="284"/>
      <c r="B141" s="313"/>
      <c r="C141" s="286"/>
      <c r="D141" s="284"/>
      <c r="E141" s="287"/>
      <c r="F141" s="288"/>
      <c r="G141" s="284"/>
      <c r="H141" s="284"/>
      <c r="I141" s="284"/>
      <c r="J141" s="284"/>
      <c r="K141" s="284"/>
      <c r="L141" s="284"/>
      <c r="M141" s="284"/>
      <c r="N141" s="284"/>
      <c r="O141" s="312"/>
      <c r="P141" s="291"/>
    </row>
    <row r="142" spans="1:16" ht="18.95" customHeight="1">
      <c r="A142" s="284"/>
      <c r="B142" s="313"/>
      <c r="C142" s="286"/>
      <c r="D142" s="284"/>
      <c r="E142" s="287"/>
      <c r="F142" s="288"/>
      <c r="G142" s="284"/>
      <c r="H142" s="284"/>
      <c r="I142" s="284"/>
      <c r="J142" s="284"/>
      <c r="K142" s="284"/>
      <c r="L142" s="284"/>
      <c r="M142" s="284"/>
      <c r="N142" s="284"/>
      <c r="O142" s="312"/>
      <c r="P142" s="291"/>
    </row>
    <row r="143" spans="1:16" ht="18.95" customHeight="1">
      <c r="A143" s="314"/>
      <c r="B143" s="315"/>
      <c r="C143" s="316"/>
      <c r="D143" s="314"/>
      <c r="E143" s="317"/>
      <c r="F143" s="318"/>
      <c r="G143" s="314"/>
      <c r="H143" s="314"/>
      <c r="I143" s="314"/>
      <c r="J143" s="314"/>
      <c r="K143" s="314"/>
      <c r="L143" s="314"/>
      <c r="M143" s="314"/>
      <c r="N143" s="314"/>
      <c r="O143" s="319"/>
      <c r="P143" s="291"/>
    </row>
  </sheetData>
  <autoFilter ref="A2:O119"/>
  <mergeCells count="1">
    <mergeCell ref="K1:L1"/>
  </mergeCells>
  <phoneticPr fontId="206" type="noConversion"/>
  <printOptions horizontalCentered="1" gridLines="1"/>
  <pageMargins left="0.15748031496062992" right="0.11811023622047245" top="0.6692913385826772" bottom="0.39370078740157483" header="0.31496062992125984" footer="0.19685039370078741"/>
  <pageSetup paperSize="9" scale="65" orientation="landscape" r:id="rId1"/>
  <headerFooter alignWithMargins="0">
    <oddHeader>&amp;C&amp;"+,굵게"&amp;14- 내 역 서 -</oddHeader>
    <oddFooter>&amp;C&amp;"+,보통"&amp;10&amp;P /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O26"/>
  <sheetViews>
    <sheetView view="pageBreakPreview" topLeftCell="A13" zoomScaleNormal="90" zoomScaleSheetLayoutView="100" workbookViewId="0">
      <selection activeCell="A5" sqref="A5:O6"/>
    </sheetView>
  </sheetViews>
  <sheetFormatPr defaultColWidth="7.88671875" defaultRowHeight="16.5"/>
  <cols>
    <col min="1" max="13" width="7" style="75" customWidth="1"/>
    <col min="14" max="256" width="7.88671875" style="75"/>
    <col min="257" max="269" width="7" style="75" customWidth="1"/>
    <col min="270" max="512" width="7.88671875" style="75"/>
    <col min="513" max="525" width="7" style="75" customWidth="1"/>
    <col min="526" max="768" width="7.88671875" style="75"/>
    <col min="769" max="781" width="7" style="75" customWidth="1"/>
    <col min="782" max="1024" width="7.88671875" style="75"/>
    <col min="1025" max="1037" width="7" style="75" customWidth="1"/>
    <col min="1038" max="1280" width="7.88671875" style="75"/>
    <col min="1281" max="1293" width="7" style="75" customWidth="1"/>
    <col min="1294" max="1536" width="7.88671875" style="75"/>
    <col min="1537" max="1549" width="7" style="75" customWidth="1"/>
    <col min="1550" max="1792" width="7.88671875" style="75"/>
    <col min="1793" max="1805" width="7" style="75" customWidth="1"/>
    <col min="1806" max="2048" width="7.88671875" style="75"/>
    <col min="2049" max="2061" width="7" style="75" customWidth="1"/>
    <col min="2062" max="2304" width="7.88671875" style="75"/>
    <col min="2305" max="2317" width="7" style="75" customWidth="1"/>
    <col min="2318" max="2560" width="7.88671875" style="75"/>
    <col min="2561" max="2573" width="7" style="75" customWidth="1"/>
    <col min="2574" max="2816" width="7.88671875" style="75"/>
    <col min="2817" max="2829" width="7" style="75" customWidth="1"/>
    <col min="2830" max="3072" width="7.88671875" style="75"/>
    <col min="3073" max="3085" width="7" style="75" customWidth="1"/>
    <col min="3086" max="3328" width="7.88671875" style="75"/>
    <col min="3329" max="3341" width="7" style="75" customWidth="1"/>
    <col min="3342" max="3584" width="7.88671875" style="75"/>
    <col min="3585" max="3597" width="7" style="75" customWidth="1"/>
    <col min="3598" max="3840" width="7.88671875" style="75"/>
    <col min="3841" max="3853" width="7" style="75" customWidth="1"/>
    <col min="3854" max="4096" width="7.88671875" style="75"/>
    <col min="4097" max="4109" width="7" style="75" customWidth="1"/>
    <col min="4110" max="4352" width="7.88671875" style="75"/>
    <col min="4353" max="4365" width="7" style="75" customWidth="1"/>
    <col min="4366" max="4608" width="7.88671875" style="75"/>
    <col min="4609" max="4621" width="7" style="75" customWidth="1"/>
    <col min="4622" max="4864" width="7.88671875" style="75"/>
    <col min="4865" max="4877" width="7" style="75" customWidth="1"/>
    <col min="4878" max="5120" width="7.88671875" style="75"/>
    <col min="5121" max="5133" width="7" style="75" customWidth="1"/>
    <col min="5134" max="5376" width="7.88671875" style="75"/>
    <col min="5377" max="5389" width="7" style="75" customWidth="1"/>
    <col min="5390" max="5632" width="7.88671875" style="75"/>
    <col min="5633" max="5645" width="7" style="75" customWidth="1"/>
    <col min="5646" max="5888" width="7.88671875" style="75"/>
    <col min="5889" max="5901" width="7" style="75" customWidth="1"/>
    <col min="5902" max="6144" width="7.88671875" style="75"/>
    <col min="6145" max="6157" width="7" style="75" customWidth="1"/>
    <col min="6158" max="6400" width="7.88671875" style="75"/>
    <col min="6401" max="6413" width="7" style="75" customWidth="1"/>
    <col min="6414" max="6656" width="7.88671875" style="75"/>
    <col min="6657" max="6669" width="7" style="75" customWidth="1"/>
    <col min="6670" max="6912" width="7.88671875" style="75"/>
    <col min="6913" max="6925" width="7" style="75" customWidth="1"/>
    <col min="6926" max="7168" width="7.88671875" style="75"/>
    <col min="7169" max="7181" width="7" style="75" customWidth="1"/>
    <col min="7182" max="7424" width="7.88671875" style="75"/>
    <col min="7425" max="7437" width="7" style="75" customWidth="1"/>
    <col min="7438" max="7680" width="7.88671875" style="75"/>
    <col min="7681" max="7693" width="7" style="75" customWidth="1"/>
    <col min="7694" max="7936" width="7.88671875" style="75"/>
    <col min="7937" max="7949" width="7" style="75" customWidth="1"/>
    <col min="7950" max="8192" width="7.88671875" style="75"/>
    <col min="8193" max="8205" width="7" style="75" customWidth="1"/>
    <col min="8206" max="8448" width="7.88671875" style="75"/>
    <col min="8449" max="8461" width="7" style="75" customWidth="1"/>
    <col min="8462" max="8704" width="7.88671875" style="75"/>
    <col min="8705" max="8717" width="7" style="75" customWidth="1"/>
    <col min="8718" max="8960" width="7.88671875" style="75"/>
    <col min="8961" max="8973" width="7" style="75" customWidth="1"/>
    <col min="8974" max="9216" width="7.88671875" style="75"/>
    <col min="9217" max="9229" width="7" style="75" customWidth="1"/>
    <col min="9230" max="9472" width="7.88671875" style="75"/>
    <col min="9473" max="9485" width="7" style="75" customWidth="1"/>
    <col min="9486" max="9728" width="7.88671875" style="75"/>
    <col min="9729" max="9741" width="7" style="75" customWidth="1"/>
    <col min="9742" max="9984" width="7.88671875" style="75"/>
    <col min="9985" max="9997" width="7" style="75" customWidth="1"/>
    <col min="9998" max="10240" width="7.88671875" style="75"/>
    <col min="10241" max="10253" width="7" style="75" customWidth="1"/>
    <col min="10254" max="10496" width="7.88671875" style="75"/>
    <col min="10497" max="10509" width="7" style="75" customWidth="1"/>
    <col min="10510" max="10752" width="7.88671875" style="75"/>
    <col min="10753" max="10765" width="7" style="75" customWidth="1"/>
    <col min="10766" max="11008" width="7.88671875" style="75"/>
    <col min="11009" max="11021" width="7" style="75" customWidth="1"/>
    <col min="11022" max="11264" width="7.88671875" style="75"/>
    <col min="11265" max="11277" width="7" style="75" customWidth="1"/>
    <col min="11278" max="11520" width="7.88671875" style="75"/>
    <col min="11521" max="11533" width="7" style="75" customWidth="1"/>
    <col min="11534" max="11776" width="7.88671875" style="75"/>
    <col min="11777" max="11789" width="7" style="75" customWidth="1"/>
    <col min="11790" max="12032" width="7.88671875" style="75"/>
    <col min="12033" max="12045" width="7" style="75" customWidth="1"/>
    <col min="12046" max="12288" width="7.88671875" style="75"/>
    <col min="12289" max="12301" width="7" style="75" customWidth="1"/>
    <col min="12302" max="12544" width="7.88671875" style="75"/>
    <col min="12545" max="12557" width="7" style="75" customWidth="1"/>
    <col min="12558" max="12800" width="7.88671875" style="75"/>
    <col min="12801" max="12813" width="7" style="75" customWidth="1"/>
    <col min="12814" max="13056" width="7.88671875" style="75"/>
    <col min="13057" max="13069" width="7" style="75" customWidth="1"/>
    <col min="13070" max="13312" width="7.88671875" style="75"/>
    <col min="13313" max="13325" width="7" style="75" customWidth="1"/>
    <col min="13326" max="13568" width="7.88671875" style="75"/>
    <col min="13569" max="13581" width="7" style="75" customWidth="1"/>
    <col min="13582" max="13824" width="7.88671875" style="75"/>
    <col min="13825" max="13837" width="7" style="75" customWidth="1"/>
    <col min="13838" max="14080" width="7.88671875" style="75"/>
    <col min="14081" max="14093" width="7" style="75" customWidth="1"/>
    <col min="14094" max="14336" width="7.88671875" style="75"/>
    <col min="14337" max="14349" width="7" style="75" customWidth="1"/>
    <col min="14350" max="14592" width="7.88671875" style="75"/>
    <col min="14593" max="14605" width="7" style="75" customWidth="1"/>
    <col min="14606" max="14848" width="7.88671875" style="75"/>
    <col min="14849" max="14861" width="7" style="75" customWidth="1"/>
    <col min="14862" max="15104" width="7.88671875" style="75"/>
    <col min="15105" max="15117" width="7" style="75" customWidth="1"/>
    <col min="15118" max="15360" width="7.88671875" style="75"/>
    <col min="15361" max="15373" width="7" style="75" customWidth="1"/>
    <col min="15374" max="15616" width="7.88671875" style="75"/>
    <col min="15617" max="15629" width="7" style="75" customWidth="1"/>
    <col min="15630" max="15872" width="7.88671875" style="75"/>
    <col min="15873" max="15885" width="7" style="75" customWidth="1"/>
    <col min="15886" max="16128" width="7.88671875" style="75"/>
    <col min="16129" max="16141" width="7" style="75" customWidth="1"/>
    <col min="16142" max="16384" width="7.88671875" style="75"/>
  </cols>
  <sheetData>
    <row r="5" spans="1:15" ht="16.5" customHeight="1">
      <c r="A5" s="389" t="s">
        <v>800</v>
      </c>
      <c r="B5" s="389"/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</row>
    <row r="6" spans="1:15" ht="16.5" customHeight="1">
      <c r="A6" s="389"/>
      <c r="B6" s="389"/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</row>
    <row r="7" spans="1:15">
      <c r="A7" s="390" t="s">
        <v>407</v>
      </c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</row>
    <row r="8" spans="1:15">
      <c r="A8" s="390"/>
      <c r="B8" s="390"/>
      <c r="C8" s="390"/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0"/>
      <c r="O8" s="390"/>
    </row>
    <row r="17" spans="1:13">
      <c r="A17" s="388"/>
      <c r="B17" s="388"/>
      <c r="C17" s="388"/>
      <c r="D17" s="388"/>
      <c r="E17" s="388"/>
      <c r="F17" s="388"/>
      <c r="G17" s="388"/>
      <c r="H17" s="388"/>
      <c r="I17" s="388"/>
      <c r="J17" s="388"/>
      <c r="K17" s="388"/>
      <c r="L17" s="388"/>
      <c r="M17" s="388"/>
    </row>
    <row r="18" spans="1:13">
      <c r="A18" s="388"/>
      <c r="B18" s="388"/>
      <c r="C18" s="388"/>
      <c r="D18" s="388"/>
      <c r="E18" s="388"/>
      <c r="F18" s="388"/>
      <c r="G18" s="388"/>
      <c r="H18" s="388"/>
      <c r="I18" s="388"/>
      <c r="J18" s="388"/>
      <c r="K18" s="388"/>
      <c r="L18" s="388"/>
      <c r="M18" s="388"/>
    </row>
    <row r="19" spans="1:13">
      <c r="A19" s="388"/>
      <c r="B19" s="388"/>
      <c r="C19" s="388"/>
      <c r="D19" s="388"/>
      <c r="E19" s="388"/>
      <c r="F19" s="388"/>
      <c r="G19" s="388"/>
      <c r="H19" s="388"/>
      <c r="I19" s="388"/>
      <c r="J19" s="388"/>
      <c r="K19" s="388"/>
      <c r="L19" s="388"/>
      <c r="M19" s="388"/>
    </row>
    <row r="20" spans="1:13">
      <c r="A20" s="388"/>
      <c r="B20" s="388"/>
      <c r="C20" s="388"/>
      <c r="D20" s="388"/>
      <c r="E20" s="388"/>
      <c r="F20" s="388"/>
      <c r="G20" s="388"/>
      <c r="H20" s="388"/>
      <c r="I20" s="388"/>
      <c r="J20" s="388"/>
      <c r="K20" s="388"/>
      <c r="L20" s="388"/>
      <c r="M20" s="388"/>
    </row>
    <row r="21" spans="1:13">
      <c r="A21" s="388"/>
      <c r="B21" s="388"/>
      <c r="C21" s="388"/>
      <c r="D21" s="388"/>
      <c r="E21" s="388"/>
      <c r="F21" s="388"/>
      <c r="G21" s="388"/>
      <c r="H21" s="388"/>
      <c r="I21" s="388"/>
      <c r="J21" s="388"/>
      <c r="K21" s="388"/>
      <c r="L21" s="388"/>
      <c r="M21" s="388"/>
    </row>
    <row r="22" spans="1:13">
      <c r="A22" s="388"/>
      <c r="B22" s="388"/>
      <c r="C22" s="388"/>
      <c r="D22" s="388"/>
      <c r="E22" s="388"/>
      <c r="F22" s="388"/>
      <c r="G22" s="388"/>
      <c r="H22" s="388"/>
      <c r="I22" s="388"/>
      <c r="J22" s="388"/>
      <c r="K22" s="388"/>
      <c r="L22" s="388"/>
      <c r="M22" s="388"/>
    </row>
    <row r="23" spans="1:13">
      <c r="A23" s="388"/>
      <c r="B23" s="388"/>
      <c r="C23" s="388"/>
      <c r="D23" s="388"/>
      <c r="E23" s="388"/>
      <c r="F23" s="388"/>
      <c r="G23" s="388"/>
      <c r="H23" s="388"/>
      <c r="I23" s="388"/>
      <c r="J23" s="388"/>
      <c r="K23" s="388"/>
      <c r="L23" s="388"/>
      <c r="M23" s="388"/>
    </row>
    <row r="24" spans="1:13">
      <c r="A24" s="388"/>
      <c r="B24" s="388"/>
      <c r="C24" s="388"/>
      <c r="D24" s="388"/>
      <c r="E24" s="388"/>
      <c r="F24" s="388"/>
      <c r="G24" s="388"/>
      <c r="H24" s="388"/>
      <c r="I24" s="388"/>
      <c r="J24" s="388"/>
      <c r="K24" s="388"/>
      <c r="L24" s="388"/>
      <c r="M24" s="388"/>
    </row>
    <row r="25" spans="1:13">
      <c r="A25" s="388"/>
      <c r="B25" s="388"/>
      <c r="C25" s="388"/>
      <c r="D25" s="388"/>
      <c r="E25" s="388"/>
      <c r="F25" s="388"/>
      <c r="G25" s="388"/>
      <c r="H25" s="388"/>
      <c r="I25" s="388"/>
      <c r="J25" s="388"/>
      <c r="K25" s="388"/>
      <c r="L25" s="388"/>
      <c r="M25" s="388"/>
    </row>
    <row r="26" spans="1:13">
      <c r="A26" s="388"/>
      <c r="B26" s="388"/>
      <c r="C26" s="388"/>
      <c r="D26" s="388"/>
      <c r="E26" s="388"/>
      <c r="F26" s="388"/>
      <c r="G26" s="388"/>
      <c r="H26" s="388"/>
      <c r="I26" s="388"/>
      <c r="J26" s="388"/>
      <c r="K26" s="388"/>
      <c r="L26" s="388"/>
      <c r="M26" s="388"/>
    </row>
  </sheetData>
  <mergeCells count="7">
    <mergeCell ref="A25:M26"/>
    <mergeCell ref="A5:O6"/>
    <mergeCell ref="A7:O8"/>
    <mergeCell ref="A17:M18"/>
    <mergeCell ref="A19:M20"/>
    <mergeCell ref="A21:M22"/>
    <mergeCell ref="A23:M24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X131"/>
  <sheetViews>
    <sheetView view="pageBreakPreview" zoomScale="76" zoomScaleSheetLayoutView="76" workbookViewId="0">
      <pane xSplit="6" ySplit="2" topLeftCell="G84" activePane="bottomRight" state="frozen"/>
      <selection pane="topRight" activeCell="G1" sqref="G1"/>
      <selection pane="bottomLeft" activeCell="A3" sqref="A3"/>
      <selection pane="bottomRight" activeCell="C105" sqref="C105"/>
    </sheetView>
  </sheetViews>
  <sheetFormatPr defaultRowHeight="18.95" customHeight="1"/>
  <cols>
    <col min="1" max="1" width="4.88671875" style="236" customWidth="1"/>
    <col min="2" max="2" width="24.21875" style="237" customWidth="1"/>
    <col min="3" max="3" width="44.77734375" style="238" customWidth="1"/>
    <col min="4" max="4" width="7.6640625" style="236" customWidth="1"/>
    <col min="5" max="5" width="5.88671875" style="239" customWidth="1"/>
    <col min="6" max="6" width="9" style="240" customWidth="1"/>
    <col min="7" max="7" width="59.88671875" style="240" customWidth="1"/>
    <col min="8" max="8" width="8.5546875" style="193" customWidth="1"/>
    <col min="9" max="9" width="3.21875" style="193" customWidth="1"/>
    <col min="10" max="10" width="8.5546875" style="296" customWidth="1"/>
    <col min="11" max="11" width="11.6640625" style="301" bestFit="1" customWidth="1"/>
    <col min="12" max="12" width="11.33203125" style="301" bestFit="1" customWidth="1"/>
    <col min="13" max="13" width="11.33203125" style="301" customWidth="1"/>
    <col min="14" max="14" width="13.6640625" style="275" customWidth="1"/>
    <col min="15" max="15" width="11" style="267" bestFit="1" customWidth="1"/>
    <col min="16" max="16" width="8.6640625" style="268"/>
    <col min="17" max="17" width="9.33203125" style="269" bestFit="1" customWidth="1"/>
    <col min="18" max="18" width="12.5546875" style="269" customWidth="1"/>
    <col min="19" max="19" width="17.33203125" style="267" customWidth="1"/>
    <col min="20" max="21" width="8.6640625" style="183"/>
    <col min="22" max="22" width="12.109375" style="183" customWidth="1"/>
    <col min="23" max="255" width="8.6640625" style="183"/>
    <col min="256" max="256" width="5.77734375" style="183" customWidth="1"/>
    <col min="257" max="258" width="25.77734375" style="183" customWidth="1"/>
    <col min="259" max="259" width="7.77734375" style="183" customWidth="1"/>
    <col min="260" max="260" width="5.77734375" style="183" customWidth="1"/>
    <col min="261" max="261" width="9.77734375" style="183" customWidth="1"/>
    <col min="262" max="262" width="10.77734375" style="183" customWidth="1"/>
    <col min="263" max="263" width="11.77734375" style="183" customWidth="1"/>
    <col min="264" max="264" width="10.77734375" style="183" customWidth="1"/>
    <col min="265" max="266" width="11.77734375" style="183" customWidth="1"/>
    <col min="267" max="267" width="13.77734375" style="183" customWidth="1"/>
    <col min="268" max="268" width="8.77734375" style="183" customWidth="1"/>
    <col min="269" max="511" width="8.6640625" style="183"/>
    <col min="512" max="512" width="5.77734375" style="183" customWidth="1"/>
    <col min="513" max="514" width="25.77734375" style="183" customWidth="1"/>
    <col min="515" max="515" width="7.77734375" style="183" customWidth="1"/>
    <col min="516" max="516" width="5.77734375" style="183" customWidth="1"/>
    <col min="517" max="517" width="9.77734375" style="183" customWidth="1"/>
    <col min="518" max="518" width="10.77734375" style="183" customWidth="1"/>
    <col min="519" max="519" width="11.77734375" style="183" customWidth="1"/>
    <col min="520" max="520" width="10.77734375" style="183" customWidth="1"/>
    <col min="521" max="522" width="11.77734375" style="183" customWidth="1"/>
    <col min="523" max="523" width="13.77734375" style="183" customWidth="1"/>
    <col min="524" max="524" width="8.77734375" style="183" customWidth="1"/>
    <col min="525" max="767" width="8.6640625" style="183"/>
    <col min="768" max="768" width="5.77734375" style="183" customWidth="1"/>
    <col min="769" max="770" width="25.77734375" style="183" customWidth="1"/>
    <col min="771" max="771" width="7.77734375" style="183" customWidth="1"/>
    <col min="772" max="772" width="5.77734375" style="183" customWidth="1"/>
    <col min="773" max="773" width="9.77734375" style="183" customWidth="1"/>
    <col min="774" max="774" width="10.77734375" style="183" customWidth="1"/>
    <col min="775" max="775" width="11.77734375" style="183" customWidth="1"/>
    <col min="776" max="776" width="10.77734375" style="183" customWidth="1"/>
    <col min="777" max="778" width="11.77734375" style="183" customWidth="1"/>
    <col min="779" max="779" width="13.77734375" style="183" customWidth="1"/>
    <col min="780" max="780" width="8.77734375" style="183" customWidth="1"/>
    <col min="781" max="1023" width="8.6640625" style="183"/>
    <col min="1024" max="1024" width="5.77734375" style="183" customWidth="1"/>
    <col min="1025" max="1026" width="25.77734375" style="183" customWidth="1"/>
    <col min="1027" max="1027" width="7.77734375" style="183" customWidth="1"/>
    <col min="1028" max="1028" width="5.77734375" style="183" customWidth="1"/>
    <col min="1029" max="1029" width="9.77734375" style="183" customWidth="1"/>
    <col min="1030" max="1030" width="10.77734375" style="183" customWidth="1"/>
    <col min="1031" max="1031" width="11.77734375" style="183" customWidth="1"/>
    <col min="1032" max="1032" width="10.77734375" style="183" customWidth="1"/>
    <col min="1033" max="1034" width="11.77734375" style="183" customWidth="1"/>
    <col min="1035" max="1035" width="13.77734375" style="183" customWidth="1"/>
    <col min="1036" max="1036" width="8.77734375" style="183" customWidth="1"/>
    <col min="1037" max="1279" width="8.6640625" style="183"/>
    <col min="1280" max="1280" width="5.77734375" style="183" customWidth="1"/>
    <col min="1281" max="1282" width="25.77734375" style="183" customWidth="1"/>
    <col min="1283" max="1283" width="7.77734375" style="183" customWidth="1"/>
    <col min="1284" max="1284" width="5.77734375" style="183" customWidth="1"/>
    <col min="1285" max="1285" width="9.77734375" style="183" customWidth="1"/>
    <col min="1286" max="1286" width="10.77734375" style="183" customWidth="1"/>
    <col min="1287" max="1287" width="11.77734375" style="183" customWidth="1"/>
    <col min="1288" max="1288" width="10.77734375" style="183" customWidth="1"/>
    <col min="1289" max="1290" width="11.77734375" style="183" customWidth="1"/>
    <col min="1291" max="1291" width="13.77734375" style="183" customWidth="1"/>
    <col min="1292" max="1292" width="8.77734375" style="183" customWidth="1"/>
    <col min="1293" max="1535" width="8.6640625" style="183"/>
    <col min="1536" max="1536" width="5.77734375" style="183" customWidth="1"/>
    <col min="1537" max="1538" width="25.77734375" style="183" customWidth="1"/>
    <col min="1539" max="1539" width="7.77734375" style="183" customWidth="1"/>
    <col min="1540" max="1540" width="5.77734375" style="183" customWidth="1"/>
    <col min="1541" max="1541" width="9.77734375" style="183" customWidth="1"/>
    <col min="1542" max="1542" width="10.77734375" style="183" customWidth="1"/>
    <col min="1543" max="1543" width="11.77734375" style="183" customWidth="1"/>
    <col min="1544" max="1544" width="10.77734375" style="183" customWidth="1"/>
    <col min="1545" max="1546" width="11.77734375" style="183" customWidth="1"/>
    <col min="1547" max="1547" width="13.77734375" style="183" customWidth="1"/>
    <col min="1548" max="1548" width="8.77734375" style="183" customWidth="1"/>
    <col min="1549" max="1791" width="8.6640625" style="183"/>
    <col min="1792" max="1792" width="5.77734375" style="183" customWidth="1"/>
    <col min="1793" max="1794" width="25.77734375" style="183" customWidth="1"/>
    <col min="1795" max="1795" width="7.77734375" style="183" customWidth="1"/>
    <col min="1796" max="1796" width="5.77734375" style="183" customWidth="1"/>
    <col min="1797" max="1797" width="9.77734375" style="183" customWidth="1"/>
    <col min="1798" max="1798" width="10.77734375" style="183" customWidth="1"/>
    <col min="1799" max="1799" width="11.77734375" style="183" customWidth="1"/>
    <col min="1800" max="1800" width="10.77734375" style="183" customWidth="1"/>
    <col min="1801" max="1802" width="11.77734375" style="183" customWidth="1"/>
    <col min="1803" max="1803" width="13.77734375" style="183" customWidth="1"/>
    <col min="1804" max="1804" width="8.77734375" style="183" customWidth="1"/>
    <col min="1805" max="2047" width="8.6640625" style="183"/>
    <col min="2048" max="2048" width="5.77734375" style="183" customWidth="1"/>
    <col min="2049" max="2050" width="25.77734375" style="183" customWidth="1"/>
    <col min="2051" max="2051" width="7.77734375" style="183" customWidth="1"/>
    <col min="2052" max="2052" width="5.77734375" style="183" customWidth="1"/>
    <col min="2053" max="2053" width="9.77734375" style="183" customWidth="1"/>
    <col min="2054" max="2054" width="10.77734375" style="183" customWidth="1"/>
    <col min="2055" max="2055" width="11.77734375" style="183" customWidth="1"/>
    <col min="2056" max="2056" width="10.77734375" style="183" customWidth="1"/>
    <col min="2057" max="2058" width="11.77734375" style="183" customWidth="1"/>
    <col min="2059" max="2059" width="13.77734375" style="183" customWidth="1"/>
    <col min="2060" max="2060" width="8.77734375" style="183" customWidth="1"/>
    <col min="2061" max="2303" width="8.6640625" style="183"/>
    <col min="2304" max="2304" width="5.77734375" style="183" customWidth="1"/>
    <col min="2305" max="2306" width="25.77734375" style="183" customWidth="1"/>
    <col min="2307" max="2307" width="7.77734375" style="183" customWidth="1"/>
    <col min="2308" max="2308" width="5.77734375" style="183" customWidth="1"/>
    <col min="2309" max="2309" width="9.77734375" style="183" customWidth="1"/>
    <col min="2310" max="2310" width="10.77734375" style="183" customWidth="1"/>
    <col min="2311" max="2311" width="11.77734375" style="183" customWidth="1"/>
    <col min="2312" max="2312" width="10.77734375" style="183" customWidth="1"/>
    <col min="2313" max="2314" width="11.77734375" style="183" customWidth="1"/>
    <col min="2315" max="2315" width="13.77734375" style="183" customWidth="1"/>
    <col min="2316" max="2316" width="8.77734375" style="183" customWidth="1"/>
    <col min="2317" max="2559" width="8.6640625" style="183"/>
    <col min="2560" max="2560" width="5.77734375" style="183" customWidth="1"/>
    <col min="2561" max="2562" width="25.77734375" style="183" customWidth="1"/>
    <col min="2563" max="2563" width="7.77734375" style="183" customWidth="1"/>
    <col min="2564" max="2564" width="5.77734375" style="183" customWidth="1"/>
    <col min="2565" max="2565" width="9.77734375" style="183" customWidth="1"/>
    <col min="2566" max="2566" width="10.77734375" style="183" customWidth="1"/>
    <col min="2567" max="2567" width="11.77734375" style="183" customWidth="1"/>
    <col min="2568" max="2568" width="10.77734375" style="183" customWidth="1"/>
    <col min="2569" max="2570" width="11.77734375" style="183" customWidth="1"/>
    <col min="2571" max="2571" width="13.77734375" style="183" customWidth="1"/>
    <col min="2572" max="2572" width="8.77734375" style="183" customWidth="1"/>
    <col min="2573" max="2815" width="8.6640625" style="183"/>
    <col min="2816" max="2816" width="5.77734375" style="183" customWidth="1"/>
    <col min="2817" max="2818" width="25.77734375" style="183" customWidth="1"/>
    <col min="2819" max="2819" width="7.77734375" style="183" customWidth="1"/>
    <col min="2820" max="2820" width="5.77734375" style="183" customWidth="1"/>
    <col min="2821" max="2821" width="9.77734375" style="183" customWidth="1"/>
    <col min="2822" max="2822" width="10.77734375" style="183" customWidth="1"/>
    <col min="2823" max="2823" width="11.77734375" style="183" customWidth="1"/>
    <col min="2824" max="2824" width="10.77734375" style="183" customWidth="1"/>
    <col min="2825" max="2826" width="11.77734375" style="183" customWidth="1"/>
    <col min="2827" max="2827" width="13.77734375" style="183" customWidth="1"/>
    <col min="2828" max="2828" width="8.77734375" style="183" customWidth="1"/>
    <col min="2829" max="3071" width="8.6640625" style="183"/>
    <col min="3072" max="3072" width="5.77734375" style="183" customWidth="1"/>
    <col min="3073" max="3074" width="25.77734375" style="183" customWidth="1"/>
    <col min="3075" max="3075" width="7.77734375" style="183" customWidth="1"/>
    <col min="3076" max="3076" width="5.77734375" style="183" customWidth="1"/>
    <col min="3077" max="3077" width="9.77734375" style="183" customWidth="1"/>
    <col min="3078" max="3078" width="10.77734375" style="183" customWidth="1"/>
    <col min="3079" max="3079" width="11.77734375" style="183" customWidth="1"/>
    <col min="3080" max="3080" width="10.77734375" style="183" customWidth="1"/>
    <col min="3081" max="3082" width="11.77734375" style="183" customWidth="1"/>
    <col min="3083" max="3083" width="13.77734375" style="183" customWidth="1"/>
    <col min="3084" max="3084" width="8.77734375" style="183" customWidth="1"/>
    <col min="3085" max="3327" width="8.6640625" style="183"/>
    <col min="3328" max="3328" width="5.77734375" style="183" customWidth="1"/>
    <col min="3329" max="3330" width="25.77734375" style="183" customWidth="1"/>
    <col min="3331" max="3331" width="7.77734375" style="183" customWidth="1"/>
    <col min="3332" max="3332" width="5.77734375" style="183" customWidth="1"/>
    <col min="3333" max="3333" width="9.77734375" style="183" customWidth="1"/>
    <col min="3334" max="3334" width="10.77734375" style="183" customWidth="1"/>
    <col min="3335" max="3335" width="11.77734375" style="183" customWidth="1"/>
    <col min="3336" max="3336" width="10.77734375" style="183" customWidth="1"/>
    <col min="3337" max="3338" width="11.77734375" style="183" customWidth="1"/>
    <col min="3339" max="3339" width="13.77734375" style="183" customWidth="1"/>
    <col min="3340" max="3340" width="8.77734375" style="183" customWidth="1"/>
    <col min="3341" max="3583" width="8.6640625" style="183"/>
    <col min="3584" max="3584" width="5.77734375" style="183" customWidth="1"/>
    <col min="3585" max="3586" width="25.77734375" style="183" customWidth="1"/>
    <col min="3587" max="3587" width="7.77734375" style="183" customWidth="1"/>
    <col min="3588" max="3588" width="5.77734375" style="183" customWidth="1"/>
    <col min="3589" max="3589" width="9.77734375" style="183" customWidth="1"/>
    <col min="3590" max="3590" width="10.77734375" style="183" customWidth="1"/>
    <col min="3591" max="3591" width="11.77734375" style="183" customWidth="1"/>
    <col min="3592" max="3592" width="10.77734375" style="183" customWidth="1"/>
    <col min="3593" max="3594" width="11.77734375" style="183" customWidth="1"/>
    <col min="3595" max="3595" width="13.77734375" style="183" customWidth="1"/>
    <col min="3596" max="3596" width="8.77734375" style="183" customWidth="1"/>
    <col min="3597" max="3839" width="8.6640625" style="183"/>
    <col min="3840" max="3840" width="5.77734375" style="183" customWidth="1"/>
    <col min="3841" max="3842" width="25.77734375" style="183" customWidth="1"/>
    <col min="3843" max="3843" width="7.77734375" style="183" customWidth="1"/>
    <col min="3844" max="3844" width="5.77734375" style="183" customWidth="1"/>
    <col min="3845" max="3845" width="9.77734375" style="183" customWidth="1"/>
    <col min="3846" max="3846" width="10.77734375" style="183" customWidth="1"/>
    <col min="3847" max="3847" width="11.77734375" style="183" customWidth="1"/>
    <col min="3848" max="3848" width="10.77734375" style="183" customWidth="1"/>
    <col min="3849" max="3850" width="11.77734375" style="183" customWidth="1"/>
    <col min="3851" max="3851" width="13.77734375" style="183" customWidth="1"/>
    <col min="3852" max="3852" width="8.77734375" style="183" customWidth="1"/>
    <col min="3853" max="4095" width="8.6640625" style="183"/>
    <col min="4096" max="4096" width="5.77734375" style="183" customWidth="1"/>
    <col min="4097" max="4098" width="25.77734375" style="183" customWidth="1"/>
    <col min="4099" max="4099" width="7.77734375" style="183" customWidth="1"/>
    <col min="4100" max="4100" width="5.77734375" style="183" customWidth="1"/>
    <col min="4101" max="4101" width="9.77734375" style="183" customWidth="1"/>
    <col min="4102" max="4102" width="10.77734375" style="183" customWidth="1"/>
    <col min="4103" max="4103" width="11.77734375" style="183" customWidth="1"/>
    <col min="4104" max="4104" width="10.77734375" style="183" customWidth="1"/>
    <col min="4105" max="4106" width="11.77734375" style="183" customWidth="1"/>
    <col min="4107" max="4107" width="13.77734375" style="183" customWidth="1"/>
    <col min="4108" max="4108" width="8.77734375" style="183" customWidth="1"/>
    <col min="4109" max="4351" width="8.6640625" style="183"/>
    <col min="4352" max="4352" width="5.77734375" style="183" customWidth="1"/>
    <col min="4353" max="4354" width="25.77734375" style="183" customWidth="1"/>
    <col min="4355" max="4355" width="7.77734375" style="183" customWidth="1"/>
    <col min="4356" max="4356" width="5.77734375" style="183" customWidth="1"/>
    <col min="4357" max="4357" width="9.77734375" style="183" customWidth="1"/>
    <col min="4358" max="4358" width="10.77734375" style="183" customWidth="1"/>
    <col min="4359" max="4359" width="11.77734375" style="183" customWidth="1"/>
    <col min="4360" max="4360" width="10.77734375" style="183" customWidth="1"/>
    <col min="4361" max="4362" width="11.77734375" style="183" customWidth="1"/>
    <col min="4363" max="4363" width="13.77734375" style="183" customWidth="1"/>
    <col min="4364" max="4364" width="8.77734375" style="183" customWidth="1"/>
    <col min="4365" max="4607" width="8.6640625" style="183"/>
    <col min="4608" max="4608" width="5.77734375" style="183" customWidth="1"/>
    <col min="4609" max="4610" width="25.77734375" style="183" customWidth="1"/>
    <col min="4611" max="4611" width="7.77734375" style="183" customWidth="1"/>
    <col min="4612" max="4612" width="5.77734375" style="183" customWidth="1"/>
    <col min="4613" max="4613" width="9.77734375" style="183" customWidth="1"/>
    <col min="4614" max="4614" width="10.77734375" style="183" customWidth="1"/>
    <col min="4615" max="4615" width="11.77734375" style="183" customWidth="1"/>
    <col min="4616" max="4616" width="10.77734375" style="183" customWidth="1"/>
    <col min="4617" max="4618" width="11.77734375" style="183" customWidth="1"/>
    <col min="4619" max="4619" width="13.77734375" style="183" customWidth="1"/>
    <col min="4620" max="4620" width="8.77734375" style="183" customWidth="1"/>
    <col min="4621" max="4863" width="8.6640625" style="183"/>
    <col min="4864" max="4864" width="5.77734375" style="183" customWidth="1"/>
    <col min="4865" max="4866" width="25.77734375" style="183" customWidth="1"/>
    <col min="4867" max="4867" width="7.77734375" style="183" customWidth="1"/>
    <col min="4868" max="4868" width="5.77734375" style="183" customWidth="1"/>
    <col min="4869" max="4869" width="9.77734375" style="183" customWidth="1"/>
    <col min="4870" max="4870" width="10.77734375" style="183" customWidth="1"/>
    <col min="4871" max="4871" width="11.77734375" style="183" customWidth="1"/>
    <col min="4872" max="4872" width="10.77734375" style="183" customWidth="1"/>
    <col min="4873" max="4874" width="11.77734375" style="183" customWidth="1"/>
    <col min="4875" max="4875" width="13.77734375" style="183" customWidth="1"/>
    <col min="4876" max="4876" width="8.77734375" style="183" customWidth="1"/>
    <col min="4877" max="5119" width="8.6640625" style="183"/>
    <col min="5120" max="5120" width="5.77734375" style="183" customWidth="1"/>
    <col min="5121" max="5122" width="25.77734375" style="183" customWidth="1"/>
    <col min="5123" max="5123" width="7.77734375" style="183" customWidth="1"/>
    <col min="5124" max="5124" width="5.77734375" style="183" customWidth="1"/>
    <col min="5125" max="5125" width="9.77734375" style="183" customWidth="1"/>
    <col min="5126" max="5126" width="10.77734375" style="183" customWidth="1"/>
    <col min="5127" max="5127" width="11.77734375" style="183" customWidth="1"/>
    <col min="5128" max="5128" width="10.77734375" style="183" customWidth="1"/>
    <col min="5129" max="5130" width="11.77734375" style="183" customWidth="1"/>
    <col min="5131" max="5131" width="13.77734375" style="183" customWidth="1"/>
    <col min="5132" max="5132" width="8.77734375" style="183" customWidth="1"/>
    <col min="5133" max="5375" width="8.6640625" style="183"/>
    <col min="5376" max="5376" width="5.77734375" style="183" customWidth="1"/>
    <col min="5377" max="5378" width="25.77734375" style="183" customWidth="1"/>
    <col min="5379" max="5379" width="7.77734375" style="183" customWidth="1"/>
    <col min="5380" max="5380" width="5.77734375" style="183" customWidth="1"/>
    <col min="5381" max="5381" width="9.77734375" style="183" customWidth="1"/>
    <col min="5382" max="5382" width="10.77734375" style="183" customWidth="1"/>
    <col min="5383" max="5383" width="11.77734375" style="183" customWidth="1"/>
    <col min="5384" max="5384" width="10.77734375" style="183" customWidth="1"/>
    <col min="5385" max="5386" width="11.77734375" style="183" customWidth="1"/>
    <col min="5387" max="5387" width="13.77734375" style="183" customWidth="1"/>
    <col min="5388" max="5388" width="8.77734375" style="183" customWidth="1"/>
    <col min="5389" max="5631" width="8.6640625" style="183"/>
    <col min="5632" max="5632" width="5.77734375" style="183" customWidth="1"/>
    <col min="5633" max="5634" width="25.77734375" style="183" customWidth="1"/>
    <col min="5635" max="5635" width="7.77734375" style="183" customWidth="1"/>
    <col min="5636" max="5636" width="5.77734375" style="183" customWidth="1"/>
    <col min="5637" max="5637" width="9.77734375" style="183" customWidth="1"/>
    <col min="5638" max="5638" width="10.77734375" style="183" customWidth="1"/>
    <col min="5639" max="5639" width="11.77734375" style="183" customWidth="1"/>
    <col min="5640" max="5640" width="10.77734375" style="183" customWidth="1"/>
    <col min="5641" max="5642" width="11.77734375" style="183" customWidth="1"/>
    <col min="5643" max="5643" width="13.77734375" style="183" customWidth="1"/>
    <col min="5644" max="5644" width="8.77734375" style="183" customWidth="1"/>
    <col min="5645" max="5887" width="8.6640625" style="183"/>
    <col min="5888" max="5888" width="5.77734375" style="183" customWidth="1"/>
    <col min="5889" max="5890" width="25.77734375" style="183" customWidth="1"/>
    <col min="5891" max="5891" width="7.77734375" style="183" customWidth="1"/>
    <col min="5892" max="5892" width="5.77734375" style="183" customWidth="1"/>
    <col min="5893" max="5893" width="9.77734375" style="183" customWidth="1"/>
    <col min="5894" max="5894" width="10.77734375" style="183" customWidth="1"/>
    <col min="5895" max="5895" width="11.77734375" style="183" customWidth="1"/>
    <col min="5896" max="5896" width="10.77734375" style="183" customWidth="1"/>
    <col min="5897" max="5898" width="11.77734375" style="183" customWidth="1"/>
    <col min="5899" max="5899" width="13.77734375" style="183" customWidth="1"/>
    <col min="5900" max="5900" width="8.77734375" style="183" customWidth="1"/>
    <col min="5901" max="6143" width="8.6640625" style="183"/>
    <col min="6144" max="6144" width="5.77734375" style="183" customWidth="1"/>
    <col min="6145" max="6146" width="25.77734375" style="183" customWidth="1"/>
    <col min="6147" max="6147" width="7.77734375" style="183" customWidth="1"/>
    <col min="6148" max="6148" width="5.77734375" style="183" customWidth="1"/>
    <col min="6149" max="6149" width="9.77734375" style="183" customWidth="1"/>
    <col min="6150" max="6150" width="10.77734375" style="183" customWidth="1"/>
    <col min="6151" max="6151" width="11.77734375" style="183" customWidth="1"/>
    <col min="6152" max="6152" width="10.77734375" style="183" customWidth="1"/>
    <col min="6153" max="6154" width="11.77734375" style="183" customWidth="1"/>
    <col min="6155" max="6155" width="13.77734375" style="183" customWidth="1"/>
    <col min="6156" max="6156" width="8.77734375" style="183" customWidth="1"/>
    <col min="6157" max="6399" width="8.6640625" style="183"/>
    <col min="6400" max="6400" width="5.77734375" style="183" customWidth="1"/>
    <col min="6401" max="6402" width="25.77734375" style="183" customWidth="1"/>
    <col min="6403" max="6403" width="7.77734375" style="183" customWidth="1"/>
    <col min="6404" max="6404" width="5.77734375" style="183" customWidth="1"/>
    <col min="6405" max="6405" width="9.77734375" style="183" customWidth="1"/>
    <col min="6406" max="6406" width="10.77734375" style="183" customWidth="1"/>
    <col min="6407" max="6407" width="11.77734375" style="183" customWidth="1"/>
    <col min="6408" max="6408" width="10.77734375" style="183" customWidth="1"/>
    <col min="6409" max="6410" width="11.77734375" style="183" customWidth="1"/>
    <col min="6411" max="6411" width="13.77734375" style="183" customWidth="1"/>
    <col min="6412" max="6412" width="8.77734375" style="183" customWidth="1"/>
    <col min="6413" max="6655" width="8.6640625" style="183"/>
    <col min="6656" max="6656" width="5.77734375" style="183" customWidth="1"/>
    <col min="6657" max="6658" width="25.77734375" style="183" customWidth="1"/>
    <col min="6659" max="6659" width="7.77734375" style="183" customWidth="1"/>
    <col min="6660" max="6660" width="5.77734375" style="183" customWidth="1"/>
    <col min="6661" max="6661" width="9.77734375" style="183" customWidth="1"/>
    <col min="6662" max="6662" width="10.77734375" style="183" customWidth="1"/>
    <col min="6663" max="6663" width="11.77734375" style="183" customWidth="1"/>
    <col min="6664" max="6664" width="10.77734375" style="183" customWidth="1"/>
    <col min="6665" max="6666" width="11.77734375" style="183" customWidth="1"/>
    <col min="6667" max="6667" width="13.77734375" style="183" customWidth="1"/>
    <col min="6668" max="6668" width="8.77734375" style="183" customWidth="1"/>
    <col min="6669" max="6911" width="8.6640625" style="183"/>
    <col min="6912" max="6912" width="5.77734375" style="183" customWidth="1"/>
    <col min="6913" max="6914" width="25.77734375" style="183" customWidth="1"/>
    <col min="6915" max="6915" width="7.77734375" style="183" customWidth="1"/>
    <col min="6916" max="6916" width="5.77734375" style="183" customWidth="1"/>
    <col min="6917" max="6917" width="9.77734375" style="183" customWidth="1"/>
    <col min="6918" max="6918" width="10.77734375" style="183" customWidth="1"/>
    <col min="6919" max="6919" width="11.77734375" style="183" customWidth="1"/>
    <col min="6920" max="6920" width="10.77734375" style="183" customWidth="1"/>
    <col min="6921" max="6922" width="11.77734375" style="183" customWidth="1"/>
    <col min="6923" max="6923" width="13.77734375" style="183" customWidth="1"/>
    <col min="6924" max="6924" width="8.77734375" style="183" customWidth="1"/>
    <col min="6925" max="7167" width="8.6640625" style="183"/>
    <col min="7168" max="7168" width="5.77734375" style="183" customWidth="1"/>
    <col min="7169" max="7170" width="25.77734375" style="183" customWidth="1"/>
    <col min="7171" max="7171" width="7.77734375" style="183" customWidth="1"/>
    <col min="7172" max="7172" width="5.77734375" style="183" customWidth="1"/>
    <col min="7173" max="7173" width="9.77734375" style="183" customWidth="1"/>
    <col min="7174" max="7174" width="10.77734375" style="183" customWidth="1"/>
    <col min="7175" max="7175" width="11.77734375" style="183" customWidth="1"/>
    <col min="7176" max="7176" width="10.77734375" style="183" customWidth="1"/>
    <col min="7177" max="7178" width="11.77734375" style="183" customWidth="1"/>
    <col min="7179" max="7179" width="13.77734375" style="183" customWidth="1"/>
    <col min="7180" max="7180" width="8.77734375" style="183" customWidth="1"/>
    <col min="7181" max="7423" width="8.6640625" style="183"/>
    <col min="7424" max="7424" width="5.77734375" style="183" customWidth="1"/>
    <col min="7425" max="7426" width="25.77734375" style="183" customWidth="1"/>
    <col min="7427" max="7427" width="7.77734375" style="183" customWidth="1"/>
    <col min="7428" max="7428" width="5.77734375" style="183" customWidth="1"/>
    <col min="7429" max="7429" width="9.77734375" style="183" customWidth="1"/>
    <col min="7430" max="7430" width="10.77734375" style="183" customWidth="1"/>
    <col min="7431" max="7431" width="11.77734375" style="183" customWidth="1"/>
    <col min="7432" max="7432" width="10.77734375" style="183" customWidth="1"/>
    <col min="7433" max="7434" width="11.77734375" style="183" customWidth="1"/>
    <col min="7435" max="7435" width="13.77734375" style="183" customWidth="1"/>
    <col min="7436" max="7436" width="8.77734375" style="183" customWidth="1"/>
    <col min="7437" max="7679" width="8.6640625" style="183"/>
    <col min="7680" max="7680" width="5.77734375" style="183" customWidth="1"/>
    <col min="7681" max="7682" width="25.77734375" style="183" customWidth="1"/>
    <col min="7683" max="7683" width="7.77734375" style="183" customWidth="1"/>
    <col min="7684" max="7684" width="5.77734375" style="183" customWidth="1"/>
    <col min="7685" max="7685" width="9.77734375" style="183" customWidth="1"/>
    <col min="7686" max="7686" width="10.77734375" style="183" customWidth="1"/>
    <col min="7687" max="7687" width="11.77734375" style="183" customWidth="1"/>
    <col min="7688" max="7688" width="10.77734375" style="183" customWidth="1"/>
    <col min="7689" max="7690" width="11.77734375" style="183" customWidth="1"/>
    <col min="7691" max="7691" width="13.77734375" style="183" customWidth="1"/>
    <col min="7692" max="7692" width="8.77734375" style="183" customWidth="1"/>
    <col min="7693" max="7935" width="8.6640625" style="183"/>
    <col min="7936" max="7936" width="5.77734375" style="183" customWidth="1"/>
    <col min="7937" max="7938" width="25.77734375" style="183" customWidth="1"/>
    <col min="7939" max="7939" width="7.77734375" style="183" customWidth="1"/>
    <col min="7940" max="7940" width="5.77734375" style="183" customWidth="1"/>
    <col min="7941" max="7941" width="9.77734375" style="183" customWidth="1"/>
    <col min="7942" max="7942" width="10.77734375" style="183" customWidth="1"/>
    <col min="7943" max="7943" width="11.77734375" style="183" customWidth="1"/>
    <col min="7944" max="7944" width="10.77734375" style="183" customWidth="1"/>
    <col min="7945" max="7946" width="11.77734375" style="183" customWidth="1"/>
    <col min="7947" max="7947" width="13.77734375" style="183" customWidth="1"/>
    <col min="7948" max="7948" width="8.77734375" style="183" customWidth="1"/>
    <col min="7949" max="8191" width="8.6640625" style="183"/>
    <col min="8192" max="8192" width="5.77734375" style="183" customWidth="1"/>
    <col min="8193" max="8194" width="25.77734375" style="183" customWidth="1"/>
    <col min="8195" max="8195" width="7.77734375" style="183" customWidth="1"/>
    <col min="8196" max="8196" width="5.77734375" style="183" customWidth="1"/>
    <col min="8197" max="8197" width="9.77734375" style="183" customWidth="1"/>
    <col min="8198" max="8198" width="10.77734375" style="183" customWidth="1"/>
    <col min="8199" max="8199" width="11.77734375" style="183" customWidth="1"/>
    <col min="8200" max="8200" width="10.77734375" style="183" customWidth="1"/>
    <col min="8201" max="8202" width="11.77734375" style="183" customWidth="1"/>
    <col min="8203" max="8203" width="13.77734375" style="183" customWidth="1"/>
    <col min="8204" max="8204" width="8.77734375" style="183" customWidth="1"/>
    <col min="8205" max="8447" width="8.6640625" style="183"/>
    <col min="8448" max="8448" width="5.77734375" style="183" customWidth="1"/>
    <col min="8449" max="8450" width="25.77734375" style="183" customWidth="1"/>
    <col min="8451" max="8451" width="7.77734375" style="183" customWidth="1"/>
    <col min="8452" max="8452" width="5.77734375" style="183" customWidth="1"/>
    <col min="8453" max="8453" width="9.77734375" style="183" customWidth="1"/>
    <col min="8454" max="8454" width="10.77734375" style="183" customWidth="1"/>
    <col min="8455" max="8455" width="11.77734375" style="183" customWidth="1"/>
    <col min="8456" max="8456" width="10.77734375" style="183" customWidth="1"/>
    <col min="8457" max="8458" width="11.77734375" style="183" customWidth="1"/>
    <col min="8459" max="8459" width="13.77734375" style="183" customWidth="1"/>
    <col min="8460" max="8460" width="8.77734375" style="183" customWidth="1"/>
    <col min="8461" max="8703" width="8.6640625" style="183"/>
    <col min="8704" max="8704" width="5.77734375" style="183" customWidth="1"/>
    <col min="8705" max="8706" width="25.77734375" style="183" customWidth="1"/>
    <col min="8707" max="8707" width="7.77734375" style="183" customWidth="1"/>
    <col min="8708" max="8708" width="5.77734375" style="183" customWidth="1"/>
    <col min="8709" max="8709" width="9.77734375" style="183" customWidth="1"/>
    <col min="8710" max="8710" width="10.77734375" style="183" customWidth="1"/>
    <col min="8711" max="8711" width="11.77734375" style="183" customWidth="1"/>
    <col min="8712" max="8712" width="10.77734375" style="183" customWidth="1"/>
    <col min="8713" max="8714" width="11.77734375" style="183" customWidth="1"/>
    <col min="8715" max="8715" width="13.77734375" style="183" customWidth="1"/>
    <col min="8716" max="8716" width="8.77734375" style="183" customWidth="1"/>
    <col min="8717" max="8959" width="8.6640625" style="183"/>
    <col min="8960" max="8960" width="5.77734375" style="183" customWidth="1"/>
    <col min="8961" max="8962" width="25.77734375" style="183" customWidth="1"/>
    <col min="8963" max="8963" width="7.77734375" style="183" customWidth="1"/>
    <col min="8964" max="8964" width="5.77734375" style="183" customWidth="1"/>
    <col min="8965" max="8965" width="9.77734375" style="183" customWidth="1"/>
    <col min="8966" max="8966" width="10.77734375" style="183" customWidth="1"/>
    <col min="8967" max="8967" width="11.77734375" style="183" customWidth="1"/>
    <col min="8968" max="8968" width="10.77734375" style="183" customWidth="1"/>
    <col min="8969" max="8970" width="11.77734375" style="183" customWidth="1"/>
    <col min="8971" max="8971" width="13.77734375" style="183" customWidth="1"/>
    <col min="8972" max="8972" width="8.77734375" style="183" customWidth="1"/>
    <col min="8973" max="9215" width="8.6640625" style="183"/>
    <col min="9216" max="9216" width="5.77734375" style="183" customWidth="1"/>
    <col min="9217" max="9218" width="25.77734375" style="183" customWidth="1"/>
    <col min="9219" max="9219" width="7.77734375" style="183" customWidth="1"/>
    <col min="9220" max="9220" width="5.77734375" style="183" customWidth="1"/>
    <col min="9221" max="9221" width="9.77734375" style="183" customWidth="1"/>
    <col min="9222" max="9222" width="10.77734375" style="183" customWidth="1"/>
    <col min="9223" max="9223" width="11.77734375" style="183" customWidth="1"/>
    <col min="9224" max="9224" width="10.77734375" style="183" customWidth="1"/>
    <col min="9225" max="9226" width="11.77734375" style="183" customWidth="1"/>
    <col min="9227" max="9227" width="13.77734375" style="183" customWidth="1"/>
    <col min="9228" max="9228" width="8.77734375" style="183" customWidth="1"/>
    <col min="9229" max="9471" width="8.6640625" style="183"/>
    <col min="9472" max="9472" width="5.77734375" style="183" customWidth="1"/>
    <col min="9473" max="9474" width="25.77734375" style="183" customWidth="1"/>
    <col min="9475" max="9475" width="7.77734375" style="183" customWidth="1"/>
    <col min="9476" max="9476" width="5.77734375" style="183" customWidth="1"/>
    <col min="9477" max="9477" width="9.77734375" style="183" customWidth="1"/>
    <col min="9478" max="9478" width="10.77734375" style="183" customWidth="1"/>
    <col min="9479" max="9479" width="11.77734375" style="183" customWidth="1"/>
    <col min="9480" max="9480" width="10.77734375" style="183" customWidth="1"/>
    <col min="9481" max="9482" width="11.77734375" style="183" customWidth="1"/>
    <col min="9483" max="9483" width="13.77734375" style="183" customWidth="1"/>
    <col min="9484" max="9484" width="8.77734375" style="183" customWidth="1"/>
    <col min="9485" max="9727" width="8.6640625" style="183"/>
    <col min="9728" max="9728" width="5.77734375" style="183" customWidth="1"/>
    <col min="9729" max="9730" width="25.77734375" style="183" customWidth="1"/>
    <col min="9731" max="9731" width="7.77734375" style="183" customWidth="1"/>
    <col min="9732" max="9732" width="5.77734375" style="183" customWidth="1"/>
    <col min="9733" max="9733" width="9.77734375" style="183" customWidth="1"/>
    <col min="9734" max="9734" width="10.77734375" style="183" customWidth="1"/>
    <col min="9735" max="9735" width="11.77734375" style="183" customWidth="1"/>
    <col min="9736" max="9736" width="10.77734375" style="183" customWidth="1"/>
    <col min="9737" max="9738" width="11.77734375" style="183" customWidth="1"/>
    <col min="9739" max="9739" width="13.77734375" style="183" customWidth="1"/>
    <col min="9740" max="9740" width="8.77734375" style="183" customWidth="1"/>
    <col min="9741" max="9983" width="8.6640625" style="183"/>
    <col min="9984" max="9984" width="5.77734375" style="183" customWidth="1"/>
    <col min="9985" max="9986" width="25.77734375" style="183" customWidth="1"/>
    <col min="9987" max="9987" width="7.77734375" style="183" customWidth="1"/>
    <col min="9988" max="9988" width="5.77734375" style="183" customWidth="1"/>
    <col min="9989" max="9989" width="9.77734375" style="183" customWidth="1"/>
    <col min="9990" max="9990" width="10.77734375" style="183" customWidth="1"/>
    <col min="9991" max="9991" width="11.77734375" style="183" customWidth="1"/>
    <col min="9992" max="9992" width="10.77734375" style="183" customWidth="1"/>
    <col min="9993" max="9994" width="11.77734375" style="183" customWidth="1"/>
    <col min="9995" max="9995" width="13.77734375" style="183" customWidth="1"/>
    <col min="9996" max="9996" width="8.77734375" style="183" customWidth="1"/>
    <col min="9997" max="10239" width="8.6640625" style="183"/>
    <col min="10240" max="10240" width="5.77734375" style="183" customWidth="1"/>
    <col min="10241" max="10242" width="25.77734375" style="183" customWidth="1"/>
    <col min="10243" max="10243" width="7.77734375" style="183" customWidth="1"/>
    <col min="10244" max="10244" width="5.77734375" style="183" customWidth="1"/>
    <col min="10245" max="10245" width="9.77734375" style="183" customWidth="1"/>
    <col min="10246" max="10246" width="10.77734375" style="183" customWidth="1"/>
    <col min="10247" max="10247" width="11.77734375" style="183" customWidth="1"/>
    <col min="10248" max="10248" width="10.77734375" style="183" customWidth="1"/>
    <col min="10249" max="10250" width="11.77734375" style="183" customWidth="1"/>
    <col min="10251" max="10251" width="13.77734375" style="183" customWidth="1"/>
    <col min="10252" max="10252" width="8.77734375" style="183" customWidth="1"/>
    <col min="10253" max="10495" width="8.6640625" style="183"/>
    <col min="10496" max="10496" width="5.77734375" style="183" customWidth="1"/>
    <col min="10497" max="10498" width="25.77734375" style="183" customWidth="1"/>
    <col min="10499" max="10499" width="7.77734375" style="183" customWidth="1"/>
    <col min="10500" max="10500" width="5.77734375" style="183" customWidth="1"/>
    <col min="10501" max="10501" width="9.77734375" style="183" customWidth="1"/>
    <col min="10502" max="10502" width="10.77734375" style="183" customWidth="1"/>
    <col min="10503" max="10503" width="11.77734375" style="183" customWidth="1"/>
    <col min="10504" max="10504" width="10.77734375" style="183" customWidth="1"/>
    <col min="10505" max="10506" width="11.77734375" style="183" customWidth="1"/>
    <col min="10507" max="10507" width="13.77734375" style="183" customWidth="1"/>
    <col min="10508" max="10508" width="8.77734375" style="183" customWidth="1"/>
    <col min="10509" max="10751" width="8.6640625" style="183"/>
    <col min="10752" max="10752" width="5.77734375" style="183" customWidth="1"/>
    <col min="10753" max="10754" width="25.77734375" style="183" customWidth="1"/>
    <col min="10755" max="10755" width="7.77734375" style="183" customWidth="1"/>
    <col min="10756" max="10756" width="5.77734375" style="183" customWidth="1"/>
    <col min="10757" max="10757" width="9.77734375" style="183" customWidth="1"/>
    <col min="10758" max="10758" width="10.77734375" style="183" customWidth="1"/>
    <col min="10759" max="10759" width="11.77734375" style="183" customWidth="1"/>
    <col min="10760" max="10760" width="10.77734375" style="183" customWidth="1"/>
    <col min="10761" max="10762" width="11.77734375" style="183" customWidth="1"/>
    <col min="10763" max="10763" width="13.77734375" style="183" customWidth="1"/>
    <col min="10764" max="10764" width="8.77734375" style="183" customWidth="1"/>
    <col min="10765" max="11007" width="8.6640625" style="183"/>
    <col min="11008" max="11008" width="5.77734375" style="183" customWidth="1"/>
    <col min="11009" max="11010" width="25.77734375" style="183" customWidth="1"/>
    <col min="11011" max="11011" width="7.77734375" style="183" customWidth="1"/>
    <col min="11012" max="11012" width="5.77734375" style="183" customWidth="1"/>
    <col min="11013" max="11013" width="9.77734375" style="183" customWidth="1"/>
    <col min="11014" max="11014" width="10.77734375" style="183" customWidth="1"/>
    <col min="11015" max="11015" width="11.77734375" style="183" customWidth="1"/>
    <col min="11016" max="11016" width="10.77734375" style="183" customWidth="1"/>
    <col min="11017" max="11018" width="11.77734375" style="183" customWidth="1"/>
    <col min="11019" max="11019" width="13.77734375" style="183" customWidth="1"/>
    <col min="11020" max="11020" width="8.77734375" style="183" customWidth="1"/>
    <col min="11021" max="11263" width="8.6640625" style="183"/>
    <col min="11264" max="11264" width="5.77734375" style="183" customWidth="1"/>
    <col min="11265" max="11266" width="25.77734375" style="183" customWidth="1"/>
    <col min="11267" max="11267" width="7.77734375" style="183" customWidth="1"/>
    <col min="11268" max="11268" width="5.77734375" style="183" customWidth="1"/>
    <col min="11269" max="11269" width="9.77734375" style="183" customWidth="1"/>
    <col min="11270" max="11270" width="10.77734375" style="183" customWidth="1"/>
    <col min="11271" max="11271" width="11.77734375" style="183" customWidth="1"/>
    <col min="11272" max="11272" width="10.77734375" style="183" customWidth="1"/>
    <col min="11273" max="11274" width="11.77734375" style="183" customWidth="1"/>
    <col min="11275" max="11275" width="13.77734375" style="183" customWidth="1"/>
    <col min="11276" max="11276" width="8.77734375" style="183" customWidth="1"/>
    <col min="11277" max="11519" width="8.6640625" style="183"/>
    <col min="11520" max="11520" width="5.77734375" style="183" customWidth="1"/>
    <col min="11521" max="11522" width="25.77734375" style="183" customWidth="1"/>
    <col min="11523" max="11523" width="7.77734375" style="183" customWidth="1"/>
    <col min="11524" max="11524" width="5.77734375" style="183" customWidth="1"/>
    <col min="11525" max="11525" width="9.77734375" style="183" customWidth="1"/>
    <col min="11526" max="11526" width="10.77734375" style="183" customWidth="1"/>
    <col min="11527" max="11527" width="11.77734375" style="183" customWidth="1"/>
    <col min="11528" max="11528" width="10.77734375" style="183" customWidth="1"/>
    <col min="11529" max="11530" width="11.77734375" style="183" customWidth="1"/>
    <col min="11531" max="11531" width="13.77734375" style="183" customWidth="1"/>
    <col min="11532" max="11532" width="8.77734375" style="183" customWidth="1"/>
    <col min="11533" max="11775" width="8.6640625" style="183"/>
    <col min="11776" max="11776" width="5.77734375" style="183" customWidth="1"/>
    <col min="11777" max="11778" width="25.77734375" style="183" customWidth="1"/>
    <col min="11779" max="11779" width="7.77734375" style="183" customWidth="1"/>
    <col min="11780" max="11780" width="5.77734375" style="183" customWidth="1"/>
    <col min="11781" max="11781" width="9.77734375" style="183" customWidth="1"/>
    <col min="11782" max="11782" width="10.77734375" style="183" customWidth="1"/>
    <col min="11783" max="11783" width="11.77734375" style="183" customWidth="1"/>
    <col min="11784" max="11784" width="10.77734375" style="183" customWidth="1"/>
    <col min="11785" max="11786" width="11.77734375" style="183" customWidth="1"/>
    <col min="11787" max="11787" width="13.77734375" style="183" customWidth="1"/>
    <col min="11788" max="11788" width="8.77734375" style="183" customWidth="1"/>
    <col min="11789" max="12031" width="8.6640625" style="183"/>
    <col min="12032" max="12032" width="5.77734375" style="183" customWidth="1"/>
    <col min="12033" max="12034" width="25.77734375" style="183" customWidth="1"/>
    <col min="12035" max="12035" width="7.77734375" style="183" customWidth="1"/>
    <col min="12036" max="12036" width="5.77734375" style="183" customWidth="1"/>
    <col min="12037" max="12037" width="9.77734375" style="183" customWidth="1"/>
    <col min="12038" max="12038" width="10.77734375" style="183" customWidth="1"/>
    <col min="12039" max="12039" width="11.77734375" style="183" customWidth="1"/>
    <col min="12040" max="12040" width="10.77734375" style="183" customWidth="1"/>
    <col min="12041" max="12042" width="11.77734375" style="183" customWidth="1"/>
    <col min="12043" max="12043" width="13.77734375" style="183" customWidth="1"/>
    <col min="12044" max="12044" width="8.77734375" style="183" customWidth="1"/>
    <col min="12045" max="12287" width="8.6640625" style="183"/>
    <col min="12288" max="12288" width="5.77734375" style="183" customWidth="1"/>
    <col min="12289" max="12290" width="25.77734375" style="183" customWidth="1"/>
    <col min="12291" max="12291" width="7.77734375" style="183" customWidth="1"/>
    <col min="12292" max="12292" width="5.77734375" style="183" customWidth="1"/>
    <col min="12293" max="12293" width="9.77734375" style="183" customWidth="1"/>
    <col min="12294" max="12294" width="10.77734375" style="183" customWidth="1"/>
    <col min="12295" max="12295" width="11.77734375" style="183" customWidth="1"/>
    <col min="12296" max="12296" width="10.77734375" style="183" customWidth="1"/>
    <col min="12297" max="12298" width="11.77734375" style="183" customWidth="1"/>
    <col min="12299" max="12299" width="13.77734375" style="183" customWidth="1"/>
    <col min="12300" max="12300" width="8.77734375" style="183" customWidth="1"/>
    <col min="12301" max="12543" width="8.6640625" style="183"/>
    <col min="12544" max="12544" width="5.77734375" style="183" customWidth="1"/>
    <col min="12545" max="12546" width="25.77734375" style="183" customWidth="1"/>
    <col min="12547" max="12547" width="7.77734375" style="183" customWidth="1"/>
    <col min="12548" max="12548" width="5.77734375" style="183" customWidth="1"/>
    <col min="12549" max="12549" width="9.77734375" style="183" customWidth="1"/>
    <col min="12550" max="12550" width="10.77734375" style="183" customWidth="1"/>
    <col min="12551" max="12551" width="11.77734375" style="183" customWidth="1"/>
    <col min="12552" max="12552" width="10.77734375" style="183" customWidth="1"/>
    <col min="12553" max="12554" width="11.77734375" style="183" customWidth="1"/>
    <col min="12555" max="12555" width="13.77734375" style="183" customWidth="1"/>
    <col min="12556" max="12556" width="8.77734375" style="183" customWidth="1"/>
    <col min="12557" max="12799" width="8.6640625" style="183"/>
    <col min="12800" max="12800" width="5.77734375" style="183" customWidth="1"/>
    <col min="12801" max="12802" width="25.77734375" style="183" customWidth="1"/>
    <col min="12803" max="12803" width="7.77734375" style="183" customWidth="1"/>
    <col min="12804" max="12804" width="5.77734375" style="183" customWidth="1"/>
    <col min="12805" max="12805" width="9.77734375" style="183" customWidth="1"/>
    <col min="12806" max="12806" width="10.77734375" style="183" customWidth="1"/>
    <col min="12807" max="12807" width="11.77734375" style="183" customWidth="1"/>
    <col min="12808" max="12808" width="10.77734375" style="183" customWidth="1"/>
    <col min="12809" max="12810" width="11.77734375" style="183" customWidth="1"/>
    <col min="12811" max="12811" width="13.77734375" style="183" customWidth="1"/>
    <col min="12812" max="12812" width="8.77734375" style="183" customWidth="1"/>
    <col min="12813" max="13055" width="8.6640625" style="183"/>
    <col min="13056" max="13056" width="5.77734375" style="183" customWidth="1"/>
    <col min="13057" max="13058" width="25.77734375" style="183" customWidth="1"/>
    <col min="13059" max="13059" width="7.77734375" style="183" customWidth="1"/>
    <col min="13060" max="13060" width="5.77734375" style="183" customWidth="1"/>
    <col min="13061" max="13061" width="9.77734375" style="183" customWidth="1"/>
    <col min="13062" max="13062" width="10.77734375" style="183" customWidth="1"/>
    <col min="13063" max="13063" width="11.77734375" style="183" customWidth="1"/>
    <col min="13064" max="13064" width="10.77734375" style="183" customWidth="1"/>
    <col min="13065" max="13066" width="11.77734375" style="183" customWidth="1"/>
    <col min="13067" max="13067" width="13.77734375" style="183" customWidth="1"/>
    <col min="13068" max="13068" width="8.77734375" style="183" customWidth="1"/>
    <col min="13069" max="13311" width="8.6640625" style="183"/>
    <col min="13312" max="13312" width="5.77734375" style="183" customWidth="1"/>
    <col min="13313" max="13314" width="25.77734375" style="183" customWidth="1"/>
    <col min="13315" max="13315" width="7.77734375" style="183" customWidth="1"/>
    <col min="13316" max="13316" width="5.77734375" style="183" customWidth="1"/>
    <col min="13317" max="13317" width="9.77734375" style="183" customWidth="1"/>
    <col min="13318" max="13318" width="10.77734375" style="183" customWidth="1"/>
    <col min="13319" max="13319" width="11.77734375" style="183" customWidth="1"/>
    <col min="13320" max="13320" width="10.77734375" style="183" customWidth="1"/>
    <col min="13321" max="13322" width="11.77734375" style="183" customWidth="1"/>
    <col min="13323" max="13323" width="13.77734375" style="183" customWidth="1"/>
    <col min="13324" max="13324" width="8.77734375" style="183" customWidth="1"/>
    <col min="13325" max="13567" width="8.6640625" style="183"/>
    <col min="13568" max="13568" width="5.77734375" style="183" customWidth="1"/>
    <col min="13569" max="13570" width="25.77734375" style="183" customWidth="1"/>
    <col min="13571" max="13571" width="7.77734375" style="183" customWidth="1"/>
    <col min="13572" max="13572" width="5.77734375" style="183" customWidth="1"/>
    <col min="13573" max="13573" width="9.77734375" style="183" customWidth="1"/>
    <col min="13574" max="13574" width="10.77734375" style="183" customWidth="1"/>
    <col min="13575" max="13575" width="11.77734375" style="183" customWidth="1"/>
    <col min="13576" max="13576" width="10.77734375" style="183" customWidth="1"/>
    <col min="13577" max="13578" width="11.77734375" style="183" customWidth="1"/>
    <col min="13579" max="13579" width="13.77734375" style="183" customWidth="1"/>
    <col min="13580" max="13580" width="8.77734375" style="183" customWidth="1"/>
    <col min="13581" max="13823" width="8.6640625" style="183"/>
    <col min="13824" max="13824" width="5.77734375" style="183" customWidth="1"/>
    <col min="13825" max="13826" width="25.77734375" style="183" customWidth="1"/>
    <col min="13827" max="13827" width="7.77734375" style="183" customWidth="1"/>
    <col min="13828" max="13828" width="5.77734375" style="183" customWidth="1"/>
    <col min="13829" max="13829" width="9.77734375" style="183" customWidth="1"/>
    <col min="13830" max="13830" width="10.77734375" style="183" customWidth="1"/>
    <col min="13831" max="13831" width="11.77734375" style="183" customWidth="1"/>
    <col min="13832" max="13832" width="10.77734375" style="183" customWidth="1"/>
    <col min="13833" max="13834" width="11.77734375" style="183" customWidth="1"/>
    <col min="13835" max="13835" width="13.77734375" style="183" customWidth="1"/>
    <col min="13836" max="13836" width="8.77734375" style="183" customWidth="1"/>
    <col min="13837" max="14079" width="8.6640625" style="183"/>
    <col min="14080" max="14080" width="5.77734375" style="183" customWidth="1"/>
    <col min="14081" max="14082" width="25.77734375" style="183" customWidth="1"/>
    <col min="14083" max="14083" width="7.77734375" style="183" customWidth="1"/>
    <col min="14084" max="14084" width="5.77734375" style="183" customWidth="1"/>
    <col min="14085" max="14085" width="9.77734375" style="183" customWidth="1"/>
    <col min="14086" max="14086" width="10.77734375" style="183" customWidth="1"/>
    <col min="14087" max="14087" width="11.77734375" style="183" customWidth="1"/>
    <col min="14088" max="14088" width="10.77734375" style="183" customWidth="1"/>
    <col min="14089" max="14090" width="11.77734375" style="183" customWidth="1"/>
    <col min="14091" max="14091" width="13.77734375" style="183" customWidth="1"/>
    <col min="14092" max="14092" width="8.77734375" style="183" customWidth="1"/>
    <col min="14093" max="14335" width="8.6640625" style="183"/>
    <col min="14336" max="14336" width="5.77734375" style="183" customWidth="1"/>
    <col min="14337" max="14338" width="25.77734375" style="183" customWidth="1"/>
    <col min="14339" max="14339" width="7.77734375" style="183" customWidth="1"/>
    <col min="14340" max="14340" width="5.77734375" style="183" customWidth="1"/>
    <col min="14341" max="14341" width="9.77734375" style="183" customWidth="1"/>
    <col min="14342" max="14342" width="10.77734375" style="183" customWidth="1"/>
    <col min="14343" max="14343" width="11.77734375" style="183" customWidth="1"/>
    <col min="14344" max="14344" width="10.77734375" style="183" customWidth="1"/>
    <col min="14345" max="14346" width="11.77734375" style="183" customWidth="1"/>
    <col min="14347" max="14347" width="13.77734375" style="183" customWidth="1"/>
    <col min="14348" max="14348" width="8.77734375" style="183" customWidth="1"/>
    <col min="14349" max="14591" width="8.6640625" style="183"/>
    <col min="14592" max="14592" width="5.77734375" style="183" customWidth="1"/>
    <col min="14593" max="14594" width="25.77734375" style="183" customWidth="1"/>
    <col min="14595" max="14595" width="7.77734375" style="183" customWidth="1"/>
    <col min="14596" max="14596" width="5.77734375" style="183" customWidth="1"/>
    <col min="14597" max="14597" width="9.77734375" style="183" customWidth="1"/>
    <col min="14598" max="14598" width="10.77734375" style="183" customWidth="1"/>
    <col min="14599" max="14599" width="11.77734375" style="183" customWidth="1"/>
    <col min="14600" max="14600" width="10.77734375" style="183" customWidth="1"/>
    <col min="14601" max="14602" width="11.77734375" style="183" customWidth="1"/>
    <col min="14603" max="14603" width="13.77734375" style="183" customWidth="1"/>
    <col min="14604" max="14604" width="8.77734375" style="183" customWidth="1"/>
    <col min="14605" max="14847" width="8.6640625" style="183"/>
    <col min="14848" max="14848" width="5.77734375" style="183" customWidth="1"/>
    <col min="14849" max="14850" width="25.77734375" style="183" customWidth="1"/>
    <col min="14851" max="14851" width="7.77734375" style="183" customWidth="1"/>
    <col min="14852" max="14852" width="5.77734375" style="183" customWidth="1"/>
    <col min="14853" max="14853" width="9.77734375" style="183" customWidth="1"/>
    <col min="14854" max="14854" width="10.77734375" style="183" customWidth="1"/>
    <col min="14855" max="14855" width="11.77734375" style="183" customWidth="1"/>
    <col min="14856" max="14856" width="10.77734375" style="183" customWidth="1"/>
    <col min="14857" max="14858" width="11.77734375" style="183" customWidth="1"/>
    <col min="14859" max="14859" width="13.77734375" style="183" customWidth="1"/>
    <col min="14860" max="14860" width="8.77734375" style="183" customWidth="1"/>
    <col min="14861" max="15103" width="8.6640625" style="183"/>
    <col min="15104" max="15104" width="5.77734375" style="183" customWidth="1"/>
    <col min="15105" max="15106" width="25.77734375" style="183" customWidth="1"/>
    <col min="15107" max="15107" width="7.77734375" style="183" customWidth="1"/>
    <col min="15108" max="15108" width="5.77734375" style="183" customWidth="1"/>
    <col min="15109" max="15109" width="9.77734375" style="183" customWidth="1"/>
    <col min="15110" max="15110" width="10.77734375" style="183" customWidth="1"/>
    <col min="15111" max="15111" width="11.77734375" style="183" customWidth="1"/>
    <col min="15112" max="15112" width="10.77734375" style="183" customWidth="1"/>
    <col min="15113" max="15114" width="11.77734375" style="183" customWidth="1"/>
    <col min="15115" max="15115" width="13.77734375" style="183" customWidth="1"/>
    <col min="15116" max="15116" width="8.77734375" style="183" customWidth="1"/>
    <col min="15117" max="15359" width="8.6640625" style="183"/>
    <col min="15360" max="15360" width="5.77734375" style="183" customWidth="1"/>
    <col min="15361" max="15362" width="25.77734375" style="183" customWidth="1"/>
    <col min="15363" max="15363" width="7.77734375" style="183" customWidth="1"/>
    <col min="15364" max="15364" width="5.77734375" style="183" customWidth="1"/>
    <col min="15365" max="15365" width="9.77734375" style="183" customWidth="1"/>
    <col min="15366" max="15366" width="10.77734375" style="183" customWidth="1"/>
    <col min="15367" max="15367" width="11.77734375" style="183" customWidth="1"/>
    <col min="15368" max="15368" width="10.77734375" style="183" customWidth="1"/>
    <col min="15369" max="15370" width="11.77734375" style="183" customWidth="1"/>
    <col min="15371" max="15371" width="13.77734375" style="183" customWidth="1"/>
    <col min="15372" max="15372" width="8.77734375" style="183" customWidth="1"/>
    <col min="15373" max="15615" width="8.6640625" style="183"/>
    <col min="15616" max="15616" width="5.77734375" style="183" customWidth="1"/>
    <col min="15617" max="15618" width="25.77734375" style="183" customWidth="1"/>
    <col min="15619" max="15619" width="7.77734375" style="183" customWidth="1"/>
    <col min="15620" max="15620" width="5.77734375" style="183" customWidth="1"/>
    <col min="15621" max="15621" width="9.77734375" style="183" customWidth="1"/>
    <col min="15622" max="15622" width="10.77734375" style="183" customWidth="1"/>
    <col min="15623" max="15623" width="11.77734375" style="183" customWidth="1"/>
    <col min="15624" max="15624" width="10.77734375" style="183" customWidth="1"/>
    <col min="15625" max="15626" width="11.77734375" style="183" customWidth="1"/>
    <col min="15627" max="15627" width="13.77734375" style="183" customWidth="1"/>
    <col min="15628" max="15628" width="8.77734375" style="183" customWidth="1"/>
    <col min="15629" max="15871" width="8.6640625" style="183"/>
    <col min="15872" max="15872" width="5.77734375" style="183" customWidth="1"/>
    <col min="15873" max="15874" width="25.77734375" style="183" customWidth="1"/>
    <col min="15875" max="15875" width="7.77734375" style="183" customWidth="1"/>
    <col min="15876" max="15876" width="5.77734375" style="183" customWidth="1"/>
    <col min="15877" max="15877" width="9.77734375" style="183" customWidth="1"/>
    <col min="15878" max="15878" width="10.77734375" style="183" customWidth="1"/>
    <col min="15879" max="15879" width="11.77734375" style="183" customWidth="1"/>
    <col min="15880" max="15880" width="10.77734375" style="183" customWidth="1"/>
    <col min="15881" max="15882" width="11.77734375" style="183" customWidth="1"/>
    <col min="15883" max="15883" width="13.77734375" style="183" customWidth="1"/>
    <col min="15884" max="15884" width="8.77734375" style="183" customWidth="1"/>
    <col min="15885" max="16127" width="8.6640625" style="183"/>
    <col min="16128" max="16128" width="5.77734375" style="183" customWidth="1"/>
    <col min="16129" max="16130" width="25.77734375" style="183" customWidth="1"/>
    <col min="16131" max="16131" width="7.77734375" style="183" customWidth="1"/>
    <col min="16132" max="16132" width="5.77734375" style="183" customWidth="1"/>
    <col min="16133" max="16133" width="9.77734375" style="183" customWidth="1"/>
    <col min="16134" max="16134" width="10.77734375" style="183" customWidth="1"/>
    <col min="16135" max="16135" width="11.77734375" style="183" customWidth="1"/>
    <col min="16136" max="16136" width="10.77734375" style="183" customWidth="1"/>
    <col min="16137" max="16138" width="11.77734375" style="183" customWidth="1"/>
    <col min="16139" max="16139" width="13.77734375" style="183" customWidth="1"/>
    <col min="16140" max="16140" width="8.77734375" style="183" customWidth="1"/>
    <col min="16141" max="16374" width="8.6640625" style="183"/>
    <col min="16375" max="16375" width="8.88671875" style="183" customWidth="1"/>
    <col min="16376" max="16384" width="8.6640625" style="183"/>
  </cols>
  <sheetData>
    <row r="1" spans="1:25" s="190" customFormat="1" ht="18.95" customHeight="1">
      <c r="A1" s="377" t="s">
        <v>321</v>
      </c>
      <c r="B1" s="185" t="s">
        <v>278</v>
      </c>
      <c r="C1" s="186" t="s">
        <v>279</v>
      </c>
      <c r="D1" s="377" t="s">
        <v>280</v>
      </c>
      <c r="E1" s="187" t="s">
        <v>0</v>
      </c>
      <c r="F1" s="304" t="s">
        <v>1</v>
      </c>
      <c r="G1" s="304" t="s">
        <v>689</v>
      </c>
      <c r="H1" s="377" t="s">
        <v>282</v>
      </c>
      <c r="I1" s="289"/>
      <c r="J1" s="294"/>
      <c r="K1" s="273"/>
      <c r="L1" s="332"/>
      <c r="M1" s="332"/>
      <c r="N1" s="277"/>
      <c r="O1" s="273"/>
      <c r="P1" s="266"/>
      <c r="Q1" s="265"/>
      <c r="R1" s="265"/>
      <c r="S1" s="273"/>
    </row>
    <row r="2" spans="1:25" s="190" customFormat="1" ht="18.95" customHeight="1">
      <c r="A2" s="377" t="s">
        <v>322</v>
      </c>
      <c r="B2" s="185" t="s">
        <v>283</v>
      </c>
      <c r="C2" s="186" t="s">
        <v>284</v>
      </c>
      <c r="D2" s="377" t="s">
        <v>285</v>
      </c>
      <c r="E2" s="187" t="s">
        <v>286</v>
      </c>
      <c r="F2" s="304" t="s">
        <v>287</v>
      </c>
      <c r="G2" s="304"/>
      <c r="H2" s="377" t="s">
        <v>289</v>
      </c>
      <c r="I2" s="289"/>
      <c r="J2" s="294"/>
      <c r="K2" s="273"/>
      <c r="L2" s="332"/>
      <c r="M2" s="332"/>
      <c r="N2" s="273"/>
      <c r="O2" s="273"/>
      <c r="P2" s="266"/>
      <c r="Q2" s="265"/>
      <c r="R2" s="265"/>
      <c r="S2" s="273"/>
    </row>
    <row r="3" spans="1:25" s="181" customFormat="1" ht="18.95" customHeight="1">
      <c r="A3" s="305" t="s">
        <v>290</v>
      </c>
      <c r="B3" s="207" t="s">
        <v>800</v>
      </c>
      <c r="C3" s="208"/>
      <c r="D3" s="305"/>
      <c r="E3" s="209"/>
      <c r="F3" s="306"/>
      <c r="G3" s="306"/>
      <c r="H3" s="201"/>
      <c r="I3" s="290"/>
      <c r="J3" s="295"/>
      <c r="K3" s="264"/>
      <c r="L3" s="333"/>
      <c r="M3" s="333"/>
      <c r="N3" s="276"/>
      <c r="O3" s="264"/>
      <c r="P3" s="263"/>
      <c r="Q3" s="262"/>
      <c r="R3" s="262"/>
      <c r="S3" s="264"/>
    </row>
    <row r="4" spans="1:25" s="181" customFormat="1" ht="18.95" customHeight="1">
      <c r="A4" s="322" t="s">
        <v>349</v>
      </c>
      <c r="B4" s="212" t="s">
        <v>406</v>
      </c>
      <c r="C4" s="213"/>
      <c r="D4" s="322"/>
      <c r="E4" s="214"/>
      <c r="F4" s="307"/>
      <c r="G4" s="307"/>
      <c r="H4" s="202"/>
      <c r="I4" s="290"/>
      <c r="J4" s="295"/>
      <c r="K4" s="264"/>
      <c r="L4" s="333"/>
      <c r="M4" s="333"/>
      <c r="N4" s="276"/>
      <c r="O4" s="264"/>
      <c r="P4" s="263"/>
      <c r="Q4" s="262"/>
      <c r="R4" s="262"/>
      <c r="S4" s="264"/>
    </row>
    <row r="5" spans="1:25" ht="18.95" customHeight="1">
      <c r="A5" s="323"/>
      <c r="B5" s="216"/>
      <c r="C5" s="221"/>
      <c r="D5" s="323"/>
      <c r="E5" s="308"/>
      <c r="F5" s="309"/>
      <c r="G5" s="309"/>
      <c r="H5" s="203"/>
      <c r="I5" s="291"/>
      <c r="L5" s="299"/>
      <c r="M5" s="299"/>
    </row>
    <row r="6" spans="1:25" s="182" customFormat="1" ht="18.95" customHeight="1">
      <c r="A6" s="322" t="s">
        <v>401</v>
      </c>
      <c r="B6" s="228" t="s">
        <v>505</v>
      </c>
      <c r="C6" s="217"/>
      <c r="D6" s="322"/>
      <c r="E6" s="214"/>
      <c r="F6" s="229"/>
      <c r="G6" s="229"/>
      <c r="H6" s="202"/>
      <c r="I6" s="290"/>
      <c r="J6" s="295"/>
      <c r="K6" s="302"/>
      <c r="L6" s="300"/>
      <c r="M6" s="300"/>
      <c r="N6" s="276"/>
      <c r="O6" s="264"/>
      <c r="P6" s="263"/>
      <c r="Q6" s="262"/>
      <c r="R6" s="262"/>
      <c r="S6" s="264"/>
    </row>
    <row r="7" spans="1:25" ht="18.95" customHeight="1">
      <c r="A7" s="323"/>
      <c r="B7" s="216" t="s">
        <v>746</v>
      </c>
      <c r="C7" s="221"/>
      <c r="D7" s="323"/>
      <c r="E7" s="308" t="s">
        <v>68</v>
      </c>
      <c r="F7" s="309">
        <v>261.38</v>
      </c>
      <c r="G7" s="309" t="s">
        <v>790</v>
      </c>
      <c r="H7" s="344"/>
      <c r="I7" s="293"/>
      <c r="L7" s="299"/>
      <c r="M7" s="299"/>
      <c r="N7" s="326"/>
      <c r="O7" s="327"/>
      <c r="P7" s="279"/>
      <c r="Q7" s="328"/>
      <c r="R7" s="329"/>
      <c r="U7" s="280"/>
      <c r="V7" s="283"/>
      <c r="W7" s="281"/>
      <c r="X7" s="281"/>
      <c r="Y7" s="281"/>
    </row>
    <row r="8" spans="1:25" ht="18.95" customHeight="1">
      <c r="A8" s="323"/>
      <c r="B8" s="216" t="s">
        <v>747</v>
      </c>
      <c r="C8" s="221" t="s">
        <v>308</v>
      </c>
      <c r="D8" s="323"/>
      <c r="E8" s="308" t="s">
        <v>68</v>
      </c>
      <c r="F8" s="309">
        <v>261.38</v>
      </c>
      <c r="G8" s="309" t="s">
        <v>790</v>
      </c>
      <c r="H8" s="344"/>
      <c r="I8" s="293"/>
      <c r="L8" s="299"/>
      <c r="M8" s="299"/>
      <c r="O8" s="327"/>
      <c r="P8" s="279"/>
      <c r="Q8" s="278"/>
      <c r="R8" s="330"/>
      <c r="V8" s="281"/>
      <c r="W8" s="281"/>
      <c r="X8" s="281"/>
      <c r="Y8" s="281"/>
    </row>
    <row r="9" spans="1:25" ht="18.95" customHeight="1">
      <c r="A9" s="323"/>
      <c r="B9" s="216" t="s">
        <v>261</v>
      </c>
      <c r="C9" s="221" t="s">
        <v>748</v>
      </c>
      <c r="D9" s="323"/>
      <c r="E9" s="308" t="s">
        <v>68</v>
      </c>
      <c r="F9" s="309">
        <v>261.38</v>
      </c>
      <c r="G9" s="309" t="s">
        <v>790</v>
      </c>
      <c r="H9" s="344"/>
      <c r="I9" s="293"/>
      <c r="L9" s="299"/>
      <c r="M9" s="299"/>
      <c r="O9" s="327"/>
      <c r="P9" s="279"/>
      <c r="Q9" s="331"/>
      <c r="R9" s="331"/>
      <c r="V9" s="281"/>
      <c r="W9" s="281"/>
      <c r="X9" s="281"/>
      <c r="Y9" s="281"/>
    </row>
    <row r="10" spans="1:25" ht="18.95" customHeight="1">
      <c r="A10" s="323"/>
      <c r="B10" s="216" t="s">
        <v>749</v>
      </c>
      <c r="C10" s="221"/>
      <c r="D10" s="323"/>
      <c r="E10" s="308" t="s">
        <v>68</v>
      </c>
      <c r="F10" s="309">
        <v>50</v>
      </c>
      <c r="G10" s="309">
        <v>50</v>
      </c>
      <c r="H10" s="344"/>
      <c r="I10" s="293"/>
      <c r="L10" s="299"/>
      <c r="M10" s="299"/>
      <c r="O10" s="327"/>
      <c r="P10" s="279"/>
      <c r="Q10" s="331"/>
      <c r="R10" s="331"/>
      <c r="V10" s="281"/>
      <c r="W10" s="281"/>
      <c r="X10" s="281"/>
      <c r="Y10" s="281"/>
    </row>
    <row r="11" spans="1:25" ht="18.95" customHeight="1">
      <c r="A11" s="323"/>
      <c r="B11" s="216" t="s">
        <v>778</v>
      </c>
      <c r="C11" s="221" t="s">
        <v>782</v>
      </c>
      <c r="D11" s="323"/>
      <c r="E11" s="308" t="s">
        <v>68</v>
      </c>
      <c r="F11" s="309">
        <v>76.129199999999997</v>
      </c>
      <c r="G11" s="309" t="s">
        <v>791</v>
      </c>
      <c r="H11" s="203"/>
      <c r="I11" s="291"/>
      <c r="L11" s="299"/>
      <c r="M11" s="299"/>
      <c r="V11" s="281"/>
      <c r="W11" s="281"/>
      <c r="X11" s="281"/>
      <c r="Y11" s="281"/>
    </row>
    <row r="12" spans="1:25" s="182" customFormat="1" ht="18.95" customHeight="1">
      <c r="A12" s="323"/>
      <c r="B12" s="216" t="s">
        <v>787</v>
      </c>
      <c r="C12" s="221" t="s">
        <v>788</v>
      </c>
      <c r="D12" s="323"/>
      <c r="E12" s="308" t="s">
        <v>71</v>
      </c>
      <c r="F12" s="309">
        <v>1</v>
      </c>
      <c r="G12" s="309">
        <v>1</v>
      </c>
      <c r="H12" s="202"/>
      <c r="I12" s="290"/>
      <c r="J12" s="295"/>
      <c r="K12" s="302"/>
      <c r="L12" s="300"/>
      <c r="M12" s="300"/>
      <c r="N12" s="276"/>
      <c r="O12" s="264"/>
      <c r="P12" s="263"/>
      <c r="Q12" s="262"/>
      <c r="R12" s="262"/>
      <c r="S12" s="264"/>
      <c r="V12" s="282"/>
      <c r="W12" s="282"/>
      <c r="X12" s="282"/>
      <c r="Y12" s="282"/>
    </row>
    <row r="13" spans="1:25" ht="18.95" customHeight="1">
      <c r="A13" s="323"/>
      <c r="B13" s="222"/>
      <c r="C13" s="221"/>
      <c r="D13" s="323"/>
      <c r="E13" s="308"/>
      <c r="F13" s="309"/>
      <c r="G13" s="309"/>
      <c r="H13" s="203"/>
      <c r="I13" s="291"/>
      <c r="L13" s="299"/>
      <c r="M13" s="299"/>
      <c r="V13" s="281"/>
      <c r="W13" s="281"/>
      <c r="X13" s="281"/>
      <c r="Y13" s="281"/>
    </row>
    <row r="14" spans="1:25" s="182" customFormat="1" ht="18.95" customHeight="1">
      <c r="A14" s="322"/>
      <c r="B14" s="228" t="s">
        <v>750</v>
      </c>
      <c r="C14" s="217"/>
      <c r="D14" s="322"/>
      <c r="E14" s="214"/>
      <c r="F14" s="229"/>
      <c r="G14" s="229"/>
      <c r="H14" s="202"/>
      <c r="I14" s="290"/>
      <c r="J14" s="336"/>
      <c r="K14" s="300"/>
      <c r="L14" s="300"/>
      <c r="M14" s="300"/>
      <c r="N14" s="303"/>
      <c r="O14" s="264"/>
      <c r="P14" s="263"/>
      <c r="Q14" s="262"/>
      <c r="R14" s="262"/>
      <c r="S14" s="264"/>
    </row>
    <row r="15" spans="1:25" ht="18.95" customHeight="1">
      <c r="A15" s="323"/>
      <c r="B15" s="222"/>
      <c r="C15" s="221"/>
      <c r="D15" s="323"/>
      <c r="E15" s="308"/>
      <c r="F15" s="309"/>
      <c r="G15" s="309"/>
      <c r="H15" s="344"/>
      <c r="I15" s="293"/>
      <c r="J15" s="337"/>
      <c r="K15" s="299"/>
      <c r="L15" s="299"/>
      <c r="M15" s="299"/>
      <c r="N15" s="298"/>
    </row>
    <row r="16" spans="1:25" ht="18.95" customHeight="1">
      <c r="A16" s="322" t="s">
        <v>293</v>
      </c>
      <c r="B16" s="228" t="s">
        <v>506</v>
      </c>
      <c r="C16" s="217"/>
      <c r="D16" s="322"/>
      <c r="E16" s="214"/>
      <c r="F16" s="229"/>
      <c r="G16" s="229"/>
      <c r="H16" s="344"/>
      <c r="I16" s="293"/>
      <c r="J16" s="337"/>
      <c r="K16" s="299"/>
      <c r="L16" s="299"/>
      <c r="M16" s="299"/>
      <c r="N16" s="298"/>
    </row>
    <row r="17" spans="1:19" ht="18.95" customHeight="1">
      <c r="A17" s="323"/>
      <c r="B17" s="216" t="s">
        <v>507</v>
      </c>
      <c r="C17" s="221" t="s">
        <v>512</v>
      </c>
      <c r="D17" s="323"/>
      <c r="E17" s="308" t="s">
        <v>68</v>
      </c>
      <c r="F17" s="309">
        <v>24.346999999999998</v>
      </c>
      <c r="G17" s="309" t="s">
        <v>792</v>
      </c>
      <c r="H17" s="344"/>
      <c r="I17" s="293"/>
      <c r="J17" s="337"/>
      <c r="K17" s="299"/>
      <c r="L17" s="299"/>
      <c r="M17" s="299"/>
      <c r="N17" s="298"/>
    </row>
    <row r="18" spans="1:19" ht="18.95" customHeight="1">
      <c r="A18" s="323"/>
      <c r="B18" s="216" t="s">
        <v>616</v>
      </c>
      <c r="C18" s="216"/>
      <c r="D18" s="323"/>
      <c r="E18" s="308" t="s">
        <v>68</v>
      </c>
      <c r="F18" s="309">
        <v>157.71600000000004</v>
      </c>
      <c r="G18" s="309" t="s">
        <v>793</v>
      </c>
      <c r="H18" s="344"/>
      <c r="I18" s="293"/>
      <c r="J18" s="337"/>
      <c r="K18" s="299"/>
      <c r="L18" s="299"/>
      <c r="M18" s="299"/>
      <c r="N18" s="298"/>
    </row>
    <row r="19" spans="1:19" ht="18.95" customHeight="1">
      <c r="A19" s="323"/>
      <c r="B19" s="216" t="s">
        <v>526</v>
      </c>
      <c r="C19" s="221"/>
      <c r="D19" s="323"/>
      <c r="E19" s="308" t="s">
        <v>68</v>
      </c>
      <c r="F19" s="309">
        <v>11.648000000000001</v>
      </c>
      <c r="G19" s="309" t="s">
        <v>679</v>
      </c>
      <c r="H19" s="344"/>
      <c r="I19" s="293"/>
      <c r="J19" s="337"/>
      <c r="K19" s="299"/>
      <c r="L19" s="299"/>
      <c r="M19" s="299"/>
      <c r="N19" s="298"/>
    </row>
    <row r="20" spans="1:19" ht="18.95" customHeight="1">
      <c r="A20" s="323"/>
      <c r="B20" s="216" t="s">
        <v>509</v>
      </c>
      <c r="C20" s="221"/>
      <c r="D20" s="323"/>
      <c r="E20" s="308" t="s">
        <v>71</v>
      </c>
      <c r="F20" s="309">
        <v>9</v>
      </c>
      <c r="G20" s="309">
        <v>9</v>
      </c>
      <c r="H20" s="203"/>
      <c r="I20" s="291"/>
      <c r="J20" s="337"/>
      <c r="K20" s="299"/>
      <c r="L20" s="299"/>
      <c r="M20" s="299"/>
      <c r="N20" s="298"/>
    </row>
    <row r="21" spans="1:19" s="182" customFormat="1" ht="18.95" customHeight="1">
      <c r="A21" s="323"/>
      <c r="B21" s="216" t="s">
        <v>734</v>
      </c>
      <c r="C21" s="216"/>
      <c r="D21" s="323"/>
      <c r="E21" s="308" t="s">
        <v>68</v>
      </c>
      <c r="F21" s="309">
        <v>75.84</v>
      </c>
      <c r="G21" s="309" t="s">
        <v>794</v>
      </c>
      <c r="H21" s="202"/>
      <c r="I21" s="290"/>
      <c r="J21" s="336"/>
      <c r="K21" s="300"/>
      <c r="L21" s="300"/>
      <c r="M21" s="300"/>
      <c r="N21" s="303"/>
      <c r="O21" s="264"/>
      <c r="P21" s="263"/>
      <c r="Q21" s="262"/>
      <c r="R21" s="262"/>
      <c r="S21" s="264"/>
    </row>
    <row r="22" spans="1:19" ht="18.95" customHeight="1">
      <c r="A22" s="323"/>
      <c r="B22" s="222"/>
      <c r="C22" s="221"/>
      <c r="D22" s="323"/>
      <c r="E22" s="308"/>
      <c r="F22" s="309"/>
      <c r="G22" s="309"/>
      <c r="H22" s="203"/>
      <c r="I22" s="291"/>
      <c r="J22" s="337"/>
      <c r="K22" s="299"/>
      <c r="L22" s="299"/>
      <c r="M22" s="299"/>
      <c r="N22" s="298"/>
    </row>
    <row r="23" spans="1:19" s="182" customFormat="1" ht="18.95" customHeight="1">
      <c r="A23" s="322"/>
      <c r="B23" s="228" t="s">
        <v>750</v>
      </c>
      <c r="C23" s="217"/>
      <c r="D23" s="322"/>
      <c r="E23" s="214"/>
      <c r="F23" s="229"/>
      <c r="G23" s="229"/>
      <c r="H23" s="202"/>
      <c r="I23" s="290"/>
      <c r="J23" s="336"/>
      <c r="K23" s="300"/>
      <c r="L23" s="300"/>
      <c r="M23" s="300"/>
      <c r="N23" s="303"/>
      <c r="O23" s="264"/>
      <c r="P23" s="263"/>
      <c r="Q23" s="262"/>
      <c r="R23" s="262"/>
      <c r="S23" s="264"/>
    </row>
    <row r="24" spans="1:19" ht="18.95" customHeight="1">
      <c r="A24" s="323"/>
      <c r="B24" s="222"/>
      <c r="C24" s="221"/>
      <c r="D24" s="323"/>
      <c r="E24" s="308"/>
      <c r="F24" s="309"/>
      <c r="G24" s="309"/>
      <c r="H24" s="344"/>
      <c r="I24" s="293"/>
      <c r="J24" s="337"/>
      <c r="K24" s="299"/>
      <c r="L24" s="299"/>
      <c r="M24" s="299"/>
      <c r="N24" s="298"/>
    </row>
    <row r="25" spans="1:19" ht="18.95" customHeight="1">
      <c r="A25" s="322" t="s">
        <v>294</v>
      </c>
      <c r="B25" s="228" t="s">
        <v>516</v>
      </c>
      <c r="C25" s="217"/>
      <c r="D25" s="322"/>
      <c r="E25" s="214"/>
      <c r="F25" s="229"/>
      <c r="G25" s="229"/>
      <c r="H25" s="344"/>
      <c r="I25" s="293"/>
      <c r="J25" s="337"/>
      <c r="K25" s="299"/>
      <c r="L25" s="299"/>
      <c r="M25" s="299"/>
      <c r="N25" s="298"/>
    </row>
    <row r="26" spans="1:19" ht="18.95" customHeight="1">
      <c r="A26" s="323"/>
      <c r="B26" s="216" t="s">
        <v>522</v>
      </c>
      <c r="C26" s="221" t="s">
        <v>524</v>
      </c>
      <c r="D26" s="323"/>
      <c r="E26" s="308" t="s">
        <v>68</v>
      </c>
      <c r="F26" s="309">
        <v>24.346999999999998</v>
      </c>
      <c r="G26" s="309" t="s">
        <v>792</v>
      </c>
      <c r="H26" s="203"/>
      <c r="I26" s="291"/>
      <c r="J26" s="337"/>
      <c r="K26" s="299"/>
      <c r="L26" s="299"/>
      <c r="M26" s="299"/>
      <c r="N26" s="298"/>
    </row>
    <row r="27" spans="1:19" s="182" customFormat="1" ht="18.95" customHeight="1">
      <c r="A27" s="323"/>
      <c r="B27" s="216" t="s">
        <v>751</v>
      </c>
      <c r="C27" s="221" t="s">
        <v>752</v>
      </c>
      <c r="D27" s="323" t="s">
        <v>753</v>
      </c>
      <c r="E27" s="308" t="s">
        <v>68</v>
      </c>
      <c r="F27" s="309">
        <v>222.74</v>
      </c>
      <c r="G27" s="309">
        <v>222.74</v>
      </c>
      <c r="H27" s="202"/>
      <c r="I27" s="290"/>
      <c r="J27" s="336"/>
      <c r="K27" s="300"/>
      <c r="L27" s="300"/>
      <c r="M27" s="300"/>
      <c r="N27" s="303"/>
      <c r="O27" s="264"/>
      <c r="P27" s="263"/>
      <c r="Q27" s="262"/>
      <c r="R27" s="262"/>
      <c r="S27" s="264"/>
    </row>
    <row r="28" spans="1:19" ht="18.95" customHeight="1">
      <c r="A28" s="323"/>
      <c r="B28" s="222"/>
      <c r="C28" s="221"/>
      <c r="D28" s="323"/>
      <c r="E28" s="308"/>
      <c r="F28" s="309"/>
      <c r="G28" s="309"/>
      <c r="H28" s="203"/>
      <c r="I28" s="291"/>
      <c r="J28" s="337"/>
      <c r="K28" s="299"/>
      <c r="L28" s="299"/>
      <c r="M28" s="299"/>
      <c r="N28" s="298"/>
    </row>
    <row r="29" spans="1:19" s="182" customFormat="1" ht="18.95" customHeight="1">
      <c r="A29" s="322"/>
      <c r="B29" s="228" t="s">
        <v>750</v>
      </c>
      <c r="C29" s="217"/>
      <c r="D29" s="322"/>
      <c r="E29" s="214"/>
      <c r="F29" s="229"/>
      <c r="G29" s="229"/>
      <c r="H29" s="202"/>
      <c r="I29" s="290"/>
      <c r="J29" s="336"/>
      <c r="K29" s="300"/>
      <c r="L29" s="300"/>
      <c r="M29" s="300"/>
      <c r="N29" s="303"/>
      <c r="O29" s="264"/>
      <c r="P29" s="263"/>
      <c r="Q29" s="262"/>
      <c r="R29" s="262"/>
      <c r="S29" s="264"/>
    </row>
    <row r="30" spans="1:19" s="182" customFormat="1" ht="18.95" customHeight="1">
      <c r="A30" s="323"/>
      <c r="B30" s="222"/>
      <c r="C30" s="221"/>
      <c r="D30" s="323"/>
      <c r="E30" s="308"/>
      <c r="F30" s="309"/>
      <c r="G30" s="309"/>
      <c r="H30" s="345"/>
      <c r="I30" s="311"/>
      <c r="J30" s="336"/>
      <c r="K30" s="300"/>
      <c r="L30" s="300"/>
      <c r="M30" s="300"/>
      <c r="N30" s="303"/>
      <c r="O30" s="264"/>
      <c r="P30" s="263"/>
      <c r="Q30" s="262"/>
      <c r="R30" s="262"/>
      <c r="S30" s="264"/>
    </row>
    <row r="31" spans="1:19" ht="18.95" customHeight="1">
      <c r="A31" s="322" t="s">
        <v>394</v>
      </c>
      <c r="B31" s="228" t="s">
        <v>531</v>
      </c>
      <c r="C31" s="217"/>
      <c r="D31" s="322"/>
      <c r="E31" s="214"/>
      <c r="F31" s="229"/>
      <c r="G31" s="229"/>
      <c r="H31" s="344"/>
      <c r="I31" s="293"/>
      <c r="J31" s="337"/>
      <c r="K31" s="299"/>
      <c r="L31" s="299"/>
      <c r="M31" s="299"/>
      <c r="N31" s="298"/>
    </row>
    <row r="32" spans="1:19" ht="18.95" customHeight="1">
      <c r="A32" s="322" t="s">
        <v>732</v>
      </c>
      <c r="B32" s="228" t="s">
        <v>759</v>
      </c>
      <c r="C32" s="217"/>
      <c r="D32" s="322"/>
      <c r="E32" s="214"/>
      <c r="F32" s="229"/>
      <c r="G32" s="229"/>
      <c r="H32" s="344"/>
      <c r="I32" s="293"/>
      <c r="J32" s="337"/>
      <c r="K32" s="299"/>
      <c r="L32" s="299"/>
      <c r="M32" s="299"/>
      <c r="N32" s="298"/>
    </row>
    <row r="33" spans="1:19" ht="18.95" customHeight="1">
      <c r="A33" s="322"/>
      <c r="B33" s="379" t="s">
        <v>760</v>
      </c>
      <c r="C33" s="217"/>
      <c r="D33" s="322"/>
      <c r="E33" s="214"/>
      <c r="F33" s="229"/>
      <c r="G33" s="229"/>
      <c r="H33" s="344"/>
      <c r="I33" s="293"/>
      <c r="J33" s="337"/>
      <c r="K33" s="299"/>
      <c r="L33" s="299"/>
      <c r="M33" s="299"/>
      <c r="N33" s="298"/>
    </row>
    <row r="34" spans="1:19" ht="18.95" customHeight="1">
      <c r="A34" s="323"/>
      <c r="B34" s="216" t="s">
        <v>568</v>
      </c>
      <c r="C34" s="221" t="s">
        <v>565</v>
      </c>
      <c r="D34" s="323"/>
      <c r="E34" s="308" t="s">
        <v>70</v>
      </c>
      <c r="F34" s="309">
        <v>38.25</v>
      </c>
      <c r="G34" s="309" t="s">
        <v>680</v>
      </c>
      <c r="H34" s="344"/>
      <c r="I34" s="293"/>
    </row>
    <row r="35" spans="1:19" ht="18.95" customHeight="1">
      <c r="A35" s="323"/>
      <c r="B35" s="216" t="s">
        <v>568</v>
      </c>
      <c r="C35" s="221" t="s">
        <v>563</v>
      </c>
      <c r="D35" s="323"/>
      <c r="E35" s="308" t="s">
        <v>70</v>
      </c>
      <c r="F35" s="309">
        <v>13.8</v>
      </c>
      <c r="G35" s="309">
        <v>13.8</v>
      </c>
      <c r="H35" s="344"/>
      <c r="I35" s="293"/>
    </row>
    <row r="36" spans="1:19" ht="18.95" customHeight="1">
      <c r="A36" s="322"/>
      <c r="B36" s="379" t="s">
        <v>761</v>
      </c>
      <c r="C36" s="217"/>
      <c r="D36" s="322"/>
      <c r="E36" s="214"/>
      <c r="F36" s="229"/>
      <c r="G36" s="229"/>
      <c r="H36" s="344"/>
      <c r="I36" s="293"/>
      <c r="J36" s="337"/>
      <c r="K36" s="299"/>
      <c r="L36" s="299"/>
      <c r="M36" s="299"/>
      <c r="N36" s="298"/>
    </row>
    <row r="37" spans="1:19" s="182" customFormat="1" ht="18.95" customHeight="1">
      <c r="A37" s="323"/>
      <c r="B37" s="216" t="s">
        <v>147</v>
      </c>
      <c r="C37" s="221" t="s">
        <v>658</v>
      </c>
      <c r="D37" s="323"/>
      <c r="E37" s="308" t="s">
        <v>68</v>
      </c>
      <c r="F37" s="309">
        <v>37.260000000000005</v>
      </c>
      <c r="G37" s="309" t="s">
        <v>681</v>
      </c>
      <c r="H37" s="345"/>
      <c r="I37" s="311"/>
      <c r="J37" s="336"/>
      <c r="K37" s="300"/>
      <c r="L37" s="300"/>
      <c r="M37" s="300"/>
      <c r="N37" s="303"/>
      <c r="O37" s="264"/>
      <c r="P37" s="263"/>
      <c r="Q37" s="262"/>
      <c r="R37" s="262"/>
      <c r="S37" s="264"/>
    </row>
    <row r="38" spans="1:19" ht="18.95" customHeight="1">
      <c r="A38" s="323"/>
      <c r="B38" s="216" t="s">
        <v>520</v>
      </c>
      <c r="C38" s="221" t="s">
        <v>635</v>
      </c>
      <c r="D38" s="323"/>
      <c r="E38" s="308" t="s">
        <v>68</v>
      </c>
      <c r="F38" s="309">
        <v>37.260000000000005</v>
      </c>
      <c r="G38" s="309" t="s">
        <v>681</v>
      </c>
      <c r="H38" s="344"/>
      <c r="I38" s="293"/>
      <c r="J38" s="337"/>
      <c r="K38" s="299"/>
      <c r="L38" s="299"/>
      <c r="M38" s="299"/>
      <c r="N38" s="298"/>
    </row>
    <row r="39" spans="1:19" ht="18.95" customHeight="1">
      <c r="A39" s="323"/>
      <c r="B39" s="216" t="s">
        <v>623</v>
      </c>
      <c r="C39" s="221" t="s">
        <v>625</v>
      </c>
      <c r="D39" s="323"/>
      <c r="E39" s="308" t="s">
        <v>68</v>
      </c>
      <c r="F39" s="309">
        <v>37.260000000000005</v>
      </c>
      <c r="G39" s="309" t="s">
        <v>681</v>
      </c>
      <c r="H39" s="344"/>
      <c r="I39" s="293"/>
      <c r="J39" s="337"/>
      <c r="K39" s="299"/>
      <c r="L39" s="299"/>
      <c r="M39" s="299"/>
      <c r="N39" s="298"/>
    </row>
    <row r="40" spans="1:19" ht="18.95" customHeight="1">
      <c r="A40" s="323"/>
      <c r="B40" s="216" t="s">
        <v>751</v>
      </c>
      <c r="C40" s="221" t="s">
        <v>752</v>
      </c>
      <c r="D40" s="323" t="s">
        <v>753</v>
      </c>
      <c r="E40" s="308" t="s">
        <v>68</v>
      </c>
      <c r="F40" s="309">
        <v>37.260000000000005</v>
      </c>
      <c r="G40" s="309" t="s">
        <v>681</v>
      </c>
      <c r="H40" s="344"/>
      <c r="I40" s="293"/>
      <c r="J40" s="337"/>
      <c r="K40" s="299"/>
      <c r="L40" s="299"/>
      <c r="M40" s="299"/>
      <c r="N40" s="298"/>
    </row>
    <row r="41" spans="1:19" ht="18.95" customHeight="1">
      <c r="A41" s="322"/>
      <c r="B41" s="379" t="s">
        <v>762</v>
      </c>
      <c r="C41" s="217"/>
      <c r="D41" s="322"/>
      <c r="E41" s="214"/>
      <c r="F41" s="229"/>
      <c r="G41" s="229"/>
      <c r="H41" s="344"/>
      <c r="I41" s="293"/>
      <c r="J41" s="337"/>
      <c r="K41" s="299"/>
      <c r="L41" s="299"/>
      <c r="M41" s="299"/>
      <c r="N41" s="298"/>
    </row>
    <row r="42" spans="1:19" ht="18.95" customHeight="1">
      <c r="A42" s="323"/>
      <c r="B42" s="216" t="s">
        <v>481</v>
      </c>
      <c r="C42" s="221" t="s">
        <v>757</v>
      </c>
      <c r="D42" s="323"/>
      <c r="E42" s="308" t="s">
        <v>68</v>
      </c>
      <c r="F42" s="309">
        <v>21.583200000000001</v>
      </c>
      <c r="G42" s="309" t="s">
        <v>682</v>
      </c>
      <c r="H42" s="344"/>
      <c r="I42" s="293"/>
      <c r="J42" s="337"/>
      <c r="K42" s="299"/>
      <c r="L42" s="299"/>
      <c r="M42" s="299"/>
      <c r="N42" s="298"/>
    </row>
    <row r="43" spans="1:19" ht="18.95" customHeight="1">
      <c r="A43" s="323"/>
      <c r="B43" s="216" t="s">
        <v>537</v>
      </c>
      <c r="C43" s="221" t="s">
        <v>738</v>
      </c>
      <c r="D43" s="323"/>
      <c r="E43" s="308" t="s">
        <v>70</v>
      </c>
      <c r="F43" s="309">
        <v>13.8</v>
      </c>
      <c r="G43" s="309">
        <v>13.8</v>
      </c>
      <c r="H43" s="344"/>
      <c r="I43" s="293"/>
      <c r="J43" s="337"/>
      <c r="K43" s="299"/>
      <c r="L43" s="299"/>
      <c r="M43" s="299"/>
      <c r="N43" s="298"/>
    </row>
    <row r="44" spans="1:19" ht="18.95" customHeight="1">
      <c r="A44" s="323"/>
      <c r="B44" s="216" t="s">
        <v>754</v>
      </c>
      <c r="C44" s="221"/>
      <c r="D44" s="323"/>
      <c r="E44" s="308" t="s">
        <v>68</v>
      </c>
      <c r="F44" s="309">
        <v>14.0656</v>
      </c>
      <c r="G44" s="309" t="s">
        <v>745</v>
      </c>
      <c r="H44" s="344"/>
      <c r="I44" s="293"/>
      <c r="J44" s="337"/>
      <c r="K44" s="299"/>
      <c r="L44" s="299"/>
      <c r="M44" s="299"/>
      <c r="N44" s="298"/>
    </row>
    <row r="45" spans="1:19" ht="18.95" customHeight="1">
      <c r="A45" s="323"/>
      <c r="B45" s="216" t="s">
        <v>740</v>
      </c>
      <c r="C45" s="221" t="s">
        <v>742</v>
      </c>
      <c r="D45" s="323"/>
      <c r="E45" s="308" t="s">
        <v>70</v>
      </c>
      <c r="F45" s="309">
        <v>13.8</v>
      </c>
      <c r="G45" s="309">
        <v>13.8</v>
      </c>
      <c r="H45" s="344"/>
      <c r="I45" s="293"/>
      <c r="J45" s="337"/>
      <c r="K45" s="299"/>
      <c r="L45" s="299"/>
      <c r="M45" s="299"/>
      <c r="N45" s="298"/>
    </row>
    <row r="46" spans="1:19" ht="18.95" customHeight="1">
      <c r="A46" s="322"/>
      <c r="B46" s="379" t="s">
        <v>763</v>
      </c>
      <c r="C46" s="217"/>
      <c r="D46" s="322"/>
      <c r="E46" s="214"/>
      <c r="F46" s="229"/>
      <c r="G46" s="229"/>
      <c r="H46" s="344"/>
      <c r="I46" s="293"/>
    </row>
    <row r="47" spans="1:19" ht="18.95" customHeight="1">
      <c r="A47" s="323"/>
      <c r="B47" s="216" t="s">
        <v>481</v>
      </c>
      <c r="C47" s="221" t="s">
        <v>764</v>
      </c>
      <c r="D47" s="323"/>
      <c r="E47" s="308" t="s">
        <v>68</v>
      </c>
      <c r="F47" s="309">
        <v>37.260000000000005</v>
      </c>
      <c r="G47" s="309" t="s">
        <v>681</v>
      </c>
      <c r="H47" s="344"/>
      <c r="I47" s="293"/>
      <c r="J47" s="337"/>
      <c r="K47" s="299"/>
      <c r="L47" s="299"/>
      <c r="M47" s="299"/>
      <c r="N47" s="298"/>
    </row>
    <row r="48" spans="1:19" s="182" customFormat="1" ht="18.95" customHeight="1">
      <c r="A48" s="323"/>
      <c r="B48" s="216" t="s">
        <v>429</v>
      </c>
      <c r="C48" s="221" t="s">
        <v>430</v>
      </c>
      <c r="D48" s="323"/>
      <c r="E48" s="308" t="s">
        <v>68</v>
      </c>
      <c r="F48" s="309">
        <v>32.1126</v>
      </c>
      <c r="G48" s="309" t="s">
        <v>683</v>
      </c>
      <c r="H48" s="202"/>
      <c r="I48" s="290"/>
      <c r="J48" s="336"/>
      <c r="K48" s="300"/>
      <c r="L48" s="300"/>
      <c r="M48" s="300"/>
      <c r="N48" s="303"/>
      <c r="O48" s="264"/>
      <c r="P48" s="263"/>
      <c r="Q48" s="262"/>
      <c r="R48" s="262"/>
      <c r="S48" s="264"/>
    </row>
    <row r="49" spans="1:19" ht="18.95" customHeight="1">
      <c r="A49" s="323"/>
      <c r="B49" s="216" t="s">
        <v>630</v>
      </c>
      <c r="C49" s="221" t="s">
        <v>631</v>
      </c>
      <c r="D49" s="323"/>
      <c r="E49" s="308" t="s">
        <v>70</v>
      </c>
      <c r="F49" s="309">
        <v>19.200000000000003</v>
      </c>
      <c r="G49" s="309" t="s">
        <v>684</v>
      </c>
      <c r="H49" s="344"/>
      <c r="I49" s="293"/>
      <c r="J49" s="337"/>
      <c r="K49" s="299"/>
      <c r="L49" s="299"/>
      <c r="M49" s="299"/>
      <c r="N49" s="298"/>
    </row>
    <row r="50" spans="1:19" ht="18.95" customHeight="1">
      <c r="A50" s="323"/>
      <c r="B50" s="216" t="s">
        <v>402</v>
      </c>
      <c r="C50" s="221"/>
      <c r="D50" s="323"/>
      <c r="E50" s="308" t="s">
        <v>68</v>
      </c>
      <c r="F50" s="309">
        <v>32.1126</v>
      </c>
      <c r="G50" s="309" t="s">
        <v>683</v>
      </c>
      <c r="H50" s="344"/>
      <c r="I50" s="293"/>
      <c r="J50" s="337"/>
      <c r="K50" s="299"/>
      <c r="L50" s="299"/>
      <c r="M50" s="299"/>
      <c r="N50" s="298"/>
    </row>
    <row r="51" spans="1:19" ht="18.95" customHeight="1">
      <c r="A51" s="323"/>
      <c r="B51" s="216" t="s">
        <v>756</v>
      </c>
      <c r="C51" s="221"/>
      <c r="D51" s="323"/>
      <c r="E51" s="308" t="s">
        <v>68</v>
      </c>
      <c r="F51" s="309">
        <v>32.1126</v>
      </c>
      <c r="G51" s="309" t="s">
        <v>683</v>
      </c>
      <c r="H51" s="203"/>
      <c r="I51" s="291"/>
      <c r="J51" s="337"/>
      <c r="K51" s="299"/>
      <c r="L51" s="299"/>
      <c r="M51" s="299"/>
      <c r="N51" s="298"/>
    </row>
    <row r="52" spans="1:19" s="182" customFormat="1" ht="18.95" customHeight="1">
      <c r="A52" s="323"/>
      <c r="B52" s="216" t="s">
        <v>542</v>
      </c>
      <c r="C52" s="221" t="s">
        <v>546</v>
      </c>
      <c r="D52" s="323"/>
      <c r="E52" s="308" t="s">
        <v>70</v>
      </c>
      <c r="F52" s="309">
        <v>2.7</v>
      </c>
      <c r="G52" s="309">
        <v>2.7</v>
      </c>
      <c r="H52" s="202"/>
      <c r="I52" s="290"/>
      <c r="J52" s="336"/>
      <c r="K52" s="300"/>
      <c r="L52" s="300"/>
      <c r="M52" s="300"/>
      <c r="N52" s="303"/>
      <c r="O52" s="264"/>
      <c r="P52" s="263"/>
      <c r="Q52" s="262"/>
      <c r="R52" s="262"/>
      <c r="S52" s="264"/>
    </row>
    <row r="53" spans="1:19" ht="18.95" customHeight="1">
      <c r="A53" s="323"/>
      <c r="B53" s="216" t="s">
        <v>542</v>
      </c>
      <c r="C53" s="221" t="s">
        <v>544</v>
      </c>
      <c r="D53" s="323"/>
      <c r="E53" s="308" t="s">
        <v>70</v>
      </c>
      <c r="F53" s="309">
        <v>13.8</v>
      </c>
      <c r="G53" s="309">
        <v>13.8</v>
      </c>
      <c r="H53" s="203"/>
      <c r="I53" s="291"/>
      <c r="J53" s="337"/>
      <c r="K53" s="299"/>
      <c r="L53" s="299"/>
      <c r="M53" s="299"/>
      <c r="N53" s="298"/>
    </row>
    <row r="54" spans="1:19" s="182" customFormat="1" ht="18.95" customHeight="1">
      <c r="A54" s="323"/>
      <c r="B54" s="216" t="s">
        <v>754</v>
      </c>
      <c r="C54" s="221"/>
      <c r="D54" s="323"/>
      <c r="E54" s="308" t="s">
        <v>68</v>
      </c>
      <c r="F54" s="309">
        <v>16.072200000000002</v>
      </c>
      <c r="G54" s="309" t="s">
        <v>685</v>
      </c>
      <c r="H54" s="202"/>
      <c r="I54" s="290"/>
      <c r="J54" s="336"/>
      <c r="K54" s="300"/>
      <c r="L54" s="300"/>
      <c r="M54" s="300"/>
      <c r="N54" s="303"/>
      <c r="O54" s="264"/>
      <c r="P54" s="263"/>
      <c r="Q54" s="262"/>
      <c r="R54" s="262"/>
      <c r="S54" s="264"/>
    </row>
    <row r="55" spans="1:19" s="182" customFormat="1" ht="18.95" customHeight="1">
      <c r="A55" s="322"/>
      <c r="B55" s="379" t="s">
        <v>765</v>
      </c>
      <c r="C55" s="217"/>
      <c r="D55" s="322"/>
      <c r="E55" s="214"/>
      <c r="F55" s="229"/>
      <c r="G55" s="229"/>
      <c r="H55" s="202"/>
      <c r="I55" s="290"/>
      <c r="J55" s="336"/>
      <c r="K55" s="300"/>
      <c r="L55" s="300"/>
      <c r="M55" s="300"/>
      <c r="N55" s="303"/>
      <c r="O55" s="264"/>
      <c r="P55" s="263"/>
      <c r="Q55" s="262"/>
      <c r="R55" s="262"/>
      <c r="S55" s="264"/>
    </row>
    <row r="56" spans="1:19" ht="18.95" customHeight="1">
      <c r="A56" s="323"/>
      <c r="B56" s="216" t="s">
        <v>548</v>
      </c>
      <c r="C56" s="221" t="s">
        <v>663</v>
      </c>
      <c r="D56" s="323"/>
      <c r="E56" s="308" t="s">
        <v>71</v>
      </c>
      <c r="F56" s="309">
        <v>165</v>
      </c>
      <c r="G56" s="309" t="s">
        <v>550</v>
      </c>
      <c r="H56" s="344"/>
      <c r="I56" s="293"/>
      <c r="J56" s="337"/>
      <c r="K56" s="299"/>
      <c r="L56" s="299"/>
      <c r="M56" s="299"/>
      <c r="N56" s="298"/>
    </row>
    <row r="57" spans="1:19" ht="18.95" customHeight="1">
      <c r="A57" s="323"/>
      <c r="B57" s="216" t="s">
        <v>548</v>
      </c>
      <c r="C57" s="221" t="s">
        <v>555</v>
      </c>
      <c r="D57" s="323"/>
      <c r="E57" s="308" t="s">
        <v>71</v>
      </c>
      <c r="F57" s="309">
        <v>55</v>
      </c>
      <c r="G57" s="309">
        <v>55</v>
      </c>
      <c r="H57" s="344"/>
      <c r="I57" s="293"/>
      <c r="J57" s="337"/>
      <c r="K57" s="299"/>
      <c r="L57" s="299"/>
      <c r="M57" s="299"/>
      <c r="N57" s="298"/>
    </row>
    <row r="58" spans="1:19" ht="18.95" customHeight="1">
      <c r="A58" s="323"/>
      <c r="B58" s="216" t="s">
        <v>553</v>
      </c>
      <c r="C58" s="221" t="s">
        <v>551</v>
      </c>
      <c r="D58" s="323"/>
      <c r="E58" s="308" t="s">
        <v>70</v>
      </c>
      <c r="F58" s="309">
        <v>435.05</v>
      </c>
      <c r="G58" s="309" t="s">
        <v>686</v>
      </c>
      <c r="H58" s="344"/>
      <c r="I58" s="293"/>
      <c r="J58" s="337"/>
      <c r="K58" s="299"/>
      <c r="L58" s="299"/>
      <c r="M58" s="299"/>
      <c r="N58" s="298"/>
    </row>
    <row r="59" spans="1:19" ht="18.95" customHeight="1">
      <c r="A59" s="323"/>
      <c r="B59" s="216" t="s">
        <v>754</v>
      </c>
      <c r="C59" s="221"/>
      <c r="D59" s="323"/>
      <c r="E59" s="308" t="s">
        <v>68</v>
      </c>
      <c r="F59" s="309">
        <v>147.917</v>
      </c>
      <c r="G59" s="309" t="s">
        <v>687</v>
      </c>
      <c r="H59" s="344"/>
      <c r="I59" s="293"/>
      <c r="J59" s="337"/>
      <c r="K59" s="299"/>
      <c r="L59" s="299"/>
      <c r="M59" s="299"/>
      <c r="N59" s="298"/>
    </row>
    <row r="60" spans="1:19" ht="18.95" customHeight="1">
      <c r="A60" s="322" t="s">
        <v>732</v>
      </c>
      <c r="B60" s="228" t="s">
        <v>755</v>
      </c>
      <c r="C60" s="217"/>
      <c r="D60" s="322"/>
      <c r="E60" s="214"/>
      <c r="F60" s="229"/>
      <c r="G60" s="229"/>
      <c r="H60" s="344"/>
      <c r="I60" s="293"/>
    </row>
    <row r="61" spans="1:19" s="182" customFormat="1" ht="18.95" customHeight="1">
      <c r="A61" s="323"/>
      <c r="B61" s="216" t="s">
        <v>736</v>
      </c>
      <c r="C61" s="221"/>
      <c r="D61" s="323"/>
      <c r="E61" s="308" t="s">
        <v>68</v>
      </c>
      <c r="F61" s="309">
        <v>104.956</v>
      </c>
      <c r="G61" s="309" t="s">
        <v>688</v>
      </c>
      <c r="H61" s="202"/>
      <c r="I61" s="290"/>
      <c r="J61" s="336"/>
      <c r="K61" s="300"/>
      <c r="L61" s="300"/>
      <c r="M61" s="300"/>
      <c r="N61" s="303"/>
      <c r="O61" s="264"/>
      <c r="P61" s="263"/>
      <c r="Q61" s="262"/>
      <c r="R61" s="262"/>
      <c r="S61" s="264"/>
    </row>
    <row r="62" spans="1:19" ht="18.95" customHeight="1">
      <c r="A62" s="323"/>
      <c r="B62" s="216" t="s">
        <v>766</v>
      </c>
      <c r="C62" s="221"/>
      <c r="D62" s="323"/>
      <c r="E62" s="308" t="s">
        <v>68</v>
      </c>
      <c r="F62" s="309">
        <v>104.956</v>
      </c>
      <c r="G62" s="309" t="s">
        <v>688</v>
      </c>
      <c r="H62" s="344"/>
      <c r="I62" s="293"/>
      <c r="J62" s="337"/>
      <c r="K62" s="299"/>
      <c r="L62" s="299"/>
      <c r="M62" s="299"/>
      <c r="N62" s="298"/>
    </row>
    <row r="63" spans="1:19" ht="18.95" customHeight="1">
      <c r="A63" s="322"/>
      <c r="B63" s="379" t="s">
        <v>767</v>
      </c>
      <c r="C63" s="217"/>
      <c r="D63" s="322"/>
      <c r="E63" s="214"/>
      <c r="F63" s="229"/>
      <c r="G63" s="229"/>
      <c r="H63" s="344"/>
      <c r="I63" s="293"/>
      <c r="J63" s="337"/>
      <c r="K63" s="299"/>
      <c r="L63" s="299"/>
      <c r="M63" s="299"/>
      <c r="N63" s="298"/>
    </row>
    <row r="64" spans="1:19" ht="18.95" customHeight="1">
      <c r="A64" s="323"/>
      <c r="B64" s="216" t="s">
        <v>795</v>
      </c>
      <c r="C64" s="221"/>
      <c r="D64" s="323"/>
      <c r="E64" s="308" t="s">
        <v>796</v>
      </c>
      <c r="F64" s="309">
        <v>1</v>
      </c>
      <c r="G64" s="309">
        <v>1</v>
      </c>
      <c r="H64" s="203"/>
      <c r="I64" s="291"/>
      <c r="J64" s="337"/>
      <c r="K64" s="299"/>
      <c r="L64" s="299"/>
      <c r="M64" s="299"/>
      <c r="N64" s="298"/>
    </row>
    <row r="65" spans="1:19" s="182" customFormat="1" ht="18.95" customHeight="1">
      <c r="A65" s="323"/>
      <c r="B65" s="216" t="s">
        <v>427</v>
      </c>
      <c r="C65" s="221"/>
      <c r="D65" s="323"/>
      <c r="E65" s="308" t="s">
        <v>149</v>
      </c>
      <c r="F65" s="309">
        <f>(5.4+1.3+1.675+1.49+1.696+4.294+2.375)*(0.125+0.075)*2+(2.27*2*0.15*4)</f>
        <v>10.016</v>
      </c>
      <c r="G65" s="309" t="s">
        <v>799</v>
      </c>
      <c r="H65" s="202"/>
      <c r="I65" s="290"/>
      <c r="J65" s="336"/>
      <c r="K65" s="300"/>
      <c r="L65" s="300"/>
      <c r="M65" s="300"/>
      <c r="N65" s="303"/>
      <c r="O65" s="264"/>
      <c r="P65" s="263"/>
      <c r="Q65" s="262"/>
      <c r="R65" s="262"/>
      <c r="S65" s="264"/>
    </row>
    <row r="66" spans="1:19" ht="18.95" customHeight="1">
      <c r="A66" s="322" t="s">
        <v>732</v>
      </c>
      <c r="B66" s="228" t="s">
        <v>758</v>
      </c>
      <c r="C66" s="221"/>
      <c r="D66" s="322"/>
      <c r="E66" s="214"/>
      <c r="F66" s="229"/>
      <c r="G66" s="229"/>
      <c r="H66" s="203"/>
      <c r="I66" s="291"/>
      <c r="J66" s="337"/>
      <c r="K66" s="299"/>
      <c r="L66" s="299"/>
      <c r="M66" s="299"/>
      <c r="N66" s="298"/>
    </row>
    <row r="67" spans="1:19" s="182" customFormat="1" ht="18.95" customHeight="1">
      <c r="A67" s="323"/>
      <c r="B67" s="216" t="s">
        <v>402</v>
      </c>
      <c r="C67" s="221"/>
      <c r="D67" s="323"/>
      <c r="E67" s="308" t="s">
        <v>68</v>
      </c>
      <c r="F67" s="309">
        <v>222.74</v>
      </c>
      <c r="G67" s="309">
        <v>222.74</v>
      </c>
      <c r="H67" s="202"/>
      <c r="I67" s="290"/>
      <c r="J67" s="295"/>
      <c r="K67" s="302"/>
      <c r="L67" s="300"/>
      <c r="M67" s="300"/>
      <c r="N67" s="276"/>
      <c r="O67" s="264"/>
      <c r="P67" s="263"/>
      <c r="Q67" s="262"/>
      <c r="R67" s="262"/>
      <c r="S67" s="264"/>
    </row>
    <row r="68" spans="1:19" s="182" customFormat="1" ht="18.95" customHeight="1">
      <c r="A68" s="323"/>
      <c r="B68" s="216" t="s">
        <v>756</v>
      </c>
      <c r="C68" s="221" t="s">
        <v>785</v>
      </c>
      <c r="D68" s="323"/>
      <c r="E68" s="308" t="s">
        <v>68</v>
      </c>
      <c r="F68" s="309">
        <v>222.74</v>
      </c>
      <c r="G68" s="309">
        <v>222.74</v>
      </c>
      <c r="H68" s="345"/>
      <c r="I68" s="311"/>
      <c r="J68" s="336"/>
      <c r="K68" s="300"/>
      <c r="L68" s="300"/>
      <c r="M68" s="300"/>
      <c r="N68" s="303"/>
      <c r="O68" s="264"/>
      <c r="P68" s="263"/>
      <c r="Q68" s="262"/>
      <c r="R68" s="262"/>
      <c r="S68" s="264"/>
    </row>
    <row r="69" spans="1:19" s="182" customFormat="1" ht="18.95" customHeight="1">
      <c r="A69" s="323"/>
      <c r="B69" s="216" t="s">
        <v>571</v>
      </c>
      <c r="C69" s="230"/>
      <c r="D69" s="323"/>
      <c r="E69" s="308" t="s">
        <v>71</v>
      </c>
      <c r="F69" s="309">
        <v>15</v>
      </c>
      <c r="G69" s="309">
        <v>15</v>
      </c>
      <c r="H69" s="345"/>
      <c r="I69" s="311"/>
      <c r="J69" s="336"/>
      <c r="K69" s="300"/>
      <c r="L69" s="300"/>
      <c r="M69" s="300"/>
      <c r="N69" s="303"/>
      <c r="O69" s="264"/>
      <c r="P69" s="263"/>
      <c r="Q69" s="262"/>
      <c r="R69" s="262"/>
      <c r="S69" s="264"/>
    </row>
    <row r="70" spans="1:19" ht="18.95" customHeight="1">
      <c r="A70" s="323"/>
      <c r="B70" s="222"/>
      <c r="C70" s="221"/>
      <c r="D70" s="323"/>
      <c r="E70" s="308"/>
      <c r="F70" s="309"/>
      <c r="G70" s="309"/>
      <c r="H70" s="344"/>
      <c r="I70" s="293"/>
      <c r="J70" s="337"/>
      <c r="K70" s="299"/>
      <c r="L70" s="299"/>
      <c r="M70" s="299"/>
      <c r="N70" s="298"/>
    </row>
    <row r="71" spans="1:19" ht="18.95" customHeight="1">
      <c r="A71" s="322"/>
      <c r="B71" s="228" t="s">
        <v>750</v>
      </c>
      <c r="C71" s="217"/>
      <c r="D71" s="322"/>
      <c r="E71" s="214"/>
      <c r="F71" s="229"/>
      <c r="G71" s="229"/>
      <c r="H71" s="344"/>
      <c r="I71" s="293"/>
      <c r="J71" s="337"/>
      <c r="K71" s="299"/>
      <c r="L71" s="299"/>
      <c r="M71" s="299"/>
      <c r="N71" s="298"/>
    </row>
    <row r="72" spans="1:19" s="182" customFormat="1" ht="18.95" customHeight="1">
      <c r="A72" s="323"/>
      <c r="B72" s="222"/>
      <c r="C72" s="221"/>
      <c r="D72" s="323"/>
      <c r="E72" s="308"/>
      <c r="F72" s="309"/>
      <c r="G72" s="309"/>
      <c r="H72" s="345"/>
      <c r="I72" s="311"/>
      <c r="J72" s="336"/>
      <c r="K72" s="300"/>
      <c r="L72" s="300"/>
      <c r="M72" s="300"/>
      <c r="N72" s="303"/>
      <c r="O72" s="264"/>
      <c r="P72" s="263"/>
      <c r="Q72" s="262"/>
      <c r="R72" s="262"/>
      <c r="S72" s="264"/>
    </row>
    <row r="73" spans="1:19" ht="18.95" customHeight="1">
      <c r="A73" s="322" t="s">
        <v>395</v>
      </c>
      <c r="B73" s="228" t="s">
        <v>529</v>
      </c>
      <c r="C73" s="217"/>
      <c r="D73" s="322"/>
      <c r="E73" s="214"/>
      <c r="F73" s="229"/>
      <c r="G73" s="229"/>
      <c r="H73" s="344"/>
      <c r="I73" s="293"/>
      <c r="J73" s="337"/>
      <c r="K73" s="299"/>
      <c r="L73" s="299"/>
      <c r="M73" s="299"/>
      <c r="N73" s="298"/>
    </row>
    <row r="74" spans="1:19" ht="18.95" customHeight="1">
      <c r="A74" s="322" t="s">
        <v>732</v>
      </c>
      <c r="B74" s="228" t="s">
        <v>768</v>
      </c>
      <c r="C74" s="221"/>
      <c r="D74" s="322"/>
      <c r="E74" s="214"/>
      <c r="F74" s="229"/>
      <c r="G74" s="229"/>
      <c r="H74" s="344"/>
      <c r="I74" s="293"/>
      <c r="J74" s="337"/>
      <c r="K74" s="299"/>
      <c r="L74" s="299"/>
      <c r="M74" s="299"/>
      <c r="N74" s="298"/>
    </row>
    <row r="75" spans="1:19" ht="18.95" customHeight="1">
      <c r="A75" s="323"/>
      <c r="B75" s="216" t="s">
        <v>701</v>
      </c>
      <c r="C75" s="230" t="s">
        <v>702</v>
      </c>
      <c r="D75" s="323" t="s">
        <v>703</v>
      </c>
      <c r="E75" s="308" t="s">
        <v>71</v>
      </c>
      <c r="F75" s="309">
        <v>6</v>
      </c>
      <c r="G75" s="309">
        <v>6</v>
      </c>
      <c r="H75" s="344"/>
      <c r="I75" s="293"/>
      <c r="J75" s="337"/>
      <c r="K75" s="299"/>
      <c r="L75" s="299"/>
      <c r="M75" s="299"/>
      <c r="N75" s="298"/>
    </row>
    <row r="76" spans="1:19" ht="18.95" customHeight="1">
      <c r="A76" s="323"/>
      <c r="B76" s="216" t="s">
        <v>704</v>
      </c>
      <c r="C76" s="221" t="s">
        <v>705</v>
      </c>
      <c r="D76" s="323" t="s">
        <v>574</v>
      </c>
      <c r="E76" s="308" t="s">
        <v>71</v>
      </c>
      <c r="F76" s="309">
        <v>3</v>
      </c>
      <c r="G76" s="309">
        <v>3</v>
      </c>
      <c r="H76" s="344"/>
      <c r="I76" s="293"/>
      <c r="J76" s="337"/>
      <c r="K76" s="299"/>
      <c r="L76" s="299"/>
      <c r="M76" s="299"/>
      <c r="N76" s="298"/>
    </row>
    <row r="77" spans="1:19" s="182" customFormat="1" ht="18.95" customHeight="1">
      <c r="A77" s="323"/>
      <c r="B77" s="216" t="s">
        <v>706</v>
      </c>
      <c r="C77" s="230" t="s">
        <v>707</v>
      </c>
      <c r="D77" s="323" t="s">
        <v>575</v>
      </c>
      <c r="E77" s="308" t="s">
        <v>71</v>
      </c>
      <c r="F77" s="309">
        <v>1</v>
      </c>
      <c r="G77" s="309">
        <v>1</v>
      </c>
      <c r="H77" s="345"/>
      <c r="I77" s="311"/>
      <c r="J77" s="336"/>
      <c r="K77" s="300"/>
      <c r="L77" s="300"/>
      <c r="M77" s="300"/>
      <c r="N77" s="303"/>
      <c r="O77" s="264"/>
      <c r="P77" s="263"/>
      <c r="Q77" s="262"/>
      <c r="R77" s="262"/>
      <c r="S77" s="264"/>
    </row>
    <row r="78" spans="1:19" ht="18.95" customHeight="1">
      <c r="A78" s="323"/>
      <c r="B78" s="216" t="s">
        <v>706</v>
      </c>
      <c r="C78" s="230" t="s">
        <v>708</v>
      </c>
      <c r="D78" s="323" t="s">
        <v>575</v>
      </c>
      <c r="E78" s="308" t="s">
        <v>71</v>
      </c>
      <c r="F78" s="309">
        <v>1</v>
      </c>
      <c r="G78" s="309">
        <v>1</v>
      </c>
      <c r="H78" s="344"/>
      <c r="I78" s="293"/>
      <c r="J78" s="337"/>
      <c r="K78" s="299"/>
      <c r="L78" s="299"/>
      <c r="M78" s="299"/>
      <c r="N78" s="298"/>
    </row>
    <row r="79" spans="1:19" ht="18.95" customHeight="1">
      <c r="A79" s="323"/>
      <c r="B79" s="216" t="s">
        <v>706</v>
      </c>
      <c r="C79" s="230" t="s">
        <v>709</v>
      </c>
      <c r="D79" s="323" t="s">
        <v>575</v>
      </c>
      <c r="E79" s="308" t="s">
        <v>71</v>
      </c>
      <c r="F79" s="309">
        <v>1</v>
      </c>
      <c r="G79" s="309">
        <v>1</v>
      </c>
      <c r="H79" s="344"/>
      <c r="I79" s="293"/>
    </row>
    <row r="80" spans="1:19" ht="18.95" customHeight="1">
      <c r="A80" s="323"/>
      <c r="B80" s="216" t="s">
        <v>691</v>
      </c>
      <c r="C80" s="230" t="s">
        <v>693</v>
      </c>
      <c r="D80" s="323" t="s">
        <v>576</v>
      </c>
      <c r="E80" s="308" t="s">
        <v>71</v>
      </c>
      <c r="F80" s="309">
        <v>2</v>
      </c>
      <c r="G80" s="309">
        <v>2</v>
      </c>
      <c r="H80" s="344"/>
      <c r="I80" s="293"/>
    </row>
    <row r="81" spans="1:19" s="182" customFormat="1" ht="18.95" customHeight="1">
      <c r="A81" s="323"/>
      <c r="B81" s="216" t="s">
        <v>695</v>
      </c>
      <c r="C81" s="230" t="s">
        <v>697</v>
      </c>
      <c r="D81" s="323" t="s">
        <v>576</v>
      </c>
      <c r="E81" s="308" t="s">
        <v>71</v>
      </c>
      <c r="F81" s="309">
        <v>4</v>
      </c>
      <c r="G81" s="309">
        <v>4</v>
      </c>
      <c r="H81" s="345"/>
      <c r="I81" s="311"/>
      <c r="J81" s="336"/>
      <c r="K81" s="300"/>
      <c r="L81" s="300"/>
      <c r="M81" s="300"/>
      <c r="N81" s="303"/>
      <c r="O81" s="264"/>
      <c r="P81" s="263"/>
      <c r="Q81" s="262"/>
      <c r="R81" s="262"/>
      <c r="S81" s="264"/>
    </row>
    <row r="82" spans="1:19" ht="18.95" customHeight="1">
      <c r="A82" s="323"/>
      <c r="B82" s="216" t="s">
        <v>710</v>
      </c>
      <c r="C82" s="230" t="s">
        <v>711</v>
      </c>
      <c r="D82" s="323" t="s">
        <v>577</v>
      </c>
      <c r="E82" s="308" t="s">
        <v>71</v>
      </c>
      <c r="F82" s="309">
        <v>2</v>
      </c>
      <c r="G82" s="309">
        <v>2</v>
      </c>
      <c r="H82" s="344"/>
      <c r="I82" s="293"/>
      <c r="J82" s="337"/>
      <c r="K82" s="299"/>
      <c r="L82" s="299"/>
      <c r="M82" s="299"/>
      <c r="N82" s="298"/>
    </row>
    <row r="83" spans="1:19" ht="18.95" customHeight="1">
      <c r="A83" s="323"/>
      <c r="B83" s="216" t="s">
        <v>712</v>
      </c>
      <c r="C83" s="230" t="s">
        <v>713</v>
      </c>
      <c r="D83" s="323" t="s">
        <v>577</v>
      </c>
      <c r="E83" s="308" t="s">
        <v>71</v>
      </c>
      <c r="F83" s="309">
        <v>3</v>
      </c>
      <c r="G83" s="309">
        <v>3</v>
      </c>
      <c r="H83" s="344"/>
      <c r="I83" s="293"/>
      <c r="J83" s="337"/>
      <c r="K83" s="299"/>
      <c r="L83" s="299"/>
      <c r="M83" s="299"/>
      <c r="N83" s="298"/>
    </row>
    <row r="84" spans="1:19" ht="18.95" customHeight="1">
      <c r="A84" s="323"/>
      <c r="B84" s="216" t="s">
        <v>714</v>
      </c>
      <c r="C84" s="230" t="s">
        <v>711</v>
      </c>
      <c r="D84" s="323" t="s">
        <v>578</v>
      </c>
      <c r="E84" s="308" t="s">
        <v>71</v>
      </c>
      <c r="F84" s="309">
        <v>2</v>
      </c>
      <c r="G84" s="309">
        <v>2</v>
      </c>
      <c r="H84" s="344"/>
      <c r="I84" s="293"/>
      <c r="J84" s="337"/>
      <c r="K84" s="299"/>
      <c r="L84" s="299"/>
      <c r="M84" s="299"/>
      <c r="N84" s="298"/>
    </row>
    <row r="85" spans="1:19" ht="18.95" customHeight="1">
      <c r="A85" s="323"/>
      <c r="B85" s="216" t="s">
        <v>715</v>
      </c>
      <c r="C85" s="230" t="s">
        <v>716</v>
      </c>
      <c r="D85" s="323" t="s">
        <v>579</v>
      </c>
      <c r="E85" s="308" t="s">
        <v>71</v>
      </c>
      <c r="F85" s="309">
        <v>2</v>
      </c>
      <c r="G85" s="309">
        <v>2</v>
      </c>
      <c r="H85" s="344"/>
      <c r="I85" s="293"/>
      <c r="J85" s="337"/>
      <c r="K85" s="299"/>
      <c r="L85" s="299"/>
      <c r="M85" s="299"/>
      <c r="N85" s="298"/>
    </row>
    <row r="86" spans="1:19" ht="18.95" customHeight="1">
      <c r="A86" s="323"/>
      <c r="B86" s="216" t="s">
        <v>717</v>
      </c>
      <c r="C86" s="230" t="s">
        <v>718</v>
      </c>
      <c r="D86" s="323" t="s">
        <v>579</v>
      </c>
      <c r="E86" s="308" t="s">
        <v>71</v>
      </c>
      <c r="F86" s="309">
        <v>6</v>
      </c>
      <c r="G86" s="309">
        <v>6</v>
      </c>
      <c r="H86" s="344"/>
      <c r="I86" s="293"/>
      <c r="J86" s="337"/>
      <c r="K86" s="299"/>
      <c r="L86" s="299"/>
      <c r="M86" s="299"/>
      <c r="N86" s="298"/>
    </row>
    <row r="87" spans="1:19" ht="18.95" customHeight="1">
      <c r="A87" s="323"/>
      <c r="B87" s="216" t="s">
        <v>719</v>
      </c>
      <c r="C87" s="230" t="s">
        <v>720</v>
      </c>
      <c r="D87" s="323" t="s">
        <v>580</v>
      </c>
      <c r="E87" s="308" t="s">
        <v>71</v>
      </c>
      <c r="F87" s="309">
        <v>2</v>
      </c>
      <c r="G87" s="309">
        <v>2</v>
      </c>
      <c r="H87" s="344"/>
      <c r="I87" s="293"/>
      <c r="J87" s="337"/>
      <c r="K87" s="299"/>
      <c r="L87" s="299"/>
      <c r="M87" s="299"/>
      <c r="N87" s="298"/>
    </row>
    <row r="88" spans="1:19" ht="18.95" customHeight="1">
      <c r="A88" s="323"/>
      <c r="B88" s="216" t="s">
        <v>721</v>
      </c>
      <c r="C88" s="230" t="s">
        <v>722</v>
      </c>
      <c r="D88" s="323" t="s">
        <v>581</v>
      </c>
      <c r="E88" s="308" t="s">
        <v>71</v>
      </c>
      <c r="F88" s="309">
        <v>1</v>
      </c>
      <c r="G88" s="309">
        <v>1</v>
      </c>
      <c r="H88" s="344"/>
      <c r="I88" s="293"/>
      <c r="J88" s="337"/>
      <c r="K88" s="299"/>
      <c r="L88" s="299"/>
      <c r="M88" s="299"/>
      <c r="N88" s="298"/>
    </row>
    <row r="89" spans="1:19" ht="18.95" customHeight="1">
      <c r="A89" s="323"/>
      <c r="B89" s="216" t="s">
        <v>723</v>
      </c>
      <c r="C89" s="230" t="s">
        <v>724</v>
      </c>
      <c r="D89" s="323" t="s">
        <v>582</v>
      </c>
      <c r="E89" s="308" t="s">
        <v>71</v>
      </c>
      <c r="F89" s="309">
        <v>2</v>
      </c>
      <c r="G89" s="309">
        <v>2</v>
      </c>
      <c r="H89" s="344"/>
      <c r="I89" s="293"/>
    </row>
    <row r="90" spans="1:19" s="182" customFormat="1" ht="18.95" customHeight="1">
      <c r="A90" s="323"/>
      <c r="B90" s="216" t="s">
        <v>600</v>
      </c>
      <c r="C90" s="230" t="s">
        <v>725</v>
      </c>
      <c r="D90" s="323" t="s">
        <v>583</v>
      </c>
      <c r="E90" s="308" t="s">
        <v>71</v>
      </c>
      <c r="F90" s="309">
        <v>2</v>
      </c>
      <c r="G90" s="309">
        <v>2</v>
      </c>
      <c r="H90" s="345"/>
      <c r="I90" s="311"/>
      <c r="J90" s="336"/>
      <c r="K90" s="300"/>
      <c r="L90" s="300"/>
      <c r="M90" s="300"/>
      <c r="N90" s="303"/>
      <c r="O90" s="264"/>
      <c r="P90" s="263"/>
      <c r="Q90" s="262"/>
      <c r="R90" s="262"/>
      <c r="S90" s="264"/>
    </row>
    <row r="91" spans="1:19" ht="18.95" customHeight="1">
      <c r="A91" s="323"/>
      <c r="B91" s="216" t="s">
        <v>726</v>
      </c>
      <c r="C91" s="230" t="s">
        <v>727</v>
      </c>
      <c r="D91" s="323" t="s">
        <v>584</v>
      </c>
      <c r="E91" s="308" t="s">
        <v>71</v>
      </c>
      <c r="F91" s="309">
        <v>3</v>
      </c>
      <c r="G91" s="309">
        <v>3</v>
      </c>
      <c r="H91" s="344"/>
      <c r="I91" s="293"/>
      <c r="J91" s="337"/>
      <c r="K91" s="299"/>
      <c r="L91" s="299"/>
      <c r="M91" s="299"/>
      <c r="N91" s="298"/>
    </row>
    <row r="92" spans="1:19" ht="18.95" customHeight="1">
      <c r="A92" s="323"/>
      <c r="B92" s="216" t="s">
        <v>719</v>
      </c>
      <c r="C92" s="230" t="s">
        <v>728</v>
      </c>
      <c r="D92" s="323" t="s">
        <v>585</v>
      </c>
      <c r="E92" s="308" t="s">
        <v>71</v>
      </c>
      <c r="F92" s="309">
        <v>3</v>
      </c>
      <c r="G92" s="309">
        <v>3</v>
      </c>
      <c r="H92" s="344"/>
      <c r="I92" s="293"/>
      <c r="J92" s="337"/>
      <c r="K92" s="299"/>
      <c r="L92" s="299"/>
      <c r="M92" s="299"/>
      <c r="N92" s="298"/>
    </row>
    <row r="93" spans="1:19" ht="18.95" customHeight="1">
      <c r="A93" s="323"/>
      <c r="B93" s="216" t="s">
        <v>729</v>
      </c>
      <c r="C93" s="221" t="s">
        <v>730</v>
      </c>
      <c r="D93" s="323" t="s">
        <v>533</v>
      </c>
      <c r="E93" s="308" t="s">
        <v>71</v>
      </c>
      <c r="F93" s="309">
        <v>1</v>
      </c>
      <c r="G93" s="309">
        <v>1</v>
      </c>
      <c r="H93" s="344"/>
      <c r="I93" s="293"/>
    </row>
    <row r="94" spans="1:19" ht="18.95" customHeight="1">
      <c r="A94" s="323"/>
      <c r="B94" s="216" t="s">
        <v>731</v>
      </c>
      <c r="C94" s="230" t="s">
        <v>699</v>
      </c>
      <c r="D94" s="323" t="s">
        <v>532</v>
      </c>
      <c r="E94" s="308" t="s">
        <v>71</v>
      </c>
      <c r="F94" s="309">
        <v>1</v>
      </c>
      <c r="G94" s="309">
        <v>1</v>
      </c>
      <c r="H94" s="344"/>
      <c r="I94" s="293"/>
    </row>
    <row r="95" spans="1:19" s="182" customFormat="1" ht="18.95" customHeight="1">
      <c r="A95" s="322"/>
      <c r="B95" s="228"/>
      <c r="C95" s="221"/>
      <c r="D95" s="322"/>
      <c r="E95" s="214"/>
      <c r="F95" s="229"/>
      <c r="G95" s="229"/>
      <c r="H95" s="202"/>
      <c r="I95" s="290"/>
      <c r="J95" s="336"/>
      <c r="K95" s="300"/>
      <c r="L95" s="300"/>
      <c r="M95" s="300"/>
      <c r="N95" s="303"/>
      <c r="O95" s="264"/>
      <c r="P95" s="263"/>
      <c r="Q95" s="262"/>
      <c r="R95" s="262"/>
      <c r="S95" s="264"/>
    </row>
    <row r="96" spans="1:19" ht="18.95" customHeight="1">
      <c r="A96" s="323"/>
      <c r="B96" s="216"/>
      <c r="C96" s="230"/>
      <c r="D96" s="323"/>
      <c r="E96" s="308"/>
      <c r="F96" s="309"/>
      <c r="G96" s="309"/>
      <c r="H96" s="344"/>
      <c r="I96" s="293"/>
    </row>
    <row r="97" spans="1:19" s="182" customFormat="1" ht="18.95" customHeight="1">
      <c r="A97" s="323"/>
      <c r="B97" s="216"/>
      <c r="C97" s="230"/>
      <c r="D97" s="323"/>
      <c r="E97" s="308"/>
      <c r="F97" s="309"/>
      <c r="G97" s="309"/>
      <c r="H97" s="345"/>
      <c r="I97" s="311"/>
      <c r="J97" s="336"/>
      <c r="K97" s="300"/>
      <c r="L97" s="300"/>
      <c r="M97" s="300"/>
      <c r="N97" s="303"/>
      <c r="O97" s="264"/>
      <c r="P97" s="263"/>
      <c r="Q97" s="262"/>
      <c r="R97" s="262"/>
      <c r="S97" s="264"/>
    </row>
    <row r="98" spans="1:19" ht="18.95" customHeight="1">
      <c r="A98" s="323"/>
      <c r="B98" s="216"/>
      <c r="C98" s="230"/>
      <c r="D98" s="323"/>
      <c r="E98" s="308"/>
      <c r="F98" s="309"/>
      <c r="G98" s="309"/>
      <c r="H98" s="344"/>
      <c r="I98" s="293"/>
    </row>
    <row r="99" spans="1:19" ht="18.95" customHeight="1">
      <c r="A99" s="323"/>
      <c r="B99" s="216"/>
      <c r="C99" s="230"/>
      <c r="D99" s="323"/>
      <c r="E99" s="308"/>
      <c r="F99" s="309"/>
      <c r="G99" s="309"/>
      <c r="H99" s="344"/>
      <c r="I99" s="293"/>
    </row>
    <row r="100" spans="1:19" s="182" customFormat="1" ht="18.95" customHeight="1">
      <c r="A100" s="323"/>
      <c r="B100" s="216"/>
      <c r="C100" s="230"/>
      <c r="D100" s="323"/>
      <c r="E100" s="308"/>
      <c r="F100" s="309"/>
      <c r="G100" s="309"/>
      <c r="H100" s="202"/>
      <c r="I100" s="290"/>
      <c r="J100" s="336"/>
      <c r="K100" s="300"/>
      <c r="L100" s="300"/>
      <c r="M100" s="300"/>
      <c r="N100" s="303"/>
      <c r="O100" s="264"/>
      <c r="P100" s="263"/>
      <c r="Q100" s="262"/>
      <c r="R100" s="262"/>
      <c r="S100" s="264"/>
    </row>
    <row r="101" spans="1:19" ht="18.95" customHeight="1">
      <c r="A101" s="323"/>
      <c r="B101" s="216"/>
      <c r="C101" s="230"/>
      <c r="D101" s="323"/>
      <c r="E101" s="308"/>
      <c r="F101" s="309"/>
      <c r="G101" s="309"/>
      <c r="H101" s="344"/>
      <c r="I101" s="293"/>
      <c r="J101" s="337"/>
      <c r="K101" s="299"/>
      <c r="L101" s="299"/>
      <c r="M101" s="299"/>
      <c r="N101" s="298"/>
    </row>
    <row r="102" spans="1:19" ht="18.95" customHeight="1">
      <c r="A102" s="323"/>
      <c r="B102" s="216"/>
      <c r="C102" s="230"/>
      <c r="D102" s="323"/>
      <c r="E102" s="308"/>
      <c r="F102" s="309"/>
      <c r="G102" s="309"/>
      <c r="H102" s="344"/>
      <c r="I102" s="293"/>
      <c r="J102" s="337"/>
      <c r="K102" s="299"/>
      <c r="L102" s="299"/>
      <c r="M102" s="299"/>
      <c r="N102" s="298"/>
    </row>
    <row r="103" spans="1:19" ht="18.95" customHeight="1">
      <c r="A103" s="323"/>
      <c r="B103" s="216"/>
      <c r="C103" s="230"/>
      <c r="D103" s="323"/>
      <c r="E103" s="308"/>
      <c r="F103" s="309"/>
      <c r="G103" s="309"/>
      <c r="H103" s="344"/>
      <c r="I103" s="293"/>
    </row>
    <row r="104" spans="1:19" ht="18.95" customHeight="1">
      <c r="A104" s="323"/>
      <c r="B104" s="216"/>
      <c r="C104" s="230"/>
      <c r="D104" s="323"/>
      <c r="E104" s="308"/>
      <c r="F104" s="309"/>
      <c r="G104" s="309"/>
      <c r="H104" s="203"/>
      <c r="I104" s="291"/>
    </row>
    <row r="105" spans="1:19" s="182" customFormat="1" ht="18.95" customHeight="1">
      <c r="A105" s="323"/>
      <c r="B105" s="216"/>
      <c r="C105" s="230"/>
      <c r="D105" s="323"/>
      <c r="E105" s="308"/>
      <c r="F105" s="309"/>
      <c r="G105" s="309"/>
      <c r="H105" s="202"/>
      <c r="I105" s="290"/>
      <c r="J105" s="295"/>
      <c r="K105" s="302"/>
      <c r="L105" s="302"/>
      <c r="M105" s="302"/>
      <c r="N105" s="276"/>
      <c r="O105" s="264"/>
      <c r="P105" s="263"/>
      <c r="Q105" s="262"/>
      <c r="R105" s="262"/>
      <c r="S105" s="264"/>
    </row>
    <row r="106" spans="1:19" ht="18.95" customHeight="1">
      <c r="A106" s="323"/>
      <c r="B106" s="222"/>
      <c r="C106" s="221"/>
      <c r="D106" s="323"/>
      <c r="E106" s="308"/>
      <c r="F106" s="309"/>
      <c r="G106" s="309"/>
      <c r="H106" s="203"/>
      <c r="I106" s="291"/>
    </row>
    <row r="107" spans="1:19" s="182" customFormat="1" ht="18.95" customHeight="1">
      <c r="A107" s="322"/>
      <c r="B107" s="228" t="s">
        <v>750</v>
      </c>
      <c r="C107" s="217"/>
      <c r="D107" s="322"/>
      <c r="E107" s="214"/>
      <c r="F107" s="229"/>
      <c r="G107" s="229"/>
      <c r="H107" s="202"/>
      <c r="I107" s="290"/>
      <c r="J107" s="295"/>
      <c r="K107" s="302"/>
      <c r="L107" s="300"/>
      <c r="M107" s="300"/>
      <c r="N107" s="276"/>
      <c r="O107" s="264"/>
      <c r="P107" s="263"/>
      <c r="Q107" s="262"/>
      <c r="R107" s="262"/>
      <c r="S107" s="264"/>
    </row>
    <row r="108" spans="1:19" s="182" customFormat="1" ht="18.95" customHeight="1">
      <c r="A108" s="323"/>
      <c r="B108" s="222"/>
      <c r="C108" s="221"/>
      <c r="D108" s="323"/>
      <c r="E108" s="308"/>
      <c r="F108" s="309"/>
      <c r="G108" s="309"/>
      <c r="H108" s="202"/>
      <c r="I108" s="290"/>
      <c r="J108" s="336"/>
      <c r="K108" s="300"/>
      <c r="L108" s="300"/>
      <c r="M108" s="300"/>
      <c r="N108" s="303"/>
      <c r="O108" s="264"/>
      <c r="P108" s="263"/>
      <c r="Q108" s="262"/>
      <c r="R108" s="262"/>
      <c r="S108" s="264"/>
    </row>
    <row r="109" spans="1:19" ht="18.95" customHeight="1">
      <c r="A109" s="322" t="s">
        <v>467</v>
      </c>
      <c r="B109" s="228" t="s">
        <v>769</v>
      </c>
      <c r="C109" s="217"/>
      <c r="D109" s="322"/>
      <c r="E109" s="214"/>
      <c r="F109" s="229"/>
      <c r="G109" s="229"/>
      <c r="H109" s="344"/>
      <c r="I109" s="293"/>
    </row>
    <row r="110" spans="1:19" ht="18.95" customHeight="1">
      <c r="A110" s="323"/>
      <c r="B110" s="216" t="s">
        <v>770</v>
      </c>
      <c r="C110" s="221" t="s">
        <v>771</v>
      </c>
      <c r="D110" s="323"/>
      <c r="E110" s="308" t="s">
        <v>468</v>
      </c>
      <c r="F110" s="309">
        <v>3</v>
      </c>
      <c r="G110" s="309">
        <v>3</v>
      </c>
      <c r="H110" s="344"/>
      <c r="I110" s="293"/>
    </row>
    <row r="111" spans="1:19" ht="18.95" customHeight="1">
      <c r="A111" s="323"/>
      <c r="B111" s="222"/>
      <c r="C111" s="221"/>
      <c r="D111" s="323"/>
      <c r="E111" s="308"/>
      <c r="F111" s="309"/>
      <c r="G111" s="309"/>
      <c r="H111" s="344"/>
      <c r="I111" s="293"/>
    </row>
    <row r="112" spans="1:19" ht="18.95" customHeight="1">
      <c r="A112" s="346"/>
      <c r="B112" s="347" t="s">
        <v>789</v>
      </c>
      <c r="C112" s="348"/>
      <c r="D112" s="346"/>
      <c r="E112" s="349"/>
      <c r="F112" s="350"/>
      <c r="G112" s="350"/>
      <c r="H112" s="344"/>
      <c r="I112" s="293"/>
    </row>
    <row r="113" spans="1:2442" s="296" customFormat="1" ht="18.95" customHeight="1">
      <c r="A113" s="284"/>
      <c r="B113" s="313"/>
      <c r="C113" s="286"/>
      <c r="D113" s="284"/>
      <c r="E113" s="287"/>
      <c r="F113" s="288"/>
      <c r="G113" s="288"/>
      <c r="H113" s="312"/>
      <c r="I113" s="291"/>
      <c r="K113" s="301"/>
      <c r="L113" s="301"/>
      <c r="M113" s="301"/>
      <c r="N113" s="275"/>
      <c r="O113" s="267"/>
      <c r="P113" s="268"/>
      <c r="Q113" s="269"/>
      <c r="R113" s="269"/>
      <c r="S113" s="267"/>
      <c r="T113" s="183"/>
      <c r="U113" s="183"/>
      <c r="V113" s="183"/>
      <c r="W113" s="183"/>
      <c r="X113" s="183"/>
      <c r="Y113" s="183"/>
      <c r="Z113" s="183"/>
      <c r="AA113" s="183"/>
      <c r="AB113" s="183"/>
      <c r="AC113" s="183"/>
      <c r="AD113" s="183"/>
      <c r="AE113" s="183"/>
      <c r="AF113" s="183"/>
      <c r="AG113" s="183"/>
      <c r="AH113" s="183"/>
      <c r="AI113" s="183"/>
      <c r="AJ113" s="183"/>
      <c r="AK113" s="183"/>
      <c r="AL113" s="183"/>
      <c r="AM113" s="183"/>
      <c r="AN113" s="183"/>
      <c r="AO113" s="183"/>
      <c r="AP113" s="183"/>
      <c r="AQ113" s="183"/>
      <c r="AR113" s="183"/>
      <c r="AS113" s="183"/>
      <c r="AT113" s="183"/>
      <c r="AU113" s="183"/>
      <c r="AV113" s="183"/>
      <c r="AW113" s="183"/>
      <c r="AX113" s="183"/>
      <c r="AY113" s="183"/>
      <c r="AZ113" s="183"/>
      <c r="BA113" s="183"/>
      <c r="BB113" s="183"/>
      <c r="BC113" s="183"/>
      <c r="BD113" s="183"/>
      <c r="BE113" s="183"/>
      <c r="BF113" s="183"/>
      <c r="BG113" s="183"/>
      <c r="BH113" s="183"/>
      <c r="BI113" s="183"/>
      <c r="BJ113" s="183"/>
      <c r="BK113" s="183"/>
      <c r="BL113" s="183"/>
      <c r="BM113" s="183"/>
      <c r="BN113" s="183"/>
      <c r="BO113" s="183"/>
      <c r="BP113" s="183"/>
      <c r="BQ113" s="183"/>
      <c r="BR113" s="183"/>
      <c r="BS113" s="183"/>
      <c r="BT113" s="183"/>
      <c r="BU113" s="183"/>
      <c r="BV113" s="183"/>
      <c r="BW113" s="183"/>
      <c r="BX113" s="183"/>
      <c r="BY113" s="183"/>
      <c r="BZ113" s="183"/>
      <c r="CA113" s="183"/>
      <c r="CB113" s="183"/>
      <c r="CC113" s="183"/>
      <c r="CD113" s="183"/>
      <c r="CE113" s="183"/>
      <c r="CF113" s="183"/>
      <c r="CG113" s="183"/>
      <c r="CH113" s="183"/>
      <c r="CI113" s="183"/>
      <c r="CJ113" s="183"/>
      <c r="CK113" s="183"/>
      <c r="CL113" s="183"/>
      <c r="CM113" s="183"/>
      <c r="CN113" s="183"/>
      <c r="CO113" s="183"/>
      <c r="CP113" s="183"/>
      <c r="CQ113" s="183"/>
      <c r="CR113" s="183"/>
      <c r="CS113" s="183"/>
      <c r="CT113" s="183"/>
      <c r="CU113" s="183"/>
      <c r="CV113" s="183"/>
      <c r="CW113" s="183"/>
      <c r="CX113" s="183"/>
      <c r="CY113" s="183"/>
      <c r="CZ113" s="183"/>
      <c r="DA113" s="183"/>
      <c r="DB113" s="183"/>
      <c r="DC113" s="183"/>
      <c r="DD113" s="183"/>
      <c r="DE113" s="183"/>
      <c r="DF113" s="183"/>
      <c r="DG113" s="183"/>
      <c r="DH113" s="183"/>
      <c r="DI113" s="183"/>
      <c r="DJ113" s="183"/>
      <c r="DK113" s="183"/>
      <c r="DL113" s="183"/>
      <c r="DM113" s="183"/>
      <c r="DN113" s="183"/>
      <c r="DO113" s="183"/>
      <c r="DP113" s="183"/>
      <c r="DQ113" s="183"/>
      <c r="DR113" s="183"/>
      <c r="DS113" s="183"/>
      <c r="DT113" s="183"/>
      <c r="DU113" s="183"/>
      <c r="DV113" s="183"/>
      <c r="DW113" s="183"/>
      <c r="DX113" s="183"/>
      <c r="DY113" s="183"/>
      <c r="DZ113" s="183"/>
      <c r="EA113" s="183"/>
      <c r="EB113" s="183"/>
      <c r="EC113" s="183"/>
      <c r="ED113" s="183"/>
      <c r="EE113" s="183"/>
      <c r="EF113" s="183"/>
      <c r="EG113" s="183"/>
      <c r="EH113" s="183"/>
      <c r="EI113" s="183"/>
      <c r="EJ113" s="183"/>
      <c r="EK113" s="183"/>
      <c r="EL113" s="183"/>
      <c r="EM113" s="183"/>
      <c r="EN113" s="183"/>
      <c r="EO113" s="183"/>
      <c r="EP113" s="183"/>
      <c r="EQ113" s="183"/>
      <c r="ER113" s="183"/>
      <c r="ES113" s="183"/>
      <c r="ET113" s="183"/>
      <c r="EU113" s="183"/>
      <c r="EV113" s="183"/>
      <c r="EW113" s="183"/>
      <c r="EX113" s="183"/>
      <c r="EY113" s="183"/>
      <c r="EZ113" s="183"/>
      <c r="FA113" s="183"/>
      <c r="FB113" s="183"/>
      <c r="FC113" s="183"/>
      <c r="FD113" s="183"/>
      <c r="FE113" s="183"/>
      <c r="FF113" s="183"/>
      <c r="FG113" s="183"/>
      <c r="FH113" s="183"/>
      <c r="FI113" s="183"/>
      <c r="FJ113" s="183"/>
      <c r="FK113" s="183"/>
      <c r="FL113" s="183"/>
      <c r="FM113" s="183"/>
      <c r="FN113" s="183"/>
      <c r="FO113" s="183"/>
      <c r="FP113" s="183"/>
      <c r="FQ113" s="183"/>
      <c r="FR113" s="183"/>
      <c r="FS113" s="183"/>
      <c r="FT113" s="183"/>
      <c r="FU113" s="183"/>
      <c r="FV113" s="183"/>
      <c r="FW113" s="183"/>
      <c r="FX113" s="183"/>
      <c r="FY113" s="183"/>
      <c r="FZ113" s="183"/>
      <c r="GA113" s="183"/>
      <c r="GB113" s="183"/>
      <c r="GC113" s="183"/>
      <c r="GD113" s="183"/>
      <c r="GE113" s="183"/>
      <c r="GF113" s="183"/>
      <c r="GG113" s="183"/>
      <c r="GH113" s="183"/>
      <c r="GI113" s="183"/>
      <c r="GJ113" s="183"/>
      <c r="GK113" s="183"/>
      <c r="GL113" s="183"/>
      <c r="GM113" s="183"/>
      <c r="GN113" s="183"/>
      <c r="GO113" s="183"/>
      <c r="GP113" s="183"/>
      <c r="GQ113" s="183"/>
      <c r="GR113" s="183"/>
      <c r="GS113" s="183"/>
      <c r="GT113" s="183"/>
      <c r="GU113" s="183"/>
      <c r="GV113" s="183"/>
      <c r="GW113" s="183"/>
      <c r="GX113" s="183"/>
      <c r="GY113" s="183"/>
      <c r="GZ113" s="183"/>
      <c r="HA113" s="183"/>
      <c r="HB113" s="183"/>
      <c r="HC113" s="183"/>
      <c r="HD113" s="183"/>
      <c r="HE113" s="183"/>
      <c r="HF113" s="183"/>
      <c r="HG113" s="183"/>
      <c r="HH113" s="183"/>
      <c r="HI113" s="183"/>
      <c r="HJ113" s="183"/>
      <c r="HK113" s="183"/>
      <c r="HL113" s="183"/>
      <c r="HM113" s="183"/>
      <c r="HN113" s="183"/>
      <c r="HO113" s="183"/>
      <c r="HP113" s="183"/>
      <c r="HQ113" s="183"/>
      <c r="HR113" s="183"/>
      <c r="HS113" s="183"/>
      <c r="HT113" s="183"/>
      <c r="HU113" s="183"/>
      <c r="HV113" s="183"/>
      <c r="HW113" s="183"/>
      <c r="HX113" s="183"/>
      <c r="HY113" s="183"/>
      <c r="HZ113" s="183"/>
      <c r="IA113" s="183"/>
      <c r="IB113" s="183"/>
      <c r="IC113" s="183"/>
      <c r="ID113" s="183"/>
      <c r="IE113" s="183"/>
      <c r="IF113" s="183"/>
      <c r="IG113" s="183"/>
      <c r="IH113" s="183"/>
      <c r="II113" s="183"/>
      <c r="IJ113" s="183"/>
      <c r="IK113" s="183"/>
      <c r="IL113" s="183"/>
      <c r="IM113" s="183"/>
      <c r="IN113" s="183"/>
      <c r="IO113" s="183"/>
      <c r="IP113" s="183"/>
      <c r="IQ113" s="183"/>
      <c r="IR113" s="183"/>
      <c r="IS113" s="183"/>
      <c r="IT113" s="183"/>
      <c r="IU113" s="183"/>
      <c r="IV113" s="183"/>
      <c r="IW113" s="183"/>
      <c r="IX113" s="183"/>
      <c r="IY113" s="183"/>
      <c r="IZ113" s="183"/>
      <c r="JA113" s="183"/>
      <c r="JB113" s="183"/>
      <c r="JC113" s="183"/>
      <c r="JD113" s="183"/>
      <c r="JE113" s="183"/>
      <c r="JF113" s="183"/>
      <c r="JG113" s="183"/>
      <c r="JH113" s="183"/>
      <c r="JI113" s="183"/>
      <c r="JJ113" s="183"/>
      <c r="JK113" s="183"/>
      <c r="JL113" s="183"/>
      <c r="JM113" s="183"/>
      <c r="JN113" s="183"/>
      <c r="JO113" s="183"/>
      <c r="JP113" s="183"/>
      <c r="JQ113" s="183"/>
      <c r="JR113" s="183"/>
      <c r="JS113" s="183"/>
      <c r="JT113" s="183"/>
      <c r="JU113" s="183"/>
      <c r="JV113" s="183"/>
      <c r="JW113" s="183"/>
      <c r="JX113" s="183"/>
      <c r="JY113" s="183"/>
      <c r="JZ113" s="183"/>
      <c r="KA113" s="183"/>
      <c r="KB113" s="183"/>
      <c r="KC113" s="183"/>
      <c r="KD113" s="183"/>
      <c r="KE113" s="183"/>
      <c r="KF113" s="183"/>
      <c r="KG113" s="183"/>
      <c r="KH113" s="183"/>
      <c r="KI113" s="183"/>
      <c r="KJ113" s="183"/>
      <c r="KK113" s="183"/>
      <c r="KL113" s="183"/>
      <c r="KM113" s="183"/>
      <c r="KN113" s="183"/>
      <c r="KO113" s="183"/>
      <c r="KP113" s="183"/>
      <c r="KQ113" s="183"/>
      <c r="KR113" s="183"/>
      <c r="KS113" s="183"/>
      <c r="KT113" s="183"/>
      <c r="KU113" s="183"/>
      <c r="KV113" s="183"/>
      <c r="KW113" s="183"/>
      <c r="KX113" s="183"/>
      <c r="KY113" s="183"/>
      <c r="KZ113" s="183"/>
      <c r="LA113" s="183"/>
      <c r="LB113" s="183"/>
      <c r="LC113" s="183"/>
      <c r="LD113" s="183"/>
      <c r="LE113" s="183"/>
      <c r="LF113" s="183"/>
      <c r="LG113" s="183"/>
      <c r="LH113" s="183"/>
      <c r="LI113" s="183"/>
      <c r="LJ113" s="183"/>
      <c r="LK113" s="183"/>
      <c r="LL113" s="183"/>
      <c r="LM113" s="183"/>
      <c r="LN113" s="183"/>
      <c r="LO113" s="183"/>
      <c r="LP113" s="183"/>
      <c r="LQ113" s="183"/>
      <c r="LR113" s="183"/>
      <c r="LS113" s="183"/>
      <c r="LT113" s="183"/>
      <c r="LU113" s="183"/>
      <c r="LV113" s="183"/>
      <c r="LW113" s="183"/>
      <c r="LX113" s="183"/>
      <c r="LY113" s="183"/>
      <c r="LZ113" s="183"/>
      <c r="MA113" s="183"/>
      <c r="MB113" s="183"/>
      <c r="MC113" s="183"/>
      <c r="MD113" s="183"/>
      <c r="ME113" s="183"/>
      <c r="MF113" s="183"/>
      <c r="MG113" s="183"/>
      <c r="MH113" s="183"/>
      <c r="MI113" s="183"/>
      <c r="MJ113" s="183"/>
      <c r="MK113" s="183"/>
      <c r="ML113" s="183"/>
      <c r="MM113" s="183"/>
      <c r="MN113" s="183"/>
      <c r="MO113" s="183"/>
      <c r="MP113" s="183"/>
      <c r="MQ113" s="183"/>
      <c r="MR113" s="183"/>
      <c r="MS113" s="183"/>
      <c r="MT113" s="183"/>
      <c r="MU113" s="183"/>
      <c r="MV113" s="183"/>
      <c r="MW113" s="183"/>
      <c r="MX113" s="183"/>
      <c r="MY113" s="183"/>
      <c r="MZ113" s="183"/>
      <c r="NA113" s="183"/>
      <c r="NB113" s="183"/>
      <c r="NC113" s="183"/>
      <c r="ND113" s="183"/>
      <c r="NE113" s="183"/>
      <c r="NF113" s="183"/>
      <c r="NG113" s="183"/>
      <c r="NH113" s="183"/>
      <c r="NI113" s="183"/>
      <c r="NJ113" s="183"/>
      <c r="NK113" s="183"/>
      <c r="NL113" s="183"/>
      <c r="NM113" s="183"/>
      <c r="NN113" s="183"/>
      <c r="NO113" s="183"/>
      <c r="NP113" s="183"/>
      <c r="NQ113" s="183"/>
      <c r="NR113" s="183"/>
      <c r="NS113" s="183"/>
      <c r="NT113" s="183"/>
      <c r="NU113" s="183"/>
      <c r="NV113" s="183"/>
      <c r="NW113" s="183"/>
      <c r="NX113" s="183"/>
      <c r="NY113" s="183"/>
      <c r="NZ113" s="183"/>
      <c r="OA113" s="183"/>
      <c r="OB113" s="183"/>
      <c r="OC113" s="183"/>
      <c r="OD113" s="183"/>
      <c r="OE113" s="183"/>
      <c r="OF113" s="183"/>
      <c r="OG113" s="183"/>
      <c r="OH113" s="183"/>
      <c r="OI113" s="183"/>
      <c r="OJ113" s="183"/>
      <c r="OK113" s="183"/>
      <c r="OL113" s="183"/>
      <c r="OM113" s="183"/>
      <c r="ON113" s="183"/>
      <c r="OO113" s="183"/>
      <c r="OP113" s="183"/>
      <c r="OQ113" s="183"/>
      <c r="OR113" s="183"/>
      <c r="OS113" s="183"/>
      <c r="OT113" s="183"/>
      <c r="OU113" s="183"/>
      <c r="OV113" s="183"/>
      <c r="OW113" s="183"/>
      <c r="OX113" s="183"/>
      <c r="OY113" s="183"/>
      <c r="OZ113" s="183"/>
      <c r="PA113" s="183"/>
      <c r="PB113" s="183"/>
      <c r="PC113" s="183"/>
      <c r="PD113" s="183"/>
      <c r="PE113" s="183"/>
      <c r="PF113" s="183"/>
      <c r="PG113" s="183"/>
      <c r="PH113" s="183"/>
      <c r="PI113" s="183"/>
      <c r="PJ113" s="183"/>
      <c r="PK113" s="183"/>
      <c r="PL113" s="183"/>
      <c r="PM113" s="183"/>
      <c r="PN113" s="183"/>
      <c r="PO113" s="183"/>
      <c r="PP113" s="183"/>
      <c r="PQ113" s="183"/>
      <c r="PR113" s="183"/>
      <c r="PS113" s="183"/>
      <c r="PT113" s="183"/>
      <c r="PU113" s="183"/>
      <c r="PV113" s="183"/>
      <c r="PW113" s="183"/>
      <c r="PX113" s="183"/>
      <c r="PY113" s="183"/>
      <c r="PZ113" s="183"/>
      <c r="QA113" s="183"/>
      <c r="QB113" s="183"/>
      <c r="QC113" s="183"/>
      <c r="QD113" s="183"/>
      <c r="QE113" s="183"/>
      <c r="QF113" s="183"/>
      <c r="QG113" s="183"/>
      <c r="QH113" s="183"/>
      <c r="QI113" s="183"/>
      <c r="QJ113" s="183"/>
      <c r="QK113" s="183"/>
      <c r="QL113" s="183"/>
      <c r="QM113" s="183"/>
      <c r="QN113" s="183"/>
      <c r="QO113" s="183"/>
      <c r="QP113" s="183"/>
      <c r="QQ113" s="183"/>
      <c r="QR113" s="183"/>
      <c r="QS113" s="183"/>
      <c r="QT113" s="183"/>
      <c r="QU113" s="183"/>
      <c r="QV113" s="183"/>
      <c r="QW113" s="183"/>
      <c r="QX113" s="183"/>
      <c r="QY113" s="183"/>
      <c r="QZ113" s="183"/>
      <c r="RA113" s="183"/>
      <c r="RB113" s="183"/>
      <c r="RC113" s="183"/>
      <c r="RD113" s="183"/>
      <c r="RE113" s="183"/>
      <c r="RF113" s="183"/>
      <c r="RG113" s="183"/>
      <c r="RH113" s="183"/>
      <c r="RI113" s="183"/>
      <c r="RJ113" s="183"/>
      <c r="RK113" s="183"/>
      <c r="RL113" s="183"/>
      <c r="RM113" s="183"/>
      <c r="RN113" s="183"/>
      <c r="RO113" s="183"/>
      <c r="RP113" s="183"/>
      <c r="RQ113" s="183"/>
      <c r="RR113" s="183"/>
      <c r="RS113" s="183"/>
      <c r="RT113" s="183"/>
      <c r="RU113" s="183"/>
      <c r="RV113" s="183"/>
      <c r="RW113" s="183"/>
      <c r="RX113" s="183"/>
      <c r="RY113" s="183"/>
      <c r="RZ113" s="183"/>
      <c r="SA113" s="183"/>
      <c r="SB113" s="183"/>
      <c r="SC113" s="183"/>
      <c r="SD113" s="183"/>
      <c r="SE113" s="183"/>
      <c r="SF113" s="183"/>
      <c r="SG113" s="183"/>
      <c r="SH113" s="183"/>
      <c r="SI113" s="183"/>
      <c r="SJ113" s="183"/>
      <c r="SK113" s="183"/>
      <c r="SL113" s="183"/>
      <c r="SM113" s="183"/>
      <c r="SN113" s="183"/>
      <c r="SO113" s="183"/>
      <c r="SP113" s="183"/>
      <c r="SQ113" s="183"/>
      <c r="SR113" s="183"/>
      <c r="SS113" s="183"/>
      <c r="ST113" s="183"/>
      <c r="SU113" s="183"/>
      <c r="SV113" s="183"/>
      <c r="SW113" s="183"/>
      <c r="SX113" s="183"/>
      <c r="SY113" s="183"/>
      <c r="SZ113" s="183"/>
      <c r="TA113" s="183"/>
      <c r="TB113" s="183"/>
      <c r="TC113" s="183"/>
      <c r="TD113" s="183"/>
      <c r="TE113" s="183"/>
      <c r="TF113" s="183"/>
      <c r="TG113" s="183"/>
      <c r="TH113" s="183"/>
      <c r="TI113" s="183"/>
      <c r="TJ113" s="183"/>
      <c r="TK113" s="183"/>
      <c r="TL113" s="183"/>
      <c r="TM113" s="183"/>
      <c r="TN113" s="183"/>
      <c r="TO113" s="183"/>
      <c r="TP113" s="183"/>
      <c r="TQ113" s="183"/>
      <c r="TR113" s="183"/>
      <c r="TS113" s="183"/>
      <c r="TT113" s="183"/>
      <c r="TU113" s="183"/>
      <c r="TV113" s="183"/>
      <c r="TW113" s="183"/>
      <c r="TX113" s="183"/>
      <c r="TY113" s="183"/>
      <c r="TZ113" s="183"/>
      <c r="UA113" s="183"/>
      <c r="UB113" s="183"/>
      <c r="UC113" s="183"/>
      <c r="UD113" s="183"/>
      <c r="UE113" s="183"/>
      <c r="UF113" s="183"/>
      <c r="UG113" s="183"/>
      <c r="UH113" s="183"/>
      <c r="UI113" s="183"/>
      <c r="UJ113" s="183"/>
      <c r="UK113" s="183"/>
      <c r="UL113" s="183"/>
      <c r="UM113" s="183"/>
      <c r="UN113" s="183"/>
      <c r="UO113" s="183"/>
      <c r="UP113" s="183"/>
      <c r="UQ113" s="183"/>
      <c r="UR113" s="183"/>
      <c r="US113" s="183"/>
      <c r="UT113" s="183"/>
      <c r="UU113" s="183"/>
      <c r="UV113" s="183"/>
      <c r="UW113" s="183"/>
      <c r="UX113" s="183"/>
      <c r="UY113" s="183"/>
      <c r="UZ113" s="183"/>
      <c r="VA113" s="183"/>
      <c r="VB113" s="183"/>
      <c r="VC113" s="183"/>
      <c r="VD113" s="183"/>
      <c r="VE113" s="183"/>
      <c r="VF113" s="183"/>
      <c r="VG113" s="183"/>
      <c r="VH113" s="183"/>
      <c r="VI113" s="183"/>
      <c r="VJ113" s="183"/>
      <c r="VK113" s="183"/>
      <c r="VL113" s="183"/>
      <c r="VM113" s="183"/>
      <c r="VN113" s="183"/>
      <c r="VO113" s="183"/>
      <c r="VP113" s="183"/>
      <c r="VQ113" s="183"/>
      <c r="VR113" s="183"/>
      <c r="VS113" s="183"/>
      <c r="VT113" s="183"/>
      <c r="VU113" s="183"/>
      <c r="VV113" s="183"/>
      <c r="VW113" s="183"/>
      <c r="VX113" s="183"/>
      <c r="VY113" s="183"/>
      <c r="VZ113" s="183"/>
      <c r="WA113" s="183"/>
      <c r="WB113" s="183"/>
      <c r="WC113" s="183"/>
      <c r="WD113" s="183"/>
      <c r="WE113" s="183"/>
      <c r="WF113" s="183"/>
      <c r="WG113" s="183"/>
      <c r="WH113" s="183"/>
      <c r="WI113" s="183"/>
      <c r="WJ113" s="183"/>
      <c r="WK113" s="183"/>
      <c r="WL113" s="183"/>
      <c r="WM113" s="183"/>
      <c r="WN113" s="183"/>
      <c r="WO113" s="183"/>
      <c r="WP113" s="183"/>
      <c r="WQ113" s="183"/>
      <c r="WR113" s="183"/>
      <c r="WS113" s="183"/>
      <c r="WT113" s="183"/>
      <c r="WU113" s="183"/>
      <c r="WV113" s="183"/>
      <c r="WW113" s="183"/>
      <c r="WX113" s="183"/>
      <c r="WY113" s="183"/>
      <c r="WZ113" s="183"/>
      <c r="XA113" s="183"/>
      <c r="XB113" s="183"/>
      <c r="XC113" s="183"/>
      <c r="XD113" s="183"/>
      <c r="XE113" s="183"/>
      <c r="XF113" s="183"/>
      <c r="XG113" s="183"/>
      <c r="XH113" s="183"/>
      <c r="XI113" s="183"/>
      <c r="XJ113" s="183"/>
      <c r="XK113" s="183"/>
      <c r="XL113" s="183"/>
      <c r="XM113" s="183"/>
      <c r="XN113" s="183"/>
      <c r="XO113" s="183"/>
      <c r="XP113" s="183"/>
      <c r="XQ113" s="183"/>
      <c r="XR113" s="183"/>
      <c r="XS113" s="183"/>
      <c r="XT113" s="183"/>
      <c r="XU113" s="183"/>
      <c r="XV113" s="183"/>
      <c r="XW113" s="183"/>
      <c r="XX113" s="183"/>
      <c r="XY113" s="183"/>
      <c r="XZ113" s="183"/>
      <c r="YA113" s="183"/>
      <c r="YB113" s="183"/>
      <c r="YC113" s="183"/>
      <c r="YD113" s="183"/>
      <c r="YE113" s="183"/>
      <c r="YF113" s="183"/>
      <c r="YG113" s="183"/>
      <c r="YH113" s="183"/>
      <c r="YI113" s="183"/>
      <c r="YJ113" s="183"/>
      <c r="YK113" s="183"/>
      <c r="YL113" s="183"/>
      <c r="YM113" s="183"/>
      <c r="YN113" s="183"/>
      <c r="YO113" s="183"/>
      <c r="YP113" s="183"/>
      <c r="YQ113" s="183"/>
      <c r="YR113" s="183"/>
      <c r="YS113" s="183"/>
      <c r="YT113" s="183"/>
      <c r="YU113" s="183"/>
      <c r="YV113" s="183"/>
      <c r="YW113" s="183"/>
      <c r="YX113" s="183"/>
      <c r="YY113" s="183"/>
      <c r="YZ113" s="183"/>
      <c r="ZA113" s="183"/>
      <c r="ZB113" s="183"/>
      <c r="ZC113" s="183"/>
      <c r="ZD113" s="183"/>
      <c r="ZE113" s="183"/>
      <c r="ZF113" s="183"/>
      <c r="ZG113" s="183"/>
      <c r="ZH113" s="183"/>
      <c r="ZI113" s="183"/>
      <c r="ZJ113" s="183"/>
      <c r="ZK113" s="183"/>
      <c r="ZL113" s="183"/>
      <c r="ZM113" s="183"/>
      <c r="ZN113" s="183"/>
      <c r="ZO113" s="183"/>
      <c r="ZP113" s="183"/>
      <c r="ZQ113" s="183"/>
      <c r="ZR113" s="183"/>
      <c r="ZS113" s="183"/>
      <c r="ZT113" s="183"/>
      <c r="ZU113" s="183"/>
      <c r="ZV113" s="183"/>
      <c r="ZW113" s="183"/>
      <c r="ZX113" s="183"/>
      <c r="ZY113" s="183"/>
      <c r="ZZ113" s="183"/>
      <c r="AAA113" s="183"/>
      <c r="AAB113" s="183"/>
      <c r="AAC113" s="183"/>
      <c r="AAD113" s="183"/>
      <c r="AAE113" s="183"/>
      <c r="AAF113" s="183"/>
      <c r="AAG113" s="183"/>
      <c r="AAH113" s="183"/>
      <c r="AAI113" s="183"/>
      <c r="AAJ113" s="183"/>
      <c r="AAK113" s="183"/>
      <c r="AAL113" s="183"/>
      <c r="AAM113" s="183"/>
      <c r="AAN113" s="183"/>
      <c r="AAO113" s="183"/>
      <c r="AAP113" s="183"/>
      <c r="AAQ113" s="183"/>
      <c r="AAR113" s="183"/>
      <c r="AAS113" s="183"/>
      <c r="AAT113" s="183"/>
      <c r="AAU113" s="183"/>
      <c r="AAV113" s="183"/>
      <c r="AAW113" s="183"/>
      <c r="AAX113" s="183"/>
      <c r="AAY113" s="183"/>
      <c r="AAZ113" s="183"/>
      <c r="ABA113" s="183"/>
      <c r="ABB113" s="183"/>
      <c r="ABC113" s="183"/>
      <c r="ABD113" s="183"/>
      <c r="ABE113" s="183"/>
      <c r="ABF113" s="183"/>
      <c r="ABG113" s="183"/>
      <c r="ABH113" s="183"/>
      <c r="ABI113" s="183"/>
      <c r="ABJ113" s="183"/>
      <c r="ABK113" s="183"/>
      <c r="ABL113" s="183"/>
      <c r="ABM113" s="183"/>
      <c r="ABN113" s="183"/>
      <c r="ABO113" s="183"/>
      <c r="ABP113" s="183"/>
      <c r="ABQ113" s="183"/>
      <c r="ABR113" s="183"/>
      <c r="ABS113" s="183"/>
      <c r="ABT113" s="183"/>
      <c r="ABU113" s="183"/>
      <c r="ABV113" s="183"/>
      <c r="ABW113" s="183"/>
      <c r="ABX113" s="183"/>
      <c r="ABY113" s="183"/>
      <c r="ABZ113" s="183"/>
      <c r="ACA113" s="183"/>
      <c r="ACB113" s="183"/>
      <c r="ACC113" s="183"/>
      <c r="ACD113" s="183"/>
      <c r="ACE113" s="183"/>
      <c r="ACF113" s="183"/>
      <c r="ACG113" s="183"/>
      <c r="ACH113" s="183"/>
      <c r="ACI113" s="183"/>
      <c r="ACJ113" s="183"/>
      <c r="ACK113" s="183"/>
      <c r="ACL113" s="183"/>
      <c r="ACM113" s="183"/>
      <c r="ACN113" s="183"/>
      <c r="ACO113" s="183"/>
      <c r="ACP113" s="183"/>
      <c r="ACQ113" s="183"/>
      <c r="ACR113" s="183"/>
      <c r="ACS113" s="183"/>
      <c r="ACT113" s="183"/>
      <c r="ACU113" s="183"/>
      <c r="ACV113" s="183"/>
      <c r="ACW113" s="183"/>
      <c r="ACX113" s="183"/>
      <c r="ACY113" s="183"/>
      <c r="ACZ113" s="183"/>
      <c r="ADA113" s="183"/>
      <c r="ADB113" s="183"/>
      <c r="ADC113" s="183"/>
      <c r="ADD113" s="183"/>
      <c r="ADE113" s="183"/>
      <c r="ADF113" s="183"/>
      <c r="ADG113" s="183"/>
      <c r="ADH113" s="183"/>
      <c r="ADI113" s="183"/>
      <c r="ADJ113" s="183"/>
      <c r="ADK113" s="183"/>
      <c r="ADL113" s="183"/>
      <c r="ADM113" s="183"/>
      <c r="ADN113" s="183"/>
      <c r="ADO113" s="183"/>
      <c r="ADP113" s="183"/>
      <c r="ADQ113" s="183"/>
      <c r="ADR113" s="183"/>
      <c r="ADS113" s="183"/>
      <c r="ADT113" s="183"/>
      <c r="ADU113" s="183"/>
      <c r="ADV113" s="183"/>
      <c r="ADW113" s="183"/>
      <c r="ADX113" s="183"/>
      <c r="ADY113" s="183"/>
      <c r="ADZ113" s="183"/>
      <c r="AEA113" s="183"/>
      <c r="AEB113" s="183"/>
      <c r="AEC113" s="183"/>
      <c r="AED113" s="183"/>
      <c r="AEE113" s="183"/>
      <c r="AEF113" s="183"/>
      <c r="AEG113" s="183"/>
      <c r="AEH113" s="183"/>
      <c r="AEI113" s="183"/>
      <c r="AEJ113" s="183"/>
      <c r="AEK113" s="183"/>
      <c r="AEL113" s="183"/>
      <c r="AEM113" s="183"/>
      <c r="AEN113" s="183"/>
      <c r="AEO113" s="183"/>
      <c r="AEP113" s="183"/>
      <c r="AEQ113" s="183"/>
      <c r="AER113" s="183"/>
      <c r="AES113" s="183"/>
      <c r="AET113" s="183"/>
      <c r="AEU113" s="183"/>
      <c r="AEV113" s="183"/>
      <c r="AEW113" s="183"/>
      <c r="AEX113" s="183"/>
      <c r="AEY113" s="183"/>
      <c r="AEZ113" s="183"/>
      <c r="AFA113" s="183"/>
      <c r="AFB113" s="183"/>
      <c r="AFC113" s="183"/>
      <c r="AFD113" s="183"/>
      <c r="AFE113" s="183"/>
      <c r="AFF113" s="183"/>
      <c r="AFG113" s="183"/>
      <c r="AFH113" s="183"/>
      <c r="AFI113" s="183"/>
      <c r="AFJ113" s="183"/>
      <c r="AFK113" s="183"/>
      <c r="AFL113" s="183"/>
      <c r="AFM113" s="183"/>
      <c r="AFN113" s="183"/>
      <c r="AFO113" s="183"/>
      <c r="AFP113" s="183"/>
      <c r="AFQ113" s="183"/>
      <c r="AFR113" s="183"/>
      <c r="AFS113" s="183"/>
      <c r="AFT113" s="183"/>
      <c r="AFU113" s="183"/>
      <c r="AFV113" s="183"/>
      <c r="AFW113" s="183"/>
      <c r="AFX113" s="183"/>
      <c r="AFY113" s="183"/>
      <c r="AFZ113" s="183"/>
      <c r="AGA113" s="183"/>
      <c r="AGB113" s="183"/>
      <c r="AGC113" s="183"/>
      <c r="AGD113" s="183"/>
      <c r="AGE113" s="183"/>
      <c r="AGF113" s="183"/>
      <c r="AGG113" s="183"/>
      <c r="AGH113" s="183"/>
      <c r="AGI113" s="183"/>
      <c r="AGJ113" s="183"/>
      <c r="AGK113" s="183"/>
      <c r="AGL113" s="183"/>
      <c r="AGM113" s="183"/>
      <c r="AGN113" s="183"/>
      <c r="AGO113" s="183"/>
      <c r="AGP113" s="183"/>
      <c r="AGQ113" s="183"/>
      <c r="AGR113" s="183"/>
      <c r="AGS113" s="183"/>
      <c r="AGT113" s="183"/>
      <c r="AGU113" s="183"/>
      <c r="AGV113" s="183"/>
      <c r="AGW113" s="183"/>
      <c r="AGX113" s="183"/>
      <c r="AGY113" s="183"/>
      <c r="AGZ113" s="183"/>
      <c r="AHA113" s="183"/>
      <c r="AHB113" s="183"/>
      <c r="AHC113" s="183"/>
      <c r="AHD113" s="183"/>
      <c r="AHE113" s="183"/>
      <c r="AHF113" s="183"/>
      <c r="AHG113" s="183"/>
      <c r="AHH113" s="183"/>
      <c r="AHI113" s="183"/>
      <c r="AHJ113" s="183"/>
      <c r="AHK113" s="183"/>
      <c r="AHL113" s="183"/>
      <c r="AHM113" s="183"/>
      <c r="AHN113" s="183"/>
      <c r="AHO113" s="183"/>
      <c r="AHP113" s="183"/>
      <c r="AHQ113" s="183"/>
      <c r="AHR113" s="183"/>
      <c r="AHS113" s="183"/>
      <c r="AHT113" s="183"/>
      <c r="AHU113" s="183"/>
      <c r="AHV113" s="183"/>
      <c r="AHW113" s="183"/>
      <c r="AHX113" s="183"/>
      <c r="AHY113" s="183"/>
      <c r="AHZ113" s="183"/>
      <c r="AIA113" s="183"/>
      <c r="AIB113" s="183"/>
      <c r="AIC113" s="183"/>
      <c r="AID113" s="183"/>
      <c r="AIE113" s="183"/>
      <c r="AIF113" s="183"/>
      <c r="AIG113" s="183"/>
      <c r="AIH113" s="183"/>
      <c r="AII113" s="183"/>
      <c r="AIJ113" s="183"/>
      <c r="AIK113" s="183"/>
      <c r="AIL113" s="183"/>
      <c r="AIM113" s="183"/>
      <c r="AIN113" s="183"/>
      <c r="AIO113" s="183"/>
      <c r="AIP113" s="183"/>
      <c r="AIQ113" s="183"/>
      <c r="AIR113" s="183"/>
      <c r="AIS113" s="183"/>
      <c r="AIT113" s="183"/>
      <c r="AIU113" s="183"/>
      <c r="AIV113" s="183"/>
      <c r="AIW113" s="183"/>
      <c r="AIX113" s="183"/>
      <c r="AIY113" s="183"/>
      <c r="AIZ113" s="183"/>
      <c r="AJA113" s="183"/>
      <c r="AJB113" s="183"/>
      <c r="AJC113" s="183"/>
      <c r="AJD113" s="183"/>
      <c r="AJE113" s="183"/>
      <c r="AJF113" s="183"/>
      <c r="AJG113" s="183"/>
      <c r="AJH113" s="183"/>
      <c r="AJI113" s="183"/>
      <c r="AJJ113" s="183"/>
      <c r="AJK113" s="183"/>
      <c r="AJL113" s="183"/>
      <c r="AJM113" s="183"/>
      <c r="AJN113" s="183"/>
      <c r="AJO113" s="183"/>
      <c r="AJP113" s="183"/>
      <c r="AJQ113" s="183"/>
      <c r="AJR113" s="183"/>
      <c r="AJS113" s="183"/>
      <c r="AJT113" s="183"/>
      <c r="AJU113" s="183"/>
      <c r="AJV113" s="183"/>
      <c r="AJW113" s="183"/>
      <c r="AJX113" s="183"/>
      <c r="AJY113" s="183"/>
      <c r="AJZ113" s="183"/>
      <c r="AKA113" s="183"/>
      <c r="AKB113" s="183"/>
      <c r="AKC113" s="183"/>
      <c r="AKD113" s="183"/>
      <c r="AKE113" s="183"/>
      <c r="AKF113" s="183"/>
      <c r="AKG113" s="183"/>
      <c r="AKH113" s="183"/>
      <c r="AKI113" s="183"/>
      <c r="AKJ113" s="183"/>
      <c r="AKK113" s="183"/>
      <c r="AKL113" s="183"/>
      <c r="AKM113" s="183"/>
      <c r="AKN113" s="183"/>
      <c r="AKO113" s="183"/>
      <c r="AKP113" s="183"/>
      <c r="AKQ113" s="183"/>
      <c r="AKR113" s="183"/>
      <c r="AKS113" s="183"/>
      <c r="AKT113" s="183"/>
      <c r="AKU113" s="183"/>
      <c r="AKV113" s="183"/>
      <c r="AKW113" s="183"/>
      <c r="AKX113" s="183"/>
      <c r="AKY113" s="183"/>
      <c r="AKZ113" s="183"/>
      <c r="ALA113" s="183"/>
      <c r="ALB113" s="183"/>
      <c r="ALC113" s="183"/>
      <c r="ALD113" s="183"/>
      <c r="ALE113" s="183"/>
      <c r="ALF113" s="183"/>
      <c r="ALG113" s="183"/>
      <c r="ALH113" s="183"/>
      <c r="ALI113" s="183"/>
      <c r="ALJ113" s="183"/>
      <c r="ALK113" s="183"/>
      <c r="ALL113" s="183"/>
      <c r="ALM113" s="183"/>
      <c r="ALN113" s="183"/>
      <c r="ALO113" s="183"/>
      <c r="ALP113" s="183"/>
      <c r="ALQ113" s="183"/>
      <c r="ALR113" s="183"/>
      <c r="ALS113" s="183"/>
      <c r="ALT113" s="183"/>
      <c r="ALU113" s="183"/>
      <c r="ALV113" s="183"/>
      <c r="ALW113" s="183"/>
      <c r="ALX113" s="183"/>
      <c r="ALY113" s="183"/>
      <c r="ALZ113" s="183"/>
      <c r="AMA113" s="183"/>
      <c r="AMB113" s="183"/>
      <c r="AMC113" s="183"/>
      <c r="AMD113" s="183"/>
      <c r="AME113" s="183"/>
      <c r="AMF113" s="183"/>
      <c r="AMG113" s="183"/>
      <c r="AMH113" s="183"/>
      <c r="AMI113" s="183"/>
      <c r="AMJ113" s="183"/>
      <c r="AMK113" s="183"/>
      <c r="AML113" s="183"/>
      <c r="AMM113" s="183"/>
      <c r="AMN113" s="183"/>
      <c r="AMO113" s="183"/>
      <c r="AMP113" s="183"/>
      <c r="AMQ113" s="183"/>
      <c r="AMR113" s="183"/>
      <c r="AMS113" s="183"/>
      <c r="AMT113" s="183"/>
      <c r="AMU113" s="183"/>
      <c r="AMV113" s="183"/>
      <c r="AMW113" s="183"/>
      <c r="AMX113" s="183"/>
      <c r="AMY113" s="183"/>
      <c r="AMZ113" s="183"/>
      <c r="ANA113" s="183"/>
      <c r="ANB113" s="183"/>
      <c r="ANC113" s="183"/>
      <c r="AND113" s="183"/>
      <c r="ANE113" s="183"/>
      <c r="ANF113" s="183"/>
      <c r="ANG113" s="183"/>
      <c r="ANH113" s="183"/>
      <c r="ANI113" s="183"/>
      <c r="ANJ113" s="183"/>
      <c r="ANK113" s="183"/>
      <c r="ANL113" s="183"/>
      <c r="ANM113" s="183"/>
      <c r="ANN113" s="183"/>
      <c r="ANO113" s="183"/>
      <c r="ANP113" s="183"/>
      <c r="ANQ113" s="183"/>
      <c r="ANR113" s="183"/>
      <c r="ANS113" s="183"/>
      <c r="ANT113" s="183"/>
      <c r="ANU113" s="183"/>
      <c r="ANV113" s="183"/>
      <c r="ANW113" s="183"/>
      <c r="ANX113" s="183"/>
      <c r="ANY113" s="183"/>
      <c r="ANZ113" s="183"/>
      <c r="AOA113" s="183"/>
      <c r="AOB113" s="183"/>
      <c r="AOC113" s="183"/>
      <c r="AOD113" s="183"/>
      <c r="AOE113" s="183"/>
      <c r="AOF113" s="183"/>
      <c r="AOG113" s="183"/>
      <c r="AOH113" s="183"/>
      <c r="AOI113" s="183"/>
      <c r="AOJ113" s="183"/>
      <c r="AOK113" s="183"/>
      <c r="AOL113" s="183"/>
      <c r="AOM113" s="183"/>
      <c r="AON113" s="183"/>
      <c r="AOO113" s="183"/>
      <c r="AOP113" s="183"/>
      <c r="AOQ113" s="183"/>
      <c r="AOR113" s="183"/>
      <c r="AOS113" s="183"/>
      <c r="AOT113" s="183"/>
      <c r="AOU113" s="183"/>
      <c r="AOV113" s="183"/>
      <c r="AOW113" s="183"/>
      <c r="AOX113" s="183"/>
      <c r="AOY113" s="183"/>
      <c r="AOZ113" s="183"/>
      <c r="APA113" s="183"/>
      <c r="APB113" s="183"/>
      <c r="APC113" s="183"/>
      <c r="APD113" s="183"/>
      <c r="APE113" s="183"/>
      <c r="APF113" s="183"/>
      <c r="APG113" s="183"/>
      <c r="APH113" s="183"/>
      <c r="API113" s="183"/>
      <c r="APJ113" s="183"/>
      <c r="APK113" s="183"/>
      <c r="APL113" s="183"/>
      <c r="APM113" s="183"/>
      <c r="APN113" s="183"/>
      <c r="APO113" s="183"/>
      <c r="APP113" s="183"/>
      <c r="APQ113" s="183"/>
      <c r="APR113" s="183"/>
      <c r="APS113" s="183"/>
      <c r="APT113" s="183"/>
      <c r="APU113" s="183"/>
      <c r="APV113" s="183"/>
      <c r="APW113" s="183"/>
      <c r="APX113" s="183"/>
      <c r="APY113" s="183"/>
      <c r="APZ113" s="183"/>
      <c r="AQA113" s="183"/>
      <c r="AQB113" s="183"/>
      <c r="AQC113" s="183"/>
      <c r="AQD113" s="183"/>
      <c r="AQE113" s="183"/>
      <c r="AQF113" s="183"/>
      <c r="AQG113" s="183"/>
      <c r="AQH113" s="183"/>
      <c r="AQI113" s="183"/>
      <c r="AQJ113" s="183"/>
      <c r="AQK113" s="183"/>
      <c r="AQL113" s="183"/>
      <c r="AQM113" s="183"/>
      <c r="AQN113" s="183"/>
      <c r="AQO113" s="183"/>
      <c r="AQP113" s="183"/>
      <c r="AQQ113" s="183"/>
      <c r="AQR113" s="183"/>
      <c r="AQS113" s="183"/>
      <c r="AQT113" s="183"/>
      <c r="AQU113" s="183"/>
      <c r="AQV113" s="183"/>
      <c r="AQW113" s="183"/>
      <c r="AQX113" s="183"/>
      <c r="AQY113" s="183"/>
      <c r="AQZ113" s="183"/>
      <c r="ARA113" s="183"/>
      <c r="ARB113" s="183"/>
      <c r="ARC113" s="183"/>
      <c r="ARD113" s="183"/>
      <c r="ARE113" s="183"/>
      <c r="ARF113" s="183"/>
      <c r="ARG113" s="183"/>
      <c r="ARH113" s="183"/>
      <c r="ARI113" s="183"/>
      <c r="ARJ113" s="183"/>
      <c r="ARK113" s="183"/>
      <c r="ARL113" s="183"/>
      <c r="ARM113" s="183"/>
      <c r="ARN113" s="183"/>
      <c r="ARO113" s="183"/>
      <c r="ARP113" s="183"/>
      <c r="ARQ113" s="183"/>
      <c r="ARR113" s="183"/>
      <c r="ARS113" s="183"/>
      <c r="ART113" s="183"/>
      <c r="ARU113" s="183"/>
      <c r="ARV113" s="183"/>
      <c r="ARW113" s="183"/>
      <c r="ARX113" s="183"/>
      <c r="ARY113" s="183"/>
      <c r="ARZ113" s="183"/>
      <c r="ASA113" s="183"/>
      <c r="ASB113" s="183"/>
      <c r="ASC113" s="183"/>
      <c r="ASD113" s="183"/>
      <c r="ASE113" s="183"/>
      <c r="ASF113" s="183"/>
      <c r="ASG113" s="183"/>
      <c r="ASH113" s="183"/>
      <c r="ASI113" s="183"/>
      <c r="ASJ113" s="183"/>
      <c r="ASK113" s="183"/>
      <c r="ASL113" s="183"/>
      <c r="ASM113" s="183"/>
      <c r="ASN113" s="183"/>
      <c r="ASO113" s="183"/>
      <c r="ASP113" s="183"/>
      <c r="ASQ113" s="183"/>
      <c r="ASR113" s="183"/>
      <c r="ASS113" s="183"/>
      <c r="AST113" s="183"/>
      <c r="ASU113" s="183"/>
      <c r="ASV113" s="183"/>
      <c r="ASW113" s="183"/>
      <c r="ASX113" s="183"/>
      <c r="ASY113" s="183"/>
      <c r="ASZ113" s="183"/>
      <c r="ATA113" s="183"/>
      <c r="ATB113" s="183"/>
      <c r="ATC113" s="183"/>
      <c r="ATD113" s="183"/>
      <c r="ATE113" s="183"/>
      <c r="ATF113" s="183"/>
      <c r="ATG113" s="183"/>
      <c r="ATH113" s="183"/>
      <c r="ATI113" s="183"/>
      <c r="ATJ113" s="183"/>
      <c r="ATK113" s="183"/>
      <c r="ATL113" s="183"/>
      <c r="ATM113" s="183"/>
      <c r="ATN113" s="183"/>
      <c r="ATO113" s="183"/>
      <c r="ATP113" s="183"/>
      <c r="ATQ113" s="183"/>
      <c r="ATR113" s="183"/>
      <c r="ATS113" s="183"/>
      <c r="ATT113" s="183"/>
      <c r="ATU113" s="183"/>
      <c r="ATV113" s="183"/>
      <c r="ATW113" s="183"/>
      <c r="ATX113" s="183"/>
      <c r="ATY113" s="183"/>
      <c r="ATZ113" s="183"/>
      <c r="AUA113" s="183"/>
      <c r="AUB113" s="183"/>
      <c r="AUC113" s="183"/>
      <c r="AUD113" s="183"/>
      <c r="AUE113" s="183"/>
      <c r="AUF113" s="183"/>
      <c r="AUG113" s="183"/>
      <c r="AUH113" s="183"/>
      <c r="AUI113" s="183"/>
      <c r="AUJ113" s="183"/>
      <c r="AUK113" s="183"/>
      <c r="AUL113" s="183"/>
      <c r="AUM113" s="183"/>
      <c r="AUN113" s="183"/>
      <c r="AUO113" s="183"/>
      <c r="AUP113" s="183"/>
      <c r="AUQ113" s="183"/>
      <c r="AUR113" s="183"/>
      <c r="AUS113" s="183"/>
      <c r="AUT113" s="183"/>
      <c r="AUU113" s="183"/>
      <c r="AUV113" s="183"/>
      <c r="AUW113" s="183"/>
      <c r="AUX113" s="183"/>
      <c r="AUY113" s="183"/>
      <c r="AUZ113" s="183"/>
      <c r="AVA113" s="183"/>
      <c r="AVB113" s="183"/>
      <c r="AVC113" s="183"/>
      <c r="AVD113" s="183"/>
      <c r="AVE113" s="183"/>
      <c r="AVF113" s="183"/>
      <c r="AVG113" s="183"/>
      <c r="AVH113" s="183"/>
      <c r="AVI113" s="183"/>
      <c r="AVJ113" s="183"/>
      <c r="AVK113" s="183"/>
      <c r="AVL113" s="183"/>
      <c r="AVM113" s="183"/>
      <c r="AVN113" s="183"/>
      <c r="AVO113" s="183"/>
      <c r="AVP113" s="183"/>
      <c r="AVQ113" s="183"/>
      <c r="AVR113" s="183"/>
      <c r="AVS113" s="183"/>
      <c r="AVT113" s="183"/>
      <c r="AVU113" s="183"/>
      <c r="AVV113" s="183"/>
      <c r="AVW113" s="183"/>
      <c r="AVX113" s="183"/>
      <c r="AVY113" s="183"/>
      <c r="AVZ113" s="183"/>
      <c r="AWA113" s="183"/>
      <c r="AWB113" s="183"/>
      <c r="AWC113" s="183"/>
      <c r="AWD113" s="183"/>
      <c r="AWE113" s="183"/>
      <c r="AWF113" s="183"/>
      <c r="AWG113" s="183"/>
      <c r="AWH113" s="183"/>
      <c r="AWI113" s="183"/>
      <c r="AWJ113" s="183"/>
      <c r="AWK113" s="183"/>
      <c r="AWL113" s="183"/>
      <c r="AWM113" s="183"/>
      <c r="AWN113" s="183"/>
      <c r="AWO113" s="183"/>
      <c r="AWP113" s="183"/>
      <c r="AWQ113" s="183"/>
      <c r="AWR113" s="183"/>
      <c r="AWS113" s="183"/>
      <c r="AWT113" s="183"/>
      <c r="AWU113" s="183"/>
      <c r="AWV113" s="183"/>
      <c r="AWW113" s="183"/>
      <c r="AWX113" s="183"/>
      <c r="AWY113" s="183"/>
      <c r="AWZ113" s="183"/>
      <c r="AXA113" s="183"/>
      <c r="AXB113" s="183"/>
      <c r="AXC113" s="183"/>
      <c r="AXD113" s="183"/>
      <c r="AXE113" s="183"/>
      <c r="AXF113" s="183"/>
      <c r="AXG113" s="183"/>
      <c r="AXH113" s="183"/>
      <c r="AXI113" s="183"/>
      <c r="AXJ113" s="183"/>
      <c r="AXK113" s="183"/>
      <c r="AXL113" s="183"/>
      <c r="AXM113" s="183"/>
      <c r="AXN113" s="183"/>
      <c r="AXO113" s="183"/>
      <c r="AXP113" s="183"/>
      <c r="AXQ113" s="183"/>
      <c r="AXR113" s="183"/>
      <c r="AXS113" s="183"/>
      <c r="AXT113" s="183"/>
      <c r="AXU113" s="183"/>
      <c r="AXV113" s="183"/>
      <c r="AXW113" s="183"/>
      <c r="AXX113" s="183"/>
      <c r="AXY113" s="183"/>
      <c r="AXZ113" s="183"/>
      <c r="AYA113" s="183"/>
      <c r="AYB113" s="183"/>
      <c r="AYC113" s="183"/>
      <c r="AYD113" s="183"/>
      <c r="AYE113" s="183"/>
      <c r="AYF113" s="183"/>
      <c r="AYG113" s="183"/>
      <c r="AYH113" s="183"/>
      <c r="AYI113" s="183"/>
      <c r="AYJ113" s="183"/>
      <c r="AYK113" s="183"/>
      <c r="AYL113" s="183"/>
      <c r="AYM113" s="183"/>
      <c r="AYN113" s="183"/>
      <c r="AYO113" s="183"/>
      <c r="AYP113" s="183"/>
      <c r="AYQ113" s="183"/>
      <c r="AYR113" s="183"/>
      <c r="AYS113" s="183"/>
      <c r="AYT113" s="183"/>
      <c r="AYU113" s="183"/>
      <c r="AYV113" s="183"/>
      <c r="AYW113" s="183"/>
      <c r="AYX113" s="183"/>
      <c r="AYY113" s="183"/>
      <c r="AYZ113" s="183"/>
      <c r="AZA113" s="183"/>
      <c r="AZB113" s="183"/>
      <c r="AZC113" s="183"/>
      <c r="AZD113" s="183"/>
      <c r="AZE113" s="183"/>
      <c r="AZF113" s="183"/>
      <c r="AZG113" s="183"/>
      <c r="AZH113" s="183"/>
      <c r="AZI113" s="183"/>
      <c r="AZJ113" s="183"/>
      <c r="AZK113" s="183"/>
      <c r="AZL113" s="183"/>
      <c r="AZM113" s="183"/>
      <c r="AZN113" s="183"/>
      <c r="AZO113" s="183"/>
      <c r="AZP113" s="183"/>
      <c r="AZQ113" s="183"/>
      <c r="AZR113" s="183"/>
      <c r="AZS113" s="183"/>
      <c r="AZT113" s="183"/>
      <c r="AZU113" s="183"/>
      <c r="AZV113" s="183"/>
      <c r="AZW113" s="183"/>
      <c r="AZX113" s="183"/>
      <c r="AZY113" s="183"/>
      <c r="AZZ113" s="183"/>
      <c r="BAA113" s="183"/>
      <c r="BAB113" s="183"/>
      <c r="BAC113" s="183"/>
      <c r="BAD113" s="183"/>
      <c r="BAE113" s="183"/>
      <c r="BAF113" s="183"/>
      <c r="BAG113" s="183"/>
      <c r="BAH113" s="183"/>
      <c r="BAI113" s="183"/>
      <c r="BAJ113" s="183"/>
      <c r="BAK113" s="183"/>
      <c r="BAL113" s="183"/>
      <c r="BAM113" s="183"/>
      <c r="BAN113" s="183"/>
      <c r="BAO113" s="183"/>
      <c r="BAP113" s="183"/>
      <c r="BAQ113" s="183"/>
      <c r="BAR113" s="183"/>
      <c r="BAS113" s="183"/>
      <c r="BAT113" s="183"/>
      <c r="BAU113" s="183"/>
      <c r="BAV113" s="183"/>
      <c r="BAW113" s="183"/>
      <c r="BAX113" s="183"/>
      <c r="BAY113" s="183"/>
      <c r="BAZ113" s="183"/>
      <c r="BBA113" s="183"/>
      <c r="BBB113" s="183"/>
      <c r="BBC113" s="183"/>
      <c r="BBD113" s="183"/>
      <c r="BBE113" s="183"/>
      <c r="BBF113" s="183"/>
      <c r="BBG113" s="183"/>
      <c r="BBH113" s="183"/>
      <c r="BBI113" s="183"/>
      <c r="BBJ113" s="183"/>
      <c r="BBK113" s="183"/>
      <c r="BBL113" s="183"/>
      <c r="BBM113" s="183"/>
      <c r="BBN113" s="183"/>
      <c r="BBO113" s="183"/>
      <c r="BBP113" s="183"/>
      <c r="BBQ113" s="183"/>
      <c r="BBR113" s="183"/>
      <c r="BBS113" s="183"/>
      <c r="BBT113" s="183"/>
      <c r="BBU113" s="183"/>
      <c r="BBV113" s="183"/>
      <c r="BBW113" s="183"/>
      <c r="BBX113" s="183"/>
      <c r="BBY113" s="183"/>
      <c r="BBZ113" s="183"/>
      <c r="BCA113" s="183"/>
      <c r="BCB113" s="183"/>
      <c r="BCC113" s="183"/>
      <c r="BCD113" s="183"/>
      <c r="BCE113" s="183"/>
      <c r="BCF113" s="183"/>
      <c r="BCG113" s="183"/>
      <c r="BCH113" s="183"/>
      <c r="BCI113" s="183"/>
      <c r="BCJ113" s="183"/>
      <c r="BCK113" s="183"/>
      <c r="BCL113" s="183"/>
      <c r="BCM113" s="183"/>
      <c r="BCN113" s="183"/>
      <c r="BCO113" s="183"/>
      <c r="BCP113" s="183"/>
      <c r="BCQ113" s="183"/>
      <c r="BCR113" s="183"/>
      <c r="BCS113" s="183"/>
      <c r="BCT113" s="183"/>
      <c r="BCU113" s="183"/>
      <c r="BCV113" s="183"/>
      <c r="BCW113" s="183"/>
      <c r="BCX113" s="183"/>
      <c r="BCY113" s="183"/>
      <c r="BCZ113" s="183"/>
      <c r="BDA113" s="183"/>
      <c r="BDB113" s="183"/>
      <c r="BDC113" s="183"/>
      <c r="BDD113" s="183"/>
      <c r="BDE113" s="183"/>
      <c r="BDF113" s="183"/>
      <c r="BDG113" s="183"/>
      <c r="BDH113" s="183"/>
      <c r="BDI113" s="183"/>
      <c r="BDJ113" s="183"/>
      <c r="BDK113" s="183"/>
      <c r="BDL113" s="183"/>
      <c r="BDM113" s="183"/>
      <c r="BDN113" s="183"/>
      <c r="BDO113" s="183"/>
      <c r="BDP113" s="183"/>
      <c r="BDQ113" s="183"/>
      <c r="BDR113" s="183"/>
      <c r="BDS113" s="183"/>
      <c r="BDT113" s="183"/>
      <c r="BDU113" s="183"/>
      <c r="BDV113" s="183"/>
      <c r="BDW113" s="183"/>
      <c r="BDX113" s="183"/>
      <c r="BDY113" s="183"/>
      <c r="BDZ113" s="183"/>
      <c r="BEA113" s="183"/>
      <c r="BEB113" s="183"/>
      <c r="BEC113" s="183"/>
      <c r="BED113" s="183"/>
      <c r="BEE113" s="183"/>
      <c r="BEF113" s="183"/>
      <c r="BEG113" s="183"/>
      <c r="BEH113" s="183"/>
      <c r="BEI113" s="183"/>
      <c r="BEJ113" s="183"/>
      <c r="BEK113" s="183"/>
      <c r="BEL113" s="183"/>
      <c r="BEM113" s="183"/>
      <c r="BEN113" s="183"/>
      <c r="BEO113" s="183"/>
      <c r="BEP113" s="183"/>
      <c r="BEQ113" s="183"/>
      <c r="BER113" s="183"/>
      <c r="BES113" s="183"/>
      <c r="BET113" s="183"/>
      <c r="BEU113" s="183"/>
      <c r="BEV113" s="183"/>
      <c r="BEW113" s="183"/>
      <c r="BEX113" s="183"/>
      <c r="BEY113" s="183"/>
      <c r="BEZ113" s="183"/>
      <c r="BFA113" s="183"/>
      <c r="BFB113" s="183"/>
      <c r="BFC113" s="183"/>
      <c r="BFD113" s="183"/>
      <c r="BFE113" s="183"/>
      <c r="BFF113" s="183"/>
      <c r="BFG113" s="183"/>
      <c r="BFH113" s="183"/>
      <c r="BFI113" s="183"/>
      <c r="BFJ113" s="183"/>
      <c r="BFK113" s="183"/>
      <c r="BFL113" s="183"/>
      <c r="BFM113" s="183"/>
      <c r="BFN113" s="183"/>
      <c r="BFO113" s="183"/>
      <c r="BFP113" s="183"/>
      <c r="BFQ113" s="183"/>
      <c r="BFR113" s="183"/>
      <c r="BFS113" s="183"/>
      <c r="BFT113" s="183"/>
      <c r="BFU113" s="183"/>
      <c r="BFV113" s="183"/>
      <c r="BFW113" s="183"/>
      <c r="BFX113" s="183"/>
      <c r="BFY113" s="183"/>
      <c r="BFZ113" s="183"/>
      <c r="BGA113" s="183"/>
      <c r="BGB113" s="183"/>
      <c r="BGC113" s="183"/>
      <c r="BGD113" s="183"/>
      <c r="BGE113" s="183"/>
      <c r="BGF113" s="183"/>
      <c r="BGG113" s="183"/>
      <c r="BGH113" s="183"/>
      <c r="BGI113" s="183"/>
      <c r="BGJ113" s="183"/>
      <c r="BGK113" s="183"/>
      <c r="BGL113" s="183"/>
      <c r="BGM113" s="183"/>
      <c r="BGN113" s="183"/>
      <c r="BGO113" s="183"/>
      <c r="BGP113" s="183"/>
      <c r="BGQ113" s="183"/>
      <c r="BGR113" s="183"/>
      <c r="BGS113" s="183"/>
      <c r="BGT113" s="183"/>
      <c r="BGU113" s="183"/>
      <c r="BGV113" s="183"/>
      <c r="BGW113" s="183"/>
      <c r="BGX113" s="183"/>
      <c r="BGY113" s="183"/>
      <c r="BGZ113" s="183"/>
      <c r="BHA113" s="183"/>
      <c r="BHB113" s="183"/>
      <c r="BHC113" s="183"/>
      <c r="BHD113" s="183"/>
      <c r="BHE113" s="183"/>
      <c r="BHF113" s="183"/>
      <c r="BHG113" s="183"/>
      <c r="BHH113" s="183"/>
      <c r="BHI113" s="183"/>
      <c r="BHJ113" s="183"/>
      <c r="BHK113" s="183"/>
      <c r="BHL113" s="183"/>
      <c r="BHM113" s="183"/>
      <c r="BHN113" s="183"/>
      <c r="BHO113" s="183"/>
      <c r="BHP113" s="183"/>
      <c r="BHQ113" s="183"/>
      <c r="BHR113" s="183"/>
      <c r="BHS113" s="183"/>
      <c r="BHT113" s="183"/>
      <c r="BHU113" s="183"/>
      <c r="BHV113" s="183"/>
      <c r="BHW113" s="183"/>
      <c r="BHX113" s="183"/>
      <c r="BHY113" s="183"/>
      <c r="BHZ113" s="183"/>
      <c r="BIA113" s="183"/>
      <c r="BIB113" s="183"/>
      <c r="BIC113" s="183"/>
      <c r="BID113" s="183"/>
      <c r="BIE113" s="183"/>
      <c r="BIF113" s="183"/>
      <c r="BIG113" s="183"/>
      <c r="BIH113" s="183"/>
      <c r="BII113" s="183"/>
      <c r="BIJ113" s="183"/>
      <c r="BIK113" s="183"/>
      <c r="BIL113" s="183"/>
      <c r="BIM113" s="183"/>
      <c r="BIN113" s="183"/>
      <c r="BIO113" s="183"/>
      <c r="BIP113" s="183"/>
      <c r="BIQ113" s="183"/>
      <c r="BIR113" s="183"/>
      <c r="BIS113" s="183"/>
      <c r="BIT113" s="183"/>
      <c r="BIU113" s="183"/>
      <c r="BIV113" s="183"/>
      <c r="BIW113" s="183"/>
      <c r="BIX113" s="183"/>
      <c r="BIY113" s="183"/>
      <c r="BIZ113" s="183"/>
      <c r="BJA113" s="183"/>
      <c r="BJB113" s="183"/>
      <c r="BJC113" s="183"/>
      <c r="BJD113" s="183"/>
      <c r="BJE113" s="183"/>
      <c r="BJF113" s="183"/>
      <c r="BJG113" s="183"/>
      <c r="BJH113" s="183"/>
      <c r="BJI113" s="183"/>
      <c r="BJJ113" s="183"/>
      <c r="BJK113" s="183"/>
      <c r="BJL113" s="183"/>
      <c r="BJM113" s="183"/>
      <c r="BJN113" s="183"/>
      <c r="BJO113" s="183"/>
      <c r="BJP113" s="183"/>
      <c r="BJQ113" s="183"/>
      <c r="BJR113" s="183"/>
      <c r="BJS113" s="183"/>
      <c r="BJT113" s="183"/>
      <c r="BJU113" s="183"/>
      <c r="BJV113" s="183"/>
      <c r="BJW113" s="183"/>
      <c r="BJX113" s="183"/>
      <c r="BJY113" s="183"/>
      <c r="BJZ113" s="183"/>
      <c r="BKA113" s="183"/>
      <c r="BKB113" s="183"/>
      <c r="BKC113" s="183"/>
      <c r="BKD113" s="183"/>
      <c r="BKE113" s="183"/>
      <c r="BKF113" s="183"/>
      <c r="BKG113" s="183"/>
      <c r="BKH113" s="183"/>
      <c r="BKI113" s="183"/>
      <c r="BKJ113" s="183"/>
      <c r="BKK113" s="183"/>
      <c r="BKL113" s="183"/>
      <c r="BKM113" s="183"/>
      <c r="BKN113" s="183"/>
      <c r="BKO113" s="183"/>
      <c r="BKP113" s="183"/>
      <c r="BKQ113" s="183"/>
      <c r="BKR113" s="183"/>
      <c r="BKS113" s="183"/>
      <c r="BKT113" s="183"/>
      <c r="BKU113" s="183"/>
      <c r="BKV113" s="183"/>
      <c r="BKW113" s="183"/>
      <c r="BKX113" s="183"/>
      <c r="BKY113" s="183"/>
      <c r="BKZ113" s="183"/>
      <c r="BLA113" s="183"/>
      <c r="BLB113" s="183"/>
      <c r="BLC113" s="183"/>
      <c r="BLD113" s="183"/>
      <c r="BLE113" s="183"/>
      <c r="BLF113" s="183"/>
      <c r="BLG113" s="183"/>
      <c r="BLH113" s="183"/>
      <c r="BLI113" s="183"/>
      <c r="BLJ113" s="183"/>
      <c r="BLK113" s="183"/>
      <c r="BLL113" s="183"/>
      <c r="BLM113" s="183"/>
      <c r="BLN113" s="183"/>
      <c r="BLO113" s="183"/>
      <c r="BLP113" s="183"/>
      <c r="BLQ113" s="183"/>
      <c r="BLR113" s="183"/>
      <c r="BLS113" s="183"/>
      <c r="BLT113" s="183"/>
      <c r="BLU113" s="183"/>
      <c r="BLV113" s="183"/>
      <c r="BLW113" s="183"/>
      <c r="BLX113" s="183"/>
      <c r="BLY113" s="183"/>
      <c r="BLZ113" s="183"/>
      <c r="BMA113" s="183"/>
      <c r="BMB113" s="183"/>
      <c r="BMC113" s="183"/>
      <c r="BMD113" s="183"/>
      <c r="BME113" s="183"/>
      <c r="BMF113" s="183"/>
      <c r="BMG113" s="183"/>
      <c r="BMH113" s="183"/>
      <c r="BMI113" s="183"/>
      <c r="BMJ113" s="183"/>
      <c r="BMK113" s="183"/>
      <c r="BML113" s="183"/>
      <c r="BMM113" s="183"/>
      <c r="BMN113" s="183"/>
      <c r="BMO113" s="183"/>
      <c r="BMP113" s="183"/>
      <c r="BMQ113" s="183"/>
      <c r="BMR113" s="183"/>
      <c r="BMS113" s="183"/>
      <c r="BMT113" s="183"/>
      <c r="BMU113" s="183"/>
      <c r="BMV113" s="183"/>
      <c r="BMW113" s="183"/>
      <c r="BMX113" s="183"/>
      <c r="BMY113" s="183"/>
      <c r="BMZ113" s="183"/>
      <c r="BNA113" s="183"/>
      <c r="BNB113" s="183"/>
      <c r="BNC113" s="183"/>
      <c r="BND113" s="183"/>
      <c r="BNE113" s="183"/>
      <c r="BNF113" s="183"/>
      <c r="BNG113" s="183"/>
      <c r="BNH113" s="183"/>
      <c r="BNI113" s="183"/>
      <c r="BNJ113" s="183"/>
      <c r="BNK113" s="183"/>
      <c r="BNL113" s="183"/>
      <c r="BNM113" s="183"/>
      <c r="BNN113" s="183"/>
      <c r="BNO113" s="183"/>
      <c r="BNP113" s="183"/>
      <c r="BNQ113" s="183"/>
      <c r="BNR113" s="183"/>
      <c r="BNS113" s="183"/>
      <c r="BNT113" s="183"/>
      <c r="BNU113" s="183"/>
      <c r="BNV113" s="183"/>
      <c r="BNW113" s="183"/>
      <c r="BNX113" s="183"/>
      <c r="BNY113" s="183"/>
      <c r="BNZ113" s="183"/>
      <c r="BOA113" s="183"/>
      <c r="BOB113" s="183"/>
      <c r="BOC113" s="183"/>
      <c r="BOD113" s="183"/>
      <c r="BOE113" s="183"/>
      <c r="BOF113" s="183"/>
      <c r="BOG113" s="183"/>
      <c r="BOH113" s="183"/>
      <c r="BOI113" s="183"/>
      <c r="BOJ113" s="183"/>
      <c r="BOK113" s="183"/>
      <c r="BOL113" s="183"/>
      <c r="BOM113" s="183"/>
      <c r="BON113" s="183"/>
      <c r="BOO113" s="183"/>
      <c r="BOP113" s="183"/>
      <c r="BOQ113" s="183"/>
      <c r="BOR113" s="183"/>
      <c r="BOS113" s="183"/>
      <c r="BOT113" s="183"/>
      <c r="BOU113" s="183"/>
      <c r="BOV113" s="183"/>
      <c r="BOW113" s="183"/>
      <c r="BOX113" s="183"/>
      <c r="BOY113" s="183"/>
      <c r="BOZ113" s="183"/>
      <c r="BPA113" s="183"/>
      <c r="BPB113" s="183"/>
      <c r="BPC113" s="183"/>
      <c r="BPD113" s="183"/>
      <c r="BPE113" s="183"/>
      <c r="BPF113" s="183"/>
      <c r="BPG113" s="183"/>
      <c r="BPH113" s="183"/>
      <c r="BPI113" s="183"/>
      <c r="BPJ113" s="183"/>
      <c r="BPK113" s="183"/>
      <c r="BPL113" s="183"/>
      <c r="BPM113" s="183"/>
      <c r="BPN113" s="183"/>
      <c r="BPO113" s="183"/>
      <c r="BPP113" s="183"/>
      <c r="BPQ113" s="183"/>
      <c r="BPR113" s="183"/>
      <c r="BPS113" s="183"/>
      <c r="BPT113" s="183"/>
      <c r="BPU113" s="183"/>
      <c r="BPV113" s="183"/>
      <c r="BPW113" s="183"/>
      <c r="BPX113" s="183"/>
      <c r="BPY113" s="183"/>
      <c r="BPZ113" s="183"/>
      <c r="BQA113" s="183"/>
      <c r="BQB113" s="183"/>
      <c r="BQC113" s="183"/>
      <c r="BQD113" s="183"/>
      <c r="BQE113" s="183"/>
      <c r="BQF113" s="183"/>
      <c r="BQG113" s="183"/>
      <c r="BQH113" s="183"/>
      <c r="BQI113" s="183"/>
      <c r="BQJ113" s="183"/>
      <c r="BQK113" s="183"/>
      <c r="BQL113" s="183"/>
      <c r="BQM113" s="183"/>
      <c r="BQN113" s="183"/>
      <c r="BQO113" s="183"/>
      <c r="BQP113" s="183"/>
      <c r="BQQ113" s="183"/>
      <c r="BQR113" s="183"/>
      <c r="BQS113" s="183"/>
      <c r="BQT113" s="183"/>
      <c r="BQU113" s="183"/>
      <c r="BQV113" s="183"/>
      <c r="BQW113" s="183"/>
      <c r="BQX113" s="183"/>
      <c r="BQY113" s="183"/>
      <c r="BQZ113" s="183"/>
      <c r="BRA113" s="183"/>
      <c r="BRB113" s="183"/>
      <c r="BRC113" s="183"/>
      <c r="BRD113" s="183"/>
      <c r="BRE113" s="183"/>
      <c r="BRF113" s="183"/>
      <c r="BRG113" s="183"/>
      <c r="BRH113" s="183"/>
      <c r="BRI113" s="183"/>
      <c r="BRJ113" s="183"/>
      <c r="BRK113" s="183"/>
      <c r="BRL113" s="183"/>
      <c r="BRM113" s="183"/>
      <c r="BRN113" s="183"/>
      <c r="BRO113" s="183"/>
      <c r="BRP113" s="183"/>
      <c r="BRQ113" s="183"/>
      <c r="BRR113" s="183"/>
      <c r="BRS113" s="183"/>
      <c r="BRT113" s="183"/>
      <c r="BRU113" s="183"/>
      <c r="BRV113" s="183"/>
      <c r="BRW113" s="183"/>
      <c r="BRX113" s="183"/>
      <c r="BRY113" s="183"/>
      <c r="BRZ113" s="183"/>
      <c r="BSA113" s="183"/>
      <c r="BSB113" s="183"/>
      <c r="BSC113" s="183"/>
      <c r="BSD113" s="183"/>
      <c r="BSE113" s="183"/>
      <c r="BSF113" s="183"/>
      <c r="BSG113" s="183"/>
      <c r="BSH113" s="183"/>
      <c r="BSI113" s="183"/>
      <c r="BSJ113" s="183"/>
      <c r="BSK113" s="183"/>
      <c r="BSL113" s="183"/>
      <c r="BSM113" s="183"/>
      <c r="BSN113" s="183"/>
      <c r="BSO113" s="183"/>
      <c r="BSP113" s="183"/>
      <c r="BSQ113" s="183"/>
      <c r="BSR113" s="183"/>
      <c r="BSS113" s="183"/>
      <c r="BST113" s="183"/>
      <c r="BSU113" s="183"/>
      <c r="BSV113" s="183"/>
      <c r="BSW113" s="183"/>
      <c r="BSX113" s="183"/>
      <c r="BSY113" s="183"/>
      <c r="BSZ113" s="183"/>
      <c r="BTA113" s="183"/>
      <c r="BTB113" s="183"/>
      <c r="BTC113" s="183"/>
      <c r="BTD113" s="183"/>
      <c r="BTE113" s="183"/>
      <c r="BTF113" s="183"/>
      <c r="BTG113" s="183"/>
      <c r="BTH113" s="183"/>
      <c r="BTI113" s="183"/>
      <c r="BTJ113" s="183"/>
      <c r="BTK113" s="183"/>
      <c r="BTL113" s="183"/>
      <c r="BTM113" s="183"/>
      <c r="BTN113" s="183"/>
      <c r="BTO113" s="183"/>
      <c r="BTP113" s="183"/>
      <c r="BTQ113" s="183"/>
      <c r="BTR113" s="183"/>
      <c r="BTS113" s="183"/>
      <c r="BTT113" s="183"/>
      <c r="BTU113" s="183"/>
      <c r="BTV113" s="183"/>
      <c r="BTW113" s="183"/>
      <c r="BTX113" s="183"/>
      <c r="BTY113" s="183"/>
      <c r="BTZ113" s="183"/>
      <c r="BUA113" s="183"/>
      <c r="BUB113" s="183"/>
      <c r="BUC113" s="183"/>
      <c r="BUD113" s="183"/>
      <c r="BUE113" s="183"/>
      <c r="BUF113" s="183"/>
      <c r="BUG113" s="183"/>
      <c r="BUH113" s="183"/>
      <c r="BUI113" s="183"/>
      <c r="BUJ113" s="183"/>
      <c r="BUK113" s="183"/>
      <c r="BUL113" s="183"/>
      <c r="BUM113" s="183"/>
      <c r="BUN113" s="183"/>
      <c r="BUO113" s="183"/>
      <c r="BUP113" s="183"/>
      <c r="BUQ113" s="183"/>
      <c r="BUR113" s="183"/>
      <c r="BUS113" s="183"/>
      <c r="BUT113" s="183"/>
      <c r="BUU113" s="183"/>
      <c r="BUV113" s="183"/>
      <c r="BUW113" s="183"/>
      <c r="BUX113" s="183"/>
      <c r="BUY113" s="183"/>
      <c r="BUZ113" s="183"/>
      <c r="BVA113" s="183"/>
      <c r="BVB113" s="183"/>
      <c r="BVC113" s="183"/>
      <c r="BVD113" s="183"/>
      <c r="BVE113" s="183"/>
      <c r="BVF113" s="183"/>
      <c r="BVG113" s="183"/>
      <c r="BVH113" s="183"/>
      <c r="BVI113" s="183"/>
      <c r="BVJ113" s="183"/>
      <c r="BVK113" s="183"/>
      <c r="BVL113" s="183"/>
      <c r="BVM113" s="183"/>
      <c r="BVN113" s="183"/>
      <c r="BVO113" s="183"/>
      <c r="BVP113" s="183"/>
      <c r="BVQ113" s="183"/>
      <c r="BVR113" s="183"/>
      <c r="BVS113" s="183"/>
      <c r="BVT113" s="183"/>
      <c r="BVU113" s="183"/>
      <c r="BVV113" s="183"/>
      <c r="BVW113" s="183"/>
      <c r="BVX113" s="183"/>
      <c r="BVY113" s="183"/>
      <c r="BVZ113" s="183"/>
      <c r="BWA113" s="183"/>
      <c r="BWB113" s="183"/>
      <c r="BWC113" s="183"/>
      <c r="BWD113" s="183"/>
      <c r="BWE113" s="183"/>
      <c r="BWF113" s="183"/>
      <c r="BWG113" s="183"/>
      <c r="BWH113" s="183"/>
      <c r="BWI113" s="183"/>
      <c r="BWJ113" s="183"/>
      <c r="BWK113" s="183"/>
      <c r="BWL113" s="183"/>
      <c r="BWM113" s="183"/>
      <c r="BWN113" s="183"/>
      <c r="BWO113" s="183"/>
      <c r="BWP113" s="183"/>
      <c r="BWQ113" s="183"/>
      <c r="BWR113" s="183"/>
      <c r="BWS113" s="183"/>
      <c r="BWT113" s="183"/>
      <c r="BWU113" s="183"/>
      <c r="BWV113" s="183"/>
      <c r="BWW113" s="183"/>
      <c r="BWX113" s="183"/>
      <c r="BWY113" s="183"/>
      <c r="BWZ113" s="183"/>
      <c r="BXA113" s="183"/>
      <c r="BXB113" s="183"/>
      <c r="BXC113" s="183"/>
      <c r="BXD113" s="183"/>
      <c r="BXE113" s="183"/>
      <c r="BXF113" s="183"/>
      <c r="BXG113" s="183"/>
      <c r="BXH113" s="183"/>
      <c r="BXI113" s="183"/>
      <c r="BXJ113" s="183"/>
      <c r="BXK113" s="183"/>
      <c r="BXL113" s="183"/>
      <c r="BXM113" s="183"/>
      <c r="BXN113" s="183"/>
      <c r="BXO113" s="183"/>
      <c r="BXP113" s="183"/>
      <c r="BXQ113" s="183"/>
      <c r="BXR113" s="183"/>
      <c r="BXS113" s="183"/>
      <c r="BXT113" s="183"/>
      <c r="BXU113" s="183"/>
      <c r="BXV113" s="183"/>
      <c r="BXW113" s="183"/>
      <c r="BXX113" s="183"/>
      <c r="BXY113" s="183"/>
      <c r="BXZ113" s="183"/>
      <c r="BYA113" s="183"/>
      <c r="BYB113" s="183"/>
      <c r="BYC113" s="183"/>
      <c r="BYD113" s="183"/>
      <c r="BYE113" s="183"/>
      <c r="BYF113" s="183"/>
      <c r="BYG113" s="183"/>
      <c r="BYH113" s="183"/>
      <c r="BYI113" s="183"/>
      <c r="BYJ113" s="183"/>
      <c r="BYK113" s="183"/>
      <c r="BYL113" s="183"/>
      <c r="BYM113" s="183"/>
      <c r="BYN113" s="183"/>
      <c r="BYO113" s="183"/>
      <c r="BYP113" s="183"/>
      <c r="BYQ113" s="183"/>
      <c r="BYR113" s="183"/>
      <c r="BYS113" s="183"/>
      <c r="BYT113" s="183"/>
      <c r="BYU113" s="183"/>
      <c r="BYV113" s="183"/>
      <c r="BYW113" s="183"/>
      <c r="BYX113" s="183"/>
      <c r="BYY113" s="183"/>
      <c r="BYZ113" s="183"/>
      <c r="BZA113" s="183"/>
      <c r="BZB113" s="183"/>
      <c r="BZC113" s="183"/>
      <c r="BZD113" s="183"/>
      <c r="BZE113" s="183"/>
      <c r="BZF113" s="183"/>
      <c r="BZG113" s="183"/>
      <c r="BZH113" s="183"/>
      <c r="BZI113" s="183"/>
      <c r="BZJ113" s="183"/>
      <c r="BZK113" s="183"/>
      <c r="BZL113" s="183"/>
      <c r="BZM113" s="183"/>
      <c r="BZN113" s="183"/>
      <c r="BZO113" s="183"/>
      <c r="BZP113" s="183"/>
      <c r="BZQ113" s="183"/>
      <c r="BZR113" s="183"/>
      <c r="BZS113" s="183"/>
      <c r="BZT113" s="183"/>
      <c r="BZU113" s="183"/>
      <c r="BZV113" s="183"/>
      <c r="BZW113" s="183"/>
      <c r="BZX113" s="183"/>
      <c r="BZY113" s="183"/>
      <c r="BZZ113" s="183"/>
      <c r="CAA113" s="183"/>
      <c r="CAB113" s="183"/>
      <c r="CAC113" s="183"/>
      <c r="CAD113" s="183"/>
      <c r="CAE113" s="183"/>
      <c r="CAF113" s="183"/>
      <c r="CAG113" s="183"/>
      <c r="CAH113" s="183"/>
      <c r="CAI113" s="183"/>
      <c r="CAJ113" s="183"/>
      <c r="CAK113" s="183"/>
      <c r="CAL113" s="183"/>
      <c r="CAM113" s="183"/>
      <c r="CAN113" s="183"/>
      <c r="CAO113" s="183"/>
      <c r="CAP113" s="183"/>
      <c r="CAQ113" s="183"/>
      <c r="CAR113" s="183"/>
      <c r="CAS113" s="183"/>
      <c r="CAT113" s="183"/>
      <c r="CAU113" s="183"/>
      <c r="CAV113" s="183"/>
      <c r="CAW113" s="183"/>
      <c r="CAX113" s="183"/>
      <c r="CAY113" s="183"/>
      <c r="CAZ113" s="183"/>
      <c r="CBA113" s="183"/>
      <c r="CBB113" s="183"/>
      <c r="CBC113" s="183"/>
      <c r="CBD113" s="183"/>
      <c r="CBE113" s="183"/>
      <c r="CBF113" s="183"/>
      <c r="CBG113" s="183"/>
      <c r="CBH113" s="183"/>
      <c r="CBI113" s="183"/>
      <c r="CBJ113" s="183"/>
      <c r="CBK113" s="183"/>
      <c r="CBL113" s="183"/>
      <c r="CBM113" s="183"/>
      <c r="CBN113" s="183"/>
      <c r="CBO113" s="183"/>
      <c r="CBP113" s="183"/>
      <c r="CBQ113" s="183"/>
      <c r="CBR113" s="183"/>
      <c r="CBS113" s="183"/>
      <c r="CBT113" s="183"/>
      <c r="CBU113" s="183"/>
      <c r="CBV113" s="183"/>
      <c r="CBW113" s="183"/>
      <c r="CBX113" s="183"/>
      <c r="CBY113" s="183"/>
      <c r="CBZ113" s="183"/>
      <c r="CCA113" s="183"/>
      <c r="CCB113" s="183"/>
      <c r="CCC113" s="183"/>
      <c r="CCD113" s="183"/>
      <c r="CCE113" s="183"/>
      <c r="CCF113" s="183"/>
      <c r="CCG113" s="183"/>
      <c r="CCH113" s="183"/>
      <c r="CCI113" s="183"/>
      <c r="CCJ113" s="183"/>
      <c r="CCK113" s="183"/>
      <c r="CCL113" s="183"/>
      <c r="CCM113" s="183"/>
      <c r="CCN113" s="183"/>
      <c r="CCO113" s="183"/>
      <c r="CCP113" s="183"/>
      <c r="CCQ113" s="183"/>
      <c r="CCR113" s="183"/>
      <c r="CCS113" s="183"/>
      <c r="CCT113" s="183"/>
      <c r="CCU113" s="183"/>
      <c r="CCV113" s="183"/>
      <c r="CCW113" s="183"/>
      <c r="CCX113" s="183"/>
      <c r="CCY113" s="183"/>
      <c r="CCZ113" s="183"/>
      <c r="CDA113" s="183"/>
      <c r="CDB113" s="183"/>
      <c r="CDC113" s="183"/>
      <c r="CDD113" s="183"/>
      <c r="CDE113" s="183"/>
      <c r="CDF113" s="183"/>
      <c r="CDG113" s="183"/>
      <c r="CDH113" s="183"/>
      <c r="CDI113" s="183"/>
      <c r="CDJ113" s="183"/>
      <c r="CDK113" s="183"/>
      <c r="CDL113" s="183"/>
      <c r="CDM113" s="183"/>
      <c r="CDN113" s="183"/>
      <c r="CDO113" s="183"/>
      <c r="CDP113" s="183"/>
      <c r="CDQ113" s="183"/>
      <c r="CDR113" s="183"/>
      <c r="CDS113" s="183"/>
      <c r="CDT113" s="183"/>
      <c r="CDU113" s="183"/>
      <c r="CDV113" s="183"/>
      <c r="CDW113" s="183"/>
      <c r="CDX113" s="183"/>
      <c r="CDY113" s="183"/>
      <c r="CDZ113" s="183"/>
      <c r="CEA113" s="183"/>
      <c r="CEB113" s="183"/>
      <c r="CEC113" s="183"/>
      <c r="CED113" s="183"/>
      <c r="CEE113" s="183"/>
      <c r="CEF113" s="183"/>
      <c r="CEG113" s="183"/>
      <c r="CEH113" s="183"/>
      <c r="CEI113" s="183"/>
      <c r="CEJ113" s="183"/>
      <c r="CEK113" s="183"/>
      <c r="CEL113" s="183"/>
      <c r="CEM113" s="183"/>
      <c r="CEN113" s="183"/>
      <c r="CEO113" s="183"/>
      <c r="CEP113" s="183"/>
      <c r="CEQ113" s="183"/>
      <c r="CER113" s="183"/>
      <c r="CES113" s="183"/>
      <c r="CET113" s="183"/>
      <c r="CEU113" s="183"/>
      <c r="CEV113" s="183"/>
      <c r="CEW113" s="183"/>
      <c r="CEX113" s="183"/>
      <c r="CEY113" s="183"/>
      <c r="CEZ113" s="183"/>
      <c r="CFA113" s="183"/>
      <c r="CFB113" s="183"/>
      <c r="CFC113" s="183"/>
      <c r="CFD113" s="183"/>
      <c r="CFE113" s="183"/>
      <c r="CFF113" s="183"/>
      <c r="CFG113" s="183"/>
      <c r="CFH113" s="183"/>
      <c r="CFI113" s="183"/>
      <c r="CFJ113" s="183"/>
      <c r="CFK113" s="183"/>
      <c r="CFL113" s="183"/>
      <c r="CFM113" s="183"/>
      <c r="CFN113" s="183"/>
      <c r="CFO113" s="183"/>
      <c r="CFP113" s="183"/>
      <c r="CFQ113" s="183"/>
      <c r="CFR113" s="183"/>
      <c r="CFS113" s="183"/>
      <c r="CFT113" s="183"/>
      <c r="CFU113" s="183"/>
      <c r="CFV113" s="183"/>
      <c r="CFW113" s="183"/>
      <c r="CFX113" s="183"/>
      <c r="CFY113" s="183"/>
      <c r="CFZ113" s="183"/>
      <c r="CGA113" s="183"/>
      <c r="CGB113" s="183"/>
      <c r="CGC113" s="183"/>
      <c r="CGD113" s="183"/>
      <c r="CGE113" s="183"/>
      <c r="CGF113" s="183"/>
      <c r="CGG113" s="183"/>
      <c r="CGH113" s="183"/>
      <c r="CGI113" s="183"/>
      <c r="CGJ113" s="183"/>
      <c r="CGK113" s="183"/>
      <c r="CGL113" s="183"/>
      <c r="CGM113" s="183"/>
      <c r="CGN113" s="183"/>
      <c r="CGO113" s="183"/>
      <c r="CGP113" s="183"/>
      <c r="CGQ113" s="183"/>
      <c r="CGR113" s="183"/>
      <c r="CGS113" s="183"/>
      <c r="CGT113" s="183"/>
      <c r="CGU113" s="183"/>
      <c r="CGV113" s="183"/>
      <c r="CGW113" s="183"/>
      <c r="CGX113" s="183"/>
      <c r="CGY113" s="183"/>
      <c r="CGZ113" s="183"/>
      <c r="CHA113" s="183"/>
      <c r="CHB113" s="183"/>
      <c r="CHC113" s="183"/>
      <c r="CHD113" s="183"/>
      <c r="CHE113" s="183"/>
      <c r="CHF113" s="183"/>
      <c r="CHG113" s="183"/>
      <c r="CHH113" s="183"/>
      <c r="CHI113" s="183"/>
      <c r="CHJ113" s="183"/>
      <c r="CHK113" s="183"/>
      <c r="CHL113" s="183"/>
      <c r="CHM113" s="183"/>
      <c r="CHN113" s="183"/>
      <c r="CHO113" s="183"/>
      <c r="CHP113" s="183"/>
      <c r="CHQ113" s="183"/>
      <c r="CHR113" s="183"/>
      <c r="CHS113" s="183"/>
      <c r="CHT113" s="183"/>
      <c r="CHU113" s="183"/>
      <c r="CHV113" s="183"/>
      <c r="CHW113" s="183"/>
      <c r="CHX113" s="183"/>
      <c r="CHY113" s="183"/>
      <c r="CHZ113" s="183"/>
      <c r="CIA113" s="183"/>
      <c r="CIB113" s="183"/>
      <c r="CIC113" s="183"/>
      <c r="CID113" s="183"/>
      <c r="CIE113" s="183"/>
      <c r="CIF113" s="183"/>
      <c r="CIG113" s="183"/>
      <c r="CIH113" s="183"/>
      <c r="CII113" s="183"/>
      <c r="CIJ113" s="183"/>
      <c r="CIK113" s="183"/>
      <c r="CIL113" s="183"/>
      <c r="CIM113" s="183"/>
      <c r="CIN113" s="183"/>
      <c r="CIO113" s="183"/>
      <c r="CIP113" s="183"/>
      <c r="CIQ113" s="183"/>
      <c r="CIR113" s="183"/>
      <c r="CIS113" s="183"/>
      <c r="CIT113" s="183"/>
      <c r="CIU113" s="183"/>
      <c r="CIV113" s="183"/>
      <c r="CIW113" s="183"/>
      <c r="CIX113" s="183"/>
      <c r="CIY113" s="183"/>
      <c r="CIZ113" s="183"/>
      <c r="CJA113" s="183"/>
      <c r="CJB113" s="183"/>
      <c r="CJC113" s="183"/>
      <c r="CJD113" s="183"/>
      <c r="CJE113" s="183"/>
      <c r="CJF113" s="183"/>
      <c r="CJG113" s="183"/>
      <c r="CJH113" s="183"/>
      <c r="CJI113" s="183"/>
      <c r="CJJ113" s="183"/>
      <c r="CJK113" s="183"/>
      <c r="CJL113" s="183"/>
      <c r="CJM113" s="183"/>
      <c r="CJN113" s="183"/>
      <c r="CJO113" s="183"/>
      <c r="CJP113" s="183"/>
      <c r="CJQ113" s="183"/>
      <c r="CJR113" s="183"/>
      <c r="CJS113" s="183"/>
      <c r="CJT113" s="183"/>
      <c r="CJU113" s="183"/>
      <c r="CJV113" s="183"/>
      <c r="CJW113" s="183"/>
      <c r="CJX113" s="183"/>
      <c r="CJY113" s="183"/>
      <c r="CJZ113" s="183"/>
      <c r="CKA113" s="183"/>
      <c r="CKB113" s="183"/>
      <c r="CKC113" s="183"/>
      <c r="CKD113" s="183"/>
      <c r="CKE113" s="183"/>
      <c r="CKF113" s="183"/>
      <c r="CKG113" s="183"/>
      <c r="CKH113" s="183"/>
      <c r="CKI113" s="183"/>
      <c r="CKJ113" s="183"/>
      <c r="CKK113" s="183"/>
      <c r="CKL113" s="183"/>
      <c r="CKM113" s="183"/>
      <c r="CKN113" s="183"/>
      <c r="CKO113" s="183"/>
      <c r="CKP113" s="183"/>
      <c r="CKQ113" s="183"/>
      <c r="CKR113" s="183"/>
      <c r="CKS113" s="183"/>
      <c r="CKT113" s="183"/>
      <c r="CKU113" s="183"/>
      <c r="CKV113" s="183"/>
      <c r="CKW113" s="183"/>
      <c r="CKX113" s="183"/>
      <c r="CKY113" s="183"/>
      <c r="CKZ113" s="183"/>
      <c r="CLA113" s="183"/>
      <c r="CLB113" s="183"/>
      <c r="CLC113" s="183"/>
      <c r="CLD113" s="183"/>
      <c r="CLE113" s="183"/>
      <c r="CLF113" s="183"/>
      <c r="CLG113" s="183"/>
      <c r="CLH113" s="183"/>
      <c r="CLI113" s="183"/>
      <c r="CLJ113" s="183"/>
      <c r="CLK113" s="183"/>
      <c r="CLL113" s="183"/>
      <c r="CLM113" s="183"/>
      <c r="CLN113" s="183"/>
      <c r="CLO113" s="183"/>
      <c r="CLP113" s="183"/>
      <c r="CLQ113" s="183"/>
      <c r="CLR113" s="183"/>
      <c r="CLS113" s="183"/>
      <c r="CLT113" s="183"/>
      <c r="CLU113" s="183"/>
      <c r="CLV113" s="183"/>
      <c r="CLW113" s="183"/>
      <c r="CLX113" s="183"/>
      <c r="CLY113" s="183"/>
      <c r="CLZ113" s="183"/>
      <c r="CMA113" s="183"/>
      <c r="CMB113" s="183"/>
      <c r="CMC113" s="183"/>
      <c r="CMD113" s="183"/>
      <c r="CME113" s="183"/>
      <c r="CMF113" s="183"/>
      <c r="CMG113" s="183"/>
      <c r="CMH113" s="183"/>
      <c r="CMI113" s="183"/>
      <c r="CMJ113" s="183"/>
      <c r="CMK113" s="183"/>
      <c r="CML113" s="183"/>
      <c r="CMM113" s="183"/>
      <c r="CMN113" s="183"/>
      <c r="CMO113" s="183"/>
      <c r="CMP113" s="183"/>
      <c r="CMQ113" s="183"/>
      <c r="CMR113" s="183"/>
      <c r="CMS113" s="183"/>
      <c r="CMT113" s="183"/>
      <c r="CMU113" s="183"/>
      <c r="CMV113" s="183"/>
      <c r="CMW113" s="183"/>
      <c r="CMX113" s="183"/>
      <c r="CMY113" s="183"/>
      <c r="CMZ113" s="183"/>
      <c r="CNA113" s="183"/>
      <c r="CNB113" s="183"/>
      <c r="CNC113" s="183"/>
      <c r="CND113" s="183"/>
      <c r="CNE113" s="183"/>
      <c r="CNF113" s="183"/>
      <c r="CNG113" s="183"/>
      <c r="CNH113" s="183"/>
      <c r="CNI113" s="183"/>
      <c r="CNJ113" s="183"/>
      <c r="CNK113" s="183"/>
      <c r="CNL113" s="183"/>
      <c r="CNM113" s="183"/>
      <c r="CNN113" s="183"/>
      <c r="CNO113" s="183"/>
      <c r="CNP113" s="183"/>
      <c r="CNQ113" s="183"/>
      <c r="CNR113" s="183"/>
      <c r="CNS113" s="183"/>
      <c r="CNT113" s="183"/>
      <c r="CNU113" s="183"/>
      <c r="CNV113" s="183"/>
      <c r="CNW113" s="183"/>
      <c r="CNX113" s="183"/>
      <c r="CNY113" s="183"/>
      <c r="CNZ113" s="183"/>
      <c r="COA113" s="183"/>
      <c r="COB113" s="183"/>
      <c r="COC113" s="183"/>
      <c r="COD113" s="183"/>
      <c r="COE113" s="183"/>
      <c r="COF113" s="183"/>
      <c r="COG113" s="183"/>
      <c r="COH113" s="183"/>
      <c r="COI113" s="183"/>
      <c r="COJ113" s="183"/>
      <c r="COK113" s="183"/>
      <c r="COL113" s="183"/>
      <c r="COM113" s="183"/>
      <c r="CON113" s="183"/>
      <c r="COO113" s="183"/>
      <c r="COP113" s="183"/>
      <c r="COQ113" s="183"/>
      <c r="COR113" s="183"/>
      <c r="COS113" s="183"/>
      <c r="COT113" s="183"/>
      <c r="COU113" s="183"/>
      <c r="COV113" s="183"/>
      <c r="COW113" s="183"/>
      <c r="COX113" s="183"/>
    </row>
    <row r="114" spans="1:2442" s="296" customFormat="1" ht="18.95" customHeight="1">
      <c r="A114" s="284"/>
      <c r="B114" s="313"/>
      <c r="C114" s="286"/>
      <c r="D114" s="284"/>
      <c r="E114" s="287"/>
      <c r="F114" s="288"/>
      <c r="G114" s="288"/>
      <c r="H114" s="312"/>
      <c r="I114" s="291"/>
      <c r="K114" s="301"/>
      <c r="L114" s="301"/>
      <c r="M114" s="301"/>
      <c r="N114" s="275"/>
      <c r="O114" s="267"/>
      <c r="P114" s="268"/>
      <c r="Q114" s="269"/>
      <c r="R114" s="269"/>
      <c r="S114" s="267"/>
      <c r="T114" s="183"/>
      <c r="U114" s="183"/>
      <c r="V114" s="183"/>
      <c r="W114" s="183"/>
      <c r="X114" s="183"/>
      <c r="Y114" s="183"/>
      <c r="Z114" s="183"/>
      <c r="AA114" s="183"/>
      <c r="AB114" s="183"/>
      <c r="AC114" s="183"/>
      <c r="AD114" s="183"/>
      <c r="AE114" s="183"/>
      <c r="AF114" s="183"/>
      <c r="AG114" s="183"/>
      <c r="AH114" s="183"/>
      <c r="AI114" s="183"/>
      <c r="AJ114" s="183"/>
      <c r="AK114" s="183"/>
      <c r="AL114" s="183"/>
      <c r="AM114" s="183"/>
      <c r="AN114" s="183"/>
      <c r="AO114" s="183"/>
      <c r="AP114" s="183"/>
      <c r="AQ114" s="183"/>
      <c r="AR114" s="183"/>
      <c r="AS114" s="183"/>
      <c r="AT114" s="183"/>
      <c r="AU114" s="183"/>
      <c r="AV114" s="183"/>
      <c r="AW114" s="183"/>
      <c r="AX114" s="183"/>
      <c r="AY114" s="183"/>
      <c r="AZ114" s="183"/>
      <c r="BA114" s="183"/>
      <c r="BB114" s="183"/>
      <c r="BC114" s="183"/>
      <c r="BD114" s="183"/>
      <c r="BE114" s="183"/>
      <c r="BF114" s="183"/>
      <c r="BG114" s="183"/>
      <c r="BH114" s="183"/>
      <c r="BI114" s="183"/>
      <c r="BJ114" s="183"/>
      <c r="BK114" s="183"/>
      <c r="BL114" s="183"/>
      <c r="BM114" s="183"/>
      <c r="BN114" s="183"/>
      <c r="BO114" s="183"/>
      <c r="BP114" s="183"/>
      <c r="BQ114" s="183"/>
      <c r="BR114" s="183"/>
      <c r="BS114" s="183"/>
      <c r="BT114" s="183"/>
      <c r="BU114" s="183"/>
      <c r="BV114" s="183"/>
      <c r="BW114" s="183"/>
      <c r="BX114" s="183"/>
      <c r="BY114" s="183"/>
      <c r="BZ114" s="183"/>
      <c r="CA114" s="183"/>
      <c r="CB114" s="183"/>
      <c r="CC114" s="183"/>
      <c r="CD114" s="183"/>
      <c r="CE114" s="183"/>
      <c r="CF114" s="183"/>
      <c r="CG114" s="183"/>
      <c r="CH114" s="183"/>
      <c r="CI114" s="183"/>
      <c r="CJ114" s="183"/>
      <c r="CK114" s="183"/>
      <c r="CL114" s="183"/>
      <c r="CM114" s="183"/>
      <c r="CN114" s="183"/>
      <c r="CO114" s="183"/>
      <c r="CP114" s="183"/>
      <c r="CQ114" s="183"/>
      <c r="CR114" s="183"/>
      <c r="CS114" s="183"/>
      <c r="CT114" s="183"/>
      <c r="CU114" s="183"/>
      <c r="CV114" s="183"/>
      <c r="CW114" s="183"/>
      <c r="CX114" s="183"/>
      <c r="CY114" s="183"/>
      <c r="CZ114" s="183"/>
      <c r="DA114" s="183"/>
      <c r="DB114" s="183"/>
      <c r="DC114" s="183"/>
      <c r="DD114" s="183"/>
      <c r="DE114" s="183"/>
      <c r="DF114" s="183"/>
      <c r="DG114" s="183"/>
      <c r="DH114" s="183"/>
      <c r="DI114" s="183"/>
      <c r="DJ114" s="183"/>
      <c r="DK114" s="183"/>
      <c r="DL114" s="183"/>
      <c r="DM114" s="183"/>
      <c r="DN114" s="183"/>
      <c r="DO114" s="183"/>
      <c r="DP114" s="183"/>
      <c r="DQ114" s="183"/>
      <c r="DR114" s="183"/>
      <c r="DS114" s="183"/>
      <c r="DT114" s="183"/>
      <c r="DU114" s="183"/>
      <c r="DV114" s="183"/>
      <c r="DW114" s="183"/>
      <c r="DX114" s="183"/>
      <c r="DY114" s="183"/>
      <c r="DZ114" s="183"/>
      <c r="EA114" s="183"/>
      <c r="EB114" s="183"/>
      <c r="EC114" s="183"/>
      <c r="ED114" s="183"/>
      <c r="EE114" s="183"/>
      <c r="EF114" s="183"/>
      <c r="EG114" s="183"/>
      <c r="EH114" s="183"/>
      <c r="EI114" s="183"/>
      <c r="EJ114" s="183"/>
      <c r="EK114" s="183"/>
      <c r="EL114" s="183"/>
      <c r="EM114" s="183"/>
      <c r="EN114" s="183"/>
      <c r="EO114" s="183"/>
      <c r="EP114" s="183"/>
      <c r="EQ114" s="183"/>
      <c r="ER114" s="183"/>
      <c r="ES114" s="183"/>
      <c r="ET114" s="183"/>
      <c r="EU114" s="183"/>
      <c r="EV114" s="183"/>
      <c r="EW114" s="183"/>
      <c r="EX114" s="183"/>
      <c r="EY114" s="183"/>
      <c r="EZ114" s="183"/>
      <c r="FA114" s="183"/>
      <c r="FB114" s="183"/>
      <c r="FC114" s="183"/>
      <c r="FD114" s="183"/>
      <c r="FE114" s="183"/>
      <c r="FF114" s="183"/>
      <c r="FG114" s="183"/>
      <c r="FH114" s="183"/>
      <c r="FI114" s="183"/>
      <c r="FJ114" s="183"/>
      <c r="FK114" s="183"/>
      <c r="FL114" s="183"/>
      <c r="FM114" s="183"/>
      <c r="FN114" s="183"/>
      <c r="FO114" s="183"/>
      <c r="FP114" s="183"/>
      <c r="FQ114" s="183"/>
      <c r="FR114" s="183"/>
      <c r="FS114" s="183"/>
      <c r="FT114" s="183"/>
      <c r="FU114" s="183"/>
      <c r="FV114" s="183"/>
      <c r="FW114" s="183"/>
      <c r="FX114" s="183"/>
      <c r="FY114" s="183"/>
      <c r="FZ114" s="183"/>
      <c r="GA114" s="183"/>
      <c r="GB114" s="183"/>
      <c r="GC114" s="183"/>
      <c r="GD114" s="183"/>
      <c r="GE114" s="183"/>
      <c r="GF114" s="183"/>
      <c r="GG114" s="183"/>
      <c r="GH114" s="183"/>
      <c r="GI114" s="183"/>
      <c r="GJ114" s="183"/>
      <c r="GK114" s="183"/>
      <c r="GL114" s="183"/>
      <c r="GM114" s="183"/>
      <c r="GN114" s="183"/>
      <c r="GO114" s="183"/>
      <c r="GP114" s="183"/>
      <c r="GQ114" s="183"/>
      <c r="GR114" s="183"/>
      <c r="GS114" s="183"/>
      <c r="GT114" s="183"/>
      <c r="GU114" s="183"/>
      <c r="GV114" s="183"/>
      <c r="GW114" s="183"/>
      <c r="GX114" s="183"/>
      <c r="GY114" s="183"/>
      <c r="GZ114" s="183"/>
      <c r="HA114" s="183"/>
      <c r="HB114" s="183"/>
      <c r="HC114" s="183"/>
      <c r="HD114" s="183"/>
      <c r="HE114" s="183"/>
      <c r="HF114" s="183"/>
      <c r="HG114" s="183"/>
      <c r="HH114" s="183"/>
      <c r="HI114" s="183"/>
      <c r="HJ114" s="183"/>
      <c r="HK114" s="183"/>
      <c r="HL114" s="183"/>
      <c r="HM114" s="183"/>
      <c r="HN114" s="183"/>
      <c r="HO114" s="183"/>
      <c r="HP114" s="183"/>
      <c r="HQ114" s="183"/>
      <c r="HR114" s="183"/>
      <c r="HS114" s="183"/>
      <c r="HT114" s="183"/>
      <c r="HU114" s="183"/>
      <c r="HV114" s="183"/>
      <c r="HW114" s="183"/>
      <c r="HX114" s="183"/>
      <c r="HY114" s="183"/>
      <c r="HZ114" s="183"/>
      <c r="IA114" s="183"/>
      <c r="IB114" s="183"/>
      <c r="IC114" s="183"/>
      <c r="ID114" s="183"/>
      <c r="IE114" s="183"/>
      <c r="IF114" s="183"/>
      <c r="IG114" s="183"/>
      <c r="IH114" s="183"/>
      <c r="II114" s="183"/>
      <c r="IJ114" s="183"/>
      <c r="IK114" s="183"/>
      <c r="IL114" s="183"/>
      <c r="IM114" s="183"/>
      <c r="IN114" s="183"/>
      <c r="IO114" s="183"/>
      <c r="IP114" s="183"/>
      <c r="IQ114" s="183"/>
      <c r="IR114" s="183"/>
      <c r="IS114" s="183"/>
      <c r="IT114" s="183"/>
      <c r="IU114" s="183"/>
      <c r="IV114" s="183"/>
      <c r="IW114" s="183"/>
      <c r="IX114" s="183"/>
      <c r="IY114" s="183"/>
      <c r="IZ114" s="183"/>
      <c r="JA114" s="183"/>
      <c r="JB114" s="183"/>
      <c r="JC114" s="183"/>
      <c r="JD114" s="183"/>
      <c r="JE114" s="183"/>
      <c r="JF114" s="183"/>
      <c r="JG114" s="183"/>
      <c r="JH114" s="183"/>
      <c r="JI114" s="183"/>
      <c r="JJ114" s="183"/>
      <c r="JK114" s="183"/>
      <c r="JL114" s="183"/>
      <c r="JM114" s="183"/>
      <c r="JN114" s="183"/>
      <c r="JO114" s="183"/>
      <c r="JP114" s="183"/>
      <c r="JQ114" s="183"/>
      <c r="JR114" s="183"/>
      <c r="JS114" s="183"/>
      <c r="JT114" s="183"/>
      <c r="JU114" s="183"/>
      <c r="JV114" s="183"/>
      <c r="JW114" s="183"/>
      <c r="JX114" s="183"/>
      <c r="JY114" s="183"/>
      <c r="JZ114" s="183"/>
      <c r="KA114" s="183"/>
      <c r="KB114" s="183"/>
      <c r="KC114" s="183"/>
      <c r="KD114" s="183"/>
      <c r="KE114" s="183"/>
      <c r="KF114" s="183"/>
      <c r="KG114" s="183"/>
      <c r="KH114" s="183"/>
      <c r="KI114" s="183"/>
      <c r="KJ114" s="183"/>
      <c r="KK114" s="183"/>
      <c r="KL114" s="183"/>
      <c r="KM114" s="183"/>
      <c r="KN114" s="183"/>
      <c r="KO114" s="183"/>
      <c r="KP114" s="183"/>
      <c r="KQ114" s="183"/>
      <c r="KR114" s="183"/>
      <c r="KS114" s="183"/>
      <c r="KT114" s="183"/>
      <c r="KU114" s="183"/>
      <c r="KV114" s="183"/>
      <c r="KW114" s="183"/>
      <c r="KX114" s="183"/>
      <c r="KY114" s="183"/>
      <c r="KZ114" s="183"/>
      <c r="LA114" s="183"/>
      <c r="LB114" s="183"/>
      <c r="LC114" s="183"/>
      <c r="LD114" s="183"/>
      <c r="LE114" s="183"/>
      <c r="LF114" s="183"/>
      <c r="LG114" s="183"/>
      <c r="LH114" s="183"/>
      <c r="LI114" s="183"/>
      <c r="LJ114" s="183"/>
      <c r="LK114" s="183"/>
      <c r="LL114" s="183"/>
      <c r="LM114" s="183"/>
      <c r="LN114" s="183"/>
      <c r="LO114" s="183"/>
      <c r="LP114" s="183"/>
      <c r="LQ114" s="183"/>
      <c r="LR114" s="183"/>
      <c r="LS114" s="183"/>
      <c r="LT114" s="183"/>
      <c r="LU114" s="183"/>
      <c r="LV114" s="183"/>
      <c r="LW114" s="183"/>
      <c r="LX114" s="183"/>
      <c r="LY114" s="183"/>
      <c r="LZ114" s="183"/>
      <c r="MA114" s="183"/>
      <c r="MB114" s="183"/>
      <c r="MC114" s="183"/>
      <c r="MD114" s="183"/>
      <c r="ME114" s="183"/>
      <c r="MF114" s="183"/>
      <c r="MG114" s="183"/>
      <c r="MH114" s="183"/>
      <c r="MI114" s="183"/>
      <c r="MJ114" s="183"/>
      <c r="MK114" s="183"/>
      <c r="ML114" s="183"/>
      <c r="MM114" s="183"/>
      <c r="MN114" s="183"/>
      <c r="MO114" s="183"/>
      <c r="MP114" s="183"/>
      <c r="MQ114" s="183"/>
      <c r="MR114" s="183"/>
      <c r="MS114" s="183"/>
      <c r="MT114" s="183"/>
      <c r="MU114" s="183"/>
      <c r="MV114" s="183"/>
      <c r="MW114" s="183"/>
      <c r="MX114" s="183"/>
      <c r="MY114" s="183"/>
      <c r="MZ114" s="183"/>
      <c r="NA114" s="183"/>
      <c r="NB114" s="183"/>
      <c r="NC114" s="183"/>
      <c r="ND114" s="183"/>
      <c r="NE114" s="183"/>
      <c r="NF114" s="183"/>
      <c r="NG114" s="183"/>
      <c r="NH114" s="183"/>
      <c r="NI114" s="183"/>
      <c r="NJ114" s="183"/>
      <c r="NK114" s="183"/>
      <c r="NL114" s="183"/>
      <c r="NM114" s="183"/>
      <c r="NN114" s="183"/>
      <c r="NO114" s="183"/>
      <c r="NP114" s="183"/>
      <c r="NQ114" s="183"/>
      <c r="NR114" s="183"/>
      <c r="NS114" s="183"/>
      <c r="NT114" s="183"/>
      <c r="NU114" s="183"/>
      <c r="NV114" s="183"/>
      <c r="NW114" s="183"/>
      <c r="NX114" s="183"/>
      <c r="NY114" s="183"/>
      <c r="NZ114" s="183"/>
      <c r="OA114" s="183"/>
      <c r="OB114" s="183"/>
      <c r="OC114" s="183"/>
      <c r="OD114" s="183"/>
      <c r="OE114" s="183"/>
      <c r="OF114" s="183"/>
      <c r="OG114" s="183"/>
      <c r="OH114" s="183"/>
      <c r="OI114" s="183"/>
      <c r="OJ114" s="183"/>
      <c r="OK114" s="183"/>
      <c r="OL114" s="183"/>
      <c r="OM114" s="183"/>
      <c r="ON114" s="183"/>
      <c r="OO114" s="183"/>
      <c r="OP114" s="183"/>
      <c r="OQ114" s="183"/>
      <c r="OR114" s="183"/>
      <c r="OS114" s="183"/>
      <c r="OT114" s="183"/>
      <c r="OU114" s="183"/>
      <c r="OV114" s="183"/>
      <c r="OW114" s="183"/>
      <c r="OX114" s="183"/>
      <c r="OY114" s="183"/>
      <c r="OZ114" s="183"/>
      <c r="PA114" s="183"/>
      <c r="PB114" s="183"/>
      <c r="PC114" s="183"/>
      <c r="PD114" s="183"/>
      <c r="PE114" s="183"/>
      <c r="PF114" s="183"/>
      <c r="PG114" s="183"/>
      <c r="PH114" s="183"/>
      <c r="PI114" s="183"/>
      <c r="PJ114" s="183"/>
      <c r="PK114" s="183"/>
      <c r="PL114" s="183"/>
      <c r="PM114" s="183"/>
      <c r="PN114" s="183"/>
      <c r="PO114" s="183"/>
      <c r="PP114" s="183"/>
      <c r="PQ114" s="183"/>
      <c r="PR114" s="183"/>
      <c r="PS114" s="183"/>
      <c r="PT114" s="183"/>
      <c r="PU114" s="183"/>
      <c r="PV114" s="183"/>
      <c r="PW114" s="183"/>
      <c r="PX114" s="183"/>
      <c r="PY114" s="183"/>
      <c r="PZ114" s="183"/>
      <c r="QA114" s="183"/>
      <c r="QB114" s="183"/>
      <c r="QC114" s="183"/>
      <c r="QD114" s="183"/>
      <c r="QE114" s="183"/>
      <c r="QF114" s="183"/>
      <c r="QG114" s="183"/>
      <c r="QH114" s="183"/>
      <c r="QI114" s="183"/>
      <c r="QJ114" s="183"/>
      <c r="QK114" s="183"/>
      <c r="QL114" s="183"/>
      <c r="QM114" s="183"/>
      <c r="QN114" s="183"/>
      <c r="QO114" s="183"/>
      <c r="QP114" s="183"/>
      <c r="QQ114" s="183"/>
      <c r="QR114" s="183"/>
      <c r="QS114" s="183"/>
      <c r="QT114" s="183"/>
      <c r="QU114" s="183"/>
      <c r="QV114" s="183"/>
      <c r="QW114" s="183"/>
      <c r="QX114" s="183"/>
      <c r="QY114" s="183"/>
      <c r="QZ114" s="183"/>
      <c r="RA114" s="183"/>
      <c r="RB114" s="183"/>
      <c r="RC114" s="183"/>
      <c r="RD114" s="183"/>
      <c r="RE114" s="183"/>
      <c r="RF114" s="183"/>
      <c r="RG114" s="183"/>
      <c r="RH114" s="183"/>
      <c r="RI114" s="183"/>
      <c r="RJ114" s="183"/>
      <c r="RK114" s="183"/>
      <c r="RL114" s="183"/>
      <c r="RM114" s="183"/>
      <c r="RN114" s="183"/>
      <c r="RO114" s="183"/>
      <c r="RP114" s="183"/>
      <c r="RQ114" s="183"/>
      <c r="RR114" s="183"/>
      <c r="RS114" s="183"/>
      <c r="RT114" s="183"/>
      <c r="RU114" s="183"/>
      <c r="RV114" s="183"/>
      <c r="RW114" s="183"/>
      <c r="RX114" s="183"/>
      <c r="RY114" s="183"/>
      <c r="RZ114" s="183"/>
      <c r="SA114" s="183"/>
      <c r="SB114" s="183"/>
      <c r="SC114" s="183"/>
      <c r="SD114" s="183"/>
      <c r="SE114" s="183"/>
      <c r="SF114" s="183"/>
      <c r="SG114" s="183"/>
      <c r="SH114" s="183"/>
      <c r="SI114" s="183"/>
      <c r="SJ114" s="183"/>
      <c r="SK114" s="183"/>
      <c r="SL114" s="183"/>
      <c r="SM114" s="183"/>
      <c r="SN114" s="183"/>
      <c r="SO114" s="183"/>
      <c r="SP114" s="183"/>
      <c r="SQ114" s="183"/>
      <c r="SR114" s="183"/>
      <c r="SS114" s="183"/>
      <c r="ST114" s="183"/>
      <c r="SU114" s="183"/>
      <c r="SV114" s="183"/>
      <c r="SW114" s="183"/>
      <c r="SX114" s="183"/>
      <c r="SY114" s="183"/>
      <c r="SZ114" s="183"/>
      <c r="TA114" s="183"/>
      <c r="TB114" s="183"/>
      <c r="TC114" s="183"/>
      <c r="TD114" s="183"/>
      <c r="TE114" s="183"/>
      <c r="TF114" s="183"/>
      <c r="TG114" s="183"/>
      <c r="TH114" s="183"/>
      <c r="TI114" s="183"/>
      <c r="TJ114" s="183"/>
      <c r="TK114" s="183"/>
      <c r="TL114" s="183"/>
      <c r="TM114" s="183"/>
      <c r="TN114" s="183"/>
      <c r="TO114" s="183"/>
      <c r="TP114" s="183"/>
      <c r="TQ114" s="183"/>
      <c r="TR114" s="183"/>
      <c r="TS114" s="183"/>
      <c r="TT114" s="183"/>
      <c r="TU114" s="183"/>
      <c r="TV114" s="183"/>
      <c r="TW114" s="183"/>
      <c r="TX114" s="183"/>
      <c r="TY114" s="183"/>
      <c r="TZ114" s="183"/>
      <c r="UA114" s="183"/>
      <c r="UB114" s="183"/>
      <c r="UC114" s="183"/>
      <c r="UD114" s="183"/>
      <c r="UE114" s="183"/>
      <c r="UF114" s="183"/>
      <c r="UG114" s="183"/>
      <c r="UH114" s="183"/>
      <c r="UI114" s="183"/>
      <c r="UJ114" s="183"/>
      <c r="UK114" s="183"/>
      <c r="UL114" s="183"/>
      <c r="UM114" s="183"/>
      <c r="UN114" s="183"/>
      <c r="UO114" s="183"/>
      <c r="UP114" s="183"/>
      <c r="UQ114" s="183"/>
      <c r="UR114" s="183"/>
      <c r="US114" s="183"/>
      <c r="UT114" s="183"/>
      <c r="UU114" s="183"/>
      <c r="UV114" s="183"/>
      <c r="UW114" s="183"/>
      <c r="UX114" s="183"/>
      <c r="UY114" s="183"/>
      <c r="UZ114" s="183"/>
      <c r="VA114" s="183"/>
      <c r="VB114" s="183"/>
      <c r="VC114" s="183"/>
      <c r="VD114" s="183"/>
      <c r="VE114" s="183"/>
      <c r="VF114" s="183"/>
      <c r="VG114" s="183"/>
      <c r="VH114" s="183"/>
      <c r="VI114" s="183"/>
      <c r="VJ114" s="183"/>
      <c r="VK114" s="183"/>
      <c r="VL114" s="183"/>
      <c r="VM114" s="183"/>
      <c r="VN114" s="183"/>
      <c r="VO114" s="183"/>
      <c r="VP114" s="183"/>
      <c r="VQ114" s="183"/>
      <c r="VR114" s="183"/>
      <c r="VS114" s="183"/>
      <c r="VT114" s="183"/>
      <c r="VU114" s="183"/>
      <c r="VV114" s="183"/>
      <c r="VW114" s="183"/>
      <c r="VX114" s="183"/>
      <c r="VY114" s="183"/>
      <c r="VZ114" s="183"/>
      <c r="WA114" s="183"/>
      <c r="WB114" s="183"/>
      <c r="WC114" s="183"/>
      <c r="WD114" s="183"/>
      <c r="WE114" s="183"/>
      <c r="WF114" s="183"/>
      <c r="WG114" s="183"/>
      <c r="WH114" s="183"/>
      <c r="WI114" s="183"/>
      <c r="WJ114" s="183"/>
      <c r="WK114" s="183"/>
      <c r="WL114" s="183"/>
      <c r="WM114" s="183"/>
      <c r="WN114" s="183"/>
      <c r="WO114" s="183"/>
      <c r="WP114" s="183"/>
      <c r="WQ114" s="183"/>
      <c r="WR114" s="183"/>
      <c r="WS114" s="183"/>
      <c r="WT114" s="183"/>
      <c r="WU114" s="183"/>
      <c r="WV114" s="183"/>
      <c r="WW114" s="183"/>
      <c r="WX114" s="183"/>
      <c r="WY114" s="183"/>
      <c r="WZ114" s="183"/>
      <c r="XA114" s="183"/>
      <c r="XB114" s="183"/>
      <c r="XC114" s="183"/>
      <c r="XD114" s="183"/>
      <c r="XE114" s="183"/>
      <c r="XF114" s="183"/>
      <c r="XG114" s="183"/>
      <c r="XH114" s="183"/>
      <c r="XI114" s="183"/>
      <c r="XJ114" s="183"/>
      <c r="XK114" s="183"/>
      <c r="XL114" s="183"/>
      <c r="XM114" s="183"/>
      <c r="XN114" s="183"/>
      <c r="XO114" s="183"/>
      <c r="XP114" s="183"/>
      <c r="XQ114" s="183"/>
      <c r="XR114" s="183"/>
      <c r="XS114" s="183"/>
      <c r="XT114" s="183"/>
      <c r="XU114" s="183"/>
      <c r="XV114" s="183"/>
      <c r="XW114" s="183"/>
      <c r="XX114" s="183"/>
      <c r="XY114" s="183"/>
      <c r="XZ114" s="183"/>
      <c r="YA114" s="183"/>
      <c r="YB114" s="183"/>
      <c r="YC114" s="183"/>
      <c r="YD114" s="183"/>
      <c r="YE114" s="183"/>
      <c r="YF114" s="183"/>
      <c r="YG114" s="183"/>
      <c r="YH114" s="183"/>
      <c r="YI114" s="183"/>
      <c r="YJ114" s="183"/>
      <c r="YK114" s="183"/>
      <c r="YL114" s="183"/>
      <c r="YM114" s="183"/>
      <c r="YN114" s="183"/>
      <c r="YO114" s="183"/>
      <c r="YP114" s="183"/>
      <c r="YQ114" s="183"/>
      <c r="YR114" s="183"/>
      <c r="YS114" s="183"/>
      <c r="YT114" s="183"/>
      <c r="YU114" s="183"/>
      <c r="YV114" s="183"/>
      <c r="YW114" s="183"/>
      <c r="YX114" s="183"/>
      <c r="YY114" s="183"/>
      <c r="YZ114" s="183"/>
      <c r="ZA114" s="183"/>
      <c r="ZB114" s="183"/>
      <c r="ZC114" s="183"/>
      <c r="ZD114" s="183"/>
      <c r="ZE114" s="183"/>
      <c r="ZF114" s="183"/>
      <c r="ZG114" s="183"/>
      <c r="ZH114" s="183"/>
      <c r="ZI114" s="183"/>
      <c r="ZJ114" s="183"/>
      <c r="ZK114" s="183"/>
      <c r="ZL114" s="183"/>
      <c r="ZM114" s="183"/>
      <c r="ZN114" s="183"/>
      <c r="ZO114" s="183"/>
      <c r="ZP114" s="183"/>
      <c r="ZQ114" s="183"/>
      <c r="ZR114" s="183"/>
      <c r="ZS114" s="183"/>
      <c r="ZT114" s="183"/>
      <c r="ZU114" s="183"/>
      <c r="ZV114" s="183"/>
      <c r="ZW114" s="183"/>
      <c r="ZX114" s="183"/>
      <c r="ZY114" s="183"/>
      <c r="ZZ114" s="183"/>
      <c r="AAA114" s="183"/>
      <c r="AAB114" s="183"/>
      <c r="AAC114" s="183"/>
      <c r="AAD114" s="183"/>
      <c r="AAE114" s="183"/>
      <c r="AAF114" s="183"/>
      <c r="AAG114" s="183"/>
      <c r="AAH114" s="183"/>
      <c r="AAI114" s="183"/>
      <c r="AAJ114" s="183"/>
      <c r="AAK114" s="183"/>
      <c r="AAL114" s="183"/>
      <c r="AAM114" s="183"/>
      <c r="AAN114" s="183"/>
      <c r="AAO114" s="183"/>
      <c r="AAP114" s="183"/>
      <c r="AAQ114" s="183"/>
      <c r="AAR114" s="183"/>
      <c r="AAS114" s="183"/>
      <c r="AAT114" s="183"/>
      <c r="AAU114" s="183"/>
      <c r="AAV114" s="183"/>
      <c r="AAW114" s="183"/>
      <c r="AAX114" s="183"/>
      <c r="AAY114" s="183"/>
      <c r="AAZ114" s="183"/>
      <c r="ABA114" s="183"/>
      <c r="ABB114" s="183"/>
      <c r="ABC114" s="183"/>
      <c r="ABD114" s="183"/>
      <c r="ABE114" s="183"/>
      <c r="ABF114" s="183"/>
      <c r="ABG114" s="183"/>
      <c r="ABH114" s="183"/>
      <c r="ABI114" s="183"/>
      <c r="ABJ114" s="183"/>
      <c r="ABK114" s="183"/>
      <c r="ABL114" s="183"/>
      <c r="ABM114" s="183"/>
      <c r="ABN114" s="183"/>
      <c r="ABO114" s="183"/>
      <c r="ABP114" s="183"/>
      <c r="ABQ114" s="183"/>
      <c r="ABR114" s="183"/>
      <c r="ABS114" s="183"/>
      <c r="ABT114" s="183"/>
      <c r="ABU114" s="183"/>
      <c r="ABV114" s="183"/>
      <c r="ABW114" s="183"/>
      <c r="ABX114" s="183"/>
      <c r="ABY114" s="183"/>
      <c r="ABZ114" s="183"/>
      <c r="ACA114" s="183"/>
      <c r="ACB114" s="183"/>
      <c r="ACC114" s="183"/>
      <c r="ACD114" s="183"/>
      <c r="ACE114" s="183"/>
      <c r="ACF114" s="183"/>
      <c r="ACG114" s="183"/>
      <c r="ACH114" s="183"/>
      <c r="ACI114" s="183"/>
      <c r="ACJ114" s="183"/>
      <c r="ACK114" s="183"/>
      <c r="ACL114" s="183"/>
      <c r="ACM114" s="183"/>
      <c r="ACN114" s="183"/>
      <c r="ACO114" s="183"/>
      <c r="ACP114" s="183"/>
      <c r="ACQ114" s="183"/>
      <c r="ACR114" s="183"/>
      <c r="ACS114" s="183"/>
      <c r="ACT114" s="183"/>
      <c r="ACU114" s="183"/>
      <c r="ACV114" s="183"/>
      <c r="ACW114" s="183"/>
      <c r="ACX114" s="183"/>
      <c r="ACY114" s="183"/>
      <c r="ACZ114" s="183"/>
      <c r="ADA114" s="183"/>
      <c r="ADB114" s="183"/>
      <c r="ADC114" s="183"/>
      <c r="ADD114" s="183"/>
      <c r="ADE114" s="183"/>
      <c r="ADF114" s="183"/>
      <c r="ADG114" s="183"/>
      <c r="ADH114" s="183"/>
      <c r="ADI114" s="183"/>
      <c r="ADJ114" s="183"/>
      <c r="ADK114" s="183"/>
      <c r="ADL114" s="183"/>
      <c r="ADM114" s="183"/>
      <c r="ADN114" s="183"/>
      <c r="ADO114" s="183"/>
      <c r="ADP114" s="183"/>
      <c r="ADQ114" s="183"/>
      <c r="ADR114" s="183"/>
      <c r="ADS114" s="183"/>
      <c r="ADT114" s="183"/>
      <c r="ADU114" s="183"/>
      <c r="ADV114" s="183"/>
      <c r="ADW114" s="183"/>
      <c r="ADX114" s="183"/>
      <c r="ADY114" s="183"/>
      <c r="ADZ114" s="183"/>
      <c r="AEA114" s="183"/>
      <c r="AEB114" s="183"/>
      <c r="AEC114" s="183"/>
      <c r="AED114" s="183"/>
      <c r="AEE114" s="183"/>
      <c r="AEF114" s="183"/>
      <c r="AEG114" s="183"/>
      <c r="AEH114" s="183"/>
      <c r="AEI114" s="183"/>
      <c r="AEJ114" s="183"/>
      <c r="AEK114" s="183"/>
      <c r="AEL114" s="183"/>
      <c r="AEM114" s="183"/>
      <c r="AEN114" s="183"/>
      <c r="AEO114" s="183"/>
      <c r="AEP114" s="183"/>
      <c r="AEQ114" s="183"/>
      <c r="AER114" s="183"/>
      <c r="AES114" s="183"/>
      <c r="AET114" s="183"/>
      <c r="AEU114" s="183"/>
      <c r="AEV114" s="183"/>
      <c r="AEW114" s="183"/>
      <c r="AEX114" s="183"/>
      <c r="AEY114" s="183"/>
      <c r="AEZ114" s="183"/>
      <c r="AFA114" s="183"/>
      <c r="AFB114" s="183"/>
      <c r="AFC114" s="183"/>
      <c r="AFD114" s="183"/>
      <c r="AFE114" s="183"/>
      <c r="AFF114" s="183"/>
      <c r="AFG114" s="183"/>
      <c r="AFH114" s="183"/>
      <c r="AFI114" s="183"/>
      <c r="AFJ114" s="183"/>
      <c r="AFK114" s="183"/>
      <c r="AFL114" s="183"/>
      <c r="AFM114" s="183"/>
      <c r="AFN114" s="183"/>
      <c r="AFO114" s="183"/>
      <c r="AFP114" s="183"/>
      <c r="AFQ114" s="183"/>
      <c r="AFR114" s="183"/>
      <c r="AFS114" s="183"/>
      <c r="AFT114" s="183"/>
      <c r="AFU114" s="183"/>
      <c r="AFV114" s="183"/>
      <c r="AFW114" s="183"/>
      <c r="AFX114" s="183"/>
      <c r="AFY114" s="183"/>
      <c r="AFZ114" s="183"/>
      <c r="AGA114" s="183"/>
      <c r="AGB114" s="183"/>
      <c r="AGC114" s="183"/>
      <c r="AGD114" s="183"/>
      <c r="AGE114" s="183"/>
      <c r="AGF114" s="183"/>
      <c r="AGG114" s="183"/>
      <c r="AGH114" s="183"/>
      <c r="AGI114" s="183"/>
      <c r="AGJ114" s="183"/>
      <c r="AGK114" s="183"/>
      <c r="AGL114" s="183"/>
      <c r="AGM114" s="183"/>
      <c r="AGN114" s="183"/>
      <c r="AGO114" s="183"/>
      <c r="AGP114" s="183"/>
      <c r="AGQ114" s="183"/>
      <c r="AGR114" s="183"/>
      <c r="AGS114" s="183"/>
      <c r="AGT114" s="183"/>
      <c r="AGU114" s="183"/>
      <c r="AGV114" s="183"/>
      <c r="AGW114" s="183"/>
      <c r="AGX114" s="183"/>
      <c r="AGY114" s="183"/>
      <c r="AGZ114" s="183"/>
      <c r="AHA114" s="183"/>
      <c r="AHB114" s="183"/>
      <c r="AHC114" s="183"/>
      <c r="AHD114" s="183"/>
      <c r="AHE114" s="183"/>
      <c r="AHF114" s="183"/>
      <c r="AHG114" s="183"/>
      <c r="AHH114" s="183"/>
      <c r="AHI114" s="183"/>
      <c r="AHJ114" s="183"/>
      <c r="AHK114" s="183"/>
      <c r="AHL114" s="183"/>
      <c r="AHM114" s="183"/>
      <c r="AHN114" s="183"/>
      <c r="AHO114" s="183"/>
      <c r="AHP114" s="183"/>
      <c r="AHQ114" s="183"/>
      <c r="AHR114" s="183"/>
      <c r="AHS114" s="183"/>
      <c r="AHT114" s="183"/>
      <c r="AHU114" s="183"/>
      <c r="AHV114" s="183"/>
      <c r="AHW114" s="183"/>
      <c r="AHX114" s="183"/>
      <c r="AHY114" s="183"/>
      <c r="AHZ114" s="183"/>
      <c r="AIA114" s="183"/>
      <c r="AIB114" s="183"/>
      <c r="AIC114" s="183"/>
      <c r="AID114" s="183"/>
      <c r="AIE114" s="183"/>
      <c r="AIF114" s="183"/>
      <c r="AIG114" s="183"/>
      <c r="AIH114" s="183"/>
      <c r="AII114" s="183"/>
      <c r="AIJ114" s="183"/>
      <c r="AIK114" s="183"/>
      <c r="AIL114" s="183"/>
      <c r="AIM114" s="183"/>
      <c r="AIN114" s="183"/>
      <c r="AIO114" s="183"/>
      <c r="AIP114" s="183"/>
      <c r="AIQ114" s="183"/>
      <c r="AIR114" s="183"/>
      <c r="AIS114" s="183"/>
      <c r="AIT114" s="183"/>
      <c r="AIU114" s="183"/>
      <c r="AIV114" s="183"/>
      <c r="AIW114" s="183"/>
      <c r="AIX114" s="183"/>
      <c r="AIY114" s="183"/>
      <c r="AIZ114" s="183"/>
      <c r="AJA114" s="183"/>
      <c r="AJB114" s="183"/>
      <c r="AJC114" s="183"/>
      <c r="AJD114" s="183"/>
      <c r="AJE114" s="183"/>
      <c r="AJF114" s="183"/>
      <c r="AJG114" s="183"/>
      <c r="AJH114" s="183"/>
      <c r="AJI114" s="183"/>
      <c r="AJJ114" s="183"/>
      <c r="AJK114" s="183"/>
      <c r="AJL114" s="183"/>
      <c r="AJM114" s="183"/>
      <c r="AJN114" s="183"/>
      <c r="AJO114" s="183"/>
      <c r="AJP114" s="183"/>
      <c r="AJQ114" s="183"/>
      <c r="AJR114" s="183"/>
      <c r="AJS114" s="183"/>
      <c r="AJT114" s="183"/>
      <c r="AJU114" s="183"/>
      <c r="AJV114" s="183"/>
      <c r="AJW114" s="183"/>
      <c r="AJX114" s="183"/>
      <c r="AJY114" s="183"/>
      <c r="AJZ114" s="183"/>
      <c r="AKA114" s="183"/>
      <c r="AKB114" s="183"/>
      <c r="AKC114" s="183"/>
      <c r="AKD114" s="183"/>
      <c r="AKE114" s="183"/>
      <c r="AKF114" s="183"/>
      <c r="AKG114" s="183"/>
      <c r="AKH114" s="183"/>
      <c r="AKI114" s="183"/>
      <c r="AKJ114" s="183"/>
      <c r="AKK114" s="183"/>
      <c r="AKL114" s="183"/>
      <c r="AKM114" s="183"/>
      <c r="AKN114" s="183"/>
      <c r="AKO114" s="183"/>
      <c r="AKP114" s="183"/>
      <c r="AKQ114" s="183"/>
      <c r="AKR114" s="183"/>
      <c r="AKS114" s="183"/>
      <c r="AKT114" s="183"/>
      <c r="AKU114" s="183"/>
      <c r="AKV114" s="183"/>
      <c r="AKW114" s="183"/>
      <c r="AKX114" s="183"/>
      <c r="AKY114" s="183"/>
      <c r="AKZ114" s="183"/>
      <c r="ALA114" s="183"/>
      <c r="ALB114" s="183"/>
      <c r="ALC114" s="183"/>
      <c r="ALD114" s="183"/>
      <c r="ALE114" s="183"/>
      <c r="ALF114" s="183"/>
      <c r="ALG114" s="183"/>
      <c r="ALH114" s="183"/>
      <c r="ALI114" s="183"/>
      <c r="ALJ114" s="183"/>
      <c r="ALK114" s="183"/>
      <c r="ALL114" s="183"/>
      <c r="ALM114" s="183"/>
      <c r="ALN114" s="183"/>
      <c r="ALO114" s="183"/>
      <c r="ALP114" s="183"/>
      <c r="ALQ114" s="183"/>
      <c r="ALR114" s="183"/>
      <c r="ALS114" s="183"/>
      <c r="ALT114" s="183"/>
      <c r="ALU114" s="183"/>
      <c r="ALV114" s="183"/>
      <c r="ALW114" s="183"/>
      <c r="ALX114" s="183"/>
      <c r="ALY114" s="183"/>
      <c r="ALZ114" s="183"/>
      <c r="AMA114" s="183"/>
      <c r="AMB114" s="183"/>
      <c r="AMC114" s="183"/>
      <c r="AMD114" s="183"/>
      <c r="AME114" s="183"/>
      <c r="AMF114" s="183"/>
      <c r="AMG114" s="183"/>
      <c r="AMH114" s="183"/>
      <c r="AMI114" s="183"/>
      <c r="AMJ114" s="183"/>
      <c r="AMK114" s="183"/>
      <c r="AML114" s="183"/>
      <c r="AMM114" s="183"/>
      <c r="AMN114" s="183"/>
      <c r="AMO114" s="183"/>
      <c r="AMP114" s="183"/>
      <c r="AMQ114" s="183"/>
      <c r="AMR114" s="183"/>
      <c r="AMS114" s="183"/>
      <c r="AMT114" s="183"/>
      <c r="AMU114" s="183"/>
      <c r="AMV114" s="183"/>
      <c r="AMW114" s="183"/>
      <c r="AMX114" s="183"/>
      <c r="AMY114" s="183"/>
      <c r="AMZ114" s="183"/>
      <c r="ANA114" s="183"/>
      <c r="ANB114" s="183"/>
      <c r="ANC114" s="183"/>
      <c r="AND114" s="183"/>
      <c r="ANE114" s="183"/>
      <c r="ANF114" s="183"/>
      <c r="ANG114" s="183"/>
      <c r="ANH114" s="183"/>
      <c r="ANI114" s="183"/>
      <c r="ANJ114" s="183"/>
      <c r="ANK114" s="183"/>
      <c r="ANL114" s="183"/>
      <c r="ANM114" s="183"/>
      <c r="ANN114" s="183"/>
      <c r="ANO114" s="183"/>
      <c r="ANP114" s="183"/>
      <c r="ANQ114" s="183"/>
      <c r="ANR114" s="183"/>
      <c r="ANS114" s="183"/>
      <c r="ANT114" s="183"/>
      <c r="ANU114" s="183"/>
      <c r="ANV114" s="183"/>
      <c r="ANW114" s="183"/>
      <c r="ANX114" s="183"/>
      <c r="ANY114" s="183"/>
      <c r="ANZ114" s="183"/>
      <c r="AOA114" s="183"/>
      <c r="AOB114" s="183"/>
      <c r="AOC114" s="183"/>
      <c r="AOD114" s="183"/>
      <c r="AOE114" s="183"/>
      <c r="AOF114" s="183"/>
      <c r="AOG114" s="183"/>
      <c r="AOH114" s="183"/>
      <c r="AOI114" s="183"/>
      <c r="AOJ114" s="183"/>
      <c r="AOK114" s="183"/>
      <c r="AOL114" s="183"/>
      <c r="AOM114" s="183"/>
      <c r="AON114" s="183"/>
      <c r="AOO114" s="183"/>
      <c r="AOP114" s="183"/>
      <c r="AOQ114" s="183"/>
      <c r="AOR114" s="183"/>
      <c r="AOS114" s="183"/>
      <c r="AOT114" s="183"/>
      <c r="AOU114" s="183"/>
      <c r="AOV114" s="183"/>
      <c r="AOW114" s="183"/>
      <c r="AOX114" s="183"/>
      <c r="AOY114" s="183"/>
      <c r="AOZ114" s="183"/>
      <c r="APA114" s="183"/>
      <c r="APB114" s="183"/>
      <c r="APC114" s="183"/>
      <c r="APD114" s="183"/>
      <c r="APE114" s="183"/>
      <c r="APF114" s="183"/>
      <c r="APG114" s="183"/>
      <c r="APH114" s="183"/>
      <c r="API114" s="183"/>
      <c r="APJ114" s="183"/>
      <c r="APK114" s="183"/>
      <c r="APL114" s="183"/>
      <c r="APM114" s="183"/>
      <c r="APN114" s="183"/>
      <c r="APO114" s="183"/>
      <c r="APP114" s="183"/>
      <c r="APQ114" s="183"/>
      <c r="APR114" s="183"/>
      <c r="APS114" s="183"/>
      <c r="APT114" s="183"/>
      <c r="APU114" s="183"/>
      <c r="APV114" s="183"/>
      <c r="APW114" s="183"/>
      <c r="APX114" s="183"/>
      <c r="APY114" s="183"/>
      <c r="APZ114" s="183"/>
      <c r="AQA114" s="183"/>
      <c r="AQB114" s="183"/>
      <c r="AQC114" s="183"/>
      <c r="AQD114" s="183"/>
      <c r="AQE114" s="183"/>
      <c r="AQF114" s="183"/>
      <c r="AQG114" s="183"/>
      <c r="AQH114" s="183"/>
      <c r="AQI114" s="183"/>
      <c r="AQJ114" s="183"/>
      <c r="AQK114" s="183"/>
      <c r="AQL114" s="183"/>
      <c r="AQM114" s="183"/>
      <c r="AQN114" s="183"/>
      <c r="AQO114" s="183"/>
      <c r="AQP114" s="183"/>
      <c r="AQQ114" s="183"/>
      <c r="AQR114" s="183"/>
      <c r="AQS114" s="183"/>
      <c r="AQT114" s="183"/>
      <c r="AQU114" s="183"/>
      <c r="AQV114" s="183"/>
      <c r="AQW114" s="183"/>
      <c r="AQX114" s="183"/>
      <c r="AQY114" s="183"/>
      <c r="AQZ114" s="183"/>
      <c r="ARA114" s="183"/>
      <c r="ARB114" s="183"/>
      <c r="ARC114" s="183"/>
      <c r="ARD114" s="183"/>
      <c r="ARE114" s="183"/>
      <c r="ARF114" s="183"/>
      <c r="ARG114" s="183"/>
      <c r="ARH114" s="183"/>
      <c r="ARI114" s="183"/>
      <c r="ARJ114" s="183"/>
      <c r="ARK114" s="183"/>
      <c r="ARL114" s="183"/>
      <c r="ARM114" s="183"/>
      <c r="ARN114" s="183"/>
      <c r="ARO114" s="183"/>
      <c r="ARP114" s="183"/>
      <c r="ARQ114" s="183"/>
      <c r="ARR114" s="183"/>
      <c r="ARS114" s="183"/>
      <c r="ART114" s="183"/>
      <c r="ARU114" s="183"/>
      <c r="ARV114" s="183"/>
      <c r="ARW114" s="183"/>
      <c r="ARX114" s="183"/>
      <c r="ARY114" s="183"/>
      <c r="ARZ114" s="183"/>
      <c r="ASA114" s="183"/>
      <c r="ASB114" s="183"/>
      <c r="ASC114" s="183"/>
      <c r="ASD114" s="183"/>
      <c r="ASE114" s="183"/>
      <c r="ASF114" s="183"/>
      <c r="ASG114" s="183"/>
      <c r="ASH114" s="183"/>
      <c r="ASI114" s="183"/>
      <c r="ASJ114" s="183"/>
      <c r="ASK114" s="183"/>
      <c r="ASL114" s="183"/>
      <c r="ASM114" s="183"/>
      <c r="ASN114" s="183"/>
      <c r="ASO114" s="183"/>
      <c r="ASP114" s="183"/>
      <c r="ASQ114" s="183"/>
      <c r="ASR114" s="183"/>
      <c r="ASS114" s="183"/>
      <c r="AST114" s="183"/>
      <c r="ASU114" s="183"/>
      <c r="ASV114" s="183"/>
      <c r="ASW114" s="183"/>
      <c r="ASX114" s="183"/>
      <c r="ASY114" s="183"/>
      <c r="ASZ114" s="183"/>
      <c r="ATA114" s="183"/>
      <c r="ATB114" s="183"/>
      <c r="ATC114" s="183"/>
      <c r="ATD114" s="183"/>
      <c r="ATE114" s="183"/>
      <c r="ATF114" s="183"/>
      <c r="ATG114" s="183"/>
      <c r="ATH114" s="183"/>
      <c r="ATI114" s="183"/>
      <c r="ATJ114" s="183"/>
      <c r="ATK114" s="183"/>
      <c r="ATL114" s="183"/>
      <c r="ATM114" s="183"/>
      <c r="ATN114" s="183"/>
      <c r="ATO114" s="183"/>
      <c r="ATP114" s="183"/>
      <c r="ATQ114" s="183"/>
      <c r="ATR114" s="183"/>
      <c r="ATS114" s="183"/>
      <c r="ATT114" s="183"/>
      <c r="ATU114" s="183"/>
      <c r="ATV114" s="183"/>
      <c r="ATW114" s="183"/>
      <c r="ATX114" s="183"/>
      <c r="ATY114" s="183"/>
      <c r="ATZ114" s="183"/>
      <c r="AUA114" s="183"/>
      <c r="AUB114" s="183"/>
      <c r="AUC114" s="183"/>
      <c r="AUD114" s="183"/>
      <c r="AUE114" s="183"/>
      <c r="AUF114" s="183"/>
      <c r="AUG114" s="183"/>
      <c r="AUH114" s="183"/>
      <c r="AUI114" s="183"/>
      <c r="AUJ114" s="183"/>
      <c r="AUK114" s="183"/>
      <c r="AUL114" s="183"/>
      <c r="AUM114" s="183"/>
      <c r="AUN114" s="183"/>
      <c r="AUO114" s="183"/>
      <c r="AUP114" s="183"/>
      <c r="AUQ114" s="183"/>
      <c r="AUR114" s="183"/>
      <c r="AUS114" s="183"/>
      <c r="AUT114" s="183"/>
      <c r="AUU114" s="183"/>
      <c r="AUV114" s="183"/>
      <c r="AUW114" s="183"/>
      <c r="AUX114" s="183"/>
      <c r="AUY114" s="183"/>
      <c r="AUZ114" s="183"/>
      <c r="AVA114" s="183"/>
      <c r="AVB114" s="183"/>
      <c r="AVC114" s="183"/>
      <c r="AVD114" s="183"/>
      <c r="AVE114" s="183"/>
      <c r="AVF114" s="183"/>
      <c r="AVG114" s="183"/>
      <c r="AVH114" s="183"/>
      <c r="AVI114" s="183"/>
      <c r="AVJ114" s="183"/>
      <c r="AVK114" s="183"/>
      <c r="AVL114" s="183"/>
      <c r="AVM114" s="183"/>
      <c r="AVN114" s="183"/>
      <c r="AVO114" s="183"/>
      <c r="AVP114" s="183"/>
      <c r="AVQ114" s="183"/>
      <c r="AVR114" s="183"/>
      <c r="AVS114" s="183"/>
      <c r="AVT114" s="183"/>
      <c r="AVU114" s="183"/>
      <c r="AVV114" s="183"/>
      <c r="AVW114" s="183"/>
      <c r="AVX114" s="183"/>
      <c r="AVY114" s="183"/>
      <c r="AVZ114" s="183"/>
      <c r="AWA114" s="183"/>
      <c r="AWB114" s="183"/>
      <c r="AWC114" s="183"/>
      <c r="AWD114" s="183"/>
      <c r="AWE114" s="183"/>
      <c r="AWF114" s="183"/>
      <c r="AWG114" s="183"/>
      <c r="AWH114" s="183"/>
      <c r="AWI114" s="183"/>
      <c r="AWJ114" s="183"/>
      <c r="AWK114" s="183"/>
      <c r="AWL114" s="183"/>
      <c r="AWM114" s="183"/>
      <c r="AWN114" s="183"/>
      <c r="AWO114" s="183"/>
      <c r="AWP114" s="183"/>
      <c r="AWQ114" s="183"/>
      <c r="AWR114" s="183"/>
      <c r="AWS114" s="183"/>
      <c r="AWT114" s="183"/>
      <c r="AWU114" s="183"/>
      <c r="AWV114" s="183"/>
      <c r="AWW114" s="183"/>
      <c r="AWX114" s="183"/>
      <c r="AWY114" s="183"/>
      <c r="AWZ114" s="183"/>
      <c r="AXA114" s="183"/>
      <c r="AXB114" s="183"/>
      <c r="AXC114" s="183"/>
      <c r="AXD114" s="183"/>
      <c r="AXE114" s="183"/>
      <c r="AXF114" s="183"/>
      <c r="AXG114" s="183"/>
      <c r="AXH114" s="183"/>
      <c r="AXI114" s="183"/>
      <c r="AXJ114" s="183"/>
      <c r="AXK114" s="183"/>
      <c r="AXL114" s="183"/>
      <c r="AXM114" s="183"/>
      <c r="AXN114" s="183"/>
      <c r="AXO114" s="183"/>
      <c r="AXP114" s="183"/>
      <c r="AXQ114" s="183"/>
      <c r="AXR114" s="183"/>
      <c r="AXS114" s="183"/>
      <c r="AXT114" s="183"/>
      <c r="AXU114" s="183"/>
      <c r="AXV114" s="183"/>
      <c r="AXW114" s="183"/>
      <c r="AXX114" s="183"/>
      <c r="AXY114" s="183"/>
      <c r="AXZ114" s="183"/>
      <c r="AYA114" s="183"/>
      <c r="AYB114" s="183"/>
      <c r="AYC114" s="183"/>
      <c r="AYD114" s="183"/>
      <c r="AYE114" s="183"/>
      <c r="AYF114" s="183"/>
      <c r="AYG114" s="183"/>
      <c r="AYH114" s="183"/>
      <c r="AYI114" s="183"/>
      <c r="AYJ114" s="183"/>
      <c r="AYK114" s="183"/>
      <c r="AYL114" s="183"/>
      <c r="AYM114" s="183"/>
      <c r="AYN114" s="183"/>
      <c r="AYO114" s="183"/>
      <c r="AYP114" s="183"/>
      <c r="AYQ114" s="183"/>
      <c r="AYR114" s="183"/>
      <c r="AYS114" s="183"/>
      <c r="AYT114" s="183"/>
      <c r="AYU114" s="183"/>
      <c r="AYV114" s="183"/>
      <c r="AYW114" s="183"/>
      <c r="AYX114" s="183"/>
      <c r="AYY114" s="183"/>
      <c r="AYZ114" s="183"/>
      <c r="AZA114" s="183"/>
      <c r="AZB114" s="183"/>
      <c r="AZC114" s="183"/>
      <c r="AZD114" s="183"/>
      <c r="AZE114" s="183"/>
      <c r="AZF114" s="183"/>
      <c r="AZG114" s="183"/>
      <c r="AZH114" s="183"/>
      <c r="AZI114" s="183"/>
      <c r="AZJ114" s="183"/>
      <c r="AZK114" s="183"/>
      <c r="AZL114" s="183"/>
      <c r="AZM114" s="183"/>
      <c r="AZN114" s="183"/>
      <c r="AZO114" s="183"/>
      <c r="AZP114" s="183"/>
      <c r="AZQ114" s="183"/>
      <c r="AZR114" s="183"/>
      <c r="AZS114" s="183"/>
      <c r="AZT114" s="183"/>
      <c r="AZU114" s="183"/>
      <c r="AZV114" s="183"/>
      <c r="AZW114" s="183"/>
      <c r="AZX114" s="183"/>
      <c r="AZY114" s="183"/>
      <c r="AZZ114" s="183"/>
      <c r="BAA114" s="183"/>
      <c r="BAB114" s="183"/>
      <c r="BAC114" s="183"/>
      <c r="BAD114" s="183"/>
      <c r="BAE114" s="183"/>
      <c r="BAF114" s="183"/>
      <c r="BAG114" s="183"/>
      <c r="BAH114" s="183"/>
      <c r="BAI114" s="183"/>
      <c r="BAJ114" s="183"/>
      <c r="BAK114" s="183"/>
      <c r="BAL114" s="183"/>
      <c r="BAM114" s="183"/>
      <c r="BAN114" s="183"/>
      <c r="BAO114" s="183"/>
      <c r="BAP114" s="183"/>
      <c r="BAQ114" s="183"/>
      <c r="BAR114" s="183"/>
      <c r="BAS114" s="183"/>
      <c r="BAT114" s="183"/>
      <c r="BAU114" s="183"/>
      <c r="BAV114" s="183"/>
      <c r="BAW114" s="183"/>
      <c r="BAX114" s="183"/>
      <c r="BAY114" s="183"/>
      <c r="BAZ114" s="183"/>
      <c r="BBA114" s="183"/>
      <c r="BBB114" s="183"/>
      <c r="BBC114" s="183"/>
      <c r="BBD114" s="183"/>
      <c r="BBE114" s="183"/>
      <c r="BBF114" s="183"/>
      <c r="BBG114" s="183"/>
      <c r="BBH114" s="183"/>
      <c r="BBI114" s="183"/>
      <c r="BBJ114" s="183"/>
      <c r="BBK114" s="183"/>
      <c r="BBL114" s="183"/>
      <c r="BBM114" s="183"/>
      <c r="BBN114" s="183"/>
      <c r="BBO114" s="183"/>
      <c r="BBP114" s="183"/>
      <c r="BBQ114" s="183"/>
      <c r="BBR114" s="183"/>
      <c r="BBS114" s="183"/>
      <c r="BBT114" s="183"/>
      <c r="BBU114" s="183"/>
      <c r="BBV114" s="183"/>
      <c r="BBW114" s="183"/>
      <c r="BBX114" s="183"/>
      <c r="BBY114" s="183"/>
      <c r="BBZ114" s="183"/>
      <c r="BCA114" s="183"/>
      <c r="BCB114" s="183"/>
      <c r="BCC114" s="183"/>
      <c r="BCD114" s="183"/>
      <c r="BCE114" s="183"/>
      <c r="BCF114" s="183"/>
      <c r="BCG114" s="183"/>
      <c r="BCH114" s="183"/>
      <c r="BCI114" s="183"/>
      <c r="BCJ114" s="183"/>
      <c r="BCK114" s="183"/>
      <c r="BCL114" s="183"/>
      <c r="BCM114" s="183"/>
      <c r="BCN114" s="183"/>
      <c r="BCO114" s="183"/>
      <c r="BCP114" s="183"/>
      <c r="BCQ114" s="183"/>
      <c r="BCR114" s="183"/>
      <c r="BCS114" s="183"/>
      <c r="BCT114" s="183"/>
      <c r="BCU114" s="183"/>
      <c r="BCV114" s="183"/>
      <c r="BCW114" s="183"/>
      <c r="BCX114" s="183"/>
      <c r="BCY114" s="183"/>
      <c r="BCZ114" s="183"/>
      <c r="BDA114" s="183"/>
      <c r="BDB114" s="183"/>
      <c r="BDC114" s="183"/>
      <c r="BDD114" s="183"/>
      <c r="BDE114" s="183"/>
      <c r="BDF114" s="183"/>
      <c r="BDG114" s="183"/>
      <c r="BDH114" s="183"/>
      <c r="BDI114" s="183"/>
      <c r="BDJ114" s="183"/>
      <c r="BDK114" s="183"/>
      <c r="BDL114" s="183"/>
      <c r="BDM114" s="183"/>
      <c r="BDN114" s="183"/>
      <c r="BDO114" s="183"/>
      <c r="BDP114" s="183"/>
      <c r="BDQ114" s="183"/>
      <c r="BDR114" s="183"/>
      <c r="BDS114" s="183"/>
      <c r="BDT114" s="183"/>
      <c r="BDU114" s="183"/>
      <c r="BDV114" s="183"/>
      <c r="BDW114" s="183"/>
      <c r="BDX114" s="183"/>
      <c r="BDY114" s="183"/>
      <c r="BDZ114" s="183"/>
      <c r="BEA114" s="183"/>
      <c r="BEB114" s="183"/>
      <c r="BEC114" s="183"/>
      <c r="BED114" s="183"/>
      <c r="BEE114" s="183"/>
      <c r="BEF114" s="183"/>
      <c r="BEG114" s="183"/>
      <c r="BEH114" s="183"/>
      <c r="BEI114" s="183"/>
      <c r="BEJ114" s="183"/>
      <c r="BEK114" s="183"/>
      <c r="BEL114" s="183"/>
      <c r="BEM114" s="183"/>
      <c r="BEN114" s="183"/>
      <c r="BEO114" s="183"/>
      <c r="BEP114" s="183"/>
      <c r="BEQ114" s="183"/>
      <c r="BER114" s="183"/>
      <c r="BES114" s="183"/>
      <c r="BET114" s="183"/>
      <c r="BEU114" s="183"/>
      <c r="BEV114" s="183"/>
      <c r="BEW114" s="183"/>
      <c r="BEX114" s="183"/>
      <c r="BEY114" s="183"/>
      <c r="BEZ114" s="183"/>
      <c r="BFA114" s="183"/>
      <c r="BFB114" s="183"/>
      <c r="BFC114" s="183"/>
      <c r="BFD114" s="183"/>
      <c r="BFE114" s="183"/>
      <c r="BFF114" s="183"/>
      <c r="BFG114" s="183"/>
      <c r="BFH114" s="183"/>
      <c r="BFI114" s="183"/>
      <c r="BFJ114" s="183"/>
      <c r="BFK114" s="183"/>
      <c r="BFL114" s="183"/>
      <c r="BFM114" s="183"/>
      <c r="BFN114" s="183"/>
      <c r="BFO114" s="183"/>
      <c r="BFP114" s="183"/>
      <c r="BFQ114" s="183"/>
      <c r="BFR114" s="183"/>
      <c r="BFS114" s="183"/>
      <c r="BFT114" s="183"/>
      <c r="BFU114" s="183"/>
      <c r="BFV114" s="183"/>
      <c r="BFW114" s="183"/>
      <c r="BFX114" s="183"/>
      <c r="BFY114" s="183"/>
      <c r="BFZ114" s="183"/>
      <c r="BGA114" s="183"/>
      <c r="BGB114" s="183"/>
      <c r="BGC114" s="183"/>
      <c r="BGD114" s="183"/>
      <c r="BGE114" s="183"/>
      <c r="BGF114" s="183"/>
      <c r="BGG114" s="183"/>
      <c r="BGH114" s="183"/>
      <c r="BGI114" s="183"/>
      <c r="BGJ114" s="183"/>
      <c r="BGK114" s="183"/>
      <c r="BGL114" s="183"/>
      <c r="BGM114" s="183"/>
      <c r="BGN114" s="183"/>
      <c r="BGO114" s="183"/>
      <c r="BGP114" s="183"/>
      <c r="BGQ114" s="183"/>
      <c r="BGR114" s="183"/>
      <c r="BGS114" s="183"/>
      <c r="BGT114" s="183"/>
      <c r="BGU114" s="183"/>
      <c r="BGV114" s="183"/>
      <c r="BGW114" s="183"/>
      <c r="BGX114" s="183"/>
      <c r="BGY114" s="183"/>
      <c r="BGZ114" s="183"/>
      <c r="BHA114" s="183"/>
      <c r="BHB114" s="183"/>
      <c r="BHC114" s="183"/>
      <c r="BHD114" s="183"/>
      <c r="BHE114" s="183"/>
      <c r="BHF114" s="183"/>
      <c r="BHG114" s="183"/>
      <c r="BHH114" s="183"/>
      <c r="BHI114" s="183"/>
      <c r="BHJ114" s="183"/>
      <c r="BHK114" s="183"/>
      <c r="BHL114" s="183"/>
      <c r="BHM114" s="183"/>
      <c r="BHN114" s="183"/>
      <c r="BHO114" s="183"/>
      <c r="BHP114" s="183"/>
      <c r="BHQ114" s="183"/>
      <c r="BHR114" s="183"/>
      <c r="BHS114" s="183"/>
      <c r="BHT114" s="183"/>
      <c r="BHU114" s="183"/>
      <c r="BHV114" s="183"/>
      <c r="BHW114" s="183"/>
      <c r="BHX114" s="183"/>
      <c r="BHY114" s="183"/>
      <c r="BHZ114" s="183"/>
      <c r="BIA114" s="183"/>
      <c r="BIB114" s="183"/>
      <c r="BIC114" s="183"/>
      <c r="BID114" s="183"/>
      <c r="BIE114" s="183"/>
      <c r="BIF114" s="183"/>
      <c r="BIG114" s="183"/>
      <c r="BIH114" s="183"/>
      <c r="BII114" s="183"/>
      <c r="BIJ114" s="183"/>
      <c r="BIK114" s="183"/>
      <c r="BIL114" s="183"/>
      <c r="BIM114" s="183"/>
      <c r="BIN114" s="183"/>
      <c r="BIO114" s="183"/>
      <c r="BIP114" s="183"/>
      <c r="BIQ114" s="183"/>
      <c r="BIR114" s="183"/>
      <c r="BIS114" s="183"/>
      <c r="BIT114" s="183"/>
      <c r="BIU114" s="183"/>
      <c r="BIV114" s="183"/>
      <c r="BIW114" s="183"/>
      <c r="BIX114" s="183"/>
      <c r="BIY114" s="183"/>
      <c r="BIZ114" s="183"/>
      <c r="BJA114" s="183"/>
      <c r="BJB114" s="183"/>
      <c r="BJC114" s="183"/>
      <c r="BJD114" s="183"/>
      <c r="BJE114" s="183"/>
      <c r="BJF114" s="183"/>
      <c r="BJG114" s="183"/>
      <c r="BJH114" s="183"/>
      <c r="BJI114" s="183"/>
      <c r="BJJ114" s="183"/>
      <c r="BJK114" s="183"/>
      <c r="BJL114" s="183"/>
      <c r="BJM114" s="183"/>
      <c r="BJN114" s="183"/>
      <c r="BJO114" s="183"/>
      <c r="BJP114" s="183"/>
      <c r="BJQ114" s="183"/>
      <c r="BJR114" s="183"/>
      <c r="BJS114" s="183"/>
      <c r="BJT114" s="183"/>
      <c r="BJU114" s="183"/>
      <c r="BJV114" s="183"/>
      <c r="BJW114" s="183"/>
      <c r="BJX114" s="183"/>
      <c r="BJY114" s="183"/>
      <c r="BJZ114" s="183"/>
      <c r="BKA114" s="183"/>
      <c r="BKB114" s="183"/>
      <c r="BKC114" s="183"/>
      <c r="BKD114" s="183"/>
      <c r="BKE114" s="183"/>
      <c r="BKF114" s="183"/>
      <c r="BKG114" s="183"/>
      <c r="BKH114" s="183"/>
      <c r="BKI114" s="183"/>
      <c r="BKJ114" s="183"/>
      <c r="BKK114" s="183"/>
      <c r="BKL114" s="183"/>
      <c r="BKM114" s="183"/>
      <c r="BKN114" s="183"/>
      <c r="BKO114" s="183"/>
      <c r="BKP114" s="183"/>
      <c r="BKQ114" s="183"/>
      <c r="BKR114" s="183"/>
      <c r="BKS114" s="183"/>
      <c r="BKT114" s="183"/>
      <c r="BKU114" s="183"/>
      <c r="BKV114" s="183"/>
      <c r="BKW114" s="183"/>
      <c r="BKX114" s="183"/>
      <c r="BKY114" s="183"/>
      <c r="BKZ114" s="183"/>
      <c r="BLA114" s="183"/>
      <c r="BLB114" s="183"/>
      <c r="BLC114" s="183"/>
      <c r="BLD114" s="183"/>
      <c r="BLE114" s="183"/>
      <c r="BLF114" s="183"/>
      <c r="BLG114" s="183"/>
      <c r="BLH114" s="183"/>
      <c r="BLI114" s="183"/>
      <c r="BLJ114" s="183"/>
      <c r="BLK114" s="183"/>
      <c r="BLL114" s="183"/>
      <c r="BLM114" s="183"/>
      <c r="BLN114" s="183"/>
      <c r="BLO114" s="183"/>
      <c r="BLP114" s="183"/>
      <c r="BLQ114" s="183"/>
      <c r="BLR114" s="183"/>
      <c r="BLS114" s="183"/>
      <c r="BLT114" s="183"/>
      <c r="BLU114" s="183"/>
      <c r="BLV114" s="183"/>
      <c r="BLW114" s="183"/>
      <c r="BLX114" s="183"/>
      <c r="BLY114" s="183"/>
      <c r="BLZ114" s="183"/>
      <c r="BMA114" s="183"/>
      <c r="BMB114" s="183"/>
      <c r="BMC114" s="183"/>
      <c r="BMD114" s="183"/>
      <c r="BME114" s="183"/>
      <c r="BMF114" s="183"/>
      <c r="BMG114" s="183"/>
      <c r="BMH114" s="183"/>
      <c r="BMI114" s="183"/>
      <c r="BMJ114" s="183"/>
      <c r="BMK114" s="183"/>
      <c r="BML114" s="183"/>
      <c r="BMM114" s="183"/>
      <c r="BMN114" s="183"/>
      <c r="BMO114" s="183"/>
      <c r="BMP114" s="183"/>
      <c r="BMQ114" s="183"/>
      <c r="BMR114" s="183"/>
      <c r="BMS114" s="183"/>
      <c r="BMT114" s="183"/>
      <c r="BMU114" s="183"/>
      <c r="BMV114" s="183"/>
      <c r="BMW114" s="183"/>
      <c r="BMX114" s="183"/>
      <c r="BMY114" s="183"/>
      <c r="BMZ114" s="183"/>
      <c r="BNA114" s="183"/>
      <c r="BNB114" s="183"/>
      <c r="BNC114" s="183"/>
      <c r="BND114" s="183"/>
      <c r="BNE114" s="183"/>
      <c r="BNF114" s="183"/>
      <c r="BNG114" s="183"/>
      <c r="BNH114" s="183"/>
      <c r="BNI114" s="183"/>
      <c r="BNJ114" s="183"/>
      <c r="BNK114" s="183"/>
      <c r="BNL114" s="183"/>
      <c r="BNM114" s="183"/>
      <c r="BNN114" s="183"/>
      <c r="BNO114" s="183"/>
      <c r="BNP114" s="183"/>
      <c r="BNQ114" s="183"/>
      <c r="BNR114" s="183"/>
      <c r="BNS114" s="183"/>
      <c r="BNT114" s="183"/>
      <c r="BNU114" s="183"/>
      <c r="BNV114" s="183"/>
      <c r="BNW114" s="183"/>
      <c r="BNX114" s="183"/>
      <c r="BNY114" s="183"/>
      <c r="BNZ114" s="183"/>
      <c r="BOA114" s="183"/>
      <c r="BOB114" s="183"/>
      <c r="BOC114" s="183"/>
      <c r="BOD114" s="183"/>
      <c r="BOE114" s="183"/>
      <c r="BOF114" s="183"/>
      <c r="BOG114" s="183"/>
      <c r="BOH114" s="183"/>
      <c r="BOI114" s="183"/>
      <c r="BOJ114" s="183"/>
      <c r="BOK114" s="183"/>
      <c r="BOL114" s="183"/>
      <c r="BOM114" s="183"/>
      <c r="BON114" s="183"/>
      <c r="BOO114" s="183"/>
      <c r="BOP114" s="183"/>
      <c r="BOQ114" s="183"/>
      <c r="BOR114" s="183"/>
      <c r="BOS114" s="183"/>
      <c r="BOT114" s="183"/>
      <c r="BOU114" s="183"/>
      <c r="BOV114" s="183"/>
      <c r="BOW114" s="183"/>
      <c r="BOX114" s="183"/>
      <c r="BOY114" s="183"/>
      <c r="BOZ114" s="183"/>
      <c r="BPA114" s="183"/>
      <c r="BPB114" s="183"/>
      <c r="BPC114" s="183"/>
      <c r="BPD114" s="183"/>
      <c r="BPE114" s="183"/>
      <c r="BPF114" s="183"/>
      <c r="BPG114" s="183"/>
      <c r="BPH114" s="183"/>
      <c r="BPI114" s="183"/>
      <c r="BPJ114" s="183"/>
      <c r="BPK114" s="183"/>
      <c r="BPL114" s="183"/>
      <c r="BPM114" s="183"/>
      <c r="BPN114" s="183"/>
      <c r="BPO114" s="183"/>
      <c r="BPP114" s="183"/>
      <c r="BPQ114" s="183"/>
      <c r="BPR114" s="183"/>
      <c r="BPS114" s="183"/>
      <c r="BPT114" s="183"/>
      <c r="BPU114" s="183"/>
      <c r="BPV114" s="183"/>
      <c r="BPW114" s="183"/>
      <c r="BPX114" s="183"/>
      <c r="BPY114" s="183"/>
      <c r="BPZ114" s="183"/>
      <c r="BQA114" s="183"/>
      <c r="BQB114" s="183"/>
      <c r="BQC114" s="183"/>
      <c r="BQD114" s="183"/>
      <c r="BQE114" s="183"/>
      <c r="BQF114" s="183"/>
      <c r="BQG114" s="183"/>
      <c r="BQH114" s="183"/>
      <c r="BQI114" s="183"/>
      <c r="BQJ114" s="183"/>
      <c r="BQK114" s="183"/>
      <c r="BQL114" s="183"/>
      <c r="BQM114" s="183"/>
      <c r="BQN114" s="183"/>
      <c r="BQO114" s="183"/>
      <c r="BQP114" s="183"/>
      <c r="BQQ114" s="183"/>
      <c r="BQR114" s="183"/>
      <c r="BQS114" s="183"/>
      <c r="BQT114" s="183"/>
      <c r="BQU114" s="183"/>
      <c r="BQV114" s="183"/>
      <c r="BQW114" s="183"/>
      <c r="BQX114" s="183"/>
      <c r="BQY114" s="183"/>
      <c r="BQZ114" s="183"/>
      <c r="BRA114" s="183"/>
      <c r="BRB114" s="183"/>
      <c r="BRC114" s="183"/>
      <c r="BRD114" s="183"/>
      <c r="BRE114" s="183"/>
      <c r="BRF114" s="183"/>
      <c r="BRG114" s="183"/>
      <c r="BRH114" s="183"/>
      <c r="BRI114" s="183"/>
      <c r="BRJ114" s="183"/>
      <c r="BRK114" s="183"/>
      <c r="BRL114" s="183"/>
      <c r="BRM114" s="183"/>
      <c r="BRN114" s="183"/>
      <c r="BRO114" s="183"/>
      <c r="BRP114" s="183"/>
      <c r="BRQ114" s="183"/>
      <c r="BRR114" s="183"/>
      <c r="BRS114" s="183"/>
      <c r="BRT114" s="183"/>
      <c r="BRU114" s="183"/>
      <c r="BRV114" s="183"/>
      <c r="BRW114" s="183"/>
      <c r="BRX114" s="183"/>
      <c r="BRY114" s="183"/>
      <c r="BRZ114" s="183"/>
      <c r="BSA114" s="183"/>
      <c r="BSB114" s="183"/>
      <c r="BSC114" s="183"/>
      <c r="BSD114" s="183"/>
      <c r="BSE114" s="183"/>
      <c r="BSF114" s="183"/>
      <c r="BSG114" s="183"/>
      <c r="BSH114" s="183"/>
      <c r="BSI114" s="183"/>
      <c r="BSJ114" s="183"/>
      <c r="BSK114" s="183"/>
      <c r="BSL114" s="183"/>
      <c r="BSM114" s="183"/>
      <c r="BSN114" s="183"/>
      <c r="BSO114" s="183"/>
      <c r="BSP114" s="183"/>
      <c r="BSQ114" s="183"/>
      <c r="BSR114" s="183"/>
      <c r="BSS114" s="183"/>
      <c r="BST114" s="183"/>
      <c r="BSU114" s="183"/>
      <c r="BSV114" s="183"/>
      <c r="BSW114" s="183"/>
      <c r="BSX114" s="183"/>
      <c r="BSY114" s="183"/>
      <c r="BSZ114" s="183"/>
      <c r="BTA114" s="183"/>
      <c r="BTB114" s="183"/>
      <c r="BTC114" s="183"/>
      <c r="BTD114" s="183"/>
      <c r="BTE114" s="183"/>
      <c r="BTF114" s="183"/>
      <c r="BTG114" s="183"/>
      <c r="BTH114" s="183"/>
      <c r="BTI114" s="183"/>
      <c r="BTJ114" s="183"/>
      <c r="BTK114" s="183"/>
      <c r="BTL114" s="183"/>
      <c r="BTM114" s="183"/>
      <c r="BTN114" s="183"/>
      <c r="BTO114" s="183"/>
      <c r="BTP114" s="183"/>
      <c r="BTQ114" s="183"/>
      <c r="BTR114" s="183"/>
      <c r="BTS114" s="183"/>
      <c r="BTT114" s="183"/>
      <c r="BTU114" s="183"/>
      <c r="BTV114" s="183"/>
      <c r="BTW114" s="183"/>
      <c r="BTX114" s="183"/>
      <c r="BTY114" s="183"/>
      <c r="BTZ114" s="183"/>
      <c r="BUA114" s="183"/>
      <c r="BUB114" s="183"/>
      <c r="BUC114" s="183"/>
      <c r="BUD114" s="183"/>
      <c r="BUE114" s="183"/>
      <c r="BUF114" s="183"/>
      <c r="BUG114" s="183"/>
      <c r="BUH114" s="183"/>
      <c r="BUI114" s="183"/>
      <c r="BUJ114" s="183"/>
      <c r="BUK114" s="183"/>
      <c r="BUL114" s="183"/>
      <c r="BUM114" s="183"/>
      <c r="BUN114" s="183"/>
      <c r="BUO114" s="183"/>
      <c r="BUP114" s="183"/>
      <c r="BUQ114" s="183"/>
      <c r="BUR114" s="183"/>
      <c r="BUS114" s="183"/>
      <c r="BUT114" s="183"/>
      <c r="BUU114" s="183"/>
      <c r="BUV114" s="183"/>
      <c r="BUW114" s="183"/>
      <c r="BUX114" s="183"/>
      <c r="BUY114" s="183"/>
      <c r="BUZ114" s="183"/>
      <c r="BVA114" s="183"/>
      <c r="BVB114" s="183"/>
      <c r="BVC114" s="183"/>
      <c r="BVD114" s="183"/>
      <c r="BVE114" s="183"/>
      <c r="BVF114" s="183"/>
      <c r="BVG114" s="183"/>
      <c r="BVH114" s="183"/>
      <c r="BVI114" s="183"/>
      <c r="BVJ114" s="183"/>
      <c r="BVK114" s="183"/>
      <c r="BVL114" s="183"/>
      <c r="BVM114" s="183"/>
      <c r="BVN114" s="183"/>
      <c r="BVO114" s="183"/>
      <c r="BVP114" s="183"/>
      <c r="BVQ114" s="183"/>
      <c r="BVR114" s="183"/>
      <c r="BVS114" s="183"/>
      <c r="BVT114" s="183"/>
      <c r="BVU114" s="183"/>
      <c r="BVV114" s="183"/>
      <c r="BVW114" s="183"/>
      <c r="BVX114" s="183"/>
      <c r="BVY114" s="183"/>
      <c r="BVZ114" s="183"/>
      <c r="BWA114" s="183"/>
      <c r="BWB114" s="183"/>
      <c r="BWC114" s="183"/>
      <c r="BWD114" s="183"/>
      <c r="BWE114" s="183"/>
      <c r="BWF114" s="183"/>
      <c r="BWG114" s="183"/>
      <c r="BWH114" s="183"/>
      <c r="BWI114" s="183"/>
      <c r="BWJ114" s="183"/>
      <c r="BWK114" s="183"/>
      <c r="BWL114" s="183"/>
      <c r="BWM114" s="183"/>
      <c r="BWN114" s="183"/>
      <c r="BWO114" s="183"/>
      <c r="BWP114" s="183"/>
      <c r="BWQ114" s="183"/>
      <c r="BWR114" s="183"/>
      <c r="BWS114" s="183"/>
      <c r="BWT114" s="183"/>
      <c r="BWU114" s="183"/>
      <c r="BWV114" s="183"/>
      <c r="BWW114" s="183"/>
      <c r="BWX114" s="183"/>
      <c r="BWY114" s="183"/>
      <c r="BWZ114" s="183"/>
      <c r="BXA114" s="183"/>
      <c r="BXB114" s="183"/>
      <c r="BXC114" s="183"/>
      <c r="BXD114" s="183"/>
      <c r="BXE114" s="183"/>
      <c r="BXF114" s="183"/>
      <c r="BXG114" s="183"/>
      <c r="BXH114" s="183"/>
      <c r="BXI114" s="183"/>
      <c r="BXJ114" s="183"/>
      <c r="BXK114" s="183"/>
      <c r="BXL114" s="183"/>
      <c r="BXM114" s="183"/>
      <c r="BXN114" s="183"/>
      <c r="BXO114" s="183"/>
      <c r="BXP114" s="183"/>
      <c r="BXQ114" s="183"/>
      <c r="BXR114" s="183"/>
      <c r="BXS114" s="183"/>
      <c r="BXT114" s="183"/>
      <c r="BXU114" s="183"/>
      <c r="BXV114" s="183"/>
      <c r="BXW114" s="183"/>
      <c r="BXX114" s="183"/>
      <c r="BXY114" s="183"/>
      <c r="BXZ114" s="183"/>
      <c r="BYA114" s="183"/>
      <c r="BYB114" s="183"/>
      <c r="BYC114" s="183"/>
      <c r="BYD114" s="183"/>
      <c r="BYE114" s="183"/>
      <c r="BYF114" s="183"/>
      <c r="BYG114" s="183"/>
      <c r="BYH114" s="183"/>
      <c r="BYI114" s="183"/>
      <c r="BYJ114" s="183"/>
      <c r="BYK114" s="183"/>
      <c r="BYL114" s="183"/>
      <c r="BYM114" s="183"/>
      <c r="BYN114" s="183"/>
      <c r="BYO114" s="183"/>
      <c r="BYP114" s="183"/>
      <c r="BYQ114" s="183"/>
      <c r="BYR114" s="183"/>
      <c r="BYS114" s="183"/>
      <c r="BYT114" s="183"/>
      <c r="BYU114" s="183"/>
      <c r="BYV114" s="183"/>
      <c r="BYW114" s="183"/>
      <c r="BYX114" s="183"/>
      <c r="BYY114" s="183"/>
      <c r="BYZ114" s="183"/>
      <c r="BZA114" s="183"/>
      <c r="BZB114" s="183"/>
      <c r="BZC114" s="183"/>
      <c r="BZD114" s="183"/>
      <c r="BZE114" s="183"/>
      <c r="BZF114" s="183"/>
      <c r="BZG114" s="183"/>
      <c r="BZH114" s="183"/>
      <c r="BZI114" s="183"/>
      <c r="BZJ114" s="183"/>
      <c r="BZK114" s="183"/>
      <c r="BZL114" s="183"/>
      <c r="BZM114" s="183"/>
      <c r="BZN114" s="183"/>
      <c r="BZO114" s="183"/>
      <c r="BZP114" s="183"/>
      <c r="BZQ114" s="183"/>
      <c r="BZR114" s="183"/>
      <c r="BZS114" s="183"/>
      <c r="BZT114" s="183"/>
      <c r="BZU114" s="183"/>
      <c r="BZV114" s="183"/>
      <c r="BZW114" s="183"/>
      <c r="BZX114" s="183"/>
      <c r="BZY114" s="183"/>
      <c r="BZZ114" s="183"/>
      <c r="CAA114" s="183"/>
      <c r="CAB114" s="183"/>
      <c r="CAC114" s="183"/>
      <c r="CAD114" s="183"/>
      <c r="CAE114" s="183"/>
      <c r="CAF114" s="183"/>
      <c r="CAG114" s="183"/>
      <c r="CAH114" s="183"/>
      <c r="CAI114" s="183"/>
      <c r="CAJ114" s="183"/>
      <c r="CAK114" s="183"/>
      <c r="CAL114" s="183"/>
      <c r="CAM114" s="183"/>
      <c r="CAN114" s="183"/>
      <c r="CAO114" s="183"/>
      <c r="CAP114" s="183"/>
      <c r="CAQ114" s="183"/>
      <c r="CAR114" s="183"/>
      <c r="CAS114" s="183"/>
      <c r="CAT114" s="183"/>
      <c r="CAU114" s="183"/>
      <c r="CAV114" s="183"/>
      <c r="CAW114" s="183"/>
      <c r="CAX114" s="183"/>
      <c r="CAY114" s="183"/>
      <c r="CAZ114" s="183"/>
      <c r="CBA114" s="183"/>
      <c r="CBB114" s="183"/>
      <c r="CBC114" s="183"/>
      <c r="CBD114" s="183"/>
      <c r="CBE114" s="183"/>
      <c r="CBF114" s="183"/>
      <c r="CBG114" s="183"/>
      <c r="CBH114" s="183"/>
      <c r="CBI114" s="183"/>
      <c r="CBJ114" s="183"/>
      <c r="CBK114" s="183"/>
      <c r="CBL114" s="183"/>
      <c r="CBM114" s="183"/>
      <c r="CBN114" s="183"/>
      <c r="CBO114" s="183"/>
      <c r="CBP114" s="183"/>
      <c r="CBQ114" s="183"/>
      <c r="CBR114" s="183"/>
      <c r="CBS114" s="183"/>
      <c r="CBT114" s="183"/>
      <c r="CBU114" s="183"/>
      <c r="CBV114" s="183"/>
      <c r="CBW114" s="183"/>
      <c r="CBX114" s="183"/>
      <c r="CBY114" s="183"/>
      <c r="CBZ114" s="183"/>
      <c r="CCA114" s="183"/>
      <c r="CCB114" s="183"/>
      <c r="CCC114" s="183"/>
      <c r="CCD114" s="183"/>
      <c r="CCE114" s="183"/>
      <c r="CCF114" s="183"/>
      <c r="CCG114" s="183"/>
      <c r="CCH114" s="183"/>
      <c r="CCI114" s="183"/>
      <c r="CCJ114" s="183"/>
      <c r="CCK114" s="183"/>
      <c r="CCL114" s="183"/>
      <c r="CCM114" s="183"/>
      <c r="CCN114" s="183"/>
      <c r="CCO114" s="183"/>
      <c r="CCP114" s="183"/>
      <c r="CCQ114" s="183"/>
      <c r="CCR114" s="183"/>
      <c r="CCS114" s="183"/>
      <c r="CCT114" s="183"/>
      <c r="CCU114" s="183"/>
      <c r="CCV114" s="183"/>
      <c r="CCW114" s="183"/>
      <c r="CCX114" s="183"/>
      <c r="CCY114" s="183"/>
      <c r="CCZ114" s="183"/>
      <c r="CDA114" s="183"/>
      <c r="CDB114" s="183"/>
      <c r="CDC114" s="183"/>
      <c r="CDD114" s="183"/>
      <c r="CDE114" s="183"/>
      <c r="CDF114" s="183"/>
      <c r="CDG114" s="183"/>
      <c r="CDH114" s="183"/>
      <c r="CDI114" s="183"/>
      <c r="CDJ114" s="183"/>
      <c r="CDK114" s="183"/>
      <c r="CDL114" s="183"/>
      <c r="CDM114" s="183"/>
      <c r="CDN114" s="183"/>
      <c r="CDO114" s="183"/>
      <c r="CDP114" s="183"/>
      <c r="CDQ114" s="183"/>
      <c r="CDR114" s="183"/>
      <c r="CDS114" s="183"/>
      <c r="CDT114" s="183"/>
      <c r="CDU114" s="183"/>
      <c r="CDV114" s="183"/>
      <c r="CDW114" s="183"/>
      <c r="CDX114" s="183"/>
      <c r="CDY114" s="183"/>
      <c r="CDZ114" s="183"/>
      <c r="CEA114" s="183"/>
      <c r="CEB114" s="183"/>
      <c r="CEC114" s="183"/>
      <c r="CED114" s="183"/>
      <c r="CEE114" s="183"/>
      <c r="CEF114" s="183"/>
      <c r="CEG114" s="183"/>
      <c r="CEH114" s="183"/>
      <c r="CEI114" s="183"/>
      <c r="CEJ114" s="183"/>
      <c r="CEK114" s="183"/>
      <c r="CEL114" s="183"/>
      <c r="CEM114" s="183"/>
      <c r="CEN114" s="183"/>
      <c r="CEO114" s="183"/>
      <c r="CEP114" s="183"/>
      <c r="CEQ114" s="183"/>
      <c r="CER114" s="183"/>
      <c r="CES114" s="183"/>
      <c r="CET114" s="183"/>
      <c r="CEU114" s="183"/>
      <c r="CEV114" s="183"/>
      <c r="CEW114" s="183"/>
      <c r="CEX114" s="183"/>
      <c r="CEY114" s="183"/>
      <c r="CEZ114" s="183"/>
      <c r="CFA114" s="183"/>
      <c r="CFB114" s="183"/>
      <c r="CFC114" s="183"/>
      <c r="CFD114" s="183"/>
      <c r="CFE114" s="183"/>
      <c r="CFF114" s="183"/>
      <c r="CFG114" s="183"/>
      <c r="CFH114" s="183"/>
      <c r="CFI114" s="183"/>
      <c r="CFJ114" s="183"/>
      <c r="CFK114" s="183"/>
      <c r="CFL114" s="183"/>
      <c r="CFM114" s="183"/>
      <c r="CFN114" s="183"/>
      <c r="CFO114" s="183"/>
      <c r="CFP114" s="183"/>
      <c r="CFQ114" s="183"/>
      <c r="CFR114" s="183"/>
      <c r="CFS114" s="183"/>
      <c r="CFT114" s="183"/>
      <c r="CFU114" s="183"/>
      <c r="CFV114" s="183"/>
      <c r="CFW114" s="183"/>
      <c r="CFX114" s="183"/>
      <c r="CFY114" s="183"/>
      <c r="CFZ114" s="183"/>
      <c r="CGA114" s="183"/>
      <c r="CGB114" s="183"/>
      <c r="CGC114" s="183"/>
      <c r="CGD114" s="183"/>
      <c r="CGE114" s="183"/>
      <c r="CGF114" s="183"/>
      <c r="CGG114" s="183"/>
      <c r="CGH114" s="183"/>
      <c r="CGI114" s="183"/>
      <c r="CGJ114" s="183"/>
      <c r="CGK114" s="183"/>
      <c r="CGL114" s="183"/>
      <c r="CGM114" s="183"/>
      <c r="CGN114" s="183"/>
      <c r="CGO114" s="183"/>
      <c r="CGP114" s="183"/>
      <c r="CGQ114" s="183"/>
      <c r="CGR114" s="183"/>
      <c r="CGS114" s="183"/>
      <c r="CGT114" s="183"/>
      <c r="CGU114" s="183"/>
      <c r="CGV114" s="183"/>
      <c r="CGW114" s="183"/>
      <c r="CGX114" s="183"/>
      <c r="CGY114" s="183"/>
      <c r="CGZ114" s="183"/>
      <c r="CHA114" s="183"/>
      <c r="CHB114" s="183"/>
      <c r="CHC114" s="183"/>
      <c r="CHD114" s="183"/>
      <c r="CHE114" s="183"/>
      <c r="CHF114" s="183"/>
      <c r="CHG114" s="183"/>
      <c r="CHH114" s="183"/>
      <c r="CHI114" s="183"/>
      <c r="CHJ114" s="183"/>
      <c r="CHK114" s="183"/>
      <c r="CHL114" s="183"/>
      <c r="CHM114" s="183"/>
      <c r="CHN114" s="183"/>
      <c r="CHO114" s="183"/>
      <c r="CHP114" s="183"/>
      <c r="CHQ114" s="183"/>
      <c r="CHR114" s="183"/>
      <c r="CHS114" s="183"/>
      <c r="CHT114" s="183"/>
      <c r="CHU114" s="183"/>
      <c r="CHV114" s="183"/>
      <c r="CHW114" s="183"/>
      <c r="CHX114" s="183"/>
      <c r="CHY114" s="183"/>
      <c r="CHZ114" s="183"/>
      <c r="CIA114" s="183"/>
      <c r="CIB114" s="183"/>
      <c r="CIC114" s="183"/>
      <c r="CID114" s="183"/>
      <c r="CIE114" s="183"/>
      <c r="CIF114" s="183"/>
      <c r="CIG114" s="183"/>
      <c r="CIH114" s="183"/>
      <c r="CII114" s="183"/>
      <c r="CIJ114" s="183"/>
      <c r="CIK114" s="183"/>
      <c r="CIL114" s="183"/>
      <c r="CIM114" s="183"/>
      <c r="CIN114" s="183"/>
      <c r="CIO114" s="183"/>
      <c r="CIP114" s="183"/>
      <c r="CIQ114" s="183"/>
      <c r="CIR114" s="183"/>
      <c r="CIS114" s="183"/>
      <c r="CIT114" s="183"/>
      <c r="CIU114" s="183"/>
      <c r="CIV114" s="183"/>
      <c r="CIW114" s="183"/>
      <c r="CIX114" s="183"/>
      <c r="CIY114" s="183"/>
      <c r="CIZ114" s="183"/>
      <c r="CJA114" s="183"/>
      <c r="CJB114" s="183"/>
      <c r="CJC114" s="183"/>
      <c r="CJD114" s="183"/>
      <c r="CJE114" s="183"/>
      <c r="CJF114" s="183"/>
      <c r="CJG114" s="183"/>
      <c r="CJH114" s="183"/>
      <c r="CJI114" s="183"/>
      <c r="CJJ114" s="183"/>
      <c r="CJK114" s="183"/>
      <c r="CJL114" s="183"/>
      <c r="CJM114" s="183"/>
      <c r="CJN114" s="183"/>
      <c r="CJO114" s="183"/>
      <c r="CJP114" s="183"/>
      <c r="CJQ114" s="183"/>
      <c r="CJR114" s="183"/>
      <c r="CJS114" s="183"/>
      <c r="CJT114" s="183"/>
      <c r="CJU114" s="183"/>
      <c r="CJV114" s="183"/>
      <c r="CJW114" s="183"/>
      <c r="CJX114" s="183"/>
      <c r="CJY114" s="183"/>
      <c r="CJZ114" s="183"/>
      <c r="CKA114" s="183"/>
      <c r="CKB114" s="183"/>
      <c r="CKC114" s="183"/>
      <c r="CKD114" s="183"/>
      <c r="CKE114" s="183"/>
      <c r="CKF114" s="183"/>
      <c r="CKG114" s="183"/>
      <c r="CKH114" s="183"/>
      <c r="CKI114" s="183"/>
      <c r="CKJ114" s="183"/>
      <c r="CKK114" s="183"/>
      <c r="CKL114" s="183"/>
      <c r="CKM114" s="183"/>
      <c r="CKN114" s="183"/>
      <c r="CKO114" s="183"/>
      <c r="CKP114" s="183"/>
      <c r="CKQ114" s="183"/>
      <c r="CKR114" s="183"/>
      <c r="CKS114" s="183"/>
      <c r="CKT114" s="183"/>
      <c r="CKU114" s="183"/>
      <c r="CKV114" s="183"/>
      <c r="CKW114" s="183"/>
      <c r="CKX114" s="183"/>
      <c r="CKY114" s="183"/>
      <c r="CKZ114" s="183"/>
      <c r="CLA114" s="183"/>
      <c r="CLB114" s="183"/>
      <c r="CLC114" s="183"/>
      <c r="CLD114" s="183"/>
      <c r="CLE114" s="183"/>
      <c r="CLF114" s="183"/>
      <c r="CLG114" s="183"/>
      <c r="CLH114" s="183"/>
      <c r="CLI114" s="183"/>
      <c r="CLJ114" s="183"/>
      <c r="CLK114" s="183"/>
      <c r="CLL114" s="183"/>
      <c r="CLM114" s="183"/>
      <c r="CLN114" s="183"/>
      <c r="CLO114" s="183"/>
      <c r="CLP114" s="183"/>
      <c r="CLQ114" s="183"/>
      <c r="CLR114" s="183"/>
      <c r="CLS114" s="183"/>
      <c r="CLT114" s="183"/>
      <c r="CLU114" s="183"/>
      <c r="CLV114" s="183"/>
      <c r="CLW114" s="183"/>
      <c r="CLX114" s="183"/>
      <c r="CLY114" s="183"/>
      <c r="CLZ114" s="183"/>
      <c r="CMA114" s="183"/>
      <c r="CMB114" s="183"/>
      <c r="CMC114" s="183"/>
      <c r="CMD114" s="183"/>
      <c r="CME114" s="183"/>
      <c r="CMF114" s="183"/>
      <c r="CMG114" s="183"/>
      <c r="CMH114" s="183"/>
      <c r="CMI114" s="183"/>
      <c r="CMJ114" s="183"/>
      <c r="CMK114" s="183"/>
      <c r="CML114" s="183"/>
      <c r="CMM114" s="183"/>
      <c r="CMN114" s="183"/>
      <c r="CMO114" s="183"/>
      <c r="CMP114" s="183"/>
      <c r="CMQ114" s="183"/>
      <c r="CMR114" s="183"/>
      <c r="CMS114" s="183"/>
      <c r="CMT114" s="183"/>
      <c r="CMU114" s="183"/>
      <c r="CMV114" s="183"/>
      <c r="CMW114" s="183"/>
      <c r="CMX114" s="183"/>
      <c r="CMY114" s="183"/>
      <c r="CMZ114" s="183"/>
      <c r="CNA114" s="183"/>
      <c r="CNB114" s="183"/>
      <c r="CNC114" s="183"/>
      <c r="CND114" s="183"/>
      <c r="CNE114" s="183"/>
      <c r="CNF114" s="183"/>
      <c r="CNG114" s="183"/>
      <c r="CNH114" s="183"/>
      <c r="CNI114" s="183"/>
      <c r="CNJ114" s="183"/>
      <c r="CNK114" s="183"/>
      <c r="CNL114" s="183"/>
      <c r="CNM114" s="183"/>
      <c r="CNN114" s="183"/>
      <c r="CNO114" s="183"/>
      <c r="CNP114" s="183"/>
      <c r="CNQ114" s="183"/>
      <c r="CNR114" s="183"/>
      <c r="CNS114" s="183"/>
      <c r="CNT114" s="183"/>
      <c r="CNU114" s="183"/>
      <c r="CNV114" s="183"/>
      <c r="CNW114" s="183"/>
      <c r="CNX114" s="183"/>
      <c r="CNY114" s="183"/>
      <c r="CNZ114" s="183"/>
      <c r="COA114" s="183"/>
      <c r="COB114" s="183"/>
      <c r="COC114" s="183"/>
      <c r="COD114" s="183"/>
      <c r="COE114" s="183"/>
      <c r="COF114" s="183"/>
      <c r="COG114" s="183"/>
      <c r="COH114" s="183"/>
      <c r="COI114" s="183"/>
      <c r="COJ114" s="183"/>
      <c r="COK114" s="183"/>
      <c r="COL114" s="183"/>
      <c r="COM114" s="183"/>
      <c r="CON114" s="183"/>
      <c r="COO114" s="183"/>
      <c r="COP114" s="183"/>
      <c r="COQ114" s="183"/>
      <c r="COR114" s="183"/>
      <c r="COS114" s="183"/>
      <c r="COT114" s="183"/>
      <c r="COU114" s="183"/>
      <c r="COV114" s="183"/>
      <c r="COW114" s="183"/>
      <c r="COX114" s="183"/>
    </row>
    <row r="115" spans="1:2442" s="296" customFormat="1" ht="18.95" customHeight="1">
      <c r="A115" s="284"/>
      <c r="B115" s="313"/>
      <c r="C115" s="286"/>
      <c r="D115" s="284"/>
      <c r="E115" s="287"/>
      <c r="F115" s="288"/>
      <c r="G115" s="288"/>
      <c r="H115" s="312"/>
      <c r="I115" s="291"/>
      <c r="K115" s="301"/>
      <c r="L115" s="301"/>
      <c r="M115" s="301"/>
      <c r="N115" s="275"/>
      <c r="O115" s="267"/>
      <c r="P115" s="268"/>
      <c r="Q115" s="269"/>
      <c r="R115" s="269"/>
      <c r="S115" s="267"/>
      <c r="T115" s="183"/>
      <c r="U115" s="183"/>
      <c r="V115" s="183"/>
      <c r="W115" s="183"/>
      <c r="X115" s="183"/>
      <c r="Y115" s="183"/>
      <c r="Z115" s="183"/>
      <c r="AA115" s="183"/>
      <c r="AB115" s="183"/>
      <c r="AC115" s="183"/>
      <c r="AD115" s="183"/>
      <c r="AE115" s="183"/>
      <c r="AF115" s="183"/>
      <c r="AG115" s="183"/>
      <c r="AH115" s="183"/>
      <c r="AI115" s="183"/>
      <c r="AJ115" s="183"/>
      <c r="AK115" s="183"/>
      <c r="AL115" s="183"/>
      <c r="AM115" s="183"/>
      <c r="AN115" s="183"/>
      <c r="AO115" s="183"/>
      <c r="AP115" s="183"/>
      <c r="AQ115" s="183"/>
      <c r="AR115" s="183"/>
      <c r="AS115" s="183"/>
      <c r="AT115" s="183"/>
      <c r="AU115" s="183"/>
      <c r="AV115" s="183"/>
      <c r="AW115" s="183"/>
      <c r="AX115" s="183"/>
      <c r="AY115" s="183"/>
      <c r="AZ115" s="183"/>
      <c r="BA115" s="183"/>
      <c r="BB115" s="183"/>
      <c r="BC115" s="183"/>
      <c r="BD115" s="183"/>
      <c r="BE115" s="183"/>
      <c r="BF115" s="183"/>
      <c r="BG115" s="183"/>
      <c r="BH115" s="183"/>
      <c r="BI115" s="183"/>
      <c r="BJ115" s="183"/>
      <c r="BK115" s="183"/>
      <c r="BL115" s="183"/>
      <c r="BM115" s="183"/>
      <c r="BN115" s="183"/>
      <c r="BO115" s="183"/>
      <c r="BP115" s="183"/>
      <c r="BQ115" s="183"/>
      <c r="BR115" s="183"/>
      <c r="BS115" s="183"/>
      <c r="BT115" s="183"/>
      <c r="BU115" s="183"/>
      <c r="BV115" s="183"/>
      <c r="BW115" s="183"/>
      <c r="BX115" s="183"/>
      <c r="BY115" s="183"/>
      <c r="BZ115" s="183"/>
      <c r="CA115" s="183"/>
      <c r="CB115" s="183"/>
      <c r="CC115" s="183"/>
      <c r="CD115" s="183"/>
      <c r="CE115" s="183"/>
      <c r="CF115" s="183"/>
      <c r="CG115" s="183"/>
      <c r="CH115" s="183"/>
      <c r="CI115" s="183"/>
      <c r="CJ115" s="183"/>
      <c r="CK115" s="183"/>
      <c r="CL115" s="183"/>
      <c r="CM115" s="183"/>
      <c r="CN115" s="183"/>
      <c r="CO115" s="183"/>
      <c r="CP115" s="183"/>
      <c r="CQ115" s="183"/>
      <c r="CR115" s="183"/>
      <c r="CS115" s="183"/>
      <c r="CT115" s="183"/>
      <c r="CU115" s="183"/>
      <c r="CV115" s="183"/>
      <c r="CW115" s="183"/>
      <c r="CX115" s="183"/>
      <c r="CY115" s="183"/>
      <c r="CZ115" s="183"/>
      <c r="DA115" s="183"/>
      <c r="DB115" s="183"/>
      <c r="DC115" s="183"/>
      <c r="DD115" s="183"/>
      <c r="DE115" s="183"/>
      <c r="DF115" s="183"/>
      <c r="DG115" s="183"/>
      <c r="DH115" s="183"/>
      <c r="DI115" s="183"/>
      <c r="DJ115" s="183"/>
      <c r="DK115" s="183"/>
      <c r="DL115" s="183"/>
      <c r="DM115" s="183"/>
      <c r="DN115" s="183"/>
      <c r="DO115" s="183"/>
      <c r="DP115" s="183"/>
      <c r="DQ115" s="183"/>
      <c r="DR115" s="183"/>
      <c r="DS115" s="183"/>
      <c r="DT115" s="183"/>
      <c r="DU115" s="183"/>
      <c r="DV115" s="183"/>
      <c r="DW115" s="183"/>
      <c r="DX115" s="183"/>
      <c r="DY115" s="183"/>
      <c r="DZ115" s="183"/>
      <c r="EA115" s="183"/>
      <c r="EB115" s="183"/>
      <c r="EC115" s="183"/>
      <c r="ED115" s="183"/>
      <c r="EE115" s="183"/>
      <c r="EF115" s="183"/>
      <c r="EG115" s="183"/>
      <c r="EH115" s="183"/>
      <c r="EI115" s="183"/>
      <c r="EJ115" s="183"/>
      <c r="EK115" s="183"/>
      <c r="EL115" s="183"/>
      <c r="EM115" s="183"/>
      <c r="EN115" s="183"/>
      <c r="EO115" s="183"/>
      <c r="EP115" s="183"/>
      <c r="EQ115" s="183"/>
      <c r="ER115" s="183"/>
      <c r="ES115" s="183"/>
      <c r="ET115" s="183"/>
      <c r="EU115" s="183"/>
      <c r="EV115" s="183"/>
      <c r="EW115" s="183"/>
      <c r="EX115" s="183"/>
      <c r="EY115" s="183"/>
      <c r="EZ115" s="183"/>
      <c r="FA115" s="183"/>
      <c r="FB115" s="183"/>
      <c r="FC115" s="183"/>
      <c r="FD115" s="183"/>
      <c r="FE115" s="183"/>
      <c r="FF115" s="183"/>
      <c r="FG115" s="183"/>
      <c r="FH115" s="183"/>
      <c r="FI115" s="183"/>
      <c r="FJ115" s="183"/>
      <c r="FK115" s="183"/>
      <c r="FL115" s="183"/>
      <c r="FM115" s="183"/>
      <c r="FN115" s="183"/>
      <c r="FO115" s="183"/>
      <c r="FP115" s="183"/>
      <c r="FQ115" s="183"/>
      <c r="FR115" s="183"/>
      <c r="FS115" s="183"/>
      <c r="FT115" s="183"/>
      <c r="FU115" s="183"/>
      <c r="FV115" s="183"/>
      <c r="FW115" s="183"/>
      <c r="FX115" s="183"/>
      <c r="FY115" s="183"/>
      <c r="FZ115" s="183"/>
      <c r="GA115" s="183"/>
      <c r="GB115" s="183"/>
      <c r="GC115" s="183"/>
      <c r="GD115" s="183"/>
      <c r="GE115" s="183"/>
      <c r="GF115" s="183"/>
      <c r="GG115" s="183"/>
      <c r="GH115" s="183"/>
      <c r="GI115" s="183"/>
      <c r="GJ115" s="183"/>
      <c r="GK115" s="183"/>
      <c r="GL115" s="183"/>
      <c r="GM115" s="183"/>
      <c r="GN115" s="183"/>
      <c r="GO115" s="183"/>
      <c r="GP115" s="183"/>
      <c r="GQ115" s="183"/>
      <c r="GR115" s="183"/>
      <c r="GS115" s="183"/>
      <c r="GT115" s="183"/>
      <c r="GU115" s="183"/>
      <c r="GV115" s="183"/>
      <c r="GW115" s="183"/>
      <c r="GX115" s="183"/>
      <c r="GY115" s="183"/>
      <c r="GZ115" s="183"/>
      <c r="HA115" s="183"/>
      <c r="HB115" s="183"/>
      <c r="HC115" s="183"/>
      <c r="HD115" s="183"/>
      <c r="HE115" s="183"/>
      <c r="HF115" s="183"/>
      <c r="HG115" s="183"/>
      <c r="HH115" s="183"/>
      <c r="HI115" s="183"/>
      <c r="HJ115" s="183"/>
      <c r="HK115" s="183"/>
      <c r="HL115" s="183"/>
      <c r="HM115" s="183"/>
      <c r="HN115" s="183"/>
      <c r="HO115" s="183"/>
      <c r="HP115" s="183"/>
      <c r="HQ115" s="183"/>
      <c r="HR115" s="183"/>
      <c r="HS115" s="183"/>
      <c r="HT115" s="183"/>
      <c r="HU115" s="183"/>
      <c r="HV115" s="183"/>
      <c r="HW115" s="183"/>
      <c r="HX115" s="183"/>
      <c r="HY115" s="183"/>
      <c r="HZ115" s="183"/>
      <c r="IA115" s="183"/>
      <c r="IB115" s="183"/>
      <c r="IC115" s="183"/>
      <c r="ID115" s="183"/>
      <c r="IE115" s="183"/>
      <c r="IF115" s="183"/>
      <c r="IG115" s="183"/>
      <c r="IH115" s="183"/>
      <c r="II115" s="183"/>
      <c r="IJ115" s="183"/>
      <c r="IK115" s="183"/>
      <c r="IL115" s="183"/>
      <c r="IM115" s="183"/>
      <c r="IN115" s="183"/>
      <c r="IO115" s="183"/>
      <c r="IP115" s="183"/>
      <c r="IQ115" s="183"/>
      <c r="IR115" s="183"/>
      <c r="IS115" s="183"/>
      <c r="IT115" s="183"/>
      <c r="IU115" s="183"/>
      <c r="IV115" s="183"/>
      <c r="IW115" s="183"/>
      <c r="IX115" s="183"/>
      <c r="IY115" s="183"/>
      <c r="IZ115" s="183"/>
      <c r="JA115" s="183"/>
      <c r="JB115" s="183"/>
      <c r="JC115" s="183"/>
      <c r="JD115" s="183"/>
      <c r="JE115" s="183"/>
      <c r="JF115" s="183"/>
      <c r="JG115" s="183"/>
      <c r="JH115" s="183"/>
      <c r="JI115" s="183"/>
      <c r="JJ115" s="183"/>
      <c r="JK115" s="183"/>
      <c r="JL115" s="183"/>
      <c r="JM115" s="183"/>
      <c r="JN115" s="183"/>
      <c r="JO115" s="183"/>
      <c r="JP115" s="183"/>
      <c r="JQ115" s="183"/>
      <c r="JR115" s="183"/>
      <c r="JS115" s="183"/>
      <c r="JT115" s="183"/>
      <c r="JU115" s="183"/>
      <c r="JV115" s="183"/>
      <c r="JW115" s="183"/>
      <c r="JX115" s="183"/>
      <c r="JY115" s="183"/>
      <c r="JZ115" s="183"/>
      <c r="KA115" s="183"/>
      <c r="KB115" s="183"/>
      <c r="KC115" s="183"/>
      <c r="KD115" s="183"/>
      <c r="KE115" s="183"/>
      <c r="KF115" s="183"/>
      <c r="KG115" s="183"/>
      <c r="KH115" s="183"/>
      <c r="KI115" s="183"/>
      <c r="KJ115" s="183"/>
      <c r="KK115" s="183"/>
      <c r="KL115" s="183"/>
      <c r="KM115" s="183"/>
      <c r="KN115" s="183"/>
      <c r="KO115" s="183"/>
      <c r="KP115" s="183"/>
      <c r="KQ115" s="183"/>
      <c r="KR115" s="183"/>
      <c r="KS115" s="183"/>
      <c r="KT115" s="183"/>
      <c r="KU115" s="183"/>
      <c r="KV115" s="183"/>
      <c r="KW115" s="183"/>
      <c r="KX115" s="183"/>
      <c r="KY115" s="183"/>
      <c r="KZ115" s="183"/>
      <c r="LA115" s="183"/>
      <c r="LB115" s="183"/>
      <c r="LC115" s="183"/>
      <c r="LD115" s="183"/>
      <c r="LE115" s="183"/>
      <c r="LF115" s="183"/>
      <c r="LG115" s="183"/>
      <c r="LH115" s="183"/>
      <c r="LI115" s="183"/>
      <c r="LJ115" s="183"/>
      <c r="LK115" s="183"/>
      <c r="LL115" s="183"/>
      <c r="LM115" s="183"/>
      <c r="LN115" s="183"/>
      <c r="LO115" s="183"/>
      <c r="LP115" s="183"/>
      <c r="LQ115" s="183"/>
      <c r="LR115" s="183"/>
      <c r="LS115" s="183"/>
      <c r="LT115" s="183"/>
      <c r="LU115" s="183"/>
      <c r="LV115" s="183"/>
      <c r="LW115" s="183"/>
      <c r="LX115" s="183"/>
      <c r="LY115" s="183"/>
      <c r="LZ115" s="183"/>
      <c r="MA115" s="183"/>
      <c r="MB115" s="183"/>
      <c r="MC115" s="183"/>
      <c r="MD115" s="183"/>
      <c r="ME115" s="183"/>
      <c r="MF115" s="183"/>
      <c r="MG115" s="183"/>
      <c r="MH115" s="183"/>
      <c r="MI115" s="183"/>
      <c r="MJ115" s="183"/>
      <c r="MK115" s="183"/>
      <c r="ML115" s="183"/>
      <c r="MM115" s="183"/>
      <c r="MN115" s="183"/>
      <c r="MO115" s="183"/>
      <c r="MP115" s="183"/>
      <c r="MQ115" s="183"/>
      <c r="MR115" s="183"/>
      <c r="MS115" s="183"/>
      <c r="MT115" s="183"/>
      <c r="MU115" s="183"/>
      <c r="MV115" s="183"/>
      <c r="MW115" s="183"/>
      <c r="MX115" s="183"/>
      <c r="MY115" s="183"/>
      <c r="MZ115" s="183"/>
      <c r="NA115" s="183"/>
      <c r="NB115" s="183"/>
      <c r="NC115" s="183"/>
      <c r="ND115" s="183"/>
      <c r="NE115" s="183"/>
      <c r="NF115" s="183"/>
      <c r="NG115" s="183"/>
      <c r="NH115" s="183"/>
      <c r="NI115" s="183"/>
      <c r="NJ115" s="183"/>
      <c r="NK115" s="183"/>
      <c r="NL115" s="183"/>
      <c r="NM115" s="183"/>
      <c r="NN115" s="183"/>
      <c r="NO115" s="183"/>
      <c r="NP115" s="183"/>
      <c r="NQ115" s="183"/>
      <c r="NR115" s="183"/>
      <c r="NS115" s="183"/>
      <c r="NT115" s="183"/>
      <c r="NU115" s="183"/>
      <c r="NV115" s="183"/>
      <c r="NW115" s="183"/>
      <c r="NX115" s="183"/>
      <c r="NY115" s="183"/>
      <c r="NZ115" s="183"/>
      <c r="OA115" s="183"/>
      <c r="OB115" s="183"/>
      <c r="OC115" s="183"/>
      <c r="OD115" s="183"/>
      <c r="OE115" s="183"/>
      <c r="OF115" s="183"/>
      <c r="OG115" s="183"/>
      <c r="OH115" s="183"/>
      <c r="OI115" s="183"/>
      <c r="OJ115" s="183"/>
      <c r="OK115" s="183"/>
      <c r="OL115" s="183"/>
      <c r="OM115" s="183"/>
      <c r="ON115" s="183"/>
      <c r="OO115" s="183"/>
      <c r="OP115" s="183"/>
      <c r="OQ115" s="183"/>
      <c r="OR115" s="183"/>
      <c r="OS115" s="183"/>
      <c r="OT115" s="183"/>
      <c r="OU115" s="183"/>
      <c r="OV115" s="183"/>
      <c r="OW115" s="183"/>
      <c r="OX115" s="183"/>
      <c r="OY115" s="183"/>
      <c r="OZ115" s="183"/>
      <c r="PA115" s="183"/>
      <c r="PB115" s="183"/>
      <c r="PC115" s="183"/>
      <c r="PD115" s="183"/>
      <c r="PE115" s="183"/>
      <c r="PF115" s="183"/>
      <c r="PG115" s="183"/>
      <c r="PH115" s="183"/>
      <c r="PI115" s="183"/>
      <c r="PJ115" s="183"/>
      <c r="PK115" s="183"/>
      <c r="PL115" s="183"/>
      <c r="PM115" s="183"/>
      <c r="PN115" s="183"/>
      <c r="PO115" s="183"/>
      <c r="PP115" s="183"/>
      <c r="PQ115" s="183"/>
      <c r="PR115" s="183"/>
      <c r="PS115" s="183"/>
      <c r="PT115" s="183"/>
      <c r="PU115" s="183"/>
      <c r="PV115" s="183"/>
      <c r="PW115" s="183"/>
      <c r="PX115" s="183"/>
      <c r="PY115" s="183"/>
      <c r="PZ115" s="183"/>
      <c r="QA115" s="183"/>
      <c r="QB115" s="183"/>
      <c r="QC115" s="183"/>
      <c r="QD115" s="183"/>
      <c r="QE115" s="183"/>
      <c r="QF115" s="183"/>
      <c r="QG115" s="183"/>
      <c r="QH115" s="183"/>
      <c r="QI115" s="183"/>
      <c r="QJ115" s="183"/>
      <c r="QK115" s="183"/>
      <c r="QL115" s="183"/>
      <c r="QM115" s="183"/>
      <c r="QN115" s="183"/>
      <c r="QO115" s="183"/>
      <c r="QP115" s="183"/>
      <c r="QQ115" s="183"/>
      <c r="QR115" s="183"/>
      <c r="QS115" s="183"/>
      <c r="QT115" s="183"/>
      <c r="QU115" s="183"/>
      <c r="QV115" s="183"/>
      <c r="QW115" s="183"/>
      <c r="QX115" s="183"/>
      <c r="QY115" s="183"/>
      <c r="QZ115" s="183"/>
      <c r="RA115" s="183"/>
      <c r="RB115" s="183"/>
      <c r="RC115" s="183"/>
      <c r="RD115" s="183"/>
      <c r="RE115" s="183"/>
      <c r="RF115" s="183"/>
      <c r="RG115" s="183"/>
      <c r="RH115" s="183"/>
      <c r="RI115" s="183"/>
      <c r="RJ115" s="183"/>
      <c r="RK115" s="183"/>
      <c r="RL115" s="183"/>
      <c r="RM115" s="183"/>
      <c r="RN115" s="183"/>
      <c r="RO115" s="183"/>
      <c r="RP115" s="183"/>
      <c r="RQ115" s="183"/>
      <c r="RR115" s="183"/>
      <c r="RS115" s="183"/>
      <c r="RT115" s="183"/>
      <c r="RU115" s="183"/>
      <c r="RV115" s="183"/>
      <c r="RW115" s="183"/>
      <c r="RX115" s="183"/>
      <c r="RY115" s="183"/>
      <c r="RZ115" s="183"/>
      <c r="SA115" s="183"/>
      <c r="SB115" s="183"/>
      <c r="SC115" s="183"/>
      <c r="SD115" s="183"/>
      <c r="SE115" s="183"/>
      <c r="SF115" s="183"/>
      <c r="SG115" s="183"/>
      <c r="SH115" s="183"/>
      <c r="SI115" s="183"/>
      <c r="SJ115" s="183"/>
      <c r="SK115" s="183"/>
      <c r="SL115" s="183"/>
      <c r="SM115" s="183"/>
      <c r="SN115" s="183"/>
      <c r="SO115" s="183"/>
      <c r="SP115" s="183"/>
      <c r="SQ115" s="183"/>
      <c r="SR115" s="183"/>
      <c r="SS115" s="183"/>
      <c r="ST115" s="183"/>
      <c r="SU115" s="183"/>
      <c r="SV115" s="183"/>
      <c r="SW115" s="183"/>
      <c r="SX115" s="183"/>
      <c r="SY115" s="183"/>
      <c r="SZ115" s="183"/>
      <c r="TA115" s="183"/>
      <c r="TB115" s="183"/>
      <c r="TC115" s="183"/>
      <c r="TD115" s="183"/>
      <c r="TE115" s="183"/>
      <c r="TF115" s="183"/>
      <c r="TG115" s="183"/>
      <c r="TH115" s="183"/>
      <c r="TI115" s="183"/>
      <c r="TJ115" s="183"/>
      <c r="TK115" s="183"/>
      <c r="TL115" s="183"/>
      <c r="TM115" s="183"/>
      <c r="TN115" s="183"/>
      <c r="TO115" s="183"/>
      <c r="TP115" s="183"/>
      <c r="TQ115" s="183"/>
      <c r="TR115" s="183"/>
      <c r="TS115" s="183"/>
      <c r="TT115" s="183"/>
      <c r="TU115" s="183"/>
      <c r="TV115" s="183"/>
      <c r="TW115" s="183"/>
      <c r="TX115" s="183"/>
      <c r="TY115" s="183"/>
      <c r="TZ115" s="183"/>
      <c r="UA115" s="183"/>
      <c r="UB115" s="183"/>
      <c r="UC115" s="183"/>
      <c r="UD115" s="183"/>
      <c r="UE115" s="183"/>
      <c r="UF115" s="183"/>
      <c r="UG115" s="183"/>
      <c r="UH115" s="183"/>
      <c r="UI115" s="183"/>
      <c r="UJ115" s="183"/>
      <c r="UK115" s="183"/>
      <c r="UL115" s="183"/>
      <c r="UM115" s="183"/>
      <c r="UN115" s="183"/>
      <c r="UO115" s="183"/>
      <c r="UP115" s="183"/>
      <c r="UQ115" s="183"/>
      <c r="UR115" s="183"/>
      <c r="US115" s="183"/>
      <c r="UT115" s="183"/>
      <c r="UU115" s="183"/>
      <c r="UV115" s="183"/>
      <c r="UW115" s="183"/>
      <c r="UX115" s="183"/>
      <c r="UY115" s="183"/>
      <c r="UZ115" s="183"/>
      <c r="VA115" s="183"/>
      <c r="VB115" s="183"/>
      <c r="VC115" s="183"/>
      <c r="VD115" s="183"/>
      <c r="VE115" s="183"/>
      <c r="VF115" s="183"/>
      <c r="VG115" s="183"/>
      <c r="VH115" s="183"/>
      <c r="VI115" s="183"/>
      <c r="VJ115" s="183"/>
      <c r="VK115" s="183"/>
      <c r="VL115" s="183"/>
      <c r="VM115" s="183"/>
      <c r="VN115" s="183"/>
      <c r="VO115" s="183"/>
      <c r="VP115" s="183"/>
      <c r="VQ115" s="183"/>
      <c r="VR115" s="183"/>
      <c r="VS115" s="183"/>
      <c r="VT115" s="183"/>
      <c r="VU115" s="183"/>
      <c r="VV115" s="183"/>
      <c r="VW115" s="183"/>
      <c r="VX115" s="183"/>
      <c r="VY115" s="183"/>
      <c r="VZ115" s="183"/>
      <c r="WA115" s="183"/>
      <c r="WB115" s="183"/>
      <c r="WC115" s="183"/>
      <c r="WD115" s="183"/>
      <c r="WE115" s="183"/>
      <c r="WF115" s="183"/>
      <c r="WG115" s="183"/>
      <c r="WH115" s="183"/>
      <c r="WI115" s="183"/>
      <c r="WJ115" s="183"/>
      <c r="WK115" s="183"/>
      <c r="WL115" s="183"/>
      <c r="WM115" s="183"/>
      <c r="WN115" s="183"/>
      <c r="WO115" s="183"/>
      <c r="WP115" s="183"/>
      <c r="WQ115" s="183"/>
      <c r="WR115" s="183"/>
      <c r="WS115" s="183"/>
      <c r="WT115" s="183"/>
      <c r="WU115" s="183"/>
      <c r="WV115" s="183"/>
      <c r="WW115" s="183"/>
      <c r="WX115" s="183"/>
      <c r="WY115" s="183"/>
      <c r="WZ115" s="183"/>
      <c r="XA115" s="183"/>
      <c r="XB115" s="183"/>
      <c r="XC115" s="183"/>
      <c r="XD115" s="183"/>
      <c r="XE115" s="183"/>
      <c r="XF115" s="183"/>
      <c r="XG115" s="183"/>
      <c r="XH115" s="183"/>
      <c r="XI115" s="183"/>
      <c r="XJ115" s="183"/>
      <c r="XK115" s="183"/>
      <c r="XL115" s="183"/>
      <c r="XM115" s="183"/>
      <c r="XN115" s="183"/>
      <c r="XO115" s="183"/>
      <c r="XP115" s="183"/>
      <c r="XQ115" s="183"/>
      <c r="XR115" s="183"/>
      <c r="XS115" s="183"/>
      <c r="XT115" s="183"/>
      <c r="XU115" s="183"/>
      <c r="XV115" s="183"/>
      <c r="XW115" s="183"/>
      <c r="XX115" s="183"/>
      <c r="XY115" s="183"/>
      <c r="XZ115" s="183"/>
      <c r="YA115" s="183"/>
      <c r="YB115" s="183"/>
      <c r="YC115" s="183"/>
      <c r="YD115" s="183"/>
      <c r="YE115" s="183"/>
      <c r="YF115" s="183"/>
      <c r="YG115" s="183"/>
      <c r="YH115" s="183"/>
      <c r="YI115" s="183"/>
      <c r="YJ115" s="183"/>
      <c r="YK115" s="183"/>
      <c r="YL115" s="183"/>
      <c r="YM115" s="183"/>
      <c r="YN115" s="183"/>
      <c r="YO115" s="183"/>
      <c r="YP115" s="183"/>
      <c r="YQ115" s="183"/>
      <c r="YR115" s="183"/>
      <c r="YS115" s="183"/>
      <c r="YT115" s="183"/>
      <c r="YU115" s="183"/>
      <c r="YV115" s="183"/>
      <c r="YW115" s="183"/>
      <c r="YX115" s="183"/>
      <c r="YY115" s="183"/>
      <c r="YZ115" s="183"/>
      <c r="ZA115" s="183"/>
      <c r="ZB115" s="183"/>
      <c r="ZC115" s="183"/>
      <c r="ZD115" s="183"/>
      <c r="ZE115" s="183"/>
      <c r="ZF115" s="183"/>
      <c r="ZG115" s="183"/>
      <c r="ZH115" s="183"/>
      <c r="ZI115" s="183"/>
      <c r="ZJ115" s="183"/>
      <c r="ZK115" s="183"/>
      <c r="ZL115" s="183"/>
      <c r="ZM115" s="183"/>
      <c r="ZN115" s="183"/>
      <c r="ZO115" s="183"/>
      <c r="ZP115" s="183"/>
      <c r="ZQ115" s="183"/>
      <c r="ZR115" s="183"/>
      <c r="ZS115" s="183"/>
      <c r="ZT115" s="183"/>
      <c r="ZU115" s="183"/>
      <c r="ZV115" s="183"/>
      <c r="ZW115" s="183"/>
      <c r="ZX115" s="183"/>
      <c r="ZY115" s="183"/>
      <c r="ZZ115" s="183"/>
      <c r="AAA115" s="183"/>
      <c r="AAB115" s="183"/>
      <c r="AAC115" s="183"/>
      <c r="AAD115" s="183"/>
      <c r="AAE115" s="183"/>
      <c r="AAF115" s="183"/>
      <c r="AAG115" s="183"/>
      <c r="AAH115" s="183"/>
      <c r="AAI115" s="183"/>
      <c r="AAJ115" s="183"/>
      <c r="AAK115" s="183"/>
      <c r="AAL115" s="183"/>
      <c r="AAM115" s="183"/>
      <c r="AAN115" s="183"/>
      <c r="AAO115" s="183"/>
      <c r="AAP115" s="183"/>
      <c r="AAQ115" s="183"/>
      <c r="AAR115" s="183"/>
      <c r="AAS115" s="183"/>
      <c r="AAT115" s="183"/>
      <c r="AAU115" s="183"/>
      <c r="AAV115" s="183"/>
      <c r="AAW115" s="183"/>
      <c r="AAX115" s="183"/>
      <c r="AAY115" s="183"/>
      <c r="AAZ115" s="183"/>
      <c r="ABA115" s="183"/>
      <c r="ABB115" s="183"/>
      <c r="ABC115" s="183"/>
      <c r="ABD115" s="183"/>
      <c r="ABE115" s="183"/>
      <c r="ABF115" s="183"/>
      <c r="ABG115" s="183"/>
      <c r="ABH115" s="183"/>
      <c r="ABI115" s="183"/>
      <c r="ABJ115" s="183"/>
      <c r="ABK115" s="183"/>
      <c r="ABL115" s="183"/>
      <c r="ABM115" s="183"/>
      <c r="ABN115" s="183"/>
      <c r="ABO115" s="183"/>
      <c r="ABP115" s="183"/>
      <c r="ABQ115" s="183"/>
      <c r="ABR115" s="183"/>
      <c r="ABS115" s="183"/>
      <c r="ABT115" s="183"/>
      <c r="ABU115" s="183"/>
      <c r="ABV115" s="183"/>
      <c r="ABW115" s="183"/>
      <c r="ABX115" s="183"/>
      <c r="ABY115" s="183"/>
      <c r="ABZ115" s="183"/>
      <c r="ACA115" s="183"/>
      <c r="ACB115" s="183"/>
      <c r="ACC115" s="183"/>
      <c r="ACD115" s="183"/>
      <c r="ACE115" s="183"/>
      <c r="ACF115" s="183"/>
      <c r="ACG115" s="183"/>
      <c r="ACH115" s="183"/>
      <c r="ACI115" s="183"/>
      <c r="ACJ115" s="183"/>
      <c r="ACK115" s="183"/>
      <c r="ACL115" s="183"/>
      <c r="ACM115" s="183"/>
      <c r="ACN115" s="183"/>
      <c r="ACO115" s="183"/>
      <c r="ACP115" s="183"/>
      <c r="ACQ115" s="183"/>
      <c r="ACR115" s="183"/>
      <c r="ACS115" s="183"/>
      <c r="ACT115" s="183"/>
      <c r="ACU115" s="183"/>
      <c r="ACV115" s="183"/>
      <c r="ACW115" s="183"/>
      <c r="ACX115" s="183"/>
      <c r="ACY115" s="183"/>
      <c r="ACZ115" s="183"/>
      <c r="ADA115" s="183"/>
      <c r="ADB115" s="183"/>
      <c r="ADC115" s="183"/>
      <c r="ADD115" s="183"/>
      <c r="ADE115" s="183"/>
      <c r="ADF115" s="183"/>
      <c r="ADG115" s="183"/>
      <c r="ADH115" s="183"/>
      <c r="ADI115" s="183"/>
      <c r="ADJ115" s="183"/>
      <c r="ADK115" s="183"/>
      <c r="ADL115" s="183"/>
      <c r="ADM115" s="183"/>
      <c r="ADN115" s="183"/>
      <c r="ADO115" s="183"/>
      <c r="ADP115" s="183"/>
      <c r="ADQ115" s="183"/>
      <c r="ADR115" s="183"/>
      <c r="ADS115" s="183"/>
      <c r="ADT115" s="183"/>
      <c r="ADU115" s="183"/>
      <c r="ADV115" s="183"/>
      <c r="ADW115" s="183"/>
      <c r="ADX115" s="183"/>
      <c r="ADY115" s="183"/>
      <c r="ADZ115" s="183"/>
      <c r="AEA115" s="183"/>
      <c r="AEB115" s="183"/>
      <c r="AEC115" s="183"/>
      <c r="AED115" s="183"/>
      <c r="AEE115" s="183"/>
      <c r="AEF115" s="183"/>
      <c r="AEG115" s="183"/>
      <c r="AEH115" s="183"/>
      <c r="AEI115" s="183"/>
      <c r="AEJ115" s="183"/>
      <c r="AEK115" s="183"/>
      <c r="AEL115" s="183"/>
      <c r="AEM115" s="183"/>
      <c r="AEN115" s="183"/>
      <c r="AEO115" s="183"/>
      <c r="AEP115" s="183"/>
      <c r="AEQ115" s="183"/>
      <c r="AER115" s="183"/>
      <c r="AES115" s="183"/>
      <c r="AET115" s="183"/>
      <c r="AEU115" s="183"/>
      <c r="AEV115" s="183"/>
      <c r="AEW115" s="183"/>
      <c r="AEX115" s="183"/>
      <c r="AEY115" s="183"/>
      <c r="AEZ115" s="183"/>
      <c r="AFA115" s="183"/>
      <c r="AFB115" s="183"/>
      <c r="AFC115" s="183"/>
      <c r="AFD115" s="183"/>
      <c r="AFE115" s="183"/>
      <c r="AFF115" s="183"/>
      <c r="AFG115" s="183"/>
      <c r="AFH115" s="183"/>
      <c r="AFI115" s="183"/>
      <c r="AFJ115" s="183"/>
      <c r="AFK115" s="183"/>
      <c r="AFL115" s="183"/>
      <c r="AFM115" s="183"/>
      <c r="AFN115" s="183"/>
      <c r="AFO115" s="183"/>
      <c r="AFP115" s="183"/>
      <c r="AFQ115" s="183"/>
      <c r="AFR115" s="183"/>
      <c r="AFS115" s="183"/>
      <c r="AFT115" s="183"/>
      <c r="AFU115" s="183"/>
      <c r="AFV115" s="183"/>
      <c r="AFW115" s="183"/>
      <c r="AFX115" s="183"/>
      <c r="AFY115" s="183"/>
      <c r="AFZ115" s="183"/>
      <c r="AGA115" s="183"/>
      <c r="AGB115" s="183"/>
      <c r="AGC115" s="183"/>
      <c r="AGD115" s="183"/>
      <c r="AGE115" s="183"/>
      <c r="AGF115" s="183"/>
      <c r="AGG115" s="183"/>
      <c r="AGH115" s="183"/>
      <c r="AGI115" s="183"/>
      <c r="AGJ115" s="183"/>
      <c r="AGK115" s="183"/>
      <c r="AGL115" s="183"/>
      <c r="AGM115" s="183"/>
      <c r="AGN115" s="183"/>
      <c r="AGO115" s="183"/>
      <c r="AGP115" s="183"/>
      <c r="AGQ115" s="183"/>
      <c r="AGR115" s="183"/>
      <c r="AGS115" s="183"/>
      <c r="AGT115" s="183"/>
      <c r="AGU115" s="183"/>
      <c r="AGV115" s="183"/>
      <c r="AGW115" s="183"/>
      <c r="AGX115" s="183"/>
      <c r="AGY115" s="183"/>
      <c r="AGZ115" s="183"/>
      <c r="AHA115" s="183"/>
      <c r="AHB115" s="183"/>
      <c r="AHC115" s="183"/>
      <c r="AHD115" s="183"/>
      <c r="AHE115" s="183"/>
      <c r="AHF115" s="183"/>
      <c r="AHG115" s="183"/>
      <c r="AHH115" s="183"/>
      <c r="AHI115" s="183"/>
      <c r="AHJ115" s="183"/>
      <c r="AHK115" s="183"/>
      <c r="AHL115" s="183"/>
      <c r="AHM115" s="183"/>
      <c r="AHN115" s="183"/>
      <c r="AHO115" s="183"/>
      <c r="AHP115" s="183"/>
      <c r="AHQ115" s="183"/>
      <c r="AHR115" s="183"/>
      <c r="AHS115" s="183"/>
      <c r="AHT115" s="183"/>
      <c r="AHU115" s="183"/>
      <c r="AHV115" s="183"/>
      <c r="AHW115" s="183"/>
      <c r="AHX115" s="183"/>
      <c r="AHY115" s="183"/>
      <c r="AHZ115" s="183"/>
      <c r="AIA115" s="183"/>
      <c r="AIB115" s="183"/>
      <c r="AIC115" s="183"/>
      <c r="AID115" s="183"/>
      <c r="AIE115" s="183"/>
      <c r="AIF115" s="183"/>
      <c r="AIG115" s="183"/>
      <c r="AIH115" s="183"/>
      <c r="AII115" s="183"/>
      <c r="AIJ115" s="183"/>
      <c r="AIK115" s="183"/>
      <c r="AIL115" s="183"/>
      <c r="AIM115" s="183"/>
      <c r="AIN115" s="183"/>
      <c r="AIO115" s="183"/>
      <c r="AIP115" s="183"/>
      <c r="AIQ115" s="183"/>
      <c r="AIR115" s="183"/>
      <c r="AIS115" s="183"/>
      <c r="AIT115" s="183"/>
      <c r="AIU115" s="183"/>
      <c r="AIV115" s="183"/>
      <c r="AIW115" s="183"/>
      <c r="AIX115" s="183"/>
      <c r="AIY115" s="183"/>
      <c r="AIZ115" s="183"/>
      <c r="AJA115" s="183"/>
      <c r="AJB115" s="183"/>
      <c r="AJC115" s="183"/>
      <c r="AJD115" s="183"/>
      <c r="AJE115" s="183"/>
      <c r="AJF115" s="183"/>
      <c r="AJG115" s="183"/>
      <c r="AJH115" s="183"/>
      <c r="AJI115" s="183"/>
      <c r="AJJ115" s="183"/>
      <c r="AJK115" s="183"/>
      <c r="AJL115" s="183"/>
      <c r="AJM115" s="183"/>
      <c r="AJN115" s="183"/>
      <c r="AJO115" s="183"/>
      <c r="AJP115" s="183"/>
      <c r="AJQ115" s="183"/>
      <c r="AJR115" s="183"/>
      <c r="AJS115" s="183"/>
      <c r="AJT115" s="183"/>
      <c r="AJU115" s="183"/>
      <c r="AJV115" s="183"/>
      <c r="AJW115" s="183"/>
      <c r="AJX115" s="183"/>
      <c r="AJY115" s="183"/>
      <c r="AJZ115" s="183"/>
      <c r="AKA115" s="183"/>
      <c r="AKB115" s="183"/>
      <c r="AKC115" s="183"/>
      <c r="AKD115" s="183"/>
      <c r="AKE115" s="183"/>
      <c r="AKF115" s="183"/>
      <c r="AKG115" s="183"/>
      <c r="AKH115" s="183"/>
      <c r="AKI115" s="183"/>
      <c r="AKJ115" s="183"/>
      <c r="AKK115" s="183"/>
      <c r="AKL115" s="183"/>
      <c r="AKM115" s="183"/>
      <c r="AKN115" s="183"/>
      <c r="AKO115" s="183"/>
      <c r="AKP115" s="183"/>
      <c r="AKQ115" s="183"/>
      <c r="AKR115" s="183"/>
      <c r="AKS115" s="183"/>
      <c r="AKT115" s="183"/>
      <c r="AKU115" s="183"/>
      <c r="AKV115" s="183"/>
      <c r="AKW115" s="183"/>
      <c r="AKX115" s="183"/>
      <c r="AKY115" s="183"/>
      <c r="AKZ115" s="183"/>
      <c r="ALA115" s="183"/>
      <c r="ALB115" s="183"/>
      <c r="ALC115" s="183"/>
      <c r="ALD115" s="183"/>
      <c r="ALE115" s="183"/>
      <c r="ALF115" s="183"/>
      <c r="ALG115" s="183"/>
      <c r="ALH115" s="183"/>
      <c r="ALI115" s="183"/>
      <c r="ALJ115" s="183"/>
      <c r="ALK115" s="183"/>
      <c r="ALL115" s="183"/>
      <c r="ALM115" s="183"/>
      <c r="ALN115" s="183"/>
      <c r="ALO115" s="183"/>
      <c r="ALP115" s="183"/>
      <c r="ALQ115" s="183"/>
      <c r="ALR115" s="183"/>
      <c r="ALS115" s="183"/>
      <c r="ALT115" s="183"/>
      <c r="ALU115" s="183"/>
      <c r="ALV115" s="183"/>
      <c r="ALW115" s="183"/>
      <c r="ALX115" s="183"/>
      <c r="ALY115" s="183"/>
      <c r="ALZ115" s="183"/>
      <c r="AMA115" s="183"/>
      <c r="AMB115" s="183"/>
      <c r="AMC115" s="183"/>
      <c r="AMD115" s="183"/>
      <c r="AME115" s="183"/>
      <c r="AMF115" s="183"/>
      <c r="AMG115" s="183"/>
      <c r="AMH115" s="183"/>
      <c r="AMI115" s="183"/>
      <c r="AMJ115" s="183"/>
      <c r="AMK115" s="183"/>
      <c r="AML115" s="183"/>
      <c r="AMM115" s="183"/>
      <c r="AMN115" s="183"/>
      <c r="AMO115" s="183"/>
      <c r="AMP115" s="183"/>
      <c r="AMQ115" s="183"/>
      <c r="AMR115" s="183"/>
      <c r="AMS115" s="183"/>
      <c r="AMT115" s="183"/>
      <c r="AMU115" s="183"/>
      <c r="AMV115" s="183"/>
      <c r="AMW115" s="183"/>
      <c r="AMX115" s="183"/>
      <c r="AMY115" s="183"/>
      <c r="AMZ115" s="183"/>
      <c r="ANA115" s="183"/>
      <c r="ANB115" s="183"/>
      <c r="ANC115" s="183"/>
      <c r="AND115" s="183"/>
      <c r="ANE115" s="183"/>
      <c r="ANF115" s="183"/>
      <c r="ANG115" s="183"/>
      <c r="ANH115" s="183"/>
      <c r="ANI115" s="183"/>
      <c r="ANJ115" s="183"/>
      <c r="ANK115" s="183"/>
      <c r="ANL115" s="183"/>
      <c r="ANM115" s="183"/>
      <c r="ANN115" s="183"/>
      <c r="ANO115" s="183"/>
      <c r="ANP115" s="183"/>
      <c r="ANQ115" s="183"/>
      <c r="ANR115" s="183"/>
      <c r="ANS115" s="183"/>
      <c r="ANT115" s="183"/>
      <c r="ANU115" s="183"/>
      <c r="ANV115" s="183"/>
      <c r="ANW115" s="183"/>
      <c r="ANX115" s="183"/>
      <c r="ANY115" s="183"/>
      <c r="ANZ115" s="183"/>
      <c r="AOA115" s="183"/>
      <c r="AOB115" s="183"/>
      <c r="AOC115" s="183"/>
      <c r="AOD115" s="183"/>
      <c r="AOE115" s="183"/>
      <c r="AOF115" s="183"/>
      <c r="AOG115" s="183"/>
      <c r="AOH115" s="183"/>
      <c r="AOI115" s="183"/>
      <c r="AOJ115" s="183"/>
      <c r="AOK115" s="183"/>
      <c r="AOL115" s="183"/>
      <c r="AOM115" s="183"/>
      <c r="AON115" s="183"/>
      <c r="AOO115" s="183"/>
      <c r="AOP115" s="183"/>
      <c r="AOQ115" s="183"/>
      <c r="AOR115" s="183"/>
      <c r="AOS115" s="183"/>
      <c r="AOT115" s="183"/>
      <c r="AOU115" s="183"/>
      <c r="AOV115" s="183"/>
      <c r="AOW115" s="183"/>
      <c r="AOX115" s="183"/>
      <c r="AOY115" s="183"/>
      <c r="AOZ115" s="183"/>
      <c r="APA115" s="183"/>
      <c r="APB115" s="183"/>
      <c r="APC115" s="183"/>
      <c r="APD115" s="183"/>
      <c r="APE115" s="183"/>
      <c r="APF115" s="183"/>
      <c r="APG115" s="183"/>
      <c r="APH115" s="183"/>
      <c r="API115" s="183"/>
      <c r="APJ115" s="183"/>
      <c r="APK115" s="183"/>
      <c r="APL115" s="183"/>
      <c r="APM115" s="183"/>
      <c r="APN115" s="183"/>
      <c r="APO115" s="183"/>
      <c r="APP115" s="183"/>
      <c r="APQ115" s="183"/>
      <c r="APR115" s="183"/>
      <c r="APS115" s="183"/>
      <c r="APT115" s="183"/>
      <c r="APU115" s="183"/>
      <c r="APV115" s="183"/>
      <c r="APW115" s="183"/>
      <c r="APX115" s="183"/>
      <c r="APY115" s="183"/>
      <c r="APZ115" s="183"/>
      <c r="AQA115" s="183"/>
      <c r="AQB115" s="183"/>
      <c r="AQC115" s="183"/>
      <c r="AQD115" s="183"/>
      <c r="AQE115" s="183"/>
      <c r="AQF115" s="183"/>
      <c r="AQG115" s="183"/>
      <c r="AQH115" s="183"/>
      <c r="AQI115" s="183"/>
      <c r="AQJ115" s="183"/>
      <c r="AQK115" s="183"/>
      <c r="AQL115" s="183"/>
      <c r="AQM115" s="183"/>
      <c r="AQN115" s="183"/>
      <c r="AQO115" s="183"/>
      <c r="AQP115" s="183"/>
      <c r="AQQ115" s="183"/>
      <c r="AQR115" s="183"/>
      <c r="AQS115" s="183"/>
      <c r="AQT115" s="183"/>
      <c r="AQU115" s="183"/>
      <c r="AQV115" s="183"/>
      <c r="AQW115" s="183"/>
      <c r="AQX115" s="183"/>
      <c r="AQY115" s="183"/>
      <c r="AQZ115" s="183"/>
      <c r="ARA115" s="183"/>
      <c r="ARB115" s="183"/>
      <c r="ARC115" s="183"/>
      <c r="ARD115" s="183"/>
      <c r="ARE115" s="183"/>
      <c r="ARF115" s="183"/>
      <c r="ARG115" s="183"/>
      <c r="ARH115" s="183"/>
      <c r="ARI115" s="183"/>
      <c r="ARJ115" s="183"/>
      <c r="ARK115" s="183"/>
      <c r="ARL115" s="183"/>
      <c r="ARM115" s="183"/>
      <c r="ARN115" s="183"/>
      <c r="ARO115" s="183"/>
      <c r="ARP115" s="183"/>
      <c r="ARQ115" s="183"/>
      <c r="ARR115" s="183"/>
      <c r="ARS115" s="183"/>
      <c r="ART115" s="183"/>
      <c r="ARU115" s="183"/>
      <c r="ARV115" s="183"/>
      <c r="ARW115" s="183"/>
      <c r="ARX115" s="183"/>
      <c r="ARY115" s="183"/>
      <c r="ARZ115" s="183"/>
      <c r="ASA115" s="183"/>
      <c r="ASB115" s="183"/>
      <c r="ASC115" s="183"/>
      <c r="ASD115" s="183"/>
      <c r="ASE115" s="183"/>
      <c r="ASF115" s="183"/>
      <c r="ASG115" s="183"/>
      <c r="ASH115" s="183"/>
      <c r="ASI115" s="183"/>
      <c r="ASJ115" s="183"/>
      <c r="ASK115" s="183"/>
      <c r="ASL115" s="183"/>
      <c r="ASM115" s="183"/>
      <c r="ASN115" s="183"/>
      <c r="ASO115" s="183"/>
      <c r="ASP115" s="183"/>
      <c r="ASQ115" s="183"/>
      <c r="ASR115" s="183"/>
      <c r="ASS115" s="183"/>
      <c r="AST115" s="183"/>
      <c r="ASU115" s="183"/>
      <c r="ASV115" s="183"/>
      <c r="ASW115" s="183"/>
      <c r="ASX115" s="183"/>
      <c r="ASY115" s="183"/>
      <c r="ASZ115" s="183"/>
      <c r="ATA115" s="183"/>
      <c r="ATB115" s="183"/>
      <c r="ATC115" s="183"/>
      <c r="ATD115" s="183"/>
      <c r="ATE115" s="183"/>
      <c r="ATF115" s="183"/>
      <c r="ATG115" s="183"/>
      <c r="ATH115" s="183"/>
      <c r="ATI115" s="183"/>
      <c r="ATJ115" s="183"/>
      <c r="ATK115" s="183"/>
      <c r="ATL115" s="183"/>
      <c r="ATM115" s="183"/>
      <c r="ATN115" s="183"/>
      <c r="ATO115" s="183"/>
      <c r="ATP115" s="183"/>
      <c r="ATQ115" s="183"/>
      <c r="ATR115" s="183"/>
      <c r="ATS115" s="183"/>
      <c r="ATT115" s="183"/>
      <c r="ATU115" s="183"/>
      <c r="ATV115" s="183"/>
      <c r="ATW115" s="183"/>
      <c r="ATX115" s="183"/>
      <c r="ATY115" s="183"/>
      <c r="ATZ115" s="183"/>
      <c r="AUA115" s="183"/>
      <c r="AUB115" s="183"/>
      <c r="AUC115" s="183"/>
      <c r="AUD115" s="183"/>
      <c r="AUE115" s="183"/>
      <c r="AUF115" s="183"/>
      <c r="AUG115" s="183"/>
      <c r="AUH115" s="183"/>
      <c r="AUI115" s="183"/>
      <c r="AUJ115" s="183"/>
      <c r="AUK115" s="183"/>
      <c r="AUL115" s="183"/>
      <c r="AUM115" s="183"/>
      <c r="AUN115" s="183"/>
      <c r="AUO115" s="183"/>
      <c r="AUP115" s="183"/>
      <c r="AUQ115" s="183"/>
      <c r="AUR115" s="183"/>
      <c r="AUS115" s="183"/>
      <c r="AUT115" s="183"/>
      <c r="AUU115" s="183"/>
      <c r="AUV115" s="183"/>
      <c r="AUW115" s="183"/>
      <c r="AUX115" s="183"/>
      <c r="AUY115" s="183"/>
      <c r="AUZ115" s="183"/>
      <c r="AVA115" s="183"/>
      <c r="AVB115" s="183"/>
      <c r="AVC115" s="183"/>
      <c r="AVD115" s="183"/>
      <c r="AVE115" s="183"/>
      <c r="AVF115" s="183"/>
      <c r="AVG115" s="183"/>
      <c r="AVH115" s="183"/>
      <c r="AVI115" s="183"/>
      <c r="AVJ115" s="183"/>
      <c r="AVK115" s="183"/>
      <c r="AVL115" s="183"/>
      <c r="AVM115" s="183"/>
      <c r="AVN115" s="183"/>
      <c r="AVO115" s="183"/>
      <c r="AVP115" s="183"/>
      <c r="AVQ115" s="183"/>
      <c r="AVR115" s="183"/>
      <c r="AVS115" s="183"/>
      <c r="AVT115" s="183"/>
      <c r="AVU115" s="183"/>
      <c r="AVV115" s="183"/>
      <c r="AVW115" s="183"/>
      <c r="AVX115" s="183"/>
      <c r="AVY115" s="183"/>
      <c r="AVZ115" s="183"/>
      <c r="AWA115" s="183"/>
      <c r="AWB115" s="183"/>
      <c r="AWC115" s="183"/>
      <c r="AWD115" s="183"/>
      <c r="AWE115" s="183"/>
      <c r="AWF115" s="183"/>
      <c r="AWG115" s="183"/>
      <c r="AWH115" s="183"/>
      <c r="AWI115" s="183"/>
      <c r="AWJ115" s="183"/>
      <c r="AWK115" s="183"/>
      <c r="AWL115" s="183"/>
      <c r="AWM115" s="183"/>
      <c r="AWN115" s="183"/>
      <c r="AWO115" s="183"/>
      <c r="AWP115" s="183"/>
      <c r="AWQ115" s="183"/>
      <c r="AWR115" s="183"/>
      <c r="AWS115" s="183"/>
      <c r="AWT115" s="183"/>
      <c r="AWU115" s="183"/>
      <c r="AWV115" s="183"/>
      <c r="AWW115" s="183"/>
      <c r="AWX115" s="183"/>
      <c r="AWY115" s="183"/>
      <c r="AWZ115" s="183"/>
      <c r="AXA115" s="183"/>
      <c r="AXB115" s="183"/>
      <c r="AXC115" s="183"/>
      <c r="AXD115" s="183"/>
      <c r="AXE115" s="183"/>
      <c r="AXF115" s="183"/>
      <c r="AXG115" s="183"/>
      <c r="AXH115" s="183"/>
      <c r="AXI115" s="183"/>
      <c r="AXJ115" s="183"/>
      <c r="AXK115" s="183"/>
      <c r="AXL115" s="183"/>
      <c r="AXM115" s="183"/>
      <c r="AXN115" s="183"/>
      <c r="AXO115" s="183"/>
      <c r="AXP115" s="183"/>
      <c r="AXQ115" s="183"/>
      <c r="AXR115" s="183"/>
      <c r="AXS115" s="183"/>
      <c r="AXT115" s="183"/>
      <c r="AXU115" s="183"/>
      <c r="AXV115" s="183"/>
      <c r="AXW115" s="183"/>
      <c r="AXX115" s="183"/>
      <c r="AXY115" s="183"/>
      <c r="AXZ115" s="183"/>
      <c r="AYA115" s="183"/>
      <c r="AYB115" s="183"/>
      <c r="AYC115" s="183"/>
      <c r="AYD115" s="183"/>
      <c r="AYE115" s="183"/>
      <c r="AYF115" s="183"/>
      <c r="AYG115" s="183"/>
      <c r="AYH115" s="183"/>
      <c r="AYI115" s="183"/>
      <c r="AYJ115" s="183"/>
      <c r="AYK115" s="183"/>
      <c r="AYL115" s="183"/>
      <c r="AYM115" s="183"/>
      <c r="AYN115" s="183"/>
      <c r="AYO115" s="183"/>
      <c r="AYP115" s="183"/>
      <c r="AYQ115" s="183"/>
      <c r="AYR115" s="183"/>
      <c r="AYS115" s="183"/>
      <c r="AYT115" s="183"/>
      <c r="AYU115" s="183"/>
      <c r="AYV115" s="183"/>
      <c r="AYW115" s="183"/>
      <c r="AYX115" s="183"/>
      <c r="AYY115" s="183"/>
      <c r="AYZ115" s="183"/>
      <c r="AZA115" s="183"/>
      <c r="AZB115" s="183"/>
      <c r="AZC115" s="183"/>
      <c r="AZD115" s="183"/>
      <c r="AZE115" s="183"/>
      <c r="AZF115" s="183"/>
      <c r="AZG115" s="183"/>
      <c r="AZH115" s="183"/>
      <c r="AZI115" s="183"/>
      <c r="AZJ115" s="183"/>
      <c r="AZK115" s="183"/>
      <c r="AZL115" s="183"/>
      <c r="AZM115" s="183"/>
      <c r="AZN115" s="183"/>
      <c r="AZO115" s="183"/>
      <c r="AZP115" s="183"/>
      <c r="AZQ115" s="183"/>
      <c r="AZR115" s="183"/>
      <c r="AZS115" s="183"/>
      <c r="AZT115" s="183"/>
      <c r="AZU115" s="183"/>
      <c r="AZV115" s="183"/>
      <c r="AZW115" s="183"/>
      <c r="AZX115" s="183"/>
      <c r="AZY115" s="183"/>
      <c r="AZZ115" s="183"/>
      <c r="BAA115" s="183"/>
      <c r="BAB115" s="183"/>
      <c r="BAC115" s="183"/>
      <c r="BAD115" s="183"/>
      <c r="BAE115" s="183"/>
      <c r="BAF115" s="183"/>
      <c r="BAG115" s="183"/>
      <c r="BAH115" s="183"/>
      <c r="BAI115" s="183"/>
      <c r="BAJ115" s="183"/>
      <c r="BAK115" s="183"/>
      <c r="BAL115" s="183"/>
      <c r="BAM115" s="183"/>
      <c r="BAN115" s="183"/>
      <c r="BAO115" s="183"/>
      <c r="BAP115" s="183"/>
      <c r="BAQ115" s="183"/>
      <c r="BAR115" s="183"/>
      <c r="BAS115" s="183"/>
      <c r="BAT115" s="183"/>
      <c r="BAU115" s="183"/>
      <c r="BAV115" s="183"/>
      <c r="BAW115" s="183"/>
      <c r="BAX115" s="183"/>
      <c r="BAY115" s="183"/>
      <c r="BAZ115" s="183"/>
      <c r="BBA115" s="183"/>
      <c r="BBB115" s="183"/>
      <c r="BBC115" s="183"/>
      <c r="BBD115" s="183"/>
      <c r="BBE115" s="183"/>
      <c r="BBF115" s="183"/>
      <c r="BBG115" s="183"/>
      <c r="BBH115" s="183"/>
      <c r="BBI115" s="183"/>
      <c r="BBJ115" s="183"/>
      <c r="BBK115" s="183"/>
      <c r="BBL115" s="183"/>
      <c r="BBM115" s="183"/>
      <c r="BBN115" s="183"/>
      <c r="BBO115" s="183"/>
      <c r="BBP115" s="183"/>
      <c r="BBQ115" s="183"/>
      <c r="BBR115" s="183"/>
      <c r="BBS115" s="183"/>
      <c r="BBT115" s="183"/>
      <c r="BBU115" s="183"/>
      <c r="BBV115" s="183"/>
      <c r="BBW115" s="183"/>
      <c r="BBX115" s="183"/>
      <c r="BBY115" s="183"/>
      <c r="BBZ115" s="183"/>
      <c r="BCA115" s="183"/>
      <c r="BCB115" s="183"/>
      <c r="BCC115" s="183"/>
      <c r="BCD115" s="183"/>
      <c r="BCE115" s="183"/>
      <c r="BCF115" s="183"/>
      <c r="BCG115" s="183"/>
      <c r="BCH115" s="183"/>
      <c r="BCI115" s="183"/>
      <c r="BCJ115" s="183"/>
      <c r="BCK115" s="183"/>
      <c r="BCL115" s="183"/>
      <c r="BCM115" s="183"/>
      <c r="BCN115" s="183"/>
      <c r="BCO115" s="183"/>
      <c r="BCP115" s="183"/>
      <c r="BCQ115" s="183"/>
      <c r="BCR115" s="183"/>
      <c r="BCS115" s="183"/>
      <c r="BCT115" s="183"/>
      <c r="BCU115" s="183"/>
      <c r="BCV115" s="183"/>
      <c r="BCW115" s="183"/>
      <c r="BCX115" s="183"/>
      <c r="BCY115" s="183"/>
      <c r="BCZ115" s="183"/>
      <c r="BDA115" s="183"/>
      <c r="BDB115" s="183"/>
      <c r="BDC115" s="183"/>
      <c r="BDD115" s="183"/>
      <c r="BDE115" s="183"/>
      <c r="BDF115" s="183"/>
      <c r="BDG115" s="183"/>
      <c r="BDH115" s="183"/>
      <c r="BDI115" s="183"/>
      <c r="BDJ115" s="183"/>
      <c r="BDK115" s="183"/>
      <c r="BDL115" s="183"/>
      <c r="BDM115" s="183"/>
      <c r="BDN115" s="183"/>
      <c r="BDO115" s="183"/>
      <c r="BDP115" s="183"/>
      <c r="BDQ115" s="183"/>
      <c r="BDR115" s="183"/>
      <c r="BDS115" s="183"/>
      <c r="BDT115" s="183"/>
      <c r="BDU115" s="183"/>
      <c r="BDV115" s="183"/>
      <c r="BDW115" s="183"/>
      <c r="BDX115" s="183"/>
      <c r="BDY115" s="183"/>
      <c r="BDZ115" s="183"/>
      <c r="BEA115" s="183"/>
      <c r="BEB115" s="183"/>
      <c r="BEC115" s="183"/>
      <c r="BED115" s="183"/>
      <c r="BEE115" s="183"/>
      <c r="BEF115" s="183"/>
      <c r="BEG115" s="183"/>
      <c r="BEH115" s="183"/>
      <c r="BEI115" s="183"/>
      <c r="BEJ115" s="183"/>
      <c r="BEK115" s="183"/>
      <c r="BEL115" s="183"/>
      <c r="BEM115" s="183"/>
      <c r="BEN115" s="183"/>
      <c r="BEO115" s="183"/>
      <c r="BEP115" s="183"/>
      <c r="BEQ115" s="183"/>
      <c r="BER115" s="183"/>
      <c r="BES115" s="183"/>
      <c r="BET115" s="183"/>
      <c r="BEU115" s="183"/>
      <c r="BEV115" s="183"/>
      <c r="BEW115" s="183"/>
      <c r="BEX115" s="183"/>
      <c r="BEY115" s="183"/>
      <c r="BEZ115" s="183"/>
      <c r="BFA115" s="183"/>
      <c r="BFB115" s="183"/>
      <c r="BFC115" s="183"/>
      <c r="BFD115" s="183"/>
      <c r="BFE115" s="183"/>
      <c r="BFF115" s="183"/>
      <c r="BFG115" s="183"/>
      <c r="BFH115" s="183"/>
      <c r="BFI115" s="183"/>
      <c r="BFJ115" s="183"/>
      <c r="BFK115" s="183"/>
      <c r="BFL115" s="183"/>
      <c r="BFM115" s="183"/>
      <c r="BFN115" s="183"/>
      <c r="BFO115" s="183"/>
      <c r="BFP115" s="183"/>
      <c r="BFQ115" s="183"/>
      <c r="BFR115" s="183"/>
      <c r="BFS115" s="183"/>
      <c r="BFT115" s="183"/>
      <c r="BFU115" s="183"/>
      <c r="BFV115" s="183"/>
      <c r="BFW115" s="183"/>
      <c r="BFX115" s="183"/>
      <c r="BFY115" s="183"/>
      <c r="BFZ115" s="183"/>
      <c r="BGA115" s="183"/>
      <c r="BGB115" s="183"/>
      <c r="BGC115" s="183"/>
      <c r="BGD115" s="183"/>
      <c r="BGE115" s="183"/>
      <c r="BGF115" s="183"/>
      <c r="BGG115" s="183"/>
      <c r="BGH115" s="183"/>
      <c r="BGI115" s="183"/>
      <c r="BGJ115" s="183"/>
      <c r="BGK115" s="183"/>
      <c r="BGL115" s="183"/>
      <c r="BGM115" s="183"/>
      <c r="BGN115" s="183"/>
      <c r="BGO115" s="183"/>
      <c r="BGP115" s="183"/>
      <c r="BGQ115" s="183"/>
      <c r="BGR115" s="183"/>
      <c r="BGS115" s="183"/>
      <c r="BGT115" s="183"/>
      <c r="BGU115" s="183"/>
      <c r="BGV115" s="183"/>
      <c r="BGW115" s="183"/>
      <c r="BGX115" s="183"/>
      <c r="BGY115" s="183"/>
      <c r="BGZ115" s="183"/>
      <c r="BHA115" s="183"/>
      <c r="BHB115" s="183"/>
      <c r="BHC115" s="183"/>
      <c r="BHD115" s="183"/>
      <c r="BHE115" s="183"/>
      <c r="BHF115" s="183"/>
      <c r="BHG115" s="183"/>
      <c r="BHH115" s="183"/>
      <c r="BHI115" s="183"/>
      <c r="BHJ115" s="183"/>
      <c r="BHK115" s="183"/>
      <c r="BHL115" s="183"/>
      <c r="BHM115" s="183"/>
      <c r="BHN115" s="183"/>
      <c r="BHO115" s="183"/>
      <c r="BHP115" s="183"/>
      <c r="BHQ115" s="183"/>
      <c r="BHR115" s="183"/>
      <c r="BHS115" s="183"/>
      <c r="BHT115" s="183"/>
      <c r="BHU115" s="183"/>
      <c r="BHV115" s="183"/>
      <c r="BHW115" s="183"/>
      <c r="BHX115" s="183"/>
      <c r="BHY115" s="183"/>
      <c r="BHZ115" s="183"/>
      <c r="BIA115" s="183"/>
      <c r="BIB115" s="183"/>
      <c r="BIC115" s="183"/>
      <c r="BID115" s="183"/>
      <c r="BIE115" s="183"/>
      <c r="BIF115" s="183"/>
      <c r="BIG115" s="183"/>
      <c r="BIH115" s="183"/>
      <c r="BII115" s="183"/>
      <c r="BIJ115" s="183"/>
      <c r="BIK115" s="183"/>
      <c r="BIL115" s="183"/>
      <c r="BIM115" s="183"/>
      <c r="BIN115" s="183"/>
      <c r="BIO115" s="183"/>
      <c r="BIP115" s="183"/>
      <c r="BIQ115" s="183"/>
      <c r="BIR115" s="183"/>
      <c r="BIS115" s="183"/>
      <c r="BIT115" s="183"/>
      <c r="BIU115" s="183"/>
      <c r="BIV115" s="183"/>
      <c r="BIW115" s="183"/>
      <c r="BIX115" s="183"/>
      <c r="BIY115" s="183"/>
      <c r="BIZ115" s="183"/>
      <c r="BJA115" s="183"/>
      <c r="BJB115" s="183"/>
      <c r="BJC115" s="183"/>
      <c r="BJD115" s="183"/>
      <c r="BJE115" s="183"/>
      <c r="BJF115" s="183"/>
      <c r="BJG115" s="183"/>
      <c r="BJH115" s="183"/>
      <c r="BJI115" s="183"/>
      <c r="BJJ115" s="183"/>
      <c r="BJK115" s="183"/>
      <c r="BJL115" s="183"/>
      <c r="BJM115" s="183"/>
      <c r="BJN115" s="183"/>
      <c r="BJO115" s="183"/>
      <c r="BJP115" s="183"/>
      <c r="BJQ115" s="183"/>
      <c r="BJR115" s="183"/>
      <c r="BJS115" s="183"/>
      <c r="BJT115" s="183"/>
      <c r="BJU115" s="183"/>
      <c r="BJV115" s="183"/>
      <c r="BJW115" s="183"/>
      <c r="BJX115" s="183"/>
      <c r="BJY115" s="183"/>
      <c r="BJZ115" s="183"/>
      <c r="BKA115" s="183"/>
      <c r="BKB115" s="183"/>
      <c r="BKC115" s="183"/>
      <c r="BKD115" s="183"/>
      <c r="BKE115" s="183"/>
      <c r="BKF115" s="183"/>
      <c r="BKG115" s="183"/>
      <c r="BKH115" s="183"/>
      <c r="BKI115" s="183"/>
      <c r="BKJ115" s="183"/>
      <c r="BKK115" s="183"/>
      <c r="BKL115" s="183"/>
      <c r="BKM115" s="183"/>
      <c r="BKN115" s="183"/>
      <c r="BKO115" s="183"/>
      <c r="BKP115" s="183"/>
      <c r="BKQ115" s="183"/>
      <c r="BKR115" s="183"/>
      <c r="BKS115" s="183"/>
      <c r="BKT115" s="183"/>
      <c r="BKU115" s="183"/>
      <c r="BKV115" s="183"/>
      <c r="BKW115" s="183"/>
      <c r="BKX115" s="183"/>
      <c r="BKY115" s="183"/>
      <c r="BKZ115" s="183"/>
      <c r="BLA115" s="183"/>
      <c r="BLB115" s="183"/>
      <c r="BLC115" s="183"/>
      <c r="BLD115" s="183"/>
      <c r="BLE115" s="183"/>
      <c r="BLF115" s="183"/>
      <c r="BLG115" s="183"/>
      <c r="BLH115" s="183"/>
      <c r="BLI115" s="183"/>
      <c r="BLJ115" s="183"/>
      <c r="BLK115" s="183"/>
      <c r="BLL115" s="183"/>
      <c r="BLM115" s="183"/>
      <c r="BLN115" s="183"/>
      <c r="BLO115" s="183"/>
      <c r="BLP115" s="183"/>
      <c r="BLQ115" s="183"/>
      <c r="BLR115" s="183"/>
      <c r="BLS115" s="183"/>
      <c r="BLT115" s="183"/>
      <c r="BLU115" s="183"/>
      <c r="BLV115" s="183"/>
      <c r="BLW115" s="183"/>
      <c r="BLX115" s="183"/>
      <c r="BLY115" s="183"/>
      <c r="BLZ115" s="183"/>
      <c r="BMA115" s="183"/>
      <c r="BMB115" s="183"/>
      <c r="BMC115" s="183"/>
      <c r="BMD115" s="183"/>
      <c r="BME115" s="183"/>
      <c r="BMF115" s="183"/>
      <c r="BMG115" s="183"/>
      <c r="BMH115" s="183"/>
      <c r="BMI115" s="183"/>
      <c r="BMJ115" s="183"/>
      <c r="BMK115" s="183"/>
      <c r="BML115" s="183"/>
      <c r="BMM115" s="183"/>
      <c r="BMN115" s="183"/>
      <c r="BMO115" s="183"/>
      <c r="BMP115" s="183"/>
      <c r="BMQ115" s="183"/>
      <c r="BMR115" s="183"/>
      <c r="BMS115" s="183"/>
      <c r="BMT115" s="183"/>
      <c r="BMU115" s="183"/>
      <c r="BMV115" s="183"/>
      <c r="BMW115" s="183"/>
      <c r="BMX115" s="183"/>
      <c r="BMY115" s="183"/>
      <c r="BMZ115" s="183"/>
      <c r="BNA115" s="183"/>
      <c r="BNB115" s="183"/>
      <c r="BNC115" s="183"/>
      <c r="BND115" s="183"/>
      <c r="BNE115" s="183"/>
      <c r="BNF115" s="183"/>
      <c r="BNG115" s="183"/>
      <c r="BNH115" s="183"/>
      <c r="BNI115" s="183"/>
      <c r="BNJ115" s="183"/>
      <c r="BNK115" s="183"/>
      <c r="BNL115" s="183"/>
      <c r="BNM115" s="183"/>
      <c r="BNN115" s="183"/>
      <c r="BNO115" s="183"/>
      <c r="BNP115" s="183"/>
      <c r="BNQ115" s="183"/>
      <c r="BNR115" s="183"/>
      <c r="BNS115" s="183"/>
      <c r="BNT115" s="183"/>
      <c r="BNU115" s="183"/>
      <c r="BNV115" s="183"/>
      <c r="BNW115" s="183"/>
      <c r="BNX115" s="183"/>
      <c r="BNY115" s="183"/>
      <c r="BNZ115" s="183"/>
      <c r="BOA115" s="183"/>
      <c r="BOB115" s="183"/>
      <c r="BOC115" s="183"/>
      <c r="BOD115" s="183"/>
      <c r="BOE115" s="183"/>
      <c r="BOF115" s="183"/>
      <c r="BOG115" s="183"/>
      <c r="BOH115" s="183"/>
      <c r="BOI115" s="183"/>
      <c r="BOJ115" s="183"/>
      <c r="BOK115" s="183"/>
      <c r="BOL115" s="183"/>
      <c r="BOM115" s="183"/>
      <c r="BON115" s="183"/>
      <c r="BOO115" s="183"/>
      <c r="BOP115" s="183"/>
      <c r="BOQ115" s="183"/>
      <c r="BOR115" s="183"/>
      <c r="BOS115" s="183"/>
      <c r="BOT115" s="183"/>
      <c r="BOU115" s="183"/>
      <c r="BOV115" s="183"/>
      <c r="BOW115" s="183"/>
      <c r="BOX115" s="183"/>
      <c r="BOY115" s="183"/>
      <c r="BOZ115" s="183"/>
      <c r="BPA115" s="183"/>
      <c r="BPB115" s="183"/>
      <c r="BPC115" s="183"/>
      <c r="BPD115" s="183"/>
      <c r="BPE115" s="183"/>
      <c r="BPF115" s="183"/>
      <c r="BPG115" s="183"/>
      <c r="BPH115" s="183"/>
      <c r="BPI115" s="183"/>
      <c r="BPJ115" s="183"/>
      <c r="BPK115" s="183"/>
      <c r="BPL115" s="183"/>
      <c r="BPM115" s="183"/>
      <c r="BPN115" s="183"/>
      <c r="BPO115" s="183"/>
      <c r="BPP115" s="183"/>
      <c r="BPQ115" s="183"/>
      <c r="BPR115" s="183"/>
      <c r="BPS115" s="183"/>
      <c r="BPT115" s="183"/>
      <c r="BPU115" s="183"/>
      <c r="BPV115" s="183"/>
      <c r="BPW115" s="183"/>
      <c r="BPX115" s="183"/>
      <c r="BPY115" s="183"/>
      <c r="BPZ115" s="183"/>
      <c r="BQA115" s="183"/>
      <c r="BQB115" s="183"/>
      <c r="BQC115" s="183"/>
      <c r="BQD115" s="183"/>
      <c r="BQE115" s="183"/>
      <c r="BQF115" s="183"/>
      <c r="BQG115" s="183"/>
      <c r="BQH115" s="183"/>
      <c r="BQI115" s="183"/>
      <c r="BQJ115" s="183"/>
      <c r="BQK115" s="183"/>
      <c r="BQL115" s="183"/>
      <c r="BQM115" s="183"/>
      <c r="BQN115" s="183"/>
      <c r="BQO115" s="183"/>
      <c r="BQP115" s="183"/>
      <c r="BQQ115" s="183"/>
      <c r="BQR115" s="183"/>
      <c r="BQS115" s="183"/>
      <c r="BQT115" s="183"/>
      <c r="BQU115" s="183"/>
      <c r="BQV115" s="183"/>
      <c r="BQW115" s="183"/>
      <c r="BQX115" s="183"/>
      <c r="BQY115" s="183"/>
      <c r="BQZ115" s="183"/>
      <c r="BRA115" s="183"/>
      <c r="BRB115" s="183"/>
      <c r="BRC115" s="183"/>
      <c r="BRD115" s="183"/>
      <c r="BRE115" s="183"/>
      <c r="BRF115" s="183"/>
      <c r="BRG115" s="183"/>
      <c r="BRH115" s="183"/>
      <c r="BRI115" s="183"/>
      <c r="BRJ115" s="183"/>
      <c r="BRK115" s="183"/>
      <c r="BRL115" s="183"/>
      <c r="BRM115" s="183"/>
      <c r="BRN115" s="183"/>
      <c r="BRO115" s="183"/>
      <c r="BRP115" s="183"/>
      <c r="BRQ115" s="183"/>
      <c r="BRR115" s="183"/>
      <c r="BRS115" s="183"/>
      <c r="BRT115" s="183"/>
      <c r="BRU115" s="183"/>
      <c r="BRV115" s="183"/>
      <c r="BRW115" s="183"/>
      <c r="BRX115" s="183"/>
      <c r="BRY115" s="183"/>
      <c r="BRZ115" s="183"/>
      <c r="BSA115" s="183"/>
      <c r="BSB115" s="183"/>
      <c r="BSC115" s="183"/>
      <c r="BSD115" s="183"/>
      <c r="BSE115" s="183"/>
      <c r="BSF115" s="183"/>
      <c r="BSG115" s="183"/>
      <c r="BSH115" s="183"/>
      <c r="BSI115" s="183"/>
      <c r="BSJ115" s="183"/>
      <c r="BSK115" s="183"/>
      <c r="BSL115" s="183"/>
      <c r="BSM115" s="183"/>
      <c r="BSN115" s="183"/>
      <c r="BSO115" s="183"/>
      <c r="BSP115" s="183"/>
      <c r="BSQ115" s="183"/>
      <c r="BSR115" s="183"/>
      <c r="BSS115" s="183"/>
      <c r="BST115" s="183"/>
      <c r="BSU115" s="183"/>
      <c r="BSV115" s="183"/>
      <c r="BSW115" s="183"/>
      <c r="BSX115" s="183"/>
      <c r="BSY115" s="183"/>
      <c r="BSZ115" s="183"/>
      <c r="BTA115" s="183"/>
      <c r="BTB115" s="183"/>
      <c r="BTC115" s="183"/>
      <c r="BTD115" s="183"/>
      <c r="BTE115" s="183"/>
      <c r="BTF115" s="183"/>
      <c r="BTG115" s="183"/>
      <c r="BTH115" s="183"/>
      <c r="BTI115" s="183"/>
      <c r="BTJ115" s="183"/>
      <c r="BTK115" s="183"/>
      <c r="BTL115" s="183"/>
      <c r="BTM115" s="183"/>
      <c r="BTN115" s="183"/>
      <c r="BTO115" s="183"/>
      <c r="BTP115" s="183"/>
      <c r="BTQ115" s="183"/>
      <c r="BTR115" s="183"/>
      <c r="BTS115" s="183"/>
      <c r="BTT115" s="183"/>
      <c r="BTU115" s="183"/>
      <c r="BTV115" s="183"/>
      <c r="BTW115" s="183"/>
      <c r="BTX115" s="183"/>
      <c r="BTY115" s="183"/>
      <c r="BTZ115" s="183"/>
      <c r="BUA115" s="183"/>
      <c r="BUB115" s="183"/>
      <c r="BUC115" s="183"/>
      <c r="BUD115" s="183"/>
      <c r="BUE115" s="183"/>
      <c r="BUF115" s="183"/>
      <c r="BUG115" s="183"/>
      <c r="BUH115" s="183"/>
      <c r="BUI115" s="183"/>
      <c r="BUJ115" s="183"/>
      <c r="BUK115" s="183"/>
      <c r="BUL115" s="183"/>
      <c r="BUM115" s="183"/>
      <c r="BUN115" s="183"/>
      <c r="BUO115" s="183"/>
      <c r="BUP115" s="183"/>
      <c r="BUQ115" s="183"/>
      <c r="BUR115" s="183"/>
      <c r="BUS115" s="183"/>
      <c r="BUT115" s="183"/>
      <c r="BUU115" s="183"/>
      <c r="BUV115" s="183"/>
      <c r="BUW115" s="183"/>
      <c r="BUX115" s="183"/>
      <c r="BUY115" s="183"/>
      <c r="BUZ115" s="183"/>
      <c r="BVA115" s="183"/>
      <c r="BVB115" s="183"/>
      <c r="BVC115" s="183"/>
      <c r="BVD115" s="183"/>
      <c r="BVE115" s="183"/>
      <c r="BVF115" s="183"/>
      <c r="BVG115" s="183"/>
      <c r="BVH115" s="183"/>
      <c r="BVI115" s="183"/>
      <c r="BVJ115" s="183"/>
      <c r="BVK115" s="183"/>
      <c r="BVL115" s="183"/>
      <c r="BVM115" s="183"/>
      <c r="BVN115" s="183"/>
      <c r="BVO115" s="183"/>
      <c r="BVP115" s="183"/>
      <c r="BVQ115" s="183"/>
      <c r="BVR115" s="183"/>
      <c r="BVS115" s="183"/>
      <c r="BVT115" s="183"/>
      <c r="BVU115" s="183"/>
      <c r="BVV115" s="183"/>
      <c r="BVW115" s="183"/>
      <c r="BVX115" s="183"/>
      <c r="BVY115" s="183"/>
      <c r="BVZ115" s="183"/>
      <c r="BWA115" s="183"/>
      <c r="BWB115" s="183"/>
      <c r="BWC115" s="183"/>
      <c r="BWD115" s="183"/>
      <c r="BWE115" s="183"/>
      <c r="BWF115" s="183"/>
      <c r="BWG115" s="183"/>
      <c r="BWH115" s="183"/>
      <c r="BWI115" s="183"/>
      <c r="BWJ115" s="183"/>
      <c r="BWK115" s="183"/>
      <c r="BWL115" s="183"/>
      <c r="BWM115" s="183"/>
      <c r="BWN115" s="183"/>
      <c r="BWO115" s="183"/>
      <c r="BWP115" s="183"/>
      <c r="BWQ115" s="183"/>
      <c r="BWR115" s="183"/>
      <c r="BWS115" s="183"/>
      <c r="BWT115" s="183"/>
      <c r="BWU115" s="183"/>
      <c r="BWV115" s="183"/>
      <c r="BWW115" s="183"/>
      <c r="BWX115" s="183"/>
      <c r="BWY115" s="183"/>
      <c r="BWZ115" s="183"/>
      <c r="BXA115" s="183"/>
      <c r="BXB115" s="183"/>
      <c r="BXC115" s="183"/>
      <c r="BXD115" s="183"/>
      <c r="BXE115" s="183"/>
      <c r="BXF115" s="183"/>
      <c r="BXG115" s="183"/>
      <c r="BXH115" s="183"/>
      <c r="BXI115" s="183"/>
      <c r="BXJ115" s="183"/>
      <c r="BXK115" s="183"/>
      <c r="BXL115" s="183"/>
      <c r="BXM115" s="183"/>
      <c r="BXN115" s="183"/>
      <c r="BXO115" s="183"/>
      <c r="BXP115" s="183"/>
      <c r="BXQ115" s="183"/>
      <c r="BXR115" s="183"/>
      <c r="BXS115" s="183"/>
      <c r="BXT115" s="183"/>
      <c r="BXU115" s="183"/>
      <c r="BXV115" s="183"/>
      <c r="BXW115" s="183"/>
      <c r="BXX115" s="183"/>
      <c r="BXY115" s="183"/>
      <c r="BXZ115" s="183"/>
      <c r="BYA115" s="183"/>
      <c r="BYB115" s="183"/>
      <c r="BYC115" s="183"/>
      <c r="BYD115" s="183"/>
      <c r="BYE115" s="183"/>
      <c r="BYF115" s="183"/>
      <c r="BYG115" s="183"/>
      <c r="BYH115" s="183"/>
      <c r="BYI115" s="183"/>
      <c r="BYJ115" s="183"/>
      <c r="BYK115" s="183"/>
      <c r="BYL115" s="183"/>
      <c r="BYM115" s="183"/>
      <c r="BYN115" s="183"/>
      <c r="BYO115" s="183"/>
      <c r="BYP115" s="183"/>
      <c r="BYQ115" s="183"/>
      <c r="BYR115" s="183"/>
      <c r="BYS115" s="183"/>
      <c r="BYT115" s="183"/>
      <c r="BYU115" s="183"/>
      <c r="BYV115" s="183"/>
      <c r="BYW115" s="183"/>
      <c r="BYX115" s="183"/>
      <c r="BYY115" s="183"/>
      <c r="BYZ115" s="183"/>
      <c r="BZA115" s="183"/>
      <c r="BZB115" s="183"/>
      <c r="BZC115" s="183"/>
      <c r="BZD115" s="183"/>
      <c r="BZE115" s="183"/>
      <c r="BZF115" s="183"/>
      <c r="BZG115" s="183"/>
      <c r="BZH115" s="183"/>
      <c r="BZI115" s="183"/>
      <c r="BZJ115" s="183"/>
      <c r="BZK115" s="183"/>
      <c r="BZL115" s="183"/>
      <c r="BZM115" s="183"/>
      <c r="BZN115" s="183"/>
      <c r="BZO115" s="183"/>
      <c r="BZP115" s="183"/>
      <c r="BZQ115" s="183"/>
      <c r="BZR115" s="183"/>
      <c r="BZS115" s="183"/>
      <c r="BZT115" s="183"/>
      <c r="BZU115" s="183"/>
      <c r="BZV115" s="183"/>
      <c r="BZW115" s="183"/>
      <c r="BZX115" s="183"/>
      <c r="BZY115" s="183"/>
      <c r="BZZ115" s="183"/>
      <c r="CAA115" s="183"/>
      <c r="CAB115" s="183"/>
      <c r="CAC115" s="183"/>
      <c r="CAD115" s="183"/>
      <c r="CAE115" s="183"/>
      <c r="CAF115" s="183"/>
      <c r="CAG115" s="183"/>
      <c r="CAH115" s="183"/>
      <c r="CAI115" s="183"/>
      <c r="CAJ115" s="183"/>
      <c r="CAK115" s="183"/>
      <c r="CAL115" s="183"/>
      <c r="CAM115" s="183"/>
      <c r="CAN115" s="183"/>
      <c r="CAO115" s="183"/>
      <c r="CAP115" s="183"/>
      <c r="CAQ115" s="183"/>
      <c r="CAR115" s="183"/>
      <c r="CAS115" s="183"/>
      <c r="CAT115" s="183"/>
      <c r="CAU115" s="183"/>
      <c r="CAV115" s="183"/>
      <c r="CAW115" s="183"/>
      <c r="CAX115" s="183"/>
      <c r="CAY115" s="183"/>
      <c r="CAZ115" s="183"/>
      <c r="CBA115" s="183"/>
      <c r="CBB115" s="183"/>
      <c r="CBC115" s="183"/>
      <c r="CBD115" s="183"/>
      <c r="CBE115" s="183"/>
      <c r="CBF115" s="183"/>
      <c r="CBG115" s="183"/>
      <c r="CBH115" s="183"/>
      <c r="CBI115" s="183"/>
      <c r="CBJ115" s="183"/>
      <c r="CBK115" s="183"/>
      <c r="CBL115" s="183"/>
      <c r="CBM115" s="183"/>
      <c r="CBN115" s="183"/>
      <c r="CBO115" s="183"/>
      <c r="CBP115" s="183"/>
      <c r="CBQ115" s="183"/>
      <c r="CBR115" s="183"/>
      <c r="CBS115" s="183"/>
      <c r="CBT115" s="183"/>
      <c r="CBU115" s="183"/>
      <c r="CBV115" s="183"/>
      <c r="CBW115" s="183"/>
      <c r="CBX115" s="183"/>
      <c r="CBY115" s="183"/>
      <c r="CBZ115" s="183"/>
      <c r="CCA115" s="183"/>
      <c r="CCB115" s="183"/>
      <c r="CCC115" s="183"/>
      <c r="CCD115" s="183"/>
      <c r="CCE115" s="183"/>
      <c r="CCF115" s="183"/>
      <c r="CCG115" s="183"/>
      <c r="CCH115" s="183"/>
      <c r="CCI115" s="183"/>
      <c r="CCJ115" s="183"/>
      <c r="CCK115" s="183"/>
      <c r="CCL115" s="183"/>
      <c r="CCM115" s="183"/>
      <c r="CCN115" s="183"/>
      <c r="CCO115" s="183"/>
      <c r="CCP115" s="183"/>
      <c r="CCQ115" s="183"/>
      <c r="CCR115" s="183"/>
      <c r="CCS115" s="183"/>
      <c r="CCT115" s="183"/>
      <c r="CCU115" s="183"/>
      <c r="CCV115" s="183"/>
      <c r="CCW115" s="183"/>
      <c r="CCX115" s="183"/>
      <c r="CCY115" s="183"/>
      <c r="CCZ115" s="183"/>
      <c r="CDA115" s="183"/>
      <c r="CDB115" s="183"/>
      <c r="CDC115" s="183"/>
      <c r="CDD115" s="183"/>
      <c r="CDE115" s="183"/>
      <c r="CDF115" s="183"/>
      <c r="CDG115" s="183"/>
      <c r="CDH115" s="183"/>
      <c r="CDI115" s="183"/>
      <c r="CDJ115" s="183"/>
      <c r="CDK115" s="183"/>
      <c r="CDL115" s="183"/>
      <c r="CDM115" s="183"/>
      <c r="CDN115" s="183"/>
      <c r="CDO115" s="183"/>
      <c r="CDP115" s="183"/>
      <c r="CDQ115" s="183"/>
      <c r="CDR115" s="183"/>
      <c r="CDS115" s="183"/>
      <c r="CDT115" s="183"/>
      <c r="CDU115" s="183"/>
      <c r="CDV115" s="183"/>
      <c r="CDW115" s="183"/>
      <c r="CDX115" s="183"/>
      <c r="CDY115" s="183"/>
      <c r="CDZ115" s="183"/>
      <c r="CEA115" s="183"/>
      <c r="CEB115" s="183"/>
      <c r="CEC115" s="183"/>
      <c r="CED115" s="183"/>
      <c r="CEE115" s="183"/>
      <c r="CEF115" s="183"/>
      <c r="CEG115" s="183"/>
      <c r="CEH115" s="183"/>
      <c r="CEI115" s="183"/>
      <c r="CEJ115" s="183"/>
      <c r="CEK115" s="183"/>
      <c r="CEL115" s="183"/>
      <c r="CEM115" s="183"/>
      <c r="CEN115" s="183"/>
      <c r="CEO115" s="183"/>
      <c r="CEP115" s="183"/>
      <c r="CEQ115" s="183"/>
      <c r="CER115" s="183"/>
      <c r="CES115" s="183"/>
      <c r="CET115" s="183"/>
      <c r="CEU115" s="183"/>
      <c r="CEV115" s="183"/>
      <c r="CEW115" s="183"/>
      <c r="CEX115" s="183"/>
      <c r="CEY115" s="183"/>
      <c r="CEZ115" s="183"/>
      <c r="CFA115" s="183"/>
      <c r="CFB115" s="183"/>
      <c r="CFC115" s="183"/>
      <c r="CFD115" s="183"/>
      <c r="CFE115" s="183"/>
      <c r="CFF115" s="183"/>
      <c r="CFG115" s="183"/>
      <c r="CFH115" s="183"/>
      <c r="CFI115" s="183"/>
      <c r="CFJ115" s="183"/>
      <c r="CFK115" s="183"/>
      <c r="CFL115" s="183"/>
      <c r="CFM115" s="183"/>
      <c r="CFN115" s="183"/>
      <c r="CFO115" s="183"/>
      <c r="CFP115" s="183"/>
      <c r="CFQ115" s="183"/>
      <c r="CFR115" s="183"/>
      <c r="CFS115" s="183"/>
      <c r="CFT115" s="183"/>
      <c r="CFU115" s="183"/>
      <c r="CFV115" s="183"/>
      <c r="CFW115" s="183"/>
      <c r="CFX115" s="183"/>
      <c r="CFY115" s="183"/>
      <c r="CFZ115" s="183"/>
      <c r="CGA115" s="183"/>
      <c r="CGB115" s="183"/>
      <c r="CGC115" s="183"/>
      <c r="CGD115" s="183"/>
      <c r="CGE115" s="183"/>
      <c r="CGF115" s="183"/>
      <c r="CGG115" s="183"/>
      <c r="CGH115" s="183"/>
      <c r="CGI115" s="183"/>
      <c r="CGJ115" s="183"/>
      <c r="CGK115" s="183"/>
      <c r="CGL115" s="183"/>
      <c r="CGM115" s="183"/>
      <c r="CGN115" s="183"/>
      <c r="CGO115" s="183"/>
      <c r="CGP115" s="183"/>
      <c r="CGQ115" s="183"/>
      <c r="CGR115" s="183"/>
      <c r="CGS115" s="183"/>
      <c r="CGT115" s="183"/>
      <c r="CGU115" s="183"/>
      <c r="CGV115" s="183"/>
      <c r="CGW115" s="183"/>
      <c r="CGX115" s="183"/>
      <c r="CGY115" s="183"/>
      <c r="CGZ115" s="183"/>
      <c r="CHA115" s="183"/>
      <c r="CHB115" s="183"/>
      <c r="CHC115" s="183"/>
      <c r="CHD115" s="183"/>
      <c r="CHE115" s="183"/>
      <c r="CHF115" s="183"/>
      <c r="CHG115" s="183"/>
      <c r="CHH115" s="183"/>
      <c r="CHI115" s="183"/>
      <c r="CHJ115" s="183"/>
      <c r="CHK115" s="183"/>
      <c r="CHL115" s="183"/>
      <c r="CHM115" s="183"/>
      <c r="CHN115" s="183"/>
      <c r="CHO115" s="183"/>
      <c r="CHP115" s="183"/>
      <c r="CHQ115" s="183"/>
      <c r="CHR115" s="183"/>
      <c r="CHS115" s="183"/>
      <c r="CHT115" s="183"/>
      <c r="CHU115" s="183"/>
      <c r="CHV115" s="183"/>
      <c r="CHW115" s="183"/>
      <c r="CHX115" s="183"/>
      <c r="CHY115" s="183"/>
      <c r="CHZ115" s="183"/>
      <c r="CIA115" s="183"/>
      <c r="CIB115" s="183"/>
      <c r="CIC115" s="183"/>
      <c r="CID115" s="183"/>
      <c r="CIE115" s="183"/>
      <c r="CIF115" s="183"/>
      <c r="CIG115" s="183"/>
      <c r="CIH115" s="183"/>
      <c r="CII115" s="183"/>
      <c r="CIJ115" s="183"/>
      <c r="CIK115" s="183"/>
      <c r="CIL115" s="183"/>
      <c r="CIM115" s="183"/>
      <c r="CIN115" s="183"/>
      <c r="CIO115" s="183"/>
      <c r="CIP115" s="183"/>
      <c r="CIQ115" s="183"/>
      <c r="CIR115" s="183"/>
      <c r="CIS115" s="183"/>
      <c r="CIT115" s="183"/>
      <c r="CIU115" s="183"/>
      <c r="CIV115" s="183"/>
      <c r="CIW115" s="183"/>
      <c r="CIX115" s="183"/>
      <c r="CIY115" s="183"/>
      <c r="CIZ115" s="183"/>
      <c r="CJA115" s="183"/>
      <c r="CJB115" s="183"/>
      <c r="CJC115" s="183"/>
      <c r="CJD115" s="183"/>
      <c r="CJE115" s="183"/>
      <c r="CJF115" s="183"/>
      <c r="CJG115" s="183"/>
      <c r="CJH115" s="183"/>
      <c r="CJI115" s="183"/>
      <c r="CJJ115" s="183"/>
      <c r="CJK115" s="183"/>
      <c r="CJL115" s="183"/>
      <c r="CJM115" s="183"/>
      <c r="CJN115" s="183"/>
      <c r="CJO115" s="183"/>
      <c r="CJP115" s="183"/>
      <c r="CJQ115" s="183"/>
      <c r="CJR115" s="183"/>
      <c r="CJS115" s="183"/>
      <c r="CJT115" s="183"/>
      <c r="CJU115" s="183"/>
      <c r="CJV115" s="183"/>
      <c r="CJW115" s="183"/>
      <c r="CJX115" s="183"/>
      <c r="CJY115" s="183"/>
      <c r="CJZ115" s="183"/>
      <c r="CKA115" s="183"/>
      <c r="CKB115" s="183"/>
      <c r="CKC115" s="183"/>
      <c r="CKD115" s="183"/>
      <c r="CKE115" s="183"/>
      <c r="CKF115" s="183"/>
      <c r="CKG115" s="183"/>
      <c r="CKH115" s="183"/>
      <c r="CKI115" s="183"/>
      <c r="CKJ115" s="183"/>
      <c r="CKK115" s="183"/>
      <c r="CKL115" s="183"/>
      <c r="CKM115" s="183"/>
      <c r="CKN115" s="183"/>
      <c r="CKO115" s="183"/>
      <c r="CKP115" s="183"/>
      <c r="CKQ115" s="183"/>
      <c r="CKR115" s="183"/>
      <c r="CKS115" s="183"/>
      <c r="CKT115" s="183"/>
      <c r="CKU115" s="183"/>
      <c r="CKV115" s="183"/>
      <c r="CKW115" s="183"/>
      <c r="CKX115" s="183"/>
      <c r="CKY115" s="183"/>
      <c r="CKZ115" s="183"/>
      <c r="CLA115" s="183"/>
      <c r="CLB115" s="183"/>
      <c r="CLC115" s="183"/>
      <c r="CLD115" s="183"/>
      <c r="CLE115" s="183"/>
      <c r="CLF115" s="183"/>
      <c r="CLG115" s="183"/>
      <c r="CLH115" s="183"/>
      <c r="CLI115" s="183"/>
      <c r="CLJ115" s="183"/>
      <c r="CLK115" s="183"/>
      <c r="CLL115" s="183"/>
      <c r="CLM115" s="183"/>
      <c r="CLN115" s="183"/>
      <c r="CLO115" s="183"/>
      <c r="CLP115" s="183"/>
      <c r="CLQ115" s="183"/>
      <c r="CLR115" s="183"/>
      <c r="CLS115" s="183"/>
      <c r="CLT115" s="183"/>
      <c r="CLU115" s="183"/>
      <c r="CLV115" s="183"/>
      <c r="CLW115" s="183"/>
      <c r="CLX115" s="183"/>
      <c r="CLY115" s="183"/>
      <c r="CLZ115" s="183"/>
      <c r="CMA115" s="183"/>
      <c r="CMB115" s="183"/>
      <c r="CMC115" s="183"/>
      <c r="CMD115" s="183"/>
      <c r="CME115" s="183"/>
      <c r="CMF115" s="183"/>
      <c r="CMG115" s="183"/>
      <c r="CMH115" s="183"/>
      <c r="CMI115" s="183"/>
      <c r="CMJ115" s="183"/>
      <c r="CMK115" s="183"/>
      <c r="CML115" s="183"/>
      <c r="CMM115" s="183"/>
      <c r="CMN115" s="183"/>
      <c r="CMO115" s="183"/>
      <c r="CMP115" s="183"/>
      <c r="CMQ115" s="183"/>
      <c r="CMR115" s="183"/>
      <c r="CMS115" s="183"/>
      <c r="CMT115" s="183"/>
      <c r="CMU115" s="183"/>
      <c r="CMV115" s="183"/>
      <c r="CMW115" s="183"/>
      <c r="CMX115" s="183"/>
      <c r="CMY115" s="183"/>
      <c r="CMZ115" s="183"/>
      <c r="CNA115" s="183"/>
      <c r="CNB115" s="183"/>
      <c r="CNC115" s="183"/>
      <c r="CND115" s="183"/>
      <c r="CNE115" s="183"/>
      <c r="CNF115" s="183"/>
      <c r="CNG115" s="183"/>
      <c r="CNH115" s="183"/>
      <c r="CNI115" s="183"/>
      <c r="CNJ115" s="183"/>
      <c r="CNK115" s="183"/>
      <c r="CNL115" s="183"/>
      <c r="CNM115" s="183"/>
      <c r="CNN115" s="183"/>
      <c r="CNO115" s="183"/>
      <c r="CNP115" s="183"/>
      <c r="CNQ115" s="183"/>
      <c r="CNR115" s="183"/>
      <c r="CNS115" s="183"/>
      <c r="CNT115" s="183"/>
      <c r="CNU115" s="183"/>
      <c r="CNV115" s="183"/>
      <c r="CNW115" s="183"/>
      <c r="CNX115" s="183"/>
      <c r="CNY115" s="183"/>
      <c r="CNZ115" s="183"/>
      <c r="COA115" s="183"/>
      <c r="COB115" s="183"/>
      <c r="COC115" s="183"/>
      <c r="COD115" s="183"/>
      <c r="COE115" s="183"/>
      <c r="COF115" s="183"/>
      <c r="COG115" s="183"/>
      <c r="COH115" s="183"/>
      <c r="COI115" s="183"/>
      <c r="COJ115" s="183"/>
      <c r="COK115" s="183"/>
      <c r="COL115" s="183"/>
      <c r="COM115" s="183"/>
      <c r="CON115" s="183"/>
      <c r="COO115" s="183"/>
      <c r="COP115" s="183"/>
      <c r="COQ115" s="183"/>
      <c r="COR115" s="183"/>
      <c r="COS115" s="183"/>
      <c r="COT115" s="183"/>
      <c r="COU115" s="183"/>
      <c r="COV115" s="183"/>
      <c r="COW115" s="183"/>
      <c r="COX115" s="183"/>
    </row>
    <row r="116" spans="1:2442" s="296" customFormat="1" ht="18.95" customHeight="1">
      <c r="A116" s="284"/>
      <c r="B116" s="313"/>
      <c r="C116" s="286"/>
      <c r="D116" s="284"/>
      <c r="E116" s="287"/>
      <c r="F116" s="288"/>
      <c r="G116" s="288"/>
      <c r="H116" s="312"/>
      <c r="I116" s="291"/>
      <c r="K116" s="301"/>
      <c r="L116" s="301"/>
      <c r="M116" s="301"/>
      <c r="N116" s="275"/>
      <c r="O116" s="267"/>
      <c r="P116" s="268"/>
      <c r="Q116" s="269"/>
      <c r="R116" s="269"/>
      <c r="S116" s="267"/>
      <c r="T116" s="183"/>
      <c r="U116" s="183"/>
      <c r="V116" s="183"/>
      <c r="W116" s="183"/>
      <c r="X116" s="183"/>
      <c r="Y116" s="183"/>
      <c r="Z116" s="183"/>
      <c r="AA116" s="183"/>
      <c r="AB116" s="183"/>
      <c r="AC116" s="183"/>
      <c r="AD116" s="183"/>
      <c r="AE116" s="183"/>
      <c r="AF116" s="183"/>
      <c r="AG116" s="183"/>
      <c r="AH116" s="183"/>
      <c r="AI116" s="183"/>
      <c r="AJ116" s="183"/>
      <c r="AK116" s="183"/>
      <c r="AL116" s="183"/>
      <c r="AM116" s="183"/>
      <c r="AN116" s="183"/>
      <c r="AO116" s="183"/>
      <c r="AP116" s="183"/>
      <c r="AQ116" s="183"/>
      <c r="AR116" s="183"/>
      <c r="AS116" s="183"/>
      <c r="AT116" s="183"/>
      <c r="AU116" s="183"/>
      <c r="AV116" s="183"/>
      <c r="AW116" s="183"/>
      <c r="AX116" s="183"/>
      <c r="AY116" s="183"/>
      <c r="AZ116" s="183"/>
      <c r="BA116" s="183"/>
      <c r="BB116" s="183"/>
      <c r="BC116" s="183"/>
      <c r="BD116" s="183"/>
      <c r="BE116" s="183"/>
      <c r="BF116" s="183"/>
      <c r="BG116" s="183"/>
      <c r="BH116" s="183"/>
      <c r="BI116" s="183"/>
      <c r="BJ116" s="183"/>
      <c r="BK116" s="183"/>
      <c r="BL116" s="183"/>
      <c r="BM116" s="183"/>
      <c r="BN116" s="183"/>
      <c r="BO116" s="183"/>
      <c r="BP116" s="183"/>
      <c r="BQ116" s="183"/>
      <c r="BR116" s="183"/>
      <c r="BS116" s="183"/>
      <c r="BT116" s="183"/>
      <c r="BU116" s="183"/>
      <c r="BV116" s="183"/>
      <c r="BW116" s="183"/>
      <c r="BX116" s="183"/>
      <c r="BY116" s="183"/>
      <c r="BZ116" s="183"/>
      <c r="CA116" s="183"/>
      <c r="CB116" s="183"/>
      <c r="CC116" s="183"/>
      <c r="CD116" s="183"/>
      <c r="CE116" s="183"/>
      <c r="CF116" s="183"/>
      <c r="CG116" s="183"/>
      <c r="CH116" s="183"/>
      <c r="CI116" s="183"/>
      <c r="CJ116" s="183"/>
      <c r="CK116" s="183"/>
      <c r="CL116" s="183"/>
      <c r="CM116" s="183"/>
      <c r="CN116" s="183"/>
      <c r="CO116" s="183"/>
      <c r="CP116" s="183"/>
      <c r="CQ116" s="183"/>
      <c r="CR116" s="183"/>
      <c r="CS116" s="183"/>
      <c r="CT116" s="183"/>
      <c r="CU116" s="183"/>
      <c r="CV116" s="183"/>
      <c r="CW116" s="183"/>
      <c r="CX116" s="183"/>
      <c r="CY116" s="183"/>
      <c r="CZ116" s="183"/>
      <c r="DA116" s="183"/>
      <c r="DB116" s="183"/>
      <c r="DC116" s="183"/>
      <c r="DD116" s="183"/>
      <c r="DE116" s="183"/>
      <c r="DF116" s="183"/>
      <c r="DG116" s="183"/>
      <c r="DH116" s="183"/>
      <c r="DI116" s="183"/>
      <c r="DJ116" s="183"/>
      <c r="DK116" s="183"/>
      <c r="DL116" s="183"/>
      <c r="DM116" s="183"/>
      <c r="DN116" s="183"/>
      <c r="DO116" s="183"/>
      <c r="DP116" s="183"/>
      <c r="DQ116" s="183"/>
      <c r="DR116" s="183"/>
      <c r="DS116" s="183"/>
      <c r="DT116" s="183"/>
      <c r="DU116" s="183"/>
      <c r="DV116" s="183"/>
      <c r="DW116" s="183"/>
      <c r="DX116" s="183"/>
      <c r="DY116" s="183"/>
      <c r="DZ116" s="183"/>
      <c r="EA116" s="183"/>
      <c r="EB116" s="183"/>
      <c r="EC116" s="183"/>
      <c r="ED116" s="183"/>
      <c r="EE116" s="183"/>
      <c r="EF116" s="183"/>
      <c r="EG116" s="183"/>
      <c r="EH116" s="183"/>
      <c r="EI116" s="183"/>
      <c r="EJ116" s="183"/>
      <c r="EK116" s="183"/>
      <c r="EL116" s="183"/>
      <c r="EM116" s="183"/>
      <c r="EN116" s="183"/>
      <c r="EO116" s="183"/>
      <c r="EP116" s="183"/>
      <c r="EQ116" s="183"/>
      <c r="ER116" s="183"/>
      <c r="ES116" s="183"/>
      <c r="ET116" s="183"/>
      <c r="EU116" s="183"/>
      <c r="EV116" s="183"/>
      <c r="EW116" s="183"/>
      <c r="EX116" s="183"/>
      <c r="EY116" s="183"/>
      <c r="EZ116" s="183"/>
      <c r="FA116" s="183"/>
      <c r="FB116" s="183"/>
      <c r="FC116" s="183"/>
      <c r="FD116" s="183"/>
      <c r="FE116" s="183"/>
      <c r="FF116" s="183"/>
      <c r="FG116" s="183"/>
      <c r="FH116" s="183"/>
      <c r="FI116" s="183"/>
      <c r="FJ116" s="183"/>
      <c r="FK116" s="183"/>
      <c r="FL116" s="183"/>
      <c r="FM116" s="183"/>
      <c r="FN116" s="183"/>
      <c r="FO116" s="183"/>
      <c r="FP116" s="183"/>
      <c r="FQ116" s="183"/>
      <c r="FR116" s="183"/>
      <c r="FS116" s="183"/>
      <c r="FT116" s="183"/>
      <c r="FU116" s="183"/>
      <c r="FV116" s="183"/>
      <c r="FW116" s="183"/>
      <c r="FX116" s="183"/>
      <c r="FY116" s="183"/>
      <c r="FZ116" s="183"/>
      <c r="GA116" s="183"/>
      <c r="GB116" s="183"/>
      <c r="GC116" s="183"/>
      <c r="GD116" s="183"/>
      <c r="GE116" s="183"/>
      <c r="GF116" s="183"/>
      <c r="GG116" s="183"/>
      <c r="GH116" s="183"/>
      <c r="GI116" s="183"/>
      <c r="GJ116" s="183"/>
      <c r="GK116" s="183"/>
      <c r="GL116" s="183"/>
      <c r="GM116" s="183"/>
      <c r="GN116" s="183"/>
      <c r="GO116" s="183"/>
      <c r="GP116" s="183"/>
      <c r="GQ116" s="183"/>
      <c r="GR116" s="183"/>
      <c r="GS116" s="183"/>
      <c r="GT116" s="183"/>
      <c r="GU116" s="183"/>
      <c r="GV116" s="183"/>
      <c r="GW116" s="183"/>
      <c r="GX116" s="183"/>
      <c r="GY116" s="183"/>
      <c r="GZ116" s="183"/>
      <c r="HA116" s="183"/>
      <c r="HB116" s="183"/>
      <c r="HC116" s="183"/>
      <c r="HD116" s="183"/>
      <c r="HE116" s="183"/>
      <c r="HF116" s="183"/>
      <c r="HG116" s="183"/>
      <c r="HH116" s="183"/>
      <c r="HI116" s="183"/>
      <c r="HJ116" s="183"/>
      <c r="HK116" s="183"/>
      <c r="HL116" s="183"/>
      <c r="HM116" s="183"/>
      <c r="HN116" s="183"/>
      <c r="HO116" s="183"/>
      <c r="HP116" s="183"/>
      <c r="HQ116" s="183"/>
      <c r="HR116" s="183"/>
      <c r="HS116" s="183"/>
      <c r="HT116" s="183"/>
      <c r="HU116" s="183"/>
      <c r="HV116" s="183"/>
      <c r="HW116" s="183"/>
      <c r="HX116" s="183"/>
      <c r="HY116" s="183"/>
      <c r="HZ116" s="183"/>
      <c r="IA116" s="183"/>
      <c r="IB116" s="183"/>
      <c r="IC116" s="183"/>
      <c r="ID116" s="183"/>
      <c r="IE116" s="183"/>
      <c r="IF116" s="183"/>
      <c r="IG116" s="183"/>
      <c r="IH116" s="183"/>
      <c r="II116" s="183"/>
      <c r="IJ116" s="183"/>
      <c r="IK116" s="183"/>
      <c r="IL116" s="183"/>
      <c r="IM116" s="183"/>
      <c r="IN116" s="183"/>
      <c r="IO116" s="183"/>
      <c r="IP116" s="183"/>
      <c r="IQ116" s="183"/>
      <c r="IR116" s="183"/>
      <c r="IS116" s="183"/>
      <c r="IT116" s="183"/>
      <c r="IU116" s="183"/>
      <c r="IV116" s="183"/>
      <c r="IW116" s="183"/>
      <c r="IX116" s="183"/>
      <c r="IY116" s="183"/>
      <c r="IZ116" s="183"/>
      <c r="JA116" s="183"/>
      <c r="JB116" s="183"/>
      <c r="JC116" s="183"/>
      <c r="JD116" s="183"/>
      <c r="JE116" s="183"/>
      <c r="JF116" s="183"/>
      <c r="JG116" s="183"/>
      <c r="JH116" s="183"/>
      <c r="JI116" s="183"/>
      <c r="JJ116" s="183"/>
      <c r="JK116" s="183"/>
      <c r="JL116" s="183"/>
      <c r="JM116" s="183"/>
      <c r="JN116" s="183"/>
      <c r="JO116" s="183"/>
      <c r="JP116" s="183"/>
      <c r="JQ116" s="183"/>
      <c r="JR116" s="183"/>
      <c r="JS116" s="183"/>
      <c r="JT116" s="183"/>
      <c r="JU116" s="183"/>
      <c r="JV116" s="183"/>
      <c r="JW116" s="183"/>
      <c r="JX116" s="183"/>
      <c r="JY116" s="183"/>
      <c r="JZ116" s="183"/>
      <c r="KA116" s="183"/>
      <c r="KB116" s="183"/>
      <c r="KC116" s="183"/>
      <c r="KD116" s="183"/>
      <c r="KE116" s="183"/>
      <c r="KF116" s="183"/>
      <c r="KG116" s="183"/>
      <c r="KH116" s="183"/>
      <c r="KI116" s="183"/>
      <c r="KJ116" s="183"/>
      <c r="KK116" s="183"/>
      <c r="KL116" s="183"/>
      <c r="KM116" s="183"/>
      <c r="KN116" s="183"/>
      <c r="KO116" s="183"/>
      <c r="KP116" s="183"/>
      <c r="KQ116" s="183"/>
      <c r="KR116" s="183"/>
      <c r="KS116" s="183"/>
      <c r="KT116" s="183"/>
      <c r="KU116" s="183"/>
      <c r="KV116" s="183"/>
      <c r="KW116" s="183"/>
      <c r="KX116" s="183"/>
      <c r="KY116" s="183"/>
      <c r="KZ116" s="183"/>
      <c r="LA116" s="183"/>
      <c r="LB116" s="183"/>
      <c r="LC116" s="183"/>
      <c r="LD116" s="183"/>
      <c r="LE116" s="183"/>
      <c r="LF116" s="183"/>
      <c r="LG116" s="183"/>
      <c r="LH116" s="183"/>
      <c r="LI116" s="183"/>
      <c r="LJ116" s="183"/>
      <c r="LK116" s="183"/>
      <c r="LL116" s="183"/>
      <c r="LM116" s="183"/>
      <c r="LN116" s="183"/>
      <c r="LO116" s="183"/>
      <c r="LP116" s="183"/>
      <c r="LQ116" s="183"/>
      <c r="LR116" s="183"/>
      <c r="LS116" s="183"/>
      <c r="LT116" s="183"/>
      <c r="LU116" s="183"/>
      <c r="LV116" s="183"/>
      <c r="LW116" s="183"/>
      <c r="LX116" s="183"/>
      <c r="LY116" s="183"/>
      <c r="LZ116" s="183"/>
      <c r="MA116" s="183"/>
      <c r="MB116" s="183"/>
      <c r="MC116" s="183"/>
      <c r="MD116" s="183"/>
      <c r="ME116" s="183"/>
      <c r="MF116" s="183"/>
      <c r="MG116" s="183"/>
      <c r="MH116" s="183"/>
      <c r="MI116" s="183"/>
      <c r="MJ116" s="183"/>
      <c r="MK116" s="183"/>
      <c r="ML116" s="183"/>
      <c r="MM116" s="183"/>
      <c r="MN116" s="183"/>
      <c r="MO116" s="183"/>
      <c r="MP116" s="183"/>
      <c r="MQ116" s="183"/>
      <c r="MR116" s="183"/>
      <c r="MS116" s="183"/>
      <c r="MT116" s="183"/>
      <c r="MU116" s="183"/>
      <c r="MV116" s="183"/>
      <c r="MW116" s="183"/>
      <c r="MX116" s="183"/>
      <c r="MY116" s="183"/>
      <c r="MZ116" s="183"/>
      <c r="NA116" s="183"/>
      <c r="NB116" s="183"/>
      <c r="NC116" s="183"/>
      <c r="ND116" s="183"/>
      <c r="NE116" s="183"/>
      <c r="NF116" s="183"/>
      <c r="NG116" s="183"/>
      <c r="NH116" s="183"/>
      <c r="NI116" s="183"/>
      <c r="NJ116" s="183"/>
      <c r="NK116" s="183"/>
      <c r="NL116" s="183"/>
      <c r="NM116" s="183"/>
      <c r="NN116" s="183"/>
      <c r="NO116" s="183"/>
      <c r="NP116" s="183"/>
      <c r="NQ116" s="183"/>
      <c r="NR116" s="183"/>
      <c r="NS116" s="183"/>
      <c r="NT116" s="183"/>
      <c r="NU116" s="183"/>
      <c r="NV116" s="183"/>
      <c r="NW116" s="183"/>
      <c r="NX116" s="183"/>
      <c r="NY116" s="183"/>
      <c r="NZ116" s="183"/>
      <c r="OA116" s="183"/>
      <c r="OB116" s="183"/>
      <c r="OC116" s="183"/>
      <c r="OD116" s="183"/>
      <c r="OE116" s="183"/>
      <c r="OF116" s="183"/>
      <c r="OG116" s="183"/>
      <c r="OH116" s="183"/>
      <c r="OI116" s="183"/>
      <c r="OJ116" s="183"/>
      <c r="OK116" s="183"/>
      <c r="OL116" s="183"/>
      <c r="OM116" s="183"/>
      <c r="ON116" s="183"/>
      <c r="OO116" s="183"/>
      <c r="OP116" s="183"/>
      <c r="OQ116" s="183"/>
      <c r="OR116" s="183"/>
      <c r="OS116" s="183"/>
      <c r="OT116" s="183"/>
      <c r="OU116" s="183"/>
      <c r="OV116" s="183"/>
      <c r="OW116" s="183"/>
      <c r="OX116" s="183"/>
      <c r="OY116" s="183"/>
      <c r="OZ116" s="183"/>
      <c r="PA116" s="183"/>
      <c r="PB116" s="183"/>
      <c r="PC116" s="183"/>
      <c r="PD116" s="183"/>
      <c r="PE116" s="183"/>
      <c r="PF116" s="183"/>
      <c r="PG116" s="183"/>
      <c r="PH116" s="183"/>
      <c r="PI116" s="183"/>
      <c r="PJ116" s="183"/>
      <c r="PK116" s="183"/>
      <c r="PL116" s="183"/>
      <c r="PM116" s="183"/>
      <c r="PN116" s="183"/>
      <c r="PO116" s="183"/>
      <c r="PP116" s="183"/>
      <c r="PQ116" s="183"/>
      <c r="PR116" s="183"/>
      <c r="PS116" s="183"/>
      <c r="PT116" s="183"/>
      <c r="PU116" s="183"/>
      <c r="PV116" s="183"/>
      <c r="PW116" s="183"/>
      <c r="PX116" s="183"/>
      <c r="PY116" s="183"/>
      <c r="PZ116" s="183"/>
      <c r="QA116" s="183"/>
      <c r="QB116" s="183"/>
      <c r="QC116" s="183"/>
      <c r="QD116" s="183"/>
      <c r="QE116" s="183"/>
      <c r="QF116" s="183"/>
      <c r="QG116" s="183"/>
      <c r="QH116" s="183"/>
      <c r="QI116" s="183"/>
      <c r="QJ116" s="183"/>
      <c r="QK116" s="183"/>
      <c r="QL116" s="183"/>
      <c r="QM116" s="183"/>
      <c r="QN116" s="183"/>
      <c r="QO116" s="183"/>
      <c r="QP116" s="183"/>
      <c r="QQ116" s="183"/>
      <c r="QR116" s="183"/>
      <c r="QS116" s="183"/>
      <c r="QT116" s="183"/>
      <c r="QU116" s="183"/>
      <c r="QV116" s="183"/>
      <c r="QW116" s="183"/>
      <c r="QX116" s="183"/>
      <c r="QY116" s="183"/>
      <c r="QZ116" s="183"/>
      <c r="RA116" s="183"/>
      <c r="RB116" s="183"/>
      <c r="RC116" s="183"/>
      <c r="RD116" s="183"/>
      <c r="RE116" s="183"/>
      <c r="RF116" s="183"/>
      <c r="RG116" s="183"/>
      <c r="RH116" s="183"/>
      <c r="RI116" s="183"/>
      <c r="RJ116" s="183"/>
      <c r="RK116" s="183"/>
      <c r="RL116" s="183"/>
      <c r="RM116" s="183"/>
      <c r="RN116" s="183"/>
      <c r="RO116" s="183"/>
      <c r="RP116" s="183"/>
      <c r="RQ116" s="183"/>
      <c r="RR116" s="183"/>
      <c r="RS116" s="183"/>
      <c r="RT116" s="183"/>
      <c r="RU116" s="183"/>
      <c r="RV116" s="183"/>
      <c r="RW116" s="183"/>
      <c r="RX116" s="183"/>
      <c r="RY116" s="183"/>
      <c r="RZ116" s="183"/>
      <c r="SA116" s="183"/>
      <c r="SB116" s="183"/>
      <c r="SC116" s="183"/>
      <c r="SD116" s="183"/>
      <c r="SE116" s="183"/>
      <c r="SF116" s="183"/>
      <c r="SG116" s="183"/>
      <c r="SH116" s="183"/>
      <c r="SI116" s="183"/>
      <c r="SJ116" s="183"/>
      <c r="SK116" s="183"/>
      <c r="SL116" s="183"/>
      <c r="SM116" s="183"/>
      <c r="SN116" s="183"/>
      <c r="SO116" s="183"/>
      <c r="SP116" s="183"/>
      <c r="SQ116" s="183"/>
      <c r="SR116" s="183"/>
      <c r="SS116" s="183"/>
      <c r="ST116" s="183"/>
      <c r="SU116" s="183"/>
      <c r="SV116" s="183"/>
      <c r="SW116" s="183"/>
      <c r="SX116" s="183"/>
      <c r="SY116" s="183"/>
      <c r="SZ116" s="183"/>
      <c r="TA116" s="183"/>
      <c r="TB116" s="183"/>
      <c r="TC116" s="183"/>
      <c r="TD116" s="183"/>
      <c r="TE116" s="183"/>
      <c r="TF116" s="183"/>
      <c r="TG116" s="183"/>
      <c r="TH116" s="183"/>
      <c r="TI116" s="183"/>
      <c r="TJ116" s="183"/>
      <c r="TK116" s="183"/>
      <c r="TL116" s="183"/>
      <c r="TM116" s="183"/>
      <c r="TN116" s="183"/>
      <c r="TO116" s="183"/>
      <c r="TP116" s="183"/>
      <c r="TQ116" s="183"/>
      <c r="TR116" s="183"/>
      <c r="TS116" s="183"/>
      <c r="TT116" s="183"/>
      <c r="TU116" s="183"/>
      <c r="TV116" s="183"/>
      <c r="TW116" s="183"/>
      <c r="TX116" s="183"/>
      <c r="TY116" s="183"/>
      <c r="TZ116" s="183"/>
      <c r="UA116" s="183"/>
      <c r="UB116" s="183"/>
      <c r="UC116" s="183"/>
      <c r="UD116" s="183"/>
      <c r="UE116" s="183"/>
      <c r="UF116" s="183"/>
      <c r="UG116" s="183"/>
      <c r="UH116" s="183"/>
      <c r="UI116" s="183"/>
      <c r="UJ116" s="183"/>
      <c r="UK116" s="183"/>
      <c r="UL116" s="183"/>
      <c r="UM116" s="183"/>
      <c r="UN116" s="183"/>
      <c r="UO116" s="183"/>
      <c r="UP116" s="183"/>
      <c r="UQ116" s="183"/>
      <c r="UR116" s="183"/>
      <c r="US116" s="183"/>
      <c r="UT116" s="183"/>
      <c r="UU116" s="183"/>
      <c r="UV116" s="183"/>
      <c r="UW116" s="183"/>
      <c r="UX116" s="183"/>
      <c r="UY116" s="183"/>
      <c r="UZ116" s="183"/>
      <c r="VA116" s="183"/>
      <c r="VB116" s="183"/>
      <c r="VC116" s="183"/>
      <c r="VD116" s="183"/>
      <c r="VE116" s="183"/>
      <c r="VF116" s="183"/>
      <c r="VG116" s="183"/>
      <c r="VH116" s="183"/>
      <c r="VI116" s="183"/>
      <c r="VJ116" s="183"/>
      <c r="VK116" s="183"/>
      <c r="VL116" s="183"/>
      <c r="VM116" s="183"/>
      <c r="VN116" s="183"/>
      <c r="VO116" s="183"/>
      <c r="VP116" s="183"/>
      <c r="VQ116" s="183"/>
      <c r="VR116" s="183"/>
      <c r="VS116" s="183"/>
      <c r="VT116" s="183"/>
      <c r="VU116" s="183"/>
      <c r="VV116" s="183"/>
      <c r="VW116" s="183"/>
      <c r="VX116" s="183"/>
      <c r="VY116" s="183"/>
      <c r="VZ116" s="183"/>
      <c r="WA116" s="183"/>
      <c r="WB116" s="183"/>
      <c r="WC116" s="183"/>
      <c r="WD116" s="183"/>
      <c r="WE116" s="183"/>
      <c r="WF116" s="183"/>
      <c r="WG116" s="183"/>
      <c r="WH116" s="183"/>
      <c r="WI116" s="183"/>
      <c r="WJ116" s="183"/>
      <c r="WK116" s="183"/>
      <c r="WL116" s="183"/>
      <c r="WM116" s="183"/>
      <c r="WN116" s="183"/>
      <c r="WO116" s="183"/>
      <c r="WP116" s="183"/>
      <c r="WQ116" s="183"/>
      <c r="WR116" s="183"/>
      <c r="WS116" s="183"/>
      <c r="WT116" s="183"/>
      <c r="WU116" s="183"/>
      <c r="WV116" s="183"/>
      <c r="WW116" s="183"/>
      <c r="WX116" s="183"/>
      <c r="WY116" s="183"/>
      <c r="WZ116" s="183"/>
      <c r="XA116" s="183"/>
      <c r="XB116" s="183"/>
      <c r="XC116" s="183"/>
      <c r="XD116" s="183"/>
      <c r="XE116" s="183"/>
      <c r="XF116" s="183"/>
      <c r="XG116" s="183"/>
      <c r="XH116" s="183"/>
      <c r="XI116" s="183"/>
      <c r="XJ116" s="183"/>
      <c r="XK116" s="183"/>
      <c r="XL116" s="183"/>
      <c r="XM116" s="183"/>
      <c r="XN116" s="183"/>
      <c r="XO116" s="183"/>
      <c r="XP116" s="183"/>
      <c r="XQ116" s="183"/>
      <c r="XR116" s="183"/>
      <c r="XS116" s="183"/>
      <c r="XT116" s="183"/>
      <c r="XU116" s="183"/>
      <c r="XV116" s="183"/>
      <c r="XW116" s="183"/>
      <c r="XX116" s="183"/>
      <c r="XY116" s="183"/>
      <c r="XZ116" s="183"/>
      <c r="YA116" s="183"/>
      <c r="YB116" s="183"/>
      <c r="YC116" s="183"/>
      <c r="YD116" s="183"/>
      <c r="YE116" s="183"/>
      <c r="YF116" s="183"/>
      <c r="YG116" s="183"/>
      <c r="YH116" s="183"/>
      <c r="YI116" s="183"/>
      <c r="YJ116" s="183"/>
      <c r="YK116" s="183"/>
      <c r="YL116" s="183"/>
      <c r="YM116" s="183"/>
      <c r="YN116" s="183"/>
      <c r="YO116" s="183"/>
      <c r="YP116" s="183"/>
      <c r="YQ116" s="183"/>
      <c r="YR116" s="183"/>
      <c r="YS116" s="183"/>
      <c r="YT116" s="183"/>
      <c r="YU116" s="183"/>
      <c r="YV116" s="183"/>
      <c r="YW116" s="183"/>
      <c r="YX116" s="183"/>
      <c r="YY116" s="183"/>
      <c r="YZ116" s="183"/>
      <c r="ZA116" s="183"/>
      <c r="ZB116" s="183"/>
      <c r="ZC116" s="183"/>
      <c r="ZD116" s="183"/>
      <c r="ZE116" s="183"/>
      <c r="ZF116" s="183"/>
      <c r="ZG116" s="183"/>
      <c r="ZH116" s="183"/>
      <c r="ZI116" s="183"/>
      <c r="ZJ116" s="183"/>
      <c r="ZK116" s="183"/>
      <c r="ZL116" s="183"/>
      <c r="ZM116" s="183"/>
      <c r="ZN116" s="183"/>
      <c r="ZO116" s="183"/>
      <c r="ZP116" s="183"/>
      <c r="ZQ116" s="183"/>
      <c r="ZR116" s="183"/>
      <c r="ZS116" s="183"/>
      <c r="ZT116" s="183"/>
      <c r="ZU116" s="183"/>
      <c r="ZV116" s="183"/>
      <c r="ZW116" s="183"/>
      <c r="ZX116" s="183"/>
      <c r="ZY116" s="183"/>
      <c r="ZZ116" s="183"/>
      <c r="AAA116" s="183"/>
      <c r="AAB116" s="183"/>
      <c r="AAC116" s="183"/>
      <c r="AAD116" s="183"/>
      <c r="AAE116" s="183"/>
      <c r="AAF116" s="183"/>
      <c r="AAG116" s="183"/>
      <c r="AAH116" s="183"/>
      <c r="AAI116" s="183"/>
      <c r="AAJ116" s="183"/>
      <c r="AAK116" s="183"/>
      <c r="AAL116" s="183"/>
      <c r="AAM116" s="183"/>
      <c r="AAN116" s="183"/>
      <c r="AAO116" s="183"/>
      <c r="AAP116" s="183"/>
      <c r="AAQ116" s="183"/>
      <c r="AAR116" s="183"/>
      <c r="AAS116" s="183"/>
      <c r="AAT116" s="183"/>
      <c r="AAU116" s="183"/>
      <c r="AAV116" s="183"/>
      <c r="AAW116" s="183"/>
      <c r="AAX116" s="183"/>
      <c r="AAY116" s="183"/>
      <c r="AAZ116" s="183"/>
      <c r="ABA116" s="183"/>
      <c r="ABB116" s="183"/>
      <c r="ABC116" s="183"/>
      <c r="ABD116" s="183"/>
      <c r="ABE116" s="183"/>
      <c r="ABF116" s="183"/>
      <c r="ABG116" s="183"/>
      <c r="ABH116" s="183"/>
      <c r="ABI116" s="183"/>
      <c r="ABJ116" s="183"/>
      <c r="ABK116" s="183"/>
      <c r="ABL116" s="183"/>
      <c r="ABM116" s="183"/>
      <c r="ABN116" s="183"/>
      <c r="ABO116" s="183"/>
      <c r="ABP116" s="183"/>
      <c r="ABQ116" s="183"/>
      <c r="ABR116" s="183"/>
      <c r="ABS116" s="183"/>
      <c r="ABT116" s="183"/>
      <c r="ABU116" s="183"/>
      <c r="ABV116" s="183"/>
      <c r="ABW116" s="183"/>
      <c r="ABX116" s="183"/>
      <c r="ABY116" s="183"/>
      <c r="ABZ116" s="183"/>
      <c r="ACA116" s="183"/>
      <c r="ACB116" s="183"/>
      <c r="ACC116" s="183"/>
      <c r="ACD116" s="183"/>
      <c r="ACE116" s="183"/>
      <c r="ACF116" s="183"/>
      <c r="ACG116" s="183"/>
      <c r="ACH116" s="183"/>
      <c r="ACI116" s="183"/>
      <c r="ACJ116" s="183"/>
      <c r="ACK116" s="183"/>
      <c r="ACL116" s="183"/>
      <c r="ACM116" s="183"/>
      <c r="ACN116" s="183"/>
      <c r="ACO116" s="183"/>
      <c r="ACP116" s="183"/>
      <c r="ACQ116" s="183"/>
      <c r="ACR116" s="183"/>
      <c r="ACS116" s="183"/>
      <c r="ACT116" s="183"/>
      <c r="ACU116" s="183"/>
      <c r="ACV116" s="183"/>
      <c r="ACW116" s="183"/>
      <c r="ACX116" s="183"/>
      <c r="ACY116" s="183"/>
      <c r="ACZ116" s="183"/>
      <c r="ADA116" s="183"/>
      <c r="ADB116" s="183"/>
      <c r="ADC116" s="183"/>
      <c r="ADD116" s="183"/>
      <c r="ADE116" s="183"/>
      <c r="ADF116" s="183"/>
      <c r="ADG116" s="183"/>
      <c r="ADH116" s="183"/>
      <c r="ADI116" s="183"/>
      <c r="ADJ116" s="183"/>
      <c r="ADK116" s="183"/>
      <c r="ADL116" s="183"/>
      <c r="ADM116" s="183"/>
      <c r="ADN116" s="183"/>
      <c r="ADO116" s="183"/>
      <c r="ADP116" s="183"/>
      <c r="ADQ116" s="183"/>
      <c r="ADR116" s="183"/>
      <c r="ADS116" s="183"/>
      <c r="ADT116" s="183"/>
      <c r="ADU116" s="183"/>
      <c r="ADV116" s="183"/>
      <c r="ADW116" s="183"/>
      <c r="ADX116" s="183"/>
      <c r="ADY116" s="183"/>
      <c r="ADZ116" s="183"/>
      <c r="AEA116" s="183"/>
      <c r="AEB116" s="183"/>
      <c r="AEC116" s="183"/>
      <c r="AED116" s="183"/>
      <c r="AEE116" s="183"/>
      <c r="AEF116" s="183"/>
      <c r="AEG116" s="183"/>
      <c r="AEH116" s="183"/>
      <c r="AEI116" s="183"/>
      <c r="AEJ116" s="183"/>
      <c r="AEK116" s="183"/>
      <c r="AEL116" s="183"/>
      <c r="AEM116" s="183"/>
      <c r="AEN116" s="183"/>
      <c r="AEO116" s="183"/>
      <c r="AEP116" s="183"/>
      <c r="AEQ116" s="183"/>
      <c r="AER116" s="183"/>
      <c r="AES116" s="183"/>
      <c r="AET116" s="183"/>
      <c r="AEU116" s="183"/>
      <c r="AEV116" s="183"/>
      <c r="AEW116" s="183"/>
      <c r="AEX116" s="183"/>
      <c r="AEY116" s="183"/>
      <c r="AEZ116" s="183"/>
      <c r="AFA116" s="183"/>
      <c r="AFB116" s="183"/>
      <c r="AFC116" s="183"/>
      <c r="AFD116" s="183"/>
      <c r="AFE116" s="183"/>
      <c r="AFF116" s="183"/>
      <c r="AFG116" s="183"/>
      <c r="AFH116" s="183"/>
      <c r="AFI116" s="183"/>
      <c r="AFJ116" s="183"/>
      <c r="AFK116" s="183"/>
      <c r="AFL116" s="183"/>
      <c r="AFM116" s="183"/>
      <c r="AFN116" s="183"/>
      <c r="AFO116" s="183"/>
      <c r="AFP116" s="183"/>
      <c r="AFQ116" s="183"/>
      <c r="AFR116" s="183"/>
      <c r="AFS116" s="183"/>
      <c r="AFT116" s="183"/>
      <c r="AFU116" s="183"/>
      <c r="AFV116" s="183"/>
      <c r="AFW116" s="183"/>
      <c r="AFX116" s="183"/>
      <c r="AFY116" s="183"/>
      <c r="AFZ116" s="183"/>
      <c r="AGA116" s="183"/>
      <c r="AGB116" s="183"/>
      <c r="AGC116" s="183"/>
      <c r="AGD116" s="183"/>
      <c r="AGE116" s="183"/>
      <c r="AGF116" s="183"/>
      <c r="AGG116" s="183"/>
      <c r="AGH116" s="183"/>
      <c r="AGI116" s="183"/>
      <c r="AGJ116" s="183"/>
      <c r="AGK116" s="183"/>
      <c r="AGL116" s="183"/>
      <c r="AGM116" s="183"/>
      <c r="AGN116" s="183"/>
      <c r="AGO116" s="183"/>
      <c r="AGP116" s="183"/>
      <c r="AGQ116" s="183"/>
      <c r="AGR116" s="183"/>
      <c r="AGS116" s="183"/>
      <c r="AGT116" s="183"/>
      <c r="AGU116" s="183"/>
      <c r="AGV116" s="183"/>
      <c r="AGW116" s="183"/>
      <c r="AGX116" s="183"/>
      <c r="AGY116" s="183"/>
      <c r="AGZ116" s="183"/>
      <c r="AHA116" s="183"/>
      <c r="AHB116" s="183"/>
      <c r="AHC116" s="183"/>
      <c r="AHD116" s="183"/>
      <c r="AHE116" s="183"/>
      <c r="AHF116" s="183"/>
      <c r="AHG116" s="183"/>
      <c r="AHH116" s="183"/>
      <c r="AHI116" s="183"/>
      <c r="AHJ116" s="183"/>
      <c r="AHK116" s="183"/>
      <c r="AHL116" s="183"/>
      <c r="AHM116" s="183"/>
      <c r="AHN116" s="183"/>
      <c r="AHO116" s="183"/>
      <c r="AHP116" s="183"/>
      <c r="AHQ116" s="183"/>
      <c r="AHR116" s="183"/>
      <c r="AHS116" s="183"/>
      <c r="AHT116" s="183"/>
      <c r="AHU116" s="183"/>
      <c r="AHV116" s="183"/>
      <c r="AHW116" s="183"/>
      <c r="AHX116" s="183"/>
      <c r="AHY116" s="183"/>
      <c r="AHZ116" s="183"/>
      <c r="AIA116" s="183"/>
      <c r="AIB116" s="183"/>
      <c r="AIC116" s="183"/>
      <c r="AID116" s="183"/>
      <c r="AIE116" s="183"/>
      <c r="AIF116" s="183"/>
      <c r="AIG116" s="183"/>
      <c r="AIH116" s="183"/>
      <c r="AII116" s="183"/>
      <c r="AIJ116" s="183"/>
      <c r="AIK116" s="183"/>
      <c r="AIL116" s="183"/>
      <c r="AIM116" s="183"/>
      <c r="AIN116" s="183"/>
      <c r="AIO116" s="183"/>
      <c r="AIP116" s="183"/>
      <c r="AIQ116" s="183"/>
      <c r="AIR116" s="183"/>
      <c r="AIS116" s="183"/>
      <c r="AIT116" s="183"/>
      <c r="AIU116" s="183"/>
      <c r="AIV116" s="183"/>
      <c r="AIW116" s="183"/>
      <c r="AIX116" s="183"/>
      <c r="AIY116" s="183"/>
      <c r="AIZ116" s="183"/>
      <c r="AJA116" s="183"/>
      <c r="AJB116" s="183"/>
      <c r="AJC116" s="183"/>
      <c r="AJD116" s="183"/>
      <c r="AJE116" s="183"/>
      <c r="AJF116" s="183"/>
      <c r="AJG116" s="183"/>
      <c r="AJH116" s="183"/>
      <c r="AJI116" s="183"/>
      <c r="AJJ116" s="183"/>
      <c r="AJK116" s="183"/>
      <c r="AJL116" s="183"/>
      <c r="AJM116" s="183"/>
      <c r="AJN116" s="183"/>
      <c r="AJO116" s="183"/>
      <c r="AJP116" s="183"/>
      <c r="AJQ116" s="183"/>
      <c r="AJR116" s="183"/>
      <c r="AJS116" s="183"/>
      <c r="AJT116" s="183"/>
      <c r="AJU116" s="183"/>
      <c r="AJV116" s="183"/>
      <c r="AJW116" s="183"/>
      <c r="AJX116" s="183"/>
      <c r="AJY116" s="183"/>
      <c r="AJZ116" s="183"/>
      <c r="AKA116" s="183"/>
      <c r="AKB116" s="183"/>
      <c r="AKC116" s="183"/>
      <c r="AKD116" s="183"/>
      <c r="AKE116" s="183"/>
      <c r="AKF116" s="183"/>
      <c r="AKG116" s="183"/>
      <c r="AKH116" s="183"/>
      <c r="AKI116" s="183"/>
      <c r="AKJ116" s="183"/>
      <c r="AKK116" s="183"/>
      <c r="AKL116" s="183"/>
      <c r="AKM116" s="183"/>
      <c r="AKN116" s="183"/>
      <c r="AKO116" s="183"/>
      <c r="AKP116" s="183"/>
      <c r="AKQ116" s="183"/>
      <c r="AKR116" s="183"/>
      <c r="AKS116" s="183"/>
      <c r="AKT116" s="183"/>
      <c r="AKU116" s="183"/>
      <c r="AKV116" s="183"/>
      <c r="AKW116" s="183"/>
      <c r="AKX116" s="183"/>
      <c r="AKY116" s="183"/>
      <c r="AKZ116" s="183"/>
      <c r="ALA116" s="183"/>
      <c r="ALB116" s="183"/>
      <c r="ALC116" s="183"/>
      <c r="ALD116" s="183"/>
      <c r="ALE116" s="183"/>
      <c r="ALF116" s="183"/>
      <c r="ALG116" s="183"/>
      <c r="ALH116" s="183"/>
      <c r="ALI116" s="183"/>
      <c r="ALJ116" s="183"/>
      <c r="ALK116" s="183"/>
      <c r="ALL116" s="183"/>
      <c r="ALM116" s="183"/>
      <c r="ALN116" s="183"/>
      <c r="ALO116" s="183"/>
      <c r="ALP116" s="183"/>
      <c r="ALQ116" s="183"/>
      <c r="ALR116" s="183"/>
      <c r="ALS116" s="183"/>
      <c r="ALT116" s="183"/>
      <c r="ALU116" s="183"/>
      <c r="ALV116" s="183"/>
      <c r="ALW116" s="183"/>
      <c r="ALX116" s="183"/>
      <c r="ALY116" s="183"/>
      <c r="ALZ116" s="183"/>
      <c r="AMA116" s="183"/>
      <c r="AMB116" s="183"/>
      <c r="AMC116" s="183"/>
      <c r="AMD116" s="183"/>
      <c r="AME116" s="183"/>
      <c r="AMF116" s="183"/>
      <c r="AMG116" s="183"/>
      <c r="AMH116" s="183"/>
      <c r="AMI116" s="183"/>
      <c r="AMJ116" s="183"/>
      <c r="AMK116" s="183"/>
      <c r="AML116" s="183"/>
      <c r="AMM116" s="183"/>
      <c r="AMN116" s="183"/>
      <c r="AMO116" s="183"/>
      <c r="AMP116" s="183"/>
      <c r="AMQ116" s="183"/>
      <c r="AMR116" s="183"/>
      <c r="AMS116" s="183"/>
      <c r="AMT116" s="183"/>
      <c r="AMU116" s="183"/>
      <c r="AMV116" s="183"/>
      <c r="AMW116" s="183"/>
      <c r="AMX116" s="183"/>
      <c r="AMY116" s="183"/>
      <c r="AMZ116" s="183"/>
      <c r="ANA116" s="183"/>
      <c r="ANB116" s="183"/>
      <c r="ANC116" s="183"/>
      <c r="AND116" s="183"/>
      <c r="ANE116" s="183"/>
      <c r="ANF116" s="183"/>
      <c r="ANG116" s="183"/>
      <c r="ANH116" s="183"/>
      <c r="ANI116" s="183"/>
      <c r="ANJ116" s="183"/>
      <c r="ANK116" s="183"/>
      <c r="ANL116" s="183"/>
      <c r="ANM116" s="183"/>
      <c r="ANN116" s="183"/>
      <c r="ANO116" s="183"/>
      <c r="ANP116" s="183"/>
      <c r="ANQ116" s="183"/>
      <c r="ANR116" s="183"/>
      <c r="ANS116" s="183"/>
      <c r="ANT116" s="183"/>
      <c r="ANU116" s="183"/>
      <c r="ANV116" s="183"/>
      <c r="ANW116" s="183"/>
      <c r="ANX116" s="183"/>
      <c r="ANY116" s="183"/>
      <c r="ANZ116" s="183"/>
      <c r="AOA116" s="183"/>
      <c r="AOB116" s="183"/>
      <c r="AOC116" s="183"/>
      <c r="AOD116" s="183"/>
      <c r="AOE116" s="183"/>
      <c r="AOF116" s="183"/>
      <c r="AOG116" s="183"/>
      <c r="AOH116" s="183"/>
      <c r="AOI116" s="183"/>
      <c r="AOJ116" s="183"/>
      <c r="AOK116" s="183"/>
      <c r="AOL116" s="183"/>
      <c r="AOM116" s="183"/>
      <c r="AON116" s="183"/>
      <c r="AOO116" s="183"/>
      <c r="AOP116" s="183"/>
      <c r="AOQ116" s="183"/>
      <c r="AOR116" s="183"/>
      <c r="AOS116" s="183"/>
      <c r="AOT116" s="183"/>
      <c r="AOU116" s="183"/>
      <c r="AOV116" s="183"/>
      <c r="AOW116" s="183"/>
      <c r="AOX116" s="183"/>
      <c r="AOY116" s="183"/>
      <c r="AOZ116" s="183"/>
      <c r="APA116" s="183"/>
      <c r="APB116" s="183"/>
      <c r="APC116" s="183"/>
      <c r="APD116" s="183"/>
      <c r="APE116" s="183"/>
      <c r="APF116" s="183"/>
      <c r="APG116" s="183"/>
      <c r="APH116" s="183"/>
      <c r="API116" s="183"/>
      <c r="APJ116" s="183"/>
      <c r="APK116" s="183"/>
      <c r="APL116" s="183"/>
      <c r="APM116" s="183"/>
      <c r="APN116" s="183"/>
      <c r="APO116" s="183"/>
      <c r="APP116" s="183"/>
      <c r="APQ116" s="183"/>
      <c r="APR116" s="183"/>
      <c r="APS116" s="183"/>
      <c r="APT116" s="183"/>
      <c r="APU116" s="183"/>
      <c r="APV116" s="183"/>
      <c r="APW116" s="183"/>
      <c r="APX116" s="183"/>
      <c r="APY116" s="183"/>
      <c r="APZ116" s="183"/>
      <c r="AQA116" s="183"/>
      <c r="AQB116" s="183"/>
      <c r="AQC116" s="183"/>
      <c r="AQD116" s="183"/>
      <c r="AQE116" s="183"/>
      <c r="AQF116" s="183"/>
      <c r="AQG116" s="183"/>
      <c r="AQH116" s="183"/>
      <c r="AQI116" s="183"/>
      <c r="AQJ116" s="183"/>
      <c r="AQK116" s="183"/>
      <c r="AQL116" s="183"/>
      <c r="AQM116" s="183"/>
      <c r="AQN116" s="183"/>
      <c r="AQO116" s="183"/>
      <c r="AQP116" s="183"/>
      <c r="AQQ116" s="183"/>
      <c r="AQR116" s="183"/>
      <c r="AQS116" s="183"/>
      <c r="AQT116" s="183"/>
      <c r="AQU116" s="183"/>
      <c r="AQV116" s="183"/>
      <c r="AQW116" s="183"/>
      <c r="AQX116" s="183"/>
      <c r="AQY116" s="183"/>
      <c r="AQZ116" s="183"/>
      <c r="ARA116" s="183"/>
      <c r="ARB116" s="183"/>
      <c r="ARC116" s="183"/>
      <c r="ARD116" s="183"/>
      <c r="ARE116" s="183"/>
      <c r="ARF116" s="183"/>
      <c r="ARG116" s="183"/>
      <c r="ARH116" s="183"/>
      <c r="ARI116" s="183"/>
      <c r="ARJ116" s="183"/>
      <c r="ARK116" s="183"/>
      <c r="ARL116" s="183"/>
      <c r="ARM116" s="183"/>
      <c r="ARN116" s="183"/>
      <c r="ARO116" s="183"/>
      <c r="ARP116" s="183"/>
      <c r="ARQ116" s="183"/>
      <c r="ARR116" s="183"/>
      <c r="ARS116" s="183"/>
      <c r="ART116" s="183"/>
      <c r="ARU116" s="183"/>
      <c r="ARV116" s="183"/>
      <c r="ARW116" s="183"/>
      <c r="ARX116" s="183"/>
      <c r="ARY116" s="183"/>
      <c r="ARZ116" s="183"/>
      <c r="ASA116" s="183"/>
      <c r="ASB116" s="183"/>
      <c r="ASC116" s="183"/>
      <c r="ASD116" s="183"/>
      <c r="ASE116" s="183"/>
      <c r="ASF116" s="183"/>
      <c r="ASG116" s="183"/>
      <c r="ASH116" s="183"/>
      <c r="ASI116" s="183"/>
      <c r="ASJ116" s="183"/>
      <c r="ASK116" s="183"/>
      <c r="ASL116" s="183"/>
      <c r="ASM116" s="183"/>
      <c r="ASN116" s="183"/>
      <c r="ASO116" s="183"/>
      <c r="ASP116" s="183"/>
      <c r="ASQ116" s="183"/>
      <c r="ASR116" s="183"/>
      <c r="ASS116" s="183"/>
      <c r="AST116" s="183"/>
      <c r="ASU116" s="183"/>
      <c r="ASV116" s="183"/>
      <c r="ASW116" s="183"/>
      <c r="ASX116" s="183"/>
      <c r="ASY116" s="183"/>
      <c r="ASZ116" s="183"/>
      <c r="ATA116" s="183"/>
      <c r="ATB116" s="183"/>
      <c r="ATC116" s="183"/>
      <c r="ATD116" s="183"/>
      <c r="ATE116" s="183"/>
      <c r="ATF116" s="183"/>
      <c r="ATG116" s="183"/>
      <c r="ATH116" s="183"/>
      <c r="ATI116" s="183"/>
      <c r="ATJ116" s="183"/>
      <c r="ATK116" s="183"/>
      <c r="ATL116" s="183"/>
      <c r="ATM116" s="183"/>
      <c r="ATN116" s="183"/>
      <c r="ATO116" s="183"/>
      <c r="ATP116" s="183"/>
      <c r="ATQ116" s="183"/>
      <c r="ATR116" s="183"/>
      <c r="ATS116" s="183"/>
      <c r="ATT116" s="183"/>
      <c r="ATU116" s="183"/>
      <c r="ATV116" s="183"/>
      <c r="ATW116" s="183"/>
      <c r="ATX116" s="183"/>
      <c r="ATY116" s="183"/>
      <c r="ATZ116" s="183"/>
      <c r="AUA116" s="183"/>
      <c r="AUB116" s="183"/>
      <c r="AUC116" s="183"/>
      <c r="AUD116" s="183"/>
      <c r="AUE116" s="183"/>
      <c r="AUF116" s="183"/>
      <c r="AUG116" s="183"/>
      <c r="AUH116" s="183"/>
      <c r="AUI116" s="183"/>
      <c r="AUJ116" s="183"/>
      <c r="AUK116" s="183"/>
      <c r="AUL116" s="183"/>
      <c r="AUM116" s="183"/>
      <c r="AUN116" s="183"/>
      <c r="AUO116" s="183"/>
      <c r="AUP116" s="183"/>
      <c r="AUQ116" s="183"/>
      <c r="AUR116" s="183"/>
      <c r="AUS116" s="183"/>
      <c r="AUT116" s="183"/>
      <c r="AUU116" s="183"/>
      <c r="AUV116" s="183"/>
      <c r="AUW116" s="183"/>
      <c r="AUX116" s="183"/>
      <c r="AUY116" s="183"/>
      <c r="AUZ116" s="183"/>
      <c r="AVA116" s="183"/>
      <c r="AVB116" s="183"/>
      <c r="AVC116" s="183"/>
      <c r="AVD116" s="183"/>
      <c r="AVE116" s="183"/>
      <c r="AVF116" s="183"/>
      <c r="AVG116" s="183"/>
      <c r="AVH116" s="183"/>
      <c r="AVI116" s="183"/>
      <c r="AVJ116" s="183"/>
      <c r="AVK116" s="183"/>
      <c r="AVL116" s="183"/>
      <c r="AVM116" s="183"/>
      <c r="AVN116" s="183"/>
      <c r="AVO116" s="183"/>
      <c r="AVP116" s="183"/>
      <c r="AVQ116" s="183"/>
      <c r="AVR116" s="183"/>
      <c r="AVS116" s="183"/>
      <c r="AVT116" s="183"/>
      <c r="AVU116" s="183"/>
      <c r="AVV116" s="183"/>
      <c r="AVW116" s="183"/>
      <c r="AVX116" s="183"/>
      <c r="AVY116" s="183"/>
      <c r="AVZ116" s="183"/>
      <c r="AWA116" s="183"/>
      <c r="AWB116" s="183"/>
      <c r="AWC116" s="183"/>
      <c r="AWD116" s="183"/>
      <c r="AWE116" s="183"/>
      <c r="AWF116" s="183"/>
      <c r="AWG116" s="183"/>
      <c r="AWH116" s="183"/>
      <c r="AWI116" s="183"/>
      <c r="AWJ116" s="183"/>
      <c r="AWK116" s="183"/>
      <c r="AWL116" s="183"/>
      <c r="AWM116" s="183"/>
      <c r="AWN116" s="183"/>
      <c r="AWO116" s="183"/>
      <c r="AWP116" s="183"/>
      <c r="AWQ116" s="183"/>
      <c r="AWR116" s="183"/>
      <c r="AWS116" s="183"/>
      <c r="AWT116" s="183"/>
      <c r="AWU116" s="183"/>
      <c r="AWV116" s="183"/>
      <c r="AWW116" s="183"/>
      <c r="AWX116" s="183"/>
      <c r="AWY116" s="183"/>
      <c r="AWZ116" s="183"/>
      <c r="AXA116" s="183"/>
      <c r="AXB116" s="183"/>
      <c r="AXC116" s="183"/>
      <c r="AXD116" s="183"/>
      <c r="AXE116" s="183"/>
      <c r="AXF116" s="183"/>
      <c r="AXG116" s="183"/>
      <c r="AXH116" s="183"/>
      <c r="AXI116" s="183"/>
      <c r="AXJ116" s="183"/>
      <c r="AXK116" s="183"/>
      <c r="AXL116" s="183"/>
      <c r="AXM116" s="183"/>
      <c r="AXN116" s="183"/>
      <c r="AXO116" s="183"/>
      <c r="AXP116" s="183"/>
      <c r="AXQ116" s="183"/>
      <c r="AXR116" s="183"/>
      <c r="AXS116" s="183"/>
      <c r="AXT116" s="183"/>
      <c r="AXU116" s="183"/>
      <c r="AXV116" s="183"/>
      <c r="AXW116" s="183"/>
      <c r="AXX116" s="183"/>
      <c r="AXY116" s="183"/>
      <c r="AXZ116" s="183"/>
      <c r="AYA116" s="183"/>
      <c r="AYB116" s="183"/>
      <c r="AYC116" s="183"/>
      <c r="AYD116" s="183"/>
      <c r="AYE116" s="183"/>
      <c r="AYF116" s="183"/>
      <c r="AYG116" s="183"/>
      <c r="AYH116" s="183"/>
      <c r="AYI116" s="183"/>
      <c r="AYJ116" s="183"/>
      <c r="AYK116" s="183"/>
      <c r="AYL116" s="183"/>
      <c r="AYM116" s="183"/>
      <c r="AYN116" s="183"/>
      <c r="AYO116" s="183"/>
      <c r="AYP116" s="183"/>
      <c r="AYQ116" s="183"/>
      <c r="AYR116" s="183"/>
      <c r="AYS116" s="183"/>
      <c r="AYT116" s="183"/>
      <c r="AYU116" s="183"/>
      <c r="AYV116" s="183"/>
      <c r="AYW116" s="183"/>
      <c r="AYX116" s="183"/>
      <c r="AYY116" s="183"/>
      <c r="AYZ116" s="183"/>
      <c r="AZA116" s="183"/>
      <c r="AZB116" s="183"/>
      <c r="AZC116" s="183"/>
      <c r="AZD116" s="183"/>
      <c r="AZE116" s="183"/>
      <c r="AZF116" s="183"/>
      <c r="AZG116" s="183"/>
      <c r="AZH116" s="183"/>
      <c r="AZI116" s="183"/>
      <c r="AZJ116" s="183"/>
      <c r="AZK116" s="183"/>
      <c r="AZL116" s="183"/>
      <c r="AZM116" s="183"/>
      <c r="AZN116" s="183"/>
      <c r="AZO116" s="183"/>
      <c r="AZP116" s="183"/>
      <c r="AZQ116" s="183"/>
      <c r="AZR116" s="183"/>
      <c r="AZS116" s="183"/>
      <c r="AZT116" s="183"/>
      <c r="AZU116" s="183"/>
      <c r="AZV116" s="183"/>
      <c r="AZW116" s="183"/>
      <c r="AZX116" s="183"/>
      <c r="AZY116" s="183"/>
      <c r="AZZ116" s="183"/>
      <c r="BAA116" s="183"/>
      <c r="BAB116" s="183"/>
      <c r="BAC116" s="183"/>
      <c r="BAD116" s="183"/>
      <c r="BAE116" s="183"/>
      <c r="BAF116" s="183"/>
      <c r="BAG116" s="183"/>
      <c r="BAH116" s="183"/>
      <c r="BAI116" s="183"/>
      <c r="BAJ116" s="183"/>
      <c r="BAK116" s="183"/>
      <c r="BAL116" s="183"/>
      <c r="BAM116" s="183"/>
      <c r="BAN116" s="183"/>
      <c r="BAO116" s="183"/>
      <c r="BAP116" s="183"/>
      <c r="BAQ116" s="183"/>
      <c r="BAR116" s="183"/>
      <c r="BAS116" s="183"/>
      <c r="BAT116" s="183"/>
      <c r="BAU116" s="183"/>
      <c r="BAV116" s="183"/>
      <c r="BAW116" s="183"/>
      <c r="BAX116" s="183"/>
      <c r="BAY116" s="183"/>
      <c r="BAZ116" s="183"/>
      <c r="BBA116" s="183"/>
      <c r="BBB116" s="183"/>
      <c r="BBC116" s="183"/>
      <c r="BBD116" s="183"/>
      <c r="BBE116" s="183"/>
      <c r="BBF116" s="183"/>
      <c r="BBG116" s="183"/>
      <c r="BBH116" s="183"/>
      <c r="BBI116" s="183"/>
      <c r="BBJ116" s="183"/>
      <c r="BBK116" s="183"/>
      <c r="BBL116" s="183"/>
      <c r="BBM116" s="183"/>
      <c r="BBN116" s="183"/>
      <c r="BBO116" s="183"/>
      <c r="BBP116" s="183"/>
      <c r="BBQ116" s="183"/>
      <c r="BBR116" s="183"/>
      <c r="BBS116" s="183"/>
      <c r="BBT116" s="183"/>
      <c r="BBU116" s="183"/>
      <c r="BBV116" s="183"/>
      <c r="BBW116" s="183"/>
      <c r="BBX116" s="183"/>
      <c r="BBY116" s="183"/>
      <c r="BBZ116" s="183"/>
      <c r="BCA116" s="183"/>
      <c r="BCB116" s="183"/>
      <c r="BCC116" s="183"/>
      <c r="BCD116" s="183"/>
      <c r="BCE116" s="183"/>
      <c r="BCF116" s="183"/>
      <c r="BCG116" s="183"/>
      <c r="BCH116" s="183"/>
      <c r="BCI116" s="183"/>
      <c r="BCJ116" s="183"/>
      <c r="BCK116" s="183"/>
      <c r="BCL116" s="183"/>
      <c r="BCM116" s="183"/>
      <c r="BCN116" s="183"/>
      <c r="BCO116" s="183"/>
      <c r="BCP116" s="183"/>
      <c r="BCQ116" s="183"/>
      <c r="BCR116" s="183"/>
      <c r="BCS116" s="183"/>
      <c r="BCT116" s="183"/>
      <c r="BCU116" s="183"/>
      <c r="BCV116" s="183"/>
      <c r="BCW116" s="183"/>
      <c r="BCX116" s="183"/>
      <c r="BCY116" s="183"/>
      <c r="BCZ116" s="183"/>
      <c r="BDA116" s="183"/>
      <c r="BDB116" s="183"/>
      <c r="BDC116" s="183"/>
      <c r="BDD116" s="183"/>
      <c r="BDE116" s="183"/>
      <c r="BDF116" s="183"/>
      <c r="BDG116" s="183"/>
      <c r="BDH116" s="183"/>
      <c r="BDI116" s="183"/>
      <c r="BDJ116" s="183"/>
      <c r="BDK116" s="183"/>
      <c r="BDL116" s="183"/>
      <c r="BDM116" s="183"/>
      <c r="BDN116" s="183"/>
      <c r="BDO116" s="183"/>
      <c r="BDP116" s="183"/>
      <c r="BDQ116" s="183"/>
      <c r="BDR116" s="183"/>
      <c r="BDS116" s="183"/>
      <c r="BDT116" s="183"/>
      <c r="BDU116" s="183"/>
      <c r="BDV116" s="183"/>
      <c r="BDW116" s="183"/>
      <c r="BDX116" s="183"/>
      <c r="BDY116" s="183"/>
      <c r="BDZ116" s="183"/>
      <c r="BEA116" s="183"/>
      <c r="BEB116" s="183"/>
      <c r="BEC116" s="183"/>
      <c r="BED116" s="183"/>
      <c r="BEE116" s="183"/>
      <c r="BEF116" s="183"/>
      <c r="BEG116" s="183"/>
      <c r="BEH116" s="183"/>
      <c r="BEI116" s="183"/>
      <c r="BEJ116" s="183"/>
      <c r="BEK116" s="183"/>
      <c r="BEL116" s="183"/>
      <c r="BEM116" s="183"/>
      <c r="BEN116" s="183"/>
      <c r="BEO116" s="183"/>
      <c r="BEP116" s="183"/>
      <c r="BEQ116" s="183"/>
      <c r="BER116" s="183"/>
      <c r="BES116" s="183"/>
      <c r="BET116" s="183"/>
      <c r="BEU116" s="183"/>
      <c r="BEV116" s="183"/>
      <c r="BEW116" s="183"/>
      <c r="BEX116" s="183"/>
      <c r="BEY116" s="183"/>
      <c r="BEZ116" s="183"/>
      <c r="BFA116" s="183"/>
      <c r="BFB116" s="183"/>
      <c r="BFC116" s="183"/>
      <c r="BFD116" s="183"/>
      <c r="BFE116" s="183"/>
      <c r="BFF116" s="183"/>
      <c r="BFG116" s="183"/>
      <c r="BFH116" s="183"/>
      <c r="BFI116" s="183"/>
      <c r="BFJ116" s="183"/>
      <c r="BFK116" s="183"/>
      <c r="BFL116" s="183"/>
      <c r="BFM116" s="183"/>
      <c r="BFN116" s="183"/>
      <c r="BFO116" s="183"/>
      <c r="BFP116" s="183"/>
      <c r="BFQ116" s="183"/>
      <c r="BFR116" s="183"/>
      <c r="BFS116" s="183"/>
      <c r="BFT116" s="183"/>
      <c r="BFU116" s="183"/>
      <c r="BFV116" s="183"/>
      <c r="BFW116" s="183"/>
      <c r="BFX116" s="183"/>
      <c r="BFY116" s="183"/>
      <c r="BFZ116" s="183"/>
      <c r="BGA116" s="183"/>
      <c r="BGB116" s="183"/>
      <c r="BGC116" s="183"/>
      <c r="BGD116" s="183"/>
      <c r="BGE116" s="183"/>
      <c r="BGF116" s="183"/>
      <c r="BGG116" s="183"/>
      <c r="BGH116" s="183"/>
      <c r="BGI116" s="183"/>
      <c r="BGJ116" s="183"/>
      <c r="BGK116" s="183"/>
      <c r="BGL116" s="183"/>
      <c r="BGM116" s="183"/>
      <c r="BGN116" s="183"/>
      <c r="BGO116" s="183"/>
      <c r="BGP116" s="183"/>
      <c r="BGQ116" s="183"/>
      <c r="BGR116" s="183"/>
      <c r="BGS116" s="183"/>
      <c r="BGT116" s="183"/>
      <c r="BGU116" s="183"/>
      <c r="BGV116" s="183"/>
      <c r="BGW116" s="183"/>
      <c r="BGX116" s="183"/>
      <c r="BGY116" s="183"/>
      <c r="BGZ116" s="183"/>
      <c r="BHA116" s="183"/>
      <c r="BHB116" s="183"/>
      <c r="BHC116" s="183"/>
      <c r="BHD116" s="183"/>
      <c r="BHE116" s="183"/>
      <c r="BHF116" s="183"/>
      <c r="BHG116" s="183"/>
      <c r="BHH116" s="183"/>
      <c r="BHI116" s="183"/>
      <c r="BHJ116" s="183"/>
      <c r="BHK116" s="183"/>
      <c r="BHL116" s="183"/>
      <c r="BHM116" s="183"/>
      <c r="BHN116" s="183"/>
      <c r="BHO116" s="183"/>
      <c r="BHP116" s="183"/>
      <c r="BHQ116" s="183"/>
      <c r="BHR116" s="183"/>
      <c r="BHS116" s="183"/>
      <c r="BHT116" s="183"/>
      <c r="BHU116" s="183"/>
      <c r="BHV116" s="183"/>
      <c r="BHW116" s="183"/>
      <c r="BHX116" s="183"/>
      <c r="BHY116" s="183"/>
      <c r="BHZ116" s="183"/>
      <c r="BIA116" s="183"/>
      <c r="BIB116" s="183"/>
      <c r="BIC116" s="183"/>
      <c r="BID116" s="183"/>
      <c r="BIE116" s="183"/>
      <c r="BIF116" s="183"/>
      <c r="BIG116" s="183"/>
      <c r="BIH116" s="183"/>
      <c r="BII116" s="183"/>
      <c r="BIJ116" s="183"/>
      <c r="BIK116" s="183"/>
      <c r="BIL116" s="183"/>
      <c r="BIM116" s="183"/>
      <c r="BIN116" s="183"/>
      <c r="BIO116" s="183"/>
      <c r="BIP116" s="183"/>
      <c r="BIQ116" s="183"/>
      <c r="BIR116" s="183"/>
      <c r="BIS116" s="183"/>
      <c r="BIT116" s="183"/>
      <c r="BIU116" s="183"/>
      <c r="BIV116" s="183"/>
      <c r="BIW116" s="183"/>
      <c r="BIX116" s="183"/>
      <c r="BIY116" s="183"/>
      <c r="BIZ116" s="183"/>
      <c r="BJA116" s="183"/>
      <c r="BJB116" s="183"/>
      <c r="BJC116" s="183"/>
      <c r="BJD116" s="183"/>
      <c r="BJE116" s="183"/>
      <c r="BJF116" s="183"/>
      <c r="BJG116" s="183"/>
      <c r="BJH116" s="183"/>
      <c r="BJI116" s="183"/>
      <c r="BJJ116" s="183"/>
      <c r="BJK116" s="183"/>
      <c r="BJL116" s="183"/>
      <c r="BJM116" s="183"/>
      <c r="BJN116" s="183"/>
      <c r="BJO116" s="183"/>
      <c r="BJP116" s="183"/>
      <c r="BJQ116" s="183"/>
      <c r="BJR116" s="183"/>
      <c r="BJS116" s="183"/>
      <c r="BJT116" s="183"/>
      <c r="BJU116" s="183"/>
      <c r="BJV116" s="183"/>
      <c r="BJW116" s="183"/>
      <c r="BJX116" s="183"/>
      <c r="BJY116" s="183"/>
      <c r="BJZ116" s="183"/>
      <c r="BKA116" s="183"/>
      <c r="BKB116" s="183"/>
      <c r="BKC116" s="183"/>
      <c r="BKD116" s="183"/>
      <c r="BKE116" s="183"/>
      <c r="BKF116" s="183"/>
      <c r="BKG116" s="183"/>
      <c r="BKH116" s="183"/>
      <c r="BKI116" s="183"/>
      <c r="BKJ116" s="183"/>
      <c r="BKK116" s="183"/>
      <c r="BKL116" s="183"/>
      <c r="BKM116" s="183"/>
      <c r="BKN116" s="183"/>
      <c r="BKO116" s="183"/>
      <c r="BKP116" s="183"/>
      <c r="BKQ116" s="183"/>
      <c r="BKR116" s="183"/>
      <c r="BKS116" s="183"/>
      <c r="BKT116" s="183"/>
      <c r="BKU116" s="183"/>
      <c r="BKV116" s="183"/>
      <c r="BKW116" s="183"/>
      <c r="BKX116" s="183"/>
      <c r="BKY116" s="183"/>
      <c r="BKZ116" s="183"/>
      <c r="BLA116" s="183"/>
      <c r="BLB116" s="183"/>
      <c r="BLC116" s="183"/>
      <c r="BLD116" s="183"/>
      <c r="BLE116" s="183"/>
      <c r="BLF116" s="183"/>
      <c r="BLG116" s="183"/>
      <c r="BLH116" s="183"/>
      <c r="BLI116" s="183"/>
      <c r="BLJ116" s="183"/>
      <c r="BLK116" s="183"/>
      <c r="BLL116" s="183"/>
      <c r="BLM116" s="183"/>
      <c r="BLN116" s="183"/>
      <c r="BLO116" s="183"/>
      <c r="BLP116" s="183"/>
      <c r="BLQ116" s="183"/>
      <c r="BLR116" s="183"/>
      <c r="BLS116" s="183"/>
      <c r="BLT116" s="183"/>
      <c r="BLU116" s="183"/>
      <c r="BLV116" s="183"/>
      <c r="BLW116" s="183"/>
      <c r="BLX116" s="183"/>
      <c r="BLY116" s="183"/>
      <c r="BLZ116" s="183"/>
      <c r="BMA116" s="183"/>
      <c r="BMB116" s="183"/>
      <c r="BMC116" s="183"/>
      <c r="BMD116" s="183"/>
      <c r="BME116" s="183"/>
      <c r="BMF116" s="183"/>
      <c r="BMG116" s="183"/>
      <c r="BMH116" s="183"/>
      <c r="BMI116" s="183"/>
      <c r="BMJ116" s="183"/>
      <c r="BMK116" s="183"/>
      <c r="BML116" s="183"/>
      <c r="BMM116" s="183"/>
      <c r="BMN116" s="183"/>
      <c r="BMO116" s="183"/>
      <c r="BMP116" s="183"/>
      <c r="BMQ116" s="183"/>
      <c r="BMR116" s="183"/>
      <c r="BMS116" s="183"/>
      <c r="BMT116" s="183"/>
      <c r="BMU116" s="183"/>
      <c r="BMV116" s="183"/>
      <c r="BMW116" s="183"/>
      <c r="BMX116" s="183"/>
      <c r="BMY116" s="183"/>
      <c r="BMZ116" s="183"/>
      <c r="BNA116" s="183"/>
      <c r="BNB116" s="183"/>
      <c r="BNC116" s="183"/>
      <c r="BND116" s="183"/>
      <c r="BNE116" s="183"/>
      <c r="BNF116" s="183"/>
      <c r="BNG116" s="183"/>
      <c r="BNH116" s="183"/>
      <c r="BNI116" s="183"/>
      <c r="BNJ116" s="183"/>
      <c r="BNK116" s="183"/>
      <c r="BNL116" s="183"/>
      <c r="BNM116" s="183"/>
      <c r="BNN116" s="183"/>
      <c r="BNO116" s="183"/>
      <c r="BNP116" s="183"/>
      <c r="BNQ116" s="183"/>
      <c r="BNR116" s="183"/>
      <c r="BNS116" s="183"/>
      <c r="BNT116" s="183"/>
      <c r="BNU116" s="183"/>
      <c r="BNV116" s="183"/>
      <c r="BNW116" s="183"/>
      <c r="BNX116" s="183"/>
      <c r="BNY116" s="183"/>
      <c r="BNZ116" s="183"/>
      <c r="BOA116" s="183"/>
      <c r="BOB116" s="183"/>
      <c r="BOC116" s="183"/>
      <c r="BOD116" s="183"/>
      <c r="BOE116" s="183"/>
      <c r="BOF116" s="183"/>
      <c r="BOG116" s="183"/>
      <c r="BOH116" s="183"/>
      <c r="BOI116" s="183"/>
      <c r="BOJ116" s="183"/>
      <c r="BOK116" s="183"/>
      <c r="BOL116" s="183"/>
      <c r="BOM116" s="183"/>
      <c r="BON116" s="183"/>
      <c r="BOO116" s="183"/>
      <c r="BOP116" s="183"/>
      <c r="BOQ116" s="183"/>
      <c r="BOR116" s="183"/>
      <c r="BOS116" s="183"/>
      <c r="BOT116" s="183"/>
      <c r="BOU116" s="183"/>
      <c r="BOV116" s="183"/>
      <c r="BOW116" s="183"/>
      <c r="BOX116" s="183"/>
      <c r="BOY116" s="183"/>
      <c r="BOZ116" s="183"/>
      <c r="BPA116" s="183"/>
      <c r="BPB116" s="183"/>
      <c r="BPC116" s="183"/>
      <c r="BPD116" s="183"/>
      <c r="BPE116" s="183"/>
      <c r="BPF116" s="183"/>
      <c r="BPG116" s="183"/>
      <c r="BPH116" s="183"/>
      <c r="BPI116" s="183"/>
      <c r="BPJ116" s="183"/>
      <c r="BPK116" s="183"/>
      <c r="BPL116" s="183"/>
      <c r="BPM116" s="183"/>
      <c r="BPN116" s="183"/>
      <c r="BPO116" s="183"/>
      <c r="BPP116" s="183"/>
      <c r="BPQ116" s="183"/>
      <c r="BPR116" s="183"/>
      <c r="BPS116" s="183"/>
      <c r="BPT116" s="183"/>
      <c r="BPU116" s="183"/>
      <c r="BPV116" s="183"/>
      <c r="BPW116" s="183"/>
      <c r="BPX116" s="183"/>
      <c r="BPY116" s="183"/>
      <c r="BPZ116" s="183"/>
      <c r="BQA116" s="183"/>
      <c r="BQB116" s="183"/>
      <c r="BQC116" s="183"/>
      <c r="BQD116" s="183"/>
      <c r="BQE116" s="183"/>
      <c r="BQF116" s="183"/>
      <c r="BQG116" s="183"/>
      <c r="BQH116" s="183"/>
      <c r="BQI116" s="183"/>
      <c r="BQJ116" s="183"/>
      <c r="BQK116" s="183"/>
      <c r="BQL116" s="183"/>
      <c r="BQM116" s="183"/>
      <c r="BQN116" s="183"/>
      <c r="BQO116" s="183"/>
      <c r="BQP116" s="183"/>
      <c r="BQQ116" s="183"/>
      <c r="BQR116" s="183"/>
      <c r="BQS116" s="183"/>
      <c r="BQT116" s="183"/>
      <c r="BQU116" s="183"/>
      <c r="BQV116" s="183"/>
      <c r="BQW116" s="183"/>
      <c r="BQX116" s="183"/>
      <c r="BQY116" s="183"/>
      <c r="BQZ116" s="183"/>
      <c r="BRA116" s="183"/>
      <c r="BRB116" s="183"/>
      <c r="BRC116" s="183"/>
      <c r="BRD116" s="183"/>
      <c r="BRE116" s="183"/>
      <c r="BRF116" s="183"/>
      <c r="BRG116" s="183"/>
      <c r="BRH116" s="183"/>
      <c r="BRI116" s="183"/>
      <c r="BRJ116" s="183"/>
      <c r="BRK116" s="183"/>
      <c r="BRL116" s="183"/>
      <c r="BRM116" s="183"/>
      <c r="BRN116" s="183"/>
      <c r="BRO116" s="183"/>
      <c r="BRP116" s="183"/>
      <c r="BRQ116" s="183"/>
      <c r="BRR116" s="183"/>
      <c r="BRS116" s="183"/>
      <c r="BRT116" s="183"/>
      <c r="BRU116" s="183"/>
      <c r="BRV116" s="183"/>
      <c r="BRW116" s="183"/>
      <c r="BRX116" s="183"/>
      <c r="BRY116" s="183"/>
      <c r="BRZ116" s="183"/>
      <c r="BSA116" s="183"/>
      <c r="BSB116" s="183"/>
      <c r="BSC116" s="183"/>
      <c r="BSD116" s="183"/>
      <c r="BSE116" s="183"/>
      <c r="BSF116" s="183"/>
      <c r="BSG116" s="183"/>
      <c r="BSH116" s="183"/>
      <c r="BSI116" s="183"/>
      <c r="BSJ116" s="183"/>
      <c r="BSK116" s="183"/>
      <c r="BSL116" s="183"/>
      <c r="BSM116" s="183"/>
      <c r="BSN116" s="183"/>
      <c r="BSO116" s="183"/>
      <c r="BSP116" s="183"/>
      <c r="BSQ116" s="183"/>
      <c r="BSR116" s="183"/>
      <c r="BSS116" s="183"/>
      <c r="BST116" s="183"/>
      <c r="BSU116" s="183"/>
      <c r="BSV116" s="183"/>
      <c r="BSW116" s="183"/>
      <c r="BSX116" s="183"/>
      <c r="BSY116" s="183"/>
      <c r="BSZ116" s="183"/>
      <c r="BTA116" s="183"/>
      <c r="BTB116" s="183"/>
      <c r="BTC116" s="183"/>
      <c r="BTD116" s="183"/>
      <c r="BTE116" s="183"/>
      <c r="BTF116" s="183"/>
      <c r="BTG116" s="183"/>
      <c r="BTH116" s="183"/>
      <c r="BTI116" s="183"/>
      <c r="BTJ116" s="183"/>
      <c r="BTK116" s="183"/>
      <c r="BTL116" s="183"/>
      <c r="BTM116" s="183"/>
      <c r="BTN116" s="183"/>
      <c r="BTO116" s="183"/>
      <c r="BTP116" s="183"/>
      <c r="BTQ116" s="183"/>
      <c r="BTR116" s="183"/>
      <c r="BTS116" s="183"/>
      <c r="BTT116" s="183"/>
      <c r="BTU116" s="183"/>
      <c r="BTV116" s="183"/>
      <c r="BTW116" s="183"/>
      <c r="BTX116" s="183"/>
      <c r="BTY116" s="183"/>
      <c r="BTZ116" s="183"/>
      <c r="BUA116" s="183"/>
      <c r="BUB116" s="183"/>
      <c r="BUC116" s="183"/>
      <c r="BUD116" s="183"/>
      <c r="BUE116" s="183"/>
      <c r="BUF116" s="183"/>
      <c r="BUG116" s="183"/>
      <c r="BUH116" s="183"/>
      <c r="BUI116" s="183"/>
      <c r="BUJ116" s="183"/>
      <c r="BUK116" s="183"/>
      <c r="BUL116" s="183"/>
      <c r="BUM116" s="183"/>
      <c r="BUN116" s="183"/>
      <c r="BUO116" s="183"/>
      <c r="BUP116" s="183"/>
      <c r="BUQ116" s="183"/>
      <c r="BUR116" s="183"/>
      <c r="BUS116" s="183"/>
      <c r="BUT116" s="183"/>
      <c r="BUU116" s="183"/>
      <c r="BUV116" s="183"/>
      <c r="BUW116" s="183"/>
      <c r="BUX116" s="183"/>
      <c r="BUY116" s="183"/>
      <c r="BUZ116" s="183"/>
      <c r="BVA116" s="183"/>
      <c r="BVB116" s="183"/>
      <c r="BVC116" s="183"/>
      <c r="BVD116" s="183"/>
      <c r="BVE116" s="183"/>
      <c r="BVF116" s="183"/>
      <c r="BVG116" s="183"/>
      <c r="BVH116" s="183"/>
      <c r="BVI116" s="183"/>
      <c r="BVJ116" s="183"/>
      <c r="BVK116" s="183"/>
      <c r="BVL116" s="183"/>
      <c r="BVM116" s="183"/>
      <c r="BVN116" s="183"/>
      <c r="BVO116" s="183"/>
      <c r="BVP116" s="183"/>
      <c r="BVQ116" s="183"/>
      <c r="BVR116" s="183"/>
      <c r="BVS116" s="183"/>
      <c r="BVT116" s="183"/>
      <c r="BVU116" s="183"/>
      <c r="BVV116" s="183"/>
      <c r="BVW116" s="183"/>
      <c r="BVX116" s="183"/>
      <c r="BVY116" s="183"/>
      <c r="BVZ116" s="183"/>
      <c r="BWA116" s="183"/>
      <c r="BWB116" s="183"/>
      <c r="BWC116" s="183"/>
      <c r="BWD116" s="183"/>
      <c r="BWE116" s="183"/>
      <c r="BWF116" s="183"/>
      <c r="BWG116" s="183"/>
      <c r="BWH116" s="183"/>
      <c r="BWI116" s="183"/>
      <c r="BWJ116" s="183"/>
      <c r="BWK116" s="183"/>
      <c r="BWL116" s="183"/>
      <c r="BWM116" s="183"/>
      <c r="BWN116" s="183"/>
      <c r="BWO116" s="183"/>
      <c r="BWP116" s="183"/>
      <c r="BWQ116" s="183"/>
      <c r="BWR116" s="183"/>
      <c r="BWS116" s="183"/>
      <c r="BWT116" s="183"/>
      <c r="BWU116" s="183"/>
      <c r="BWV116" s="183"/>
      <c r="BWW116" s="183"/>
      <c r="BWX116" s="183"/>
      <c r="BWY116" s="183"/>
      <c r="BWZ116" s="183"/>
      <c r="BXA116" s="183"/>
      <c r="BXB116" s="183"/>
      <c r="BXC116" s="183"/>
      <c r="BXD116" s="183"/>
      <c r="BXE116" s="183"/>
      <c r="BXF116" s="183"/>
      <c r="BXG116" s="183"/>
      <c r="BXH116" s="183"/>
      <c r="BXI116" s="183"/>
      <c r="BXJ116" s="183"/>
      <c r="BXK116" s="183"/>
      <c r="BXL116" s="183"/>
      <c r="BXM116" s="183"/>
      <c r="BXN116" s="183"/>
      <c r="BXO116" s="183"/>
      <c r="BXP116" s="183"/>
      <c r="BXQ116" s="183"/>
      <c r="BXR116" s="183"/>
      <c r="BXS116" s="183"/>
      <c r="BXT116" s="183"/>
      <c r="BXU116" s="183"/>
      <c r="BXV116" s="183"/>
      <c r="BXW116" s="183"/>
      <c r="BXX116" s="183"/>
      <c r="BXY116" s="183"/>
      <c r="BXZ116" s="183"/>
      <c r="BYA116" s="183"/>
      <c r="BYB116" s="183"/>
      <c r="BYC116" s="183"/>
      <c r="BYD116" s="183"/>
      <c r="BYE116" s="183"/>
      <c r="BYF116" s="183"/>
      <c r="BYG116" s="183"/>
      <c r="BYH116" s="183"/>
      <c r="BYI116" s="183"/>
      <c r="BYJ116" s="183"/>
      <c r="BYK116" s="183"/>
      <c r="BYL116" s="183"/>
      <c r="BYM116" s="183"/>
      <c r="BYN116" s="183"/>
      <c r="BYO116" s="183"/>
      <c r="BYP116" s="183"/>
      <c r="BYQ116" s="183"/>
      <c r="BYR116" s="183"/>
      <c r="BYS116" s="183"/>
      <c r="BYT116" s="183"/>
      <c r="BYU116" s="183"/>
      <c r="BYV116" s="183"/>
      <c r="BYW116" s="183"/>
      <c r="BYX116" s="183"/>
      <c r="BYY116" s="183"/>
      <c r="BYZ116" s="183"/>
      <c r="BZA116" s="183"/>
      <c r="BZB116" s="183"/>
      <c r="BZC116" s="183"/>
      <c r="BZD116" s="183"/>
      <c r="BZE116" s="183"/>
      <c r="BZF116" s="183"/>
      <c r="BZG116" s="183"/>
      <c r="BZH116" s="183"/>
      <c r="BZI116" s="183"/>
      <c r="BZJ116" s="183"/>
      <c r="BZK116" s="183"/>
      <c r="BZL116" s="183"/>
      <c r="BZM116" s="183"/>
      <c r="BZN116" s="183"/>
      <c r="BZO116" s="183"/>
      <c r="BZP116" s="183"/>
      <c r="BZQ116" s="183"/>
      <c r="BZR116" s="183"/>
      <c r="BZS116" s="183"/>
      <c r="BZT116" s="183"/>
      <c r="BZU116" s="183"/>
      <c r="BZV116" s="183"/>
      <c r="BZW116" s="183"/>
      <c r="BZX116" s="183"/>
      <c r="BZY116" s="183"/>
      <c r="BZZ116" s="183"/>
      <c r="CAA116" s="183"/>
      <c r="CAB116" s="183"/>
      <c r="CAC116" s="183"/>
      <c r="CAD116" s="183"/>
      <c r="CAE116" s="183"/>
      <c r="CAF116" s="183"/>
      <c r="CAG116" s="183"/>
      <c r="CAH116" s="183"/>
      <c r="CAI116" s="183"/>
      <c r="CAJ116" s="183"/>
      <c r="CAK116" s="183"/>
      <c r="CAL116" s="183"/>
      <c r="CAM116" s="183"/>
      <c r="CAN116" s="183"/>
      <c r="CAO116" s="183"/>
      <c r="CAP116" s="183"/>
      <c r="CAQ116" s="183"/>
      <c r="CAR116" s="183"/>
      <c r="CAS116" s="183"/>
      <c r="CAT116" s="183"/>
      <c r="CAU116" s="183"/>
      <c r="CAV116" s="183"/>
      <c r="CAW116" s="183"/>
      <c r="CAX116" s="183"/>
      <c r="CAY116" s="183"/>
      <c r="CAZ116" s="183"/>
      <c r="CBA116" s="183"/>
      <c r="CBB116" s="183"/>
      <c r="CBC116" s="183"/>
      <c r="CBD116" s="183"/>
      <c r="CBE116" s="183"/>
      <c r="CBF116" s="183"/>
      <c r="CBG116" s="183"/>
      <c r="CBH116" s="183"/>
      <c r="CBI116" s="183"/>
      <c r="CBJ116" s="183"/>
      <c r="CBK116" s="183"/>
      <c r="CBL116" s="183"/>
      <c r="CBM116" s="183"/>
      <c r="CBN116" s="183"/>
      <c r="CBO116" s="183"/>
      <c r="CBP116" s="183"/>
      <c r="CBQ116" s="183"/>
      <c r="CBR116" s="183"/>
      <c r="CBS116" s="183"/>
      <c r="CBT116" s="183"/>
      <c r="CBU116" s="183"/>
      <c r="CBV116" s="183"/>
      <c r="CBW116" s="183"/>
      <c r="CBX116" s="183"/>
      <c r="CBY116" s="183"/>
      <c r="CBZ116" s="183"/>
      <c r="CCA116" s="183"/>
      <c r="CCB116" s="183"/>
      <c r="CCC116" s="183"/>
      <c r="CCD116" s="183"/>
      <c r="CCE116" s="183"/>
      <c r="CCF116" s="183"/>
      <c r="CCG116" s="183"/>
      <c r="CCH116" s="183"/>
      <c r="CCI116" s="183"/>
      <c r="CCJ116" s="183"/>
      <c r="CCK116" s="183"/>
      <c r="CCL116" s="183"/>
      <c r="CCM116" s="183"/>
      <c r="CCN116" s="183"/>
      <c r="CCO116" s="183"/>
      <c r="CCP116" s="183"/>
      <c r="CCQ116" s="183"/>
      <c r="CCR116" s="183"/>
      <c r="CCS116" s="183"/>
      <c r="CCT116" s="183"/>
      <c r="CCU116" s="183"/>
      <c r="CCV116" s="183"/>
      <c r="CCW116" s="183"/>
      <c r="CCX116" s="183"/>
      <c r="CCY116" s="183"/>
      <c r="CCZ116" s="183"/>
      <c r="CDA116" s="183"/>
      <c r="CDB116" s="183"/>
      <c r="CDC116" s="183"/>
      <c r="CDD116" s="183"/>
      <c r="CDE116" s="183"/>
      <c r="CDF116" s="183"/>
      <c r="CDG116" s="183"/>
      <c r="CDH116" s="183"/>
      <c r="CDI116" s="183"/>
      <c r="CDJ116" s="183"/>
      <c r="CDK116" s="183"/>
      <c r="CDL116" s="183"/>
      <c r="CDM116" s="183"/>
      <c r="CDN116" s="183"/>
      <c r="CDO116" s="183"/>
      <c r="CDP116" s="183"/>
      <c r="CDQ116" s="183"/>
      <c r="CDR116" s="183"/>
      <c r="CDS116" s="183"/>
      <c r="CDT116" s="183"/>
      <c r="CDU116" s="183"/>
      <c r="CDV116" s="183"/>
      <c r="CDW116" s="183"/>
      <c r="CDX116" s="183"/>
      <c r="CDY116" s="183"/>
      <c r="CDZ116" s="183"/>
      <c r="CEA116" s="183"/>
      <c r="CEB116" s="183"/>
      <c r="CEC116" s="183"/>
      <c r="CED116" s="183"/>
      <c r="CEE116" s="183"/>
      <c r="CEF116" s="183"/>
      <c r="CEG116" s="183"/>
      <c r="CEH116" s="183"/>
      <c r="CEI116" s="183"/>
      <c r="CEJ116" s="183"/>
      <c r="CEK116" s="183"/>
      <c r="CEL116" s="183"/>
      <c r="CEM116" s="183"/>
      <c r="CEN116" s="183"/>
      <c r="CEO116" s="183"/>
      <c r="CEP116" s="183"/>
      <c r="CEQ116" s="183"/>
      <c r="CER116" s="183"/>
      <c r="CES116" s="183"/>
      <c r="CET116" s="183"/>
      <c r="CEU116" s="183"/>
      <c r="CEV116" s="183"/>
      <c r="CEW116" s="183"/>
      <c r="CEX116" s="183"/>
      <c r="CEY116" s="183"/>
      <c r="CEZ116" s="183"/>
      <c r="CFA116" s="183"/>
      <c r="CFB116" s="183"/>
      <c r="CFC116" s="183"/>
      <c r="CFD116" s="183"/>
      <c r="CFE116" s="183"/>
      <c r="CFF116" s="183"/>
      <c r="CFG116" s="183"/>
      <c r="CFH116" s="183"/>
      <c r="CFI116" s="183"/>
      <c r="CFJ116" s="183"/>
      <c r="CFK116" s="183"/>
      <c r="CFL116" s="183"/>
      <c r="CFM116" s="183"/>
      <c r="CFN116" s="183"/>
      <c r="CFO116" s="183"/>
      <c r="CFP116" s="183"/>
      <c r="CFQ116" s="183"/>
      <c r="CFR116" s="183"/>
      <c r="CFS116" s="183"/>
      <c r="CFT116" s="183"/>
      <c r="CFU116" s="183"/>
      <c r="CFV116" s="183"/>
      <c r="CFW116" s="183"/>
      <c r="CFX116" s="183"/>
      <c r="CFY116" s="183"/>
      <c r="CFZ116" s="183"/>
      <c r="CGA116" s="183"/>
      <c r="CGB116" s="183"/>
      <c r="CGC116" s="183"/>
      <c r="CGD116" s="183"/>
      <c r="CGE116" s="183"/>
      <c r="CGF116" s="183"/>
      <c r="CGG116" s="183"/>
      <c r="CGH116" s="183"/>
      <c r="CGI116" s="183"/>
      <c r="CGJ116" s="183"/>
      <c r="CGK116" s="183"/>
      <c r="CGL116" s="183"/>
      <c r="CGM116" s="183"/>
      <c r="CGN116" s="183"/>
      <c r="CGO116" s="183"/>
      <c r="CGP116" s="183"/>
      <c r="CGQ116" s="183"/>
      <c r="CGR116" s="183"/>
      <c r="CGS116" s="183"/>
      <c r="CGT116" s="183"/>
      <c r="CGU116" s="183"/>
      <c r="CGV116" s="183"/>
      <c r="CGW116" s="183"/>
      <c r="CGX116" s="183"/>
      <c r="CGY116" s="183"/>
      <c r="CGZ116" s="183"/>
      <c r="CHA116" s="183"/>
      <c r="CHB116" s="183"/>
      <c r="CHC116" s="183"/>
      <c r="CHD116" s="183"/>
      <c r="CHE116" s="183"/>
      <c r="CHF116" s="183"/>
      <c r="CHG116" s="183"/>
      <c r="CHH116" s="183"/>
      <c r="CHI116" s="183"/>
      <c r="CHJ116" s="183"/>
      <c r="CHK116" s="183"/>
      <c r="CHL116" s="183"/>
      <c r="CHM116" s="183"/>
      <c r="CHN116" s="183"/>
      <c r="CHO116" s="183"/>
      <c r="CHP116" s="183"/>
      <c r="CHQ116" s="183"/>
      <c r="CHR116" s="183"/>
      <c r="CHS116" s="183"/>
      <c r="CHT116" s="183"/>
      <c r="CHU116" s="183"/>
      <c r="CHV116" s="183"/>
      <c r="CHW116" s="183"/>
      <c r="CHX116" s="183"/>
      <c r="CHY116" s="183"/>
      <c r="CHZ116" s="183"/>
      <c r="CIA116" s="183"/>
      <c r="CIB116" s="183"/>
      <c r="CIC116" s="183"/>
      <c r="CID116" s="183"/>
      <c r="CIE116" s="183"/>
      <c r="CIF116" s="183"/>
      <c r="CIG116" s="183"/>
      <c r="CIH116" s="183"/>
      <c r="CII116" s="183"/>
      <c r="CIJ116" s="183"/>
      <c r="CIK116" s="183"/>
      <c r="CIL116" s="183"/>
      <c r="CIM116" s="183"/>
      <c r="CIN116" s="183"/>
      <c r="CIO116" s="183"/>
      <c r="CIP116" s="183"/>
      <c r="CIQ116" s="183"/>
      <c r="CIR116" s="183"/>
      <c r="CIS116" s="183"/>
      <c r="CIT116" s="183"/>
      <c r="CIU116" s="183"/>
      <c r="CIV116" s="183"/>
      <c r="CIW116" s="183"/>
      <c r="CIX116" s="183"/>
      <c r="CIY116" s="183"/>
      <c r="CIZ116" s="183"/>
      <c r="CJA116" s="183"/>
      <c r="CJB116" s="183"/>
      <c r="CJC116" s="183"/>
      <c r="CJD116" s="183"/>
      <c r="CJE116" s="183"/>
      <c r="CJF116" s="183"/>
      <c r="CJG116" s="183"/>
      <c r="CJH116" s="183"/>
      <c r="CJI116" s="183"/>
      <c r="CJJ116" s="183"/>
      <c r="CJK116" s="183"/>
      <c r="CJL116" s="183"/>
      <c r="CJM116" s="183"/>
      <c r="CJN116" s="183"/>
      <c r="CJO116" s="183"/>
      <c r="CJP116" s="183"/>
      <c r="CJQ116" s="183"/>
      <c r="CJR116" s="183"/>
      <c r="CJS116" s="183"/>
      <c r="CJT116" s="183"/>
      <c r="CJU116" s="183"/>
      <c r="CJV116" s="183"/>
      <c r="CJW116" s="183"/>
      <c r="CJX116" s="183"/>
      <c r="CJY116" s="183"/>
      <c r="CJZ116" s="183"/>
      <c r="CKA116" s="183"/>
      <c r="CKB116" s="183"/>
      <c r="CKC116" s="183"/>
      <c r="CKD116" s="183"/>
      <c r="CKE116" s="183"/>
      <c r="CKF116" s="183"/>
      <c r="CKG116" s="183"/>
      <c r="CKH116" s="183"/>
      <c r="CKI116" s="183"/>
      <c r="CKJ116" s="183"/>
      <c r="CKK116" s="183"/>
      <c r="CKL116" s="183"/>
      <c r="CKM116" s="183"/>
      <c r="CKN116" s="183"/>
      <c r="CKO116" s="183"/>
      <c r="CKP116" s="183"/>
      <c r="CKQ116" s="183"/>
      <c r="CKR116" s="183"/>
      <c r="CKS116" s="183"/>
      <c r="CKT116" s="183"/>
      <c r="CKU116" s="183"/>
      <c r="CKV116" s="183"/>
      <c r="CKW116" s="183"/>
      <c r="CKX116" s="183"/>
      <c r="CKY116" s="183"/>
      <c r="CKZ116" s="183"/>
      <c r="CLA116" s="183"/>
      <c r="CLB116" s="183"/>
      <c r="CLC116" s="183"/>
      <c r="CLD116" s="183"/>
      <c r="CLE116" s="183"/>
      <c r="CLF116" s="183"/>
      <c r="CLG116" s="183"/>
      <c r="CLH116" s="183"/>
      <c r="CLI116" s="183"/>
      <c r="CLJ116" s="183"/>
      <c r="CLK116" s="183"/>
      <c r="CLL116" s="183"/>
      <c r="CLM116" s="183"/>
      <c r="CLN116" s="183"/>
      <c r="CLO116" s="183"/>
      <c r="CLP116" s="183"/>
      <c r="CLQ116" s="183"/>
      <c r="CLR116" s="183"/>
      <c r="CLS116" s="183"/>
      <c r="CLT116" s="183"/>
      <c r="CLU116" s="183"/>
      <c r="CLV116" s="183"/>
      <c r="CLW116" s="183"/>
      <c r="CLX116" s="183"/>
      <c r="CLY116" s="183"/>
      <c r="CLZ116" s="183"/>
      <c r="CMA116" s="183"/>
      <c r="CMB116" s="183"/>
      <c r="CMC116" s="183"/>
      <c r="CMD116" s="183"/>
      <c r="CME116" s="183"/>
      <c r="CMF116" s="183"/>
      <c r="CMG116" s="183"/>
      <c r="CMH116" s="183"/>
      <c r="CMI116" s="183"/>
      <c r="CMJ116" s="183"/>
      <c r="CMK116" s="183"/>
      <c r="CML116" s="183"/>
      <c r="CMM116" s="183"/>
      <c r="CMN116" s="183"/>
      <c r="CMO116" s="183"/>
      <c r="CMP116" s="183"/>
      <c r="CMQ116" s="183"/>
      <c r="CMR116" s="183"/>
      <c r="CMS116" s="183"/>
      <c r="CMT116" s="183"/>
      <c r="CMU116" s="183"/>
      <c r="CMV116" s="183"/>
      <c r="CMW116" s="183"/>
      <c r="CMX116" s="183"/>
      <c r="CMY116" s="183"/>
      <c r="CMZ116" s="183"/>
      <c r="CNA116" s="183"/>
      <c r="CNB116" s="183"/>
      <c r="CNC116" s="183"/>
      <c r="CND116" s="183"/>
      <c r="CNE116" s="183"/>
      <c r="CNF116" s="183"/>
      <c r="CNG116" s="183"/>
      <c r="CNH116" s="183"/>
      <c r="CNI116" s="183"/>
      <c r="CNJ116" s="183"/>
      <c r="CNK116" s="183"/>
      <c r="CNL116" s="183"/>
      <c r="CNM116" s="183"/>
      <c r="CNN116" s="183"/>
      <c r="CNO116" s="183"/>
      <c r="CNP116" s="183"/>
      <c r="CNQ116" s="183"/>
      <c r="CNR116" s="183"/>
      <c r="CNS116" s="183"/>
      <c r="CNT116" s="183"/>
      <c r="CNU116" s="183"/>
      <c r="CNV116" s="183"/>
      <c r="CNW116" s="183"/>
      <c r="CNX116" s="183"/>
      <c r="CNY116" s="183"/>
      <c r="CNZ116" s="183"/>
      <c r="COA116" s="183"/>
      <c r="COB116" s="183"/>
      <c r="COC116" s="183"/>
      <c r="COD116" s="183"/>
      <c r="COE116" s="183"/>
      <c r="COF116" s="183"/>
      <c r="COG116" s="183"/>
      <c r="COH116" s="183"/>
      <c r="COI116" s="183"/>
      <c r="COJ116" s="183"/>
      <c r="COK116" s="183"/>
      <c r="COL116" s="183"/>
      <c r="COM116" s="183"/>
      <c r="CON116" s="183"/>
      <c r="COO116" s="183"/>
      <c r="COP116" s="183"/>
      <c r="COQ116" s="183"/>
      <c r="COR116" s="183"/>
      <c r="COS116" s="183"/>
      <c r="COT116" s="183"/>
      <c r="COU116" s="183"/>
      <c r="COV116" s="183"/>
      <c r="COW116" s="183"/>
      <c r="COX116" s="183"/>
    </row>
    <row r="117" spans="1:2442" s="296" customFormat="1" ht="18.95" customHeight="1">
      <c r="A117" s="284"/>
      <c r="B117" s="313"/>
      <c r="C117" s="286"/>
      <c r="D117" s="284"/>
      <c r="E117" s="287"/>
      <c r="F117" s="288"/>
      <c r="G117" s="288"/>
      <c r="H117" s="312"/>
      <c r="I117" s="291"/>
      <c r="K117" s="301"/>
      <c r="L117" s="301"/>
      <c r="M117" s="301"/>
      <c r="N117" s="275"/>
      <c r="O117" s="267"/>
      <c r="P117" s="268"/>
      <c r="Q117" s="269"/>
      <c r="R117" s="269"/>
      <c r="S117" s="267"/>
      <c r="T117" s="183"/>
      <c r="U117" s="183"/>
      <c r="V117" s="183"/>
      <c r="W117" s="183"/>
      <c r="X117" s="183"/>
      <c r="Y117" s="183"/>
      <c r="Z117" s="183"/>
      <c r="AA117" s="183"/>
      <c r="AB117" s="183"/>
      <c r="AC117" s="183"/>
      <c r="AD117" s="183"/>
      <c r="AE117" s="183"/>
      <c r="AF117" s="183"/>
      <c r="AG117" s="183"/>
      <c r="AH117" s="183"/>
      <c r="AI117" s="183"/>
      <c r="AJ117" s="183"/>
      <c r="AK117" s="183"/>
      <c r="AL117" s="183"/>
      <c r="AM117" s="183"/>
      <c r="AN117" s="183"/>
      <c r="AO117" s="183"/>
      <c r="AP117" s="183"/>
      <c r="AQ117" s="183"/>
      <c r="AR117" s="183"/>
      <c r="AS117" s="183"/>
      <c r="AT117" s="183"/>
      <c r="AU117" s="183"/>
      <c r="AV117" s="183"/>
      <c r="AW117" s="183"/>
      <c r="AX117" s="183"/>
      <c r="AY117" s="183"/>
      <c r="AZ117" s="183"/>
      <c r="BA117" s="183"/>
      <c r="BB117" s="183"/>
      <c r="BC117" s="183"/>
      <c r="BD117" s="183"/>
      <c r="BE117" s="183"/>
      <c r="BF117" s="183"/>
      <c r="BG117" s="183"/>
      <c r="BH117" s="183"/>
      <c r="BI117" s="183"/>
      <c r="BJ117" s="183"/>
      <c r="BK117" s="183"/>
      <c r="BL117" s="183"/>
      <c r="BM117" s="183"/>
      <c r="BN117" s="183"/>
      <c r="BO117" s="183"/>
      <c r="BP117" s="183"/>
      <c r="BQ117" s="183"/>
      <c r="BR117" s="183"/>
      <c r="BS117" s="183"/>
      <c r="BT117" s="183"/>
      <c r="BU117" s="183"/>
      <c r="BV117" s="183"/>
      <c r="BW117" s="183"/>
      <c r="BX117" s="183"/>
      <c r="BY117" s="183"/>
      <c r="BZ117" s="183"/>
      <c r="CA117" s="183"/>
      <c r="CB117" s="183"/>
      <c r="CC117" s="183"/>
      <c r="CD117" s="183"/>
      <c r="CE117" s="183"/>
      <c r="CF117" s="183"/>
      <c r="CG117" s="183"/>
      <c r="CH117" s="183"/>
      <c r="CI117" s="183"/>
      <c r="CJ117" s="183"/>
      <c r="CK117" s="183"/>
      <c r="CL117" s="183"/>
      <c r="CM117" s="183"/>
      <c r="CN117" s="183"/>
      <c r="CO117" s="183"/>
      <c r="CP117" s="183"/>
      <c r="CQ117" s="183"/>
      <c r="CR117" s="183"/>
      <c r="CS117" s="183"/>
      <c r="CT117" s="183"/>
      <c r="CU117" s="183"/>
      <c r="CV117" s="183"/>
      <c r="CW117" s="183"/>
      <c r="CX117" s="183"/>
      <c r="CY117" s="183"/>
      <c r="CZ117" s="183"/>
      <c r="DA117" s="183"/>
      <c r="DB117" s="183"/>
      <c r="DC117" s="183"/>
      <c r="DD117" s="183"/>
      <c r="DE117" s="183"/>
      <c r="DF117" s="183"/>
      <c r="DG117" s="183"/>
      <c r="DH117" s="183"/>
      <c r="DI117" s="183"/>
      <c r="DJ117" s="183"/>
      <c r="DK117" s="183"/>
      <c r="DL117" s="183"/>
      <c r="DM117" s="183"/>
      <c r="DN117" s="183"/>
      <c r="DO117" s="183"/>
      <c r="DP117" s="183"/>
      <c r="DQ117" s="183"/>
      <c r="DR117" s="183"/>
      <c r="DS117" s="183"/>
      <c r="DT117" s="183"/>
      <c r="DU117" s="183"/>
      <c r="DV117" s="183"/>
      <c r="DW117" s="183"/>
      <c r="DX117" s="183"/>
      <c r="DY117" s="183"/>
      <c r="DZ117" s="183"/>
      <c r="EA117" s="183"/>
      <c r="EB117" s="183"/>
      <c r="EC117" s="183"/>
      <c r="ED117" s="183"/>
      <c r="EE117" s="183"/>
      <c r="EF117" s="183"/>
      <c r="EG117" s="183"/>
      <c r="EH117" s="183"/>
      <c r="EI117" s="183"/>
      <c r="EJ117" s="183"/>
      <c r="EK117" s="183"/>
      <c r="EL117" s="183"/>
      <c r="EM117" s="183"/>
      <c r="EN117" s="183"/>
      <c r="EO117" s="183"/>
      <c r="EP117" s="183"/>
      <c r="EQ117" s="183"/>
      <c r="ER117" s="183"/>
      <c r="ES117" s="183"/>
      <c r="ET117" s="183"/>
      <c r="EU117" s="183"/>
      <c r="EV117" s="183"/>
      <c r="EW117" s="183"/>
      <c r="EX117" s="183"/>
      <c r="EY117" s="183"/>
      <c r="EZ117" s="183"/>
      <c r="FA117" s="183"/>
      <c r="FB117" s="183"/>
      <c r="FC117" s="183"/>
      <c r="FD117" s="183"/>
      <c r="FE117" s="183"/>
      <c r="FF117" s="183"/>
      <c r="FG117" s="183"/>
      <c r="FH117" s="183"/>
      <c r="FI117" s="183"/>
      <c r="FJ117" s="183"/>
      <c r="FK117" s="183"/>
      <c r="FL117" s="183"/>
      <c r="FM117" s="183"/>
      <c r="FN117" s="183"/>
      <c r="FO117" s="183"/>
      <c r="FP117" s="183"/>
      <c r="FQ117" s="183"/>
      <c r="FR117" s="183"/>
      <c r="FS117" s="183"/>
      <c r="FT117" s="183"/>
      <c r="FU117" s="183"/>
      <c r="FV117" s="183"/>
      <c r="FW117" s="183"/>
      <c r="FX117" s="183"/>
      <c r="FY117" s="183"/>
      <c r="FZ117" s="183"/>
      <c r="GA117" s="183"/>
      <c r="GB117" s="183"/>
      <c r="GC117" s="183"/>
      <c r="GD117" s="183"/>
      <c r="GE117" s="183"/>
      <c r="GF117" s="183"/>
      <c r="GG117" s="183"/>
      <c r="GH117" s="183"/>
      <c r="GI117" s="183"/>
      <c r="GJ117" s="183"/>
      <c r="GK117" s="183"/>
      <c r="GL117" s="183"/>
      <c r="GM117" s="183"/>
      <c r="GN117" s="183"/>
      <c r="GO117" s="183"/>
      <c r="GP117" s="183"/>
      <c r="GQ117" s="183"/>
      <c r="GR117" s="183"/>
      <c r="GS117" s="183"/>
      <c r="GT117" s="183"/>
      <c r="GU117" s="183"/>
      <c r="GV117" s="183"/>
      <c r="GW117" s="183"/>
      <c r="GX117" s="183"/>
      <c r="GY117" s="183"/>
      <c r="GZ117" s="183"/>
      <c r="HA117" s="183"/>
      <c r="HB117" s="183"/>
      <c r="HC117" s="183"/>
      <c r="HD117" s="183"/>
      <c r="HE117" s="183"/>
      <c r="HF117" s="183"/>
      <c r="HG117" s="183"/>
      <c r="HH117" s="183"/>
      <c r="HI117" s="183"/>
      <c r="HJ117" s="183"/>
      <c r="HK117" s="183"/>
      <c r="HL117" s="183"/>
      <c r="HM117" s="183"/>
      <c r="HN117" s="183"/>
      <c r="HO117" s="183"/>
      <c r="HP117" s="183"/>
      <c r="HQ117" s="183"/>
      <c r="HR117" s="183"/>
      <c r="HS117" s="183"/>
      <c r="HT117" s="183"/>
      <c r="HU117" s="183"/>
      <c r="HV117" s="183"/>
      <c r="HW117" s="183"/>
      <c r="HX117" s="183"/>
      <c r="HY117" s="183"/>
      <c r="HZ117" s="183"/>
      <c r="IA117" s="183"/>
      <c r="IB117" s="183"/>
      <c r="IC117" s="183"/>
      <c r="ID117" s="183"/>
      <c r="IE117" s="183"/>
      <c r="IF117" s="183"/>
      <c r="IG117" s="183"/>
      <c r="IH117" s="183"/>
      <c r="II117" s="183"/>
      <c r="IJ117" s="183"/>
      <c r="IK117" s="183"/>
      <c r="IL117" s="183"/>
      <c r="IM117" s="183"/>
      <c r="IN117" s="183"/>
      <c r="IO117" s="183"/>
      <c r="IP117" s="183"/>
      <c r="IQ117" s="183"/>
      <c r="IR117" s="183"/>
      <c r="IS117" s="183"/>
      <c r="IT117" s="183"/>
      <c r="IU117" s="183"/>
      <c r="IV117" s="183"/>
      <c r="IW117" s="183"/>
      <c r="IX117" s="183"/>
      <c r="IY117" s="183"/>
      <c r="IZ117" s="183"/>
      <c r="JA117" s="183"/>
      <c r="JB117" s="183"/>
      <c r="JC117" s="183"/>
      <c r="JD117" s="183"/>
      <c r="JE117" s="183"/>
      <c r="JF117" s="183"/>
      <c r="JG117" s="183"/>
      <c r="JH117" s="183"/>
      <c r="JI117" s="183"/>
      <c r="JJ117" s="183"/>
      <c r="JK117" s="183"/>
      <c r="JL117" s="183"/>
      <c r="JM117" s="183"/>
      <c r="JN117" s="183"/>
      <c r="JO117" s="183"/>
      <c r="JP117" s="183"/>
      <c r="JQ117" s="183"/>
      <c r="JR117" s="183"/>
      <c r="JS117" s="183"/>
      <c r="JT117" s="183"/>
      <c r="JU117" s="183"/>
      <c r="JV117" s="183"/>
      <c r="JW117" s="183"/>
      <c r="JX117" s="183"/>
      <c r="JY117" s="183"/>
      <c r="JZ117" s="183"/>
      <c r="KA117" s="183"/>
      <c r="KB117" s="183"/>
      <c r="KC117" s="183"/>
      <c r="KD117" s="183"/>
      <c r="KE117" s="183"/>
      <c r="KF117" s="183"/>
      <c r="KG117" s="183"/>
      <c r="KH117" s="183"/>
      <c r="KI117" s="183"/>
      <c r="KJ117" s="183"/>
      <c r="KK117" s="183"/>
      <c r="KL117" s="183"/>
      <c r="KM117" s="183"/>
      <c r="KN117" s="183"/>
      <c r="KO117" s="183"/>
      <c r="KP117" s="183"/>
      <c r="KQ117" s="183"/>
      <c r="KR117" s="183"/>
      <c r="KS117" s="183"/>
      <c r="KT117" s="183"/>
      <c r="KU117" s="183"/>
      <c r="KV117" s="183"/>
      <c r="KW117" s="183"/>
      <c r="KX117" s="183"/>
      <c r="KY117" s="183"/>
      <c r="KZ117" s="183"/>
      <c r="LA117" s="183"/>
      <c r="LB117" s="183"/>
      <c r="LC117" s="183"/>
      <c r="LD117" s="183"/>
      <c r="LE117" s="183"/>
      <c r="LF117" s="183"/>
      <c r="LG117" s="183"/>
      <c r="LH117" s="183"/>
      <c r="LI117" s="183"/>
      <c r="LJ117" s="183"/>
      <c r="LK117" s="183"/>
      <c r="LL117" s="183"/>
      <c r="LM117" s="183"/>
      <c r="LN117" s="183"/>
      <c r="LO117" s="183"/>
      <c r="LP117" s="183"/>
      <c r="LQ117" s="183"/>
      <c r="LR117" s="183"/>
      <c r="LS117" s="183"/>
      <c r="LT117" s="183"/>
      <c r="LU117" s="183"/>
      <c r="LV117" s="183"/>
      <c r="LW117" s="183"/>
      <c r="LX117" s="183"/>
      <c r="LY117" s="183"/>
      <c r="LZ117" s="183"/>
      <c r="MA117" s="183"/>
      <c r="MB117" s="183"/>
      <c r="MC117" s="183"/>
      <c r="MD117" s="183"/>
      <c r="ME117" s="183"/>
      <c r="MF117" s="183"/>
      <c r="MG117" s="183"/>
      <c r="MH117" s="183"/>
      <c r="MI117" s="183"/>
      <c r="MJ117" s="183"/>
      <c r="MK117" s="183"/>
      <c r="ML117" s="183"/>
      <c r="MM117" s="183"/>
      <c r="MN117" s="183"/>
      <c r="MO117" s="183"/>
      <c r="MP117" s="183"/>
      <c r="MQ117" s="183"/>
      <c r="MR117" s="183"/>
      <c r="MS117" s="183"/>
      <c r="MT117" s="183"/>
      <c r="MU117" s="183"/>
      <c r="MV117" s="183"/>
      <c r="MW117" s="183"/>
      <c r="MX117" s="183"/>
      <c r="MY117" s="183"/>
      <c r="MZ117" s="183"/>
      <c r="NA117" s="183"/>
      <c r="NB117" s="183"/>
      <c r="NC117" s="183"/>
      <c r="ND117" s="183"/>
      <c r="NE117" s="183"/>
      <c r="NF117" s="183"/>
      <c r="NG117" s="183"/>
      <c r="NH117" s="183"/>
      <c r="NI117" s="183"/>
      <c r="NJ117" s="183"/>
      <c r="NK117" s="183"/>
      <c r="NL117" s="183"/>
      <c r="NM117" s="183"/>
      <c r="NN117" s="183"/>
      <c r="NO117" s="183"/>
      <c r="NP117" s="183"/>
      <c r="NQ117" s="183"/>
      <c r="NR117" s="183"/>
      <c r="NS117" s="183"/>
      <c r="NT117" s="183"/>
      <c r="NU117" s="183"/>
      <c r="NV117" s="183"/>
      <c r="NW117" s="183"/>
      <c r="NX117" s="183"/>
      <c r="NY117" s="183"/>
      <c r="NZ117" s="183"/>
      <c r="OA117" s="183"/>
      <c r="OB117" s="183"/>
      <c r="OC117" s="183"/>
      <c r="OD117" s="183"/>
      <c r="OE117" s="183"/>
      <c r="OF117" s="183"/>
      <c r="OG117" s="183"/>
      <c r="OH117" s="183"/>
      <c r="OI117" s="183"/>
      <c r="OJ117" s="183"/>
      <c r="OK117" s="183"/>
      <c r="OL117" s="183"/>
      <c r="OM117" s="183"/>
      <c r="ON117" s="183"/>
      <c r="OO117" s="183"/>
      <c r="OP117" s="183"/>
      <c r="OQ117" s="183"/>
      <c r="OR117" s="183"/>
      <c r="OS117" s="183"/>
      <c r="OT117" s="183"/>
      <c r="OU117" s="183"/>
      <c r="OV117" s="183"/>
      <c r="OW117" s="183"/>
      <c r="OX117" s="183"/>
      <c r="OY117" s="183"/>
      <c r="OZ117" s="183"/>
      <c r="PA117" s="183"/>
      <c r="PB117" s="183"/>
      <c r="PC117" s="183"/>
      <c r="PD117" s="183"/>
      <c r="PE117" s="183"/>
      <c r="PF117" s="183"/>
      <c r="PG117" s="183"/>
      <c r="PH117" s="183"/>
      <c r="PI117" s="183"/>
      <c r="PJ117" s="183"/>
      <c r="PK117" s="183"/>
      <c r="PL117" s="183"/>
      <c r="PM117" s="183"/>
      <c r="PN117" s="183"/>
      <c r="PO117" s="183"/>
      <c r="PP117" s="183"/>
      <c r="PQ117" s="183"/>
      <c r="PR117" s="183"/>
      <c r="PS117" s="183"/>
      <c r="PT117" s="183"/>
      <c r="PU117" s="183"/>
      <c r="PV117" s="183"/>
      <c r="PW117" s="183"/>
      <c r="PX117" s="183"/>
      <c r="PY117" s="183"/>
      <c r="PZ117" s="183"/>
      <c r="QA117" s="183"/>
      <c r="QB117" s="183"/>
      <c r="QC117" s="183"/>
      <c r="QD117" s="183"/>
      <c r="QE117" s="183"/>
      <c r="QF117" s="183"/>
      <c r="QG117" s="183"/>
      <c r="QH117" s="183"/>
      <c r="QI117" s="183"/>
      <c r="QJ117" s="183"/>
      <c r="QK117" s="183"/>
      <c r="QL117" s="183"/>
      <c r="QM117" s="183"/>
      <c r="QN117" s="183"/>
      <c r="QO117" s="183"/>
      <c r="QP117" s="183"/>
      <c r="QQ117" s="183"/>
      <c r="QR117" s="183"/>
      <c r="QS117" s="183"/>
      <c r="QT117" s="183"/>
      <c r="QU117" s="183"/>
      <c r="QV117" s="183"/>
      <c r="QW117" s="183"/>
      <c r="QX117" s="183"/>
      <c r="QY117" s="183"/>
      <c r="QZ117" s="183"/>
      <c r="RA117" s="183"/>
      <c r="RB117" s="183"/>
      <c r="RC117" s="183"/>
      <c r="RD117" s="183"/>
      <c r="RE117" s="183"/>
      <c r="RF117" s="183"/>
      <c r="RG117" s="183"/>
      <c r="RH117" s="183"/>
      <c r="RI117" s="183"/>
      <c r="RJ117" s="183"/>
      <c r="RK117" s="183"/>
      <c r="RL117" s="183"/>
      <c r="RM117" s="183"/>
      <c r="RN117" s="183"/>
      <c r="RO117" s="183"/>
      <c r="RP117" s="183"/>
      <c r="RQ117" s="183"/>
      <c r="RR117" s="183"/>
      <c r="RS117" s="183"/>
      <c r="RT117" s="183"/>
      <c r="RU117" s="183"/>
      <c r="RV117" s="183"/>
      <c r="RW117" s="183"/>
      <c r="RX117" s="183"/>
      <c r="RY117" s="183"/>
      <c r="RZ117" s="183"/>
      <c r="SA117" s="183"/>
      <c r="SB117" s="183"/>
      <c r="SC117" s="183"/>
      <c r="SD117" s="183"/>
      <c r="SE117" s="183"/>
      <c r="SF117" s="183"/>
      <c r="SG117" s="183"/>
      <c r="SH117" s="183"/>
      <c r="SI117" s="183"/>
      <c r="SJ117" s="183"/>
      <c r="SK117" s="183"/>
      <c r="SL117" s="183"/>
      <c r="SM117" s="183"/>
      <c r="SN117" s="183"/>
      <c r="SO117" s="183"/>
      <c r="SP117" s="183"/>
      <c r="SQ117" s="183"/>
      <c r="SR117" s="183"/>
      <c r="SS117" s="183"/>
      <c r="ST117" s="183"/>
      <c r="SU117" s="183"/>
      <c r="SV117" s="183"/>
      <c r="SW117" s="183"/>
      <c r="SX117" s="183"/>
      <c r="SY117" s="183"/>
      <c r="SZ117" s="183"/>
      <c r="TA117" s="183"/>
      <c r="TB117" s="183"/>
      <c r="TC117" s="183"/>
      <c r="TD117" s="183"/>
      <c r="TE117" s="183"/>
      <c r="TF117" s="183"/>
      <c r="TG117" s="183"/>
      <c r="TH117" s="183"/>
      <c r="TI117" s="183"/>
      <c r="TJ117" s="183"/>
      <c r="TK117" s="183"/>
      <c r="TL117" s="183"/>
      <c r="TM117" s="183"/>
      <c r="TN117" s="183"/>
      <c r="TO117" s="183"/>
      <c r="TP117" s="183"/>
      <c r="TQ117" s="183"/>
      <c r="TR117" s="183"/>
      <c r="TS117" s="183"/>
      <c r="TT117" s="183"/>
      <c r="TU117" s="183"/>
      <c r="TV117" s="183"/>
      <c r="TW117" s="183"/>
      <c r="TX117" s="183"/>
      <c r="TY117" s="183"/>
      <c r="TZ117" s="183"/>
      <c r="UA117" s="183"/>
      <c r="UB117" s="183"/>
      <c r="UC117" s="183"/>
      <c r="UD117" s="183"/>
      <c r="UE117" s="183"/>
      <c r="UF117" s="183"/>
      <c r="UG117" s="183"/>
      <c r="UH117" s="183"/>
      <c r="UI117" s="183"/>
      <c r="UJ117" s="183"/>
      <c r="UK117" s="183"/>
      <c r="UL117" s="183"/>
      <c r="UM117" s="183"/>
      <c r="UN117" s="183"/>
      <c r="UO117" s="183"/>
      <c r="UP117" s="183"/>
      <c r="UQ117" s="183"/>
      <c r="UR117" s="183"/>
      <c r="US117" s="183"/>
      <c r="UT117" s="183"/>
      <c r="UU117" s="183"/>
      <c r="UV117" s="183"/>
      <c r="UW117" s="183"/>
      <c r="UX117" s="183"/>
      <c r="UY117" s="183"/>
      <c r="UZ117" s="183"/>
      <c r="VA117" s="183"/>
      <c r="VB117" s="183"/>
      <c r="VC117" s="183"/>
      <c r="VD117" s="183"/>
      <c r="VE117" s="183"/>
      <c r="VF117" s="183"/>
      <c r="VG117" s="183"/>
      <c r="VH117" s="183"/>
      <c r="VI117" s="183"/>
      <c r="VJ117" s="183"/>
      <c r="VK117" s="183"/>
      <c r="VL117" s="183"/>
      <c r="VM117" s="183"/>
      <c r="VN117" s="183"/>
      <c r="VO117" s="183"/>
      <c r="VP117" s="183"/>
      <c r="VQ117" s="183"/>
      <c r="VR117" s="183"/>
      <c r="VS117" s="183"/>
      <c r="VT117" s="183"/>
      <c r="VU117" s="183"/>
      <c r="VV117" s="183"/>
      <c r="VW117" s="183"/>
      <c r="VX117" s="183"/>
      <c r="VY117" s="183"/>
      <c r="VZ117" s="183"/>
      <c r="WA117" s="183"/>
      <c r="WB117" s="183"/>
      <c r="WC117" s="183"/>
      <c r="WD117" s="183"/>
      <c r="WE117" s="183"/>
      <c r="WF117" s="183"/>
      <c r="WG117" s="183"/>
      <c r="WH117" s="183"/>
      <c r="WI117" s="183"/>
      <c r="WJ117" s="183"/>
      <c r="WK117" s="183"/>
      <c r="WL117" s="183"/>
      <c r="WM117" s="183"/>
      <c r="WN117" s="183"/>
      <c r="WO117" s="183"/>
      <c r="WP117" s="183"/>
      <c r="WQ117" s="183"/>
      <c r="WR117" s="183"/>
      <c r="WS117" s="183"/>
      <c r="WT117" s="183"/>
      <c r="WU117" s="183"/>
      <c r="WV117" s="183"/>
      <c r="WW117" s="183"/>
      <c r="WX117" s="183"/>
      <c r="WY117" s="183"/>
      <c r="WZ117" s="183"/>
      <c r="XA117" s="183"/>
      <c r="XB117" s="183"/>
      <c r="XC117" s="183"/>
      <c r="XD117" s="183"/>
      <c r="XE117" s="183"/>
      <c r="XF117" s="183"/>
      <c r="XG117" s="183"/>
      <c r="XH117" s="183"/>
      <c r="XI117" s="183"/>
      <c r="XJ117" s="183"/>
      <c r="XK117" s="183"/>
      <c r="XL117" s="183"/>
      <c r="XM117" s="183"/>
      <c r="XN117" s="183"/>
      <c r="XO117" s="183"/>
      <c r="XP117" s="183"/>
      <c r="XQ117" s="183"/>
      <c r="XR117" s="183"/>
      <c r="XS117" s="183"/>
      <c r="XT117" s="183"/>
      <c r="XU117" s="183"/>
      <c r="XV117" s="183"/>
      <c r="XW117" s="183"/>
      <c r="XX117" s="183"/>
      <c r="XY117" s="183"/>
      <c r="XZ117" s="183"/>
      <c r="YA117" s="183"/>
      <c r="YB117" s="183"/>
      <c r="YC117" s="183"/>
      <c r="YD117" s="183"/>
      <c r="YE117" s="183"/>
      <c r="YF117" s="183"/>
      <c r="YG117" s="183"/>
      <c r="YH117" s="183"/>
      <c r="YI117" s="183"/>
      <c r="YJ117" s="183"/>
      <c r="YK117" s="183"/>
      <c r="YL117" s="183"/>
      <c r="YM117" s="183"/>
      <c r="YN117" s="183"/>
      <c r="YO117" s="183"/>
      <c r="YP117" s="183"/>
      <c r="YQ117" s="183"/>
      <c r="YR117" s="183"/>
      <c r="YS117" s="183"/>
      <c r="YT117" s="183"/>
      <c r="YU117" s="183"/>
      <c r="YV117" s="183"/>
      <c r="YW117" s="183"/>
      <c r="YX117" s="183"/>
      <c r="YY117" s="183"/>
      <c r="YZ117" s="183"/>
      <c r="ZA117" s="183"/>
      <c r="ZB117" s="183"/>
      <c r="ZC117" s="183"/>
      <c r="ZD117" s="183"/>
      <c r="ZE117" s="183"/>
      <c r="ZF117" s="183"/>
      <c r="ZG117" s="183"/>
      <c r="ZH117" s="183"/>
      <c r="ZI117" s="183"/>
      <c r="ZJ117" s="183"/>
      <c r="ZK117" s="183"/>
      <c r="ZL117" s="183"/>
      <c r="ZM117" s="183"/>
      <c r="ZN117" s="183"/>
      <c r="ZO117" s="183"/>
      <c r="ZP117" s="183"/>
      <c r="ZQ117" s="183"/>
      <c r="ZR117" s="183"/>
      <c r="ZS117" s="183"/>
      <c r="ZT117" s="183"/>
      <c r="ZU117" s="183"/>
      <c r="ZV117" s="183"/>
      <c r="ZW117" s="183"/>
      <c r="ZX117" s="183"/>
      <c r="ZY117" s="183"/>
      <c r="ZZ117" s="183"/>
      <c r="AAA117" s="183"/>
      <c r="AAB117" s="183"/>
      <c r="AAC117" s="183"/>
      <c r="AAD117" s="183"/>
      <c r="AAE117" s="183"/>
      <c r="AAF117" s="183"/>
      <c r="AAG117" s="183"/>
      <c r="AAH117" s="183"/>
      <c r="AAI117" s="183"/>
      <c r="AAJ117" s="183"/>
      <c r="AAK117" s="183"/>
      <c r="AAL117" s="183"/>
      <c r="AAM117" s="183"/>
      <c r="AAN117" s="183"/>
      <c r="AAO117" s="183"/>
      <c r="AAP117" s="183"/>
      <c r="AAQ117" s="183"/>
      <c r="AAR117" s="183"/>
      <c r="AAS117" s="183"/>
      <c r="AAT117" s="183"/>
      <c r="AAU117" s="183"/>
      <c r="AAV117" s="183"/>
      <c r="AAW117" s="183"/>
      <c r="AAX117" s="183"/>
      <c r="AAY117" s="183"/>
      <c r="AAZ117" s="183"/>
      <c r="ABA117" s="183"/>
      <c r="ABB117" s="183"/>
      <c r="ABC117" s="183"/>
      <c r="ABD117" s="183"/>
      <c r="ABE117" s="183"/>
      <c r="ABF117" s="183"/>
      <c r="ABG117" s="183"/>
      <c r="ABH117" s="183"/>
      <c r="ABI117" s="183"/>
      <c r="ABJ117" s="183"/>
      <c r="ABK117" s="183"/>
      <c r="ABL117" s="183"/>
      <c r="ABM117" s="183"/>
      <c r="ABN117" s="183"/>
      <c r="ABO117" s="183"/>
      <c r="ABP117" s="183"/>
      <c r="ABQ117" s="183"/>
      <c r="ABR117" s="183"/>
      <c r="ABS117" s="183"/>
      <c r="ABT117" s="183"/>
      <c r="ABU117" s="183"/>
      <c r="ABV117" s="183"/>
      <c r="ABW117" s="183"/>
      <c r="ABX117" s="183"/>
      <c r="ABY117" s="183"/>
      <c r="ABZ117" s="183"/>
      <c r="ACA117" s="183"/>
      <c r="ACB117" s="183"/>
      <c r="ACC117" s="183"/>
      <c r="ACD117" s="183"/>
      <c r="ACE117" s="183"/>
      <c r="ACF117" s="183"/>
      <c r="ACG117" s="183"/>
      <c r="ACH117" s="183"/>
      <c r="ACI117" s="183"/>
      <c r="ACJ117" s="183"/>
      <c r="ACK117" s="183"/>
      <c r="ACL117" s="183"/>
      <c r="ACM117" s="183"/>
      <c r="ACN117" s="183"/>
      <c r="ACO117" s="183"/>
      <c r="ACP117" s="183"/>
      <c r="ACQ117" s="183"/>
      <c r="ACR117" s="183"/>
      <c r="ACS117" s="183"/>
      <c r="ACT117" s="183"/>
      <c r="ACU117" s="183"/>
      <c r="ACV117" s="183"/>
      <c r="ACW117" s="183"/>
      <c r="ACX117" s="183"/>
      <c r="ACY117" s="183"/>
      <c r="ACZ117" s="183"/>
      <c r="ADA117" s="183"/>
      <c r="ADB117" s="183"/>
      <c r="ADC117" s="183"/>
      <c r="ADD117" s="183"/>
      <c r="ADE117" s="183"/>
      <c r="ADF117" s="183"/>
      <c r="ADG117" s="183"/>
      <c r="ADH117" s="183"/>
      <c r="ADI117" s="183"/>
      <c r="ADJ117" s="183"/>
      <c r="ADK117" s="183"/>
      <c r="ADL117" s="183"/>
      <c r="ADM117" s="183"/>
      <c r="ADN117" s="183"/>
      <c r="ADO117" s="183"/>
      <c r="ADP117" s="183"/>
      <c r="ADQ117" s="183"/>
      <c r="ADR117" s="183"/>
      <c r="ADS117" s="183"/>
      <c r="ADT117" s="183"/>
      <c r="ADU117" s="183"/>
      <c r="ADV117" s="183"/>
      <c r="ADW117" s="183"/>
      <c r="ADX117" s="183"/>
      <c r="ADY117" s="183"/>
      <c r="ADZ117" s="183"/>
      <c r="AEA117" s="183"/>
      <c r="AEB117" s="183"/>
      <c r="AEC117" s="183"/>
      <c r="AED117" s="183"/>
      <c r="AEE117" s="183"/>
      <c r="AEF117" s="183"/>
      <c r="AEG117" s="183"/>
      <c r="AEH117" s="183"/>
      <c r="AEI117" s="183"/>
      <c r="AEJ117" s="183"/>
      <c r="AEK117" s="183"/>
      <c r="AEL117" s="183"/>
      <c r="AEM117" s="183"/>
      <c r="AEN117" s="183"/>
      <c r="AEO117" s="183"/>
      <c r="AEP117" s="183"/>
      <c r="AEQ117" s="183"/>
      <c r="AER117" s="183"/>
      <c r="AES117" s="183"/>
      <c r="AET117" s="183"/>
      <c r="AEU117" s="183"/>
      <c r="AEV117" s="183"/>
      <c r="AEW117" s="183"/>
      <c r="AEX117" s="183"/>
      <c r="AEY117" s="183"/>
      <c r="AEZ117" s="183"/>
      <c r="AFA117" s="183"/>
      <c r="AFB117" s="183"/>
      <c r="AFC117" s="183"/>
      <c r="AFD117" s="183"/>
      <c r="AFE117" s="183"/>
      <c r="AFF117" s="183"/>
      <c r="AFG117" s="183"/>
      <c r="AFH117" s="183"/>
      <c r="AFI117" s="183"/>
      <c r="AFJ117" s="183"/>
      <c r="AFK117" s="183"/>
      <c r="AFL117" s="183"/>
      <c r="AFM117" s="183"/>
      <c r="AFN117" s="183"/>
      <c r="AFO117" s="183"/>
      <c r="AFP117" s="183"/>
      <c r="AFQ117" s="183"/>
      <c r="AFR117" s="183"/>
      <c r="AFS117" s="183"/>
      <c r="AFT117" s="183"/>
      <c r="AFU117" s="183"/>
      <c r="AFV117" s="183"/>
      <c r="AFW117" s="183"/>
      <c r="AFX117" s="183"/>
      <c r="AFY117" s="183"/>
      <c r="AFZ117" s="183"/>
      <c r="AGA117" s="183"/>
      <c r="AGB117" s="183"/>
      <c r="AGC117" s="183"/>
      <c r="AGD117" s="183"/>
      <c r="AGE117" s="183"/>
      <c r="AGF117" s="183"/>
      <c r="AGG117" s="183"/>
      <c r="AGH117" s="183"/>
      <c r="AGI117" s="183"/>
      <c r="AGJ117" s="183"/>
      <c r="AGK117" s="183"/>
      <c r="AGL117" s="183"/>
      <c r="AGM117" s="183"/>
      <c r="AGN117" s="183"/>
      <c r="AGO117" s="183"/>
      <c r="AGP117" s="183"/>
      <c r="AGQ117" s="183"/>
      <c r="AGR117" s="183"/>
      <c r="AGS117" s="183"/>
      <c r="AGT117" s="183"/>
      <c r="AGU117" s="183"/>
      <c r="AGV117" s="183"/>
      <c r="AGW117" s="183"/>
      <c r="AGX117" s="183"/>
      <c r="AGY117" s="183"/>
      <c r="AGZ117" s="183"/>
      <c r="AHA117" s="183"/>
      <c r="AHB117" s="183"/>
      <c r="AHC117" s="183"/>
      <c r="AHD117" s="183"/>
      <c r="AHE117" s="183"/>
      <c r="AHF117" s="183"/>
      <c r="AHG117" s="183"/>
      <c r="AHH117" s="183"/>
      <c r="AHI117" s="183"/>
      <c r="AHJ117" s="183"/>
      <c r="AHK117" s="183"/>
      <c r="AHL117" s="183"/>
      <c r="AHM117" s="183"/>
      <c r="AHN117" s="183"/>
      <c r="AHO117" s="183"/>
      <c r="AHP117" s="183"/>
      <c r="AHQ117" s="183"/>
      <c r="AHR117" s="183"/>
      <c r="AHS117" s="183"/>
      <c r="AHT117" s="183"/>
      <c r="AHU117" s="183"/>
      <c r="AHV117" s="183"/>
      <c r="AHW117" s="183"/>
      <c r="AHX117" s="183"/>
      <c r="AHY117" s="183"/>
      <c r="AHZ117" s="183"/>
      <c r="AIA117" s="183"/>
      <c r="AIB117" s="183"/>
      <c r="AIC117" s="183"/>
      <c r="AID117" s="183"/>
      <c r="AIE117" s="183"/>
      <c r="AIF117" s="183"/>
      <c r="AIG117" s="183"/>
      <c r="AIH117" s="183"/>
      <c r="AII117" s="183"/>
      <c r="AIJ117" s="183"/>
      <c r="AIK117" s="183"/>
      <c r="AIL117" s="183"/>
      <c r="AIM117" s="183"/>
      <c r="AIN117" s="183"/>
      <c r="AIO117" s="183"/>
      <c r="AIP117" s="183"/>
      <c r="AIQ117" s="183"/>
      <c r="AIR117" s="183"/>
      <c r="AIS117" s="183"/>
      <c r="AIT117" s="183"/>
      <c r="AIU117" s="183"/>
      <c r="AIV117" s="183"/>
      <c r="AIW117" s="183"/>
      <c r="AIX117" s="183"/>
      <c r="AIY117" s="183"/>
      <c r="AIZ117" s="183"/>
      <c r="AJA117" s="183"/>
      <c r="AJB117" s="183"/>
      <c r="AJC117" s="183"/>
      <c r="AJD117" s="183"/>
      <c r="AJE117" s="183"/>
      <c r="AJF117" s="183"/>
      <c r="AJG117" s="183"/>
      <c r="AJH117" s="183"/>
      <c r="AJI117" s="183"/>
      <c r="AJJ117" s="183"/>
      <c r="AJK117" s="183"/>
      <c r="AJL117" s="183"/>
      <c r="AJM117" s="183"/>
      <c r="AJN117" s="183"/>
      <c r="AJO117" s="183"/>
      <c r="AJP117" s="183"/>
      <c r="AJQ117" s="183"/>
      <c r="AJR117" s="183"/>
      <c r="AJS117" s="183"/>
      <c r="AJT117" s="183"/>
      <c r="AJU117" s="183"/>
      <c r="AJV117" s="183"/>
      <c r="AJW117" s="183"/>
      <c r="AJX117" s="183"/>
      <c r="AJY117" s="183"/>
      <c r="AJZ117" s="183"/>
      <c r="AKA117" s="183"/>
      <c r="AKB117" s="183"/>
      <c r="AKC117" s="183"/>
      <c r="AKD117" s="183"/>
      <c r="AKE117" s="183"/>
      <c r="AKF117" s="183"/>
      <c r="AKG117" s="183"/>
      <c r="AKH117" s="183"/>
      <c r="AKI117" s="183"/>
      <c r="AKJ117" s="183"/>
      <c r="AKK117" s="183"/>
      <c r="AKL117" s="183"/>
      <c r="AKM117" s="183"/>
      <c r="AKN117" s="183"/>
      <c r="AKO117" s="183"/>
      <c r="AKP117" s="183"/>
      <c r="AKQ117" s="183"/>
      <c r="AKR117" s="183"/>
      <c r="AKS117" s="183"/>
      <c r="AKT117" s="183"/>
      <c r="AKU117" s="183"/>
      <c r="AKV117" s="183"/>
      <c r="AKW117" s="183"/>
      <c r="AKX117" s="183"/>
      <c r="AKY117" s="183"/>
      <c r="AKZ117" s="183"/>
      <c r="ALA117" s="183"/>
      <c r="ALB117" s="183"/>
      <c r="ALC117" s="183"/>
      <c r="ALD117" s="183"/>
      <c r="ALE117" s="183"/>
      <c r="ALF117" s="183"/>
      <c r="ALG117" s="183"/>
      <c r="ALH117" s="183"/>
      <c r="ALI117" s="183"/>
      <c r="ALJ117" s="183"/>
      <c r="ALK117" s="183"/>
      <c r="ALL117" s="183"/>
      <c r="ALM117" s="183"/>
      <c r="ALN117" s="183"/>
      <c r="ALO117" s="183"/>
      <c r="ALP117" s="183"/>
      <c r="ALQ117" s="183"/>
      <c r="ALR117" s="183"/>
      <c r="ALS117" s="183"/>
      <c r="ALT117" s="183"/>
      <c r="ALU117" s="183"/>
      <c r="ALV117" s="183"/>
      <c r="ALW117" s="183"/>
      <c r="ALX117" s="183"/>
      <c r="ALY117" s="183"/>
      <c r="ALZ117" s="183"/>
      <c r="AMA117" s="183"/>
      <c r="AMB117" s="183"/>
      <c r="AMC117" s="183"/>
      <c r="AMD117" s="183"/>
      <c r="AME117" s="183"/>
      <c r="AMF117" s="183"/>
      <c r="AMG117" s="183"/>
      <c r="AMH117" s="183"/>
      <c r="AMI117" s="183"/>
      <c r="AMJ117" s="183"/>
      <c r="AMK117" s="183"/>
      <c r="AML117" s="183"/>
      <c r="AMM117" s="183"/>
      <c r="AMN117" s="183"/>
      <c r="AMO117" s="183"/>
      <c r="AMP117" s="183"/>
      <c r="AMQ117" s="183"/>
      <c r="AMR117" s="183"/>
      <c r="AMS117" s="183"/>
      <c r="AMT117" s="183"/>
      <c r="AMU117" s="183"/>
      <c r="AMV117" s="183"/>
      <c r="AMW117" s="183"/>
      <c r="AMX117" s="183"/>
      <c r="AMY117" s="183"/>
      <c r="AMZ117" s="183"/>
      <c r="ANA117" s="183"/>
      <c r="ANB117" s="183"/>
      <c r="ANC117" s="183"/>
      <c r="AND117" s="183"/>
      <c r="ANE117" s="183"/>
      <c r="ANF117" s="183"/>
      <c r="ANG117" s="183"/>
      <c r="ANH117" s="183"/>
      <c r="ANI117" s="183"/>
      <c r="ANJ117" s="183"/>
      <c r="ANK117" s="183"/>
      <c r="ANL117" s="183"/>
      <c r="ANM117" s="183"/>
      <c r="ANN117" s="183"/>
      <c r="ANO117" s="183"/>
      <c r="ANP117" s="183"/>
      <c r="ANQ117" s="183"/>
      <c r="ANR117" s="183"/>
      <c r="ANS117" s="183"/>
      <c r="ANT117" s="183"/>
      <c r="ANU117" s="183"/>
      <c r="ANV117" s="183"/>
      <c r="ANW117" s="183"/>
      <c r="ANX117" s="183"/>
      <c r="ANY117" s="183"/>
      <c r="ANZ117" s="183"/>
      <c r="AOA117" s="183"/>
      <c r="AOB117" s="183"/>
      <c r="AOC117" s="183"/>
      <c r="AOD117" s="183"/>
      <c r="AOE117" s="183"/>
      <c r="AOF117" s="183"/>
      <c r="AOG117" s="183"/>
      <c r="AOH117" s="183"/>
      <c r="AOI117" s="183"/>
      <c r="AOJ117" s="183"/>
      <c r="AOK117" s="183"/>
      <c r="AOL117" s="183"/>
      <c r="AOM117" s="183"/>
      <c r="AON117" s="183"/>
      <c r="AOO117" s="183"/>
      <c r="AOP117" s="183"/>
      <c r="AOQ117" s="183"/>
      <c r="AOR117" s="183"/>
      <c r="AOS117" s="183"/>
      <c r="AOT117" s="183"/>
      <c r="AOU117" s="183"/>
      <c r="AOV117" s="183"/>
      <c r="AOW117" s="183"/>
      <c r="AOX117" s="183"/>
      <c r="AOY117" s="183"/>
      <c r="AOZ117" s="183"/>
      <c r="APA117" s="183"/>
      <c r="APB117" s="183"/>
      <c r="APC117" s="183"/>
      <c r="APD117" s="183"/>
      <c r="APE117" s="183"/>
      <c r="APF117" s="183"/>
      <c r="APG117" s="183"/>
      <c r="APH117" s="183"/>
      <c r="API117" s="183"/>
      <c r="APJ117" s="183"/>
      <c r="APK117" s="183"/>
      <c r="APL117" s="183"/>
      <c r="APM117" s="183"/>
      <c r="APN117" s="183"/>
      <c r="APO117" s="183"/>
      <c r="APP117" s="183"/>
      <c r="APQ117" s="183"/>
      <c r="APR117" s="183"/>
      <c r="APS117" s="183"/>
      <c r="APT117" s="183"/>
      <c r="APU117" s="183"/>
      <c r="APV117" s="183"/>
      <c r="APW117" s="183"/>
      <c r="APX117" s="183"/>
      <c r="APY117" s="183"/>
      <c r="APZ117" s="183"/>
      <c r="AQA117" s="183"/>
      <c r="AQB117" s="183"/>
      <c r="AQC117" s="183"/>
      <c r="AQD117" s="183"/>
      <c r="AQE117" s="183"/>
      <c r="AQF117" s="183"/>
      <c r="AQG117" s="183"/>
      <c r="AQH117" s="183"/>
      <c r="AQI117" s="183"/>
      <c r="AQJ117" s="183"/>
      <c r="AQK117" s="183"/>
      <c r="AQL117" s="183"/>
      <c r="AQM117" s="183"/>
      <c r="AQN117" s="183"/>
      <c r="AQO117" s="183"/>
      <c r="AQP117" s="183"/>
      <c r="AQQ117" s="183"/>
      <c r="AQR117" s="183"/>
      <c r="AQS117" s="183"/>
      <c r="AQT117" s="183"/>
      <c r="AQU117" s="183"/>
      <c r="AQV117" s="183"/>
      <c r="AQW117" s="183"/>
      <c r="AQX117" s="183"/>
      <c r="AQY117" s="183"/>
      <c r="AQZ117" s="183"/>
      <c r="ARA117" s="183"/>
      <c r="ARB117" s="183"/>
      <c r="ARC117" s="183"/>
      <c r="ARD117" s="183"/>
      <c r="ARE117" s="183"/>
      <c r="ARF117" s="183"/>
      <c r="ARG117" s="183"/>
      <c r="ARH117" s="183"/>
      <c r="ARI117" s="183"/>
      <c r="ARJ117" s="183"/>
      <c r="ARK117" s="183"/>
      <c r="ARL117" s="183"/>
      <c r="ARM117" s="183"/>
      <c r="ARN117" s="183"/>
      <c r="ARO117" s="183"/>
      <c r="ARP117" s="183"/>
      <c r="ARQ117" s="183"/>
      <c r="ARR117" s="183"/>
      <c r="ARS117" s="183"/>
      <c r="ART117" s="183"/>
      <c r="ARU117" s="183"/>
      <c r="ARV117" s="183"/>
      <c r="ARW117" s="183"/>
      <c r="ARX117" s="183"/>
      <c r="ARY117" s="183"/>
      <c r="ARZ117" s="183"/>
      <c r="ASA117" s="183"/>
      <c r="ASB117" s="183"/>
      <c r="ASC117" s="183"/>
      <c r="ASD117" s="183"/>
      <c r="ASE117" s="183"/>
      <c r="ASF117" s="183"/>
      <c r="ASG117" s="183"/>
      <c r="ASH117" s="183"/>
      <c r="ASI117" s="183"/>
      <c r="ASJ117" s="183"/>
      <c r="ASK117" s="183"/>
      <c r="ASL117" s="183"/>
      <c r="ASM117" s="183"/>
      <c r="ASN117" s="183"/>
      <c r="ASO117" s="183"/>
      <c r="ASP117" s="183"/>
      <c r="ASQ117" s="183"/>
      <c r="ASR117" s="183"/>
      <c r="ASS117" s="183"/>
      <c r="AST117" s="183"/>
      <c r="ASU117" s="183"/>
      <c r="ASV117" s="183"/>
      <c r="ASW117" s="183"/>
      <c r="ASX117" s="183"/>
      <c r="ASY117" s="183"/>
      <c r="ASZ117" s="183"/>
      <c r="ATA117" s="183"/>
      <c r="ATB117" s="183"/>
      <c r="ATC117" s="183"/>
      <c r="ATD117" s="183"/>
      <c r="ATE117" s="183"/>
      <c r="ATF117" s="183"/>
      <c r="ATG117" s="183"/>
      <c r="ATH117" s="183"/>
      <c r="ATI117" s="183"/>
      <c r="ATJ117" s="183"/>
      <c r="ATK117" s="183"/>
      <c r="ATL117" s="183"/>
      <c r="ATM117" s="183"/>
      <c r="ATN117" s="183"/>
      <c r="ATO117" s="183"/>
      <c r="ATP117" s="183"/>
      <c r="ATQ117" s="183"/>
      <c r="ATR117" s="183"/>
      <c r="ATS117" s="183"/>
      <c r="ATT117" s="183"/>
      <c r="ATU117" s="183"/>
      <c r="ATV117" s="183"/>
      <c r="ATW117" s="183"/>
      <c r="ATX117" s="183"/>
      <c r="ATY117" s="183"/>
      <c r="ATZ117" s="183"/>
      <c r="AUA117" s="183"/>
      <c r="AUB117" s="183"/>
      <c r="AUC117" s="183"/>
      <c r="AUD117" s="183"/>
      <c r="AUE117" s="183"/>
      <c r="AUF117" s="183"/>
      <c r="AUG117" s="183"/>
      <c r="AUH117" s="183"/>
      <c r="AUI117" s="183"/>
      <c r="AUJ117" s="183"/>
      <c r="AUK117" s="183"/>
      <c r="AUL117" s="183"/>
      <c r="AUM117" s="183"/>
      <c r="AUN117" s="183"/>
      <c r="AUO117" s="183"/>
      <c r="AUP117" s="183"/>
      <c r="AUQ117" s="183"/>
      <c r="AUR117" s="183"/>
      <c r="AUS117" s="183"/>
      <c r="AUT117" s="183"/>
      <c r="AUU117" s="183"/>
      <c r="AUV117" s="183"/>
      <c r="AUW117" s="183"/>
      <c r="AUX117" s="183"/>
      <c r="AUY117" s="183"/>
      <c r="AUZ117" s="183"/>
      <c r="AVA117" s="183"/>
      <c r="AVB117" s="183"/>
      <c r="AVC117" s="183"/>
      <c r="AVD117" s="183"/>
      <c r="AVE117" s="183"/>
      <c r="AVF117" s="183"/>
      <c r="AVG117" s="183"/>
      <c r="AVH117" s="183"/>
      <c r="AVI117" s="183"/>
      <c r="AVJ117" s="183"/>
      <c r="AVK117" s="183"/>
      <c r="AVL117" s="183"/>
      <c r="AVM117" s="183"/>
      <c r="AVN117" s="183"/>
      <c r="AVO117" s="183"/>
      <c r="AVP117" s="183"/>
      <c r="AVQ117" s="183"/>
      <c r="AVR117" s="183"/>
      <c r="AVS117" s="183"/>
      <c r="AVT117" s="183"/>
      <c r="AVU117" s="183"/>
      <c r="AVV117" s="183"/>
      <c r="AVW117" s="183"/>
      <c r="AVX117" s="183"/>
      <c r="AVY117" s="183"/>
      <c r="AVZ117" s="183"/>
      <c r="AWA117" s="183"/>
      <c r="AWB117" s="183"/>
      <c r="AWC117" s="183"/>
      <c r="AWD117" s="183"/>
      <c r="AWE117" s="183"/>
      <c r="AWF117" s="183"/>
      <c r="AWG117" s="183"/>
      <c r="AWH117" s="183"/>
      <c r="AWI117" s="183"/>
      <c r="AWJ117" s="183"/>
      <c r="AWK117" s="183"/>
      <c r="AWL117" s="183"/>
      <c r="AWM117" s="183"/>
      <c r="AWN117" s="183"/>
      <c r="AWO117" s="183"/>
      <c r="AWP117" s="183"/>
      <c r="AWQ117" s="183"/>
      <c r="AWR117" s="183"/>
      <c r="AWS117" s="183"/>
      <c r="AWT117" s="183"/>
      <c r="AWU117" s="183"/>
      <c r="AWV117" s="183"/>
      <c r="AWW117" s="183"/>
      <c r="AWX117" s="183"/>
      <c r="AWY117" s="183"/>
      <c r="AWZ117" s="183"/>
      <c r="AXA117" s="183"/>
      <c r="AXB117" s="183"/>
      <c r="AXC117" s="183"/>
      <c r="AXD117" s="183"/>
      <c r="AXE117" s="183"/>
      <c r="AXF117" s="183"/>
      <c r="AXG117" s="183"/>
      <c r="AXH117" s="183"/>
      <c r="AXI117" s="183"/>
      <c r="AXJ117" s="183"/>
      <c r="AXK117" s="183"/>
      <c r="AXL117" s="183"/>
      <c r="AXM117" s="183"/>
      <c r="AXN117" s="183"/>
      <c r="AXO117" s="183"/>
      <c r="AXP117" s="183"/>
      <c r="AXQ117" s="183"/>
      <c r="AXR117" s="183"/>
      <c r="AXS117" s="183"/>
      <c r="AXT117" s="183"/>
      <c r="AXU117" s="183"/>
      <c r="AXV117" s="183"/>
      <c r="AXW117" s="183"/>
      <c r="AXX117" s="183"/>
      <c r="AXY117" s="183"/>
      <c r="AXZ117" s="183"/>
      <c r="AYA117" s="183"/>
      <c r="AYB117" s="183"/>
      <c r="AYC117" s="183"/>
      <c r="AYD117" s="183"/>
      <c r="AYE117" s="183"/>
      <c r="AYF117" s="183"/>
      <c r="AYG117" s="183"/>
      <c r="AYH117" s="183"/>
      <c r="AYI117" s="183"/>
      <c r="AYJ117" s="183"/>
      <c r="AYK117" s="183"/>
      <c r="AYL117" s="183"/>
      <c r="AYM117" s="183"/>
      <c r="AYN117" s="183"/>
      <c r="AYO117" s="183"/>
      <c r="AYP117" s="183"/>
      <c r="AYQ117" s="183"/>
      <c r="AYR117" s="183"/>
      <c r="AYS117" s="183"/>
      <c r="AYT117" s="183"/>
      <c r="AYU117" s="183"/>
      <c r="AYV117" s="183"/>
      <c r="AYW117" s="183"/>
      <c r="AYX117" s="183"/>
      <c r="AYY117" s="183"/>
      <c r="AYZ117" s="183"/>
      <c r="AZA117" s="183"/>
      <c r="AZB117" s="183"/>
      <c r="AZC117" s="183"/>
      <c r="AZD117" s="183"/>
      <c r="AZE117" s="183"/>
      <c r="AZF117" s="183"/>
      <c r="AZG117" s="183"/>
      <c r="AZH117" s="183"/>
      <c r="AZI117" s="183"/>
      <c r="AZJ117" s="183"/>
      <c r="AZK117" s="183"/>
      <c r="AZL117" s="183"/>
      <c r="AZM117" s="183"/>
      <c r="AZN117" s="183"/>
      <c r="AZO117" s="183"/>
      <c r="AZP117" s="183"/>
      <c r="AZQ117" s="183"/>
      <c r="AZR117" s="183"/>
      <c r="AZS117" s="183"/>
      <c r="AZT117" s="183"/>
      <c r="AZU117" s="183"/>
      <c r="AZV117" s="183"/>
      <c r="AZW117" s="183"/>
      <c r="AZX117" s="183"/>
      <c r="AZY117" s="183"/>
      <c r="AZZ117" s="183"/>
      <c r="BAA117" s="183"/>
      <c r="BAB117" s="183"/>
      <c r="BAC117" s="183"/>
      <c r="BAD117" s="183"/>
      <c r="BAE117" s="183"/>
      <c r="BAF117" s="183"/>
      <c r="BAG117" s="183"/>
      <c r="BAH117" s="183"/>
      <c r="BAI117" s="183"/>
      <c r="BAJ117" s="183"/>
      <c r="BAK117" s="183"/>
      <c r="BAL117" s="183"/>
      <c r="BAM117" s="183"/>
      <c r="BAN117" s="183"/>
      <c r="BAO117" s="183"/>
      <c r="BAP117" s="183"/>
      <c r="BAQ117" s="183"/>
      <c r="BAR117" s="183"/>
      <c r="BAS117" s="183"/>
      <c r="BAT117" s="183"/>
      <c r="BAU117" s="183"/>
      <c r="BAV117" s="183"/>
      <c r="BAW117" s="183"/>
      <c r="BAX117" s="183"/>
      <c r="BAY117" s="183"/>
      <c r="BAZ117" s="183"/>
      <c r="BBA117" s="183"/>
      <c r="BBB117" s="183"/>
      <c r="BBC117" s="183"/>
      <c r="BBD117" s="183"/>
      <c r="BBE117" s="183"/>
      <c r="BBF117" s="183"/>
      <c r="BBG117" s="183"/>
      <c r="BBH117" s="183"/>
      <c r="BBI117" s="183"/>
      <c r="BBJ117" s="183"/>
      <c r="BBK117" s="183"/>
      <c r="BBL117" s="183"/>
      <c r="BBM117" s="183"/>
      <c r="BBN117" s="183"/>
      <c r="BBO117" s="183"/>
      <c r="BBP117" s="183"/>
      <c r="BBQ117" s="183"/>
      <c r="BBR117" s="183"/>
      <c r="BBS117" s="183"/>
      <c r="BBT117" s="183"/>
      <c r="BBU117" s="183"/>
      <c r="BBV117" s="183"/>
      <c r="BBW117" s="183"/>
      <c r="BBX117" s="183"/>
      <c r="BBY117" s="183"/>
      <c r="BBZ117" s="183"/>
      <c r="BCA117" s="183"/>
      <c r="BCB117" s="183"/>
      <c r="BCC117" s="183"/>
      <c r="BCD117" s="183"/>
      <c r="BCE117" s="183"/>
      <c r="BCF117" s="183"/>
      <c r="BCG117" s="183"/>
      <c r="BCH117" s="183"/>
      <c r="BCI117" s="183"/>
      <c r="BCJ117" s="183"/>
      <c r="BCK117" s="183"/>
      <c r="BCL117" s="183"/>
      <c r="BCM117" s="183"/>
      <c r="BCN117" s="183"/>
      <c r="BCO117" s="183"/>
      <c r="BCP117" s="183"/>
      <c r="BCQ117" s="183"/>
      <c r="BCR117" s="183"/>
      <c r="BCS117" s="183"/>
      <c r="BCT117" s="183"/>
      <c r="BCU117" s="183"/>
      <c r="BCV117" s="183"/>
      <c r="BCW117" s="183"/>
      <c r="BCX117" s="183"/>
      <c r="BCY117" s="183"/>
      <c r="BCZ117" s="183"/>
      <c r="BDA117" s="183"/>
      <c r="BDB117" s="183"/>
      <c r="BDC117" s="183"/>
      <c r="BDD117" s="183"/>
      <c r="BDE117" s="183"/>
      <c r="BDF117" s="183"/>
      <c r="BDG117" s="183"/>
      <c r="BDH117" s="183"/>
      <c r="BDI117" s="183"/>
      <c r="BDJ117" s="183"/>
      <c r="BDK117" s="183"/>
      <c r="BDL117" s="183"/>
      <c r="BDM117" s="183"/>
      <c r="BDN117" s="183"/>
      <c r="BDO117" s="183"/>
      <c r="BDP117" s="183"/>
      <c r="BDQ117" s="183"/>
      <c r="BDR117" s="183"/>
      <c r="BDS117" s="183"/>
      <c r="BDT117" s="183"/>
      <c r="BDU117" s="183"/>
      <c r="BDV117" s="183"/>
      <c r="BDW117" s="183"/>
      <c r="BDX117" s="183"/>
      <c r="BDY117" s="183"/>
      <c r="BDZ117" s="183"/>
      <c r="BEA117" s="183"/>
      <c r="BEB117" s="183"/>
      <c r="BEC117" s="183"/>
      <c r="BED117" s="183"/>
      <c r="BEE117" s="183"/>
      <c r="BEF117" s="183"/>
      <c r="BEG117" s="183"/>
      <c r="BEH117" s="183"/>
      <c r="BEI117" s="183"/>
      <c r="BEJ117" s="183"/>
      <c r="BEK117" s="183"/>
      <c r="BEL117" s="183"/>
      <c r="BEM117" s="183"/>
      <c r="BEN117" s="183"/>
      <c r="BEO117" s="183"/>
      <c r="BEP117" s="183"/>
      <c r="BEQ117" s="183"/>
      <c r="BER117" s="183"/>
      <c r="BES117" s="183"/>
      <c r="BET117" s="183"/>
      <c r="BEU117" s="183"/>
      <c r="BEV117" s="183"/>
      <c r="BEW117" s="183"/>
      <c r="BEX117" s="183"/>
      <c r="BEY117" s="183"/>
      <c r="BEZ117" s="183"/>
      <c r="BFA117" s="183"/>
      <c r="BFB117" s="183"/>
      <c r="BFC117" s="183"/>
      <c r="BFD117" s="183"/>
      <c r="BFE117" s="183"/>
      <c r="BFF117" s="183"/>
      <c r="BFG117" s="183"/>
      <c r="BFH117" s="183"/>
      <c r="BFI117" s="183"/>
      <c r="BFJ117" s="183"/>
      <c r="BFK117" s="183"/>
      <c r="BFL117" s="183"/>
      <c r="BFM117" s="183"/>
      <c r="BFN117" s="183"/>
      <c r="BFO117" s="183"/>
      <c r="BFP117" s="183"/>
      <c r="BFQ117" s="183"/>
      <c r="BFR117" s="183"/>
      <c r="BFS117" s="183"/>
      <c r="BFT117" s="183"/>
      <c r="BFU117" s="183"/>
      <c r="BFV117" s="183"/>
      <c r="BFW117" s="183"/>
      <c r="BFX117" s="183"/>
      <c r="BFY117" s="183"/>
      <c r="BFZ117" s="183"/>
      <c r="BGA117" s="183"/>
      <c r="BGB117" s="183"/>
      <c r="BGC117" s="183"/>
      <c r="BGD117" s="183"/>
      <c r="BGE117" s="183"/>
      <c r="BGF117" s="183"/>
      <c r="BGG117" s="183"/>
      <c r="BGH117" s="183"/>
      <c r="BGI117" s="183"/>
      <c r="BGJ117" s="183"/>
      <c r="BGK117" s="183"/>
      <c r="BGL117" s="183"/>
      <c r="BGM117" s="183"/>
      <c r="BGN117" s="183"/>
      <c r="BGO117" s="183"/>
      <c r="BGP117" s="183"/>
      <c r="BGQ117" s="183"/>
      <c r="BGR117" s="183"/>
      <c r="BGS117" s="183"/>
      <c r="BGT117" s="183"/>
      <c r="BGU117" s="183"/>
      <c r="BGV117" s="183"/>
      <c r="BGW117" s="183"/>
      <c r="BGX117" s="183"/>
      <c r="BGY117" s="183"/>
      <c r="BGZ117" s="183"/>
      <c r="BHA117" s="183"/>
      <c r="BHB117" s="183"/>
      <c r="BHC117" s="183"/>
      <c r="BHD117" s="183"/>
      <c r="BHE117" s="183"/>
      <c r="BHF117" s="183"/>
      <c r="BHG117" s="183"/>
      <c r="BHH117" s="183"/>
      <c r="BHI117" s="183"/>
      <c r="BHJ117" s="183"/>
      <c r="BHK117" s="183"/>
      <c r="BHL117" s="183"/>
      <c r="BHM117" s="183"/>
      <c r="BHN117" s="183"/>
      <c r="BHO117" s="183"/>
      <c r="BHP117" s="183"/>
      <c r="BHQ117" s="183"/>
      <c r="BHR117" s="183"/>
      <c r="BHS117" s="183"/>
      <c r="BHT117" s="183"/>
      <c r="BHU117" s="183"/>
      <c r="BHV117" s="183"/>
      <c r="BHW117" s="183"/>
      <c r="BHX117" s="183"/>
      <c r="BHY117" s="183"/>
      <c r="BHZ117" s="183"/>
      <c r="BIA117" s="183"/>
      <c r="BIB117" s="183"/>
      <c r="BIC117" s="183"/>
      <c r="BID117" s="183"/>
      <c r="BIE117" s="183"/>
      <c r="BIF117" s="183"/>
      <c r="BIG117" s="183"/>
      <c r="BIH117" s="183"/>
      <c r="BII117" s="183"/>
      <c r="BIJ117" s="183"/>
      <c r="BIK117" s="183"/>
      <c r="BIL117" s="183"/>
      <c r="BIM117" s="183"/>
      <c r="BIN117" s="183"/>
      <c r="BIO117" s="183"/>
      <c r="BIP117" s="183"/>
      <c r="BIQ117" s="183"/>
      <c r="BIR117" s="183"/>
      <c r="BIS117" s="183"/>
      <c r="BIT117" s="183"/>
      <c r="BIU117" s="183"/>
      <c r="BIV117" s="183"/>
      <c r="BIW117" s="183"/>
      <c r="BIX117" s="183"/>
      <c r="BIY117" s="183"/>
      <c r="BIZ117" s="183"/>
      <c r="BJA117" s="183"/>
      <c r="BJB117" s="183"/>
      <c r="BJC117" s="183"/>
      <c r="BJD117" s="183"/>
      <c r="BJE117" s="183"/>
      <c r="BJF117" s="183"/>
      <c r="BJG117" s="183"/>
      <c r="BJH117" s="183"/>
      <c r="BJI117" s="183"/>
      <c r="BJJ117" s="183"/>
      <c r="BJK117" s="183"/>
      <c r="BJL117" s="183"/>
      <c r="BJM117" s="183"/>
      <c r="BJN117" s="183"/>
      <c r="BJO117" s="183"/>
      <c r="BJP117" s="183"/>
      <c r="BJQ117" s="183"/>
      <c r="BJR117" s="183"/>
      <c r="BJS117" s="183"/>
      <c r="BJT117" s="183"/>
      <c r="BJU117" s="183"/>
      <c r="BJV117" s="183"/>
      <c r="BJW117" s="183"/>
      <c r="BJX117" s="183"/>
      <c r="BJY117" s="183"/>
      <c r="BJZ117" s="183"/>
      <c r="BKA117" s="183"/>
      <c r="BKB117" s="183"/>
      <c r="BKC117" s="183"/>
      <c r="BKD117" s="183"/>
      <c r="BKE117" s="183"/>
      <c r="BKF117" s="183"/>
      <c r="BKG117" s="183"/>
      <c r="BKH117" s="183"/>
      <c r="BKI117" s="183"/>
      <c r="BKJ117" s="183"/>
      <c r="BKK117" s="183"/>
      <c r="BKL117" s="183"/>
      <c r="BKM117" s="183"/>
      <c r="BKN117" s="183"/>
      <c r="BKO117" s="183"/>
      <c r="BKP117" s="183"/>
      <c r="BKQ117" s="183"/>
      <c r="BKR117" s="183"/>
      <c r="BKS117" s="183"/>
      <c r="BKT117" s="183"/>
      <c r="BKU117" s="183"/>
      <c r="BKV117" s="183"/>
      <c r="BKW117" s="183"/>
      <c r="BKX117" s="183"/>
      <c r="BKY117" s="183"/>
      <c r="BKZ117" s="183"/>
      <c r="BLA117" s="183"/>
      <c r="BLB117" s="183"/>
      <c r="BLC117" s="183"/>
      <c r="BLD117" s="183"/>
      <c r="BLE117" s="183"/>
      <c r="BLF117" s="183"/>
      <c r="BLG117" s="183"/>
      <c r="BLH117" s="183"/>
      <c r="BLI117" s="183"/>
      <c r="BLJ117" s="183"/>
      <c r="BLK117" s="183"/>
      <c r="BLL117" s="183"/>
      <c r="BLM117" s="183"/>
      <c r="BLN117" s="183"/>
      <c r="BLO117" s="183"/>
      <c r="BLP117" s="183"/>
      <c r="BLQ117" s="183"/>
      <c r="BLR117" s="183"/>
      <c r="BLS117" s="183"/>
      <c r="BLT117" s="183"/>
      <c r="BLU117" s="183"/>
      <c r="BLV117" s="183"/>
      <c r="BLW117" s="183"/>
      <c r="BLX117" s="183"/>
      <c r="BLY117" s="183"/>
      <c r="BLZ117" s="183"/>
      <c r="BMA117" s="183"/>
      <c r="BMB117" s="183"/>
      <c r="BMC117" s="183"/>
      <c r="BMD117" s="183"/>
      <c r="BME117" s="183"/>
      <c r="BMF117" s="183"/>
      <c r="BMG117" s="183"/>
      <c r="BMH117" s="183"/>
      <c r="BMI117" s="183"/>
      <c r="BMJ117" s="183"/>
      <c r="BMK117" s="183"/>
      <c r="BML117" s="183"/>
      <c r="BMM117" s="183"/>
      <c r="BMN117" s="183"/>
      <c r="BMO117" s="183"/>
      <c r="BMP117" s="183"/>
      <c r="BMQ117" s="183"/>
      <c r="BMR117" s="183"/>
      <c r="BMS117" s="183"/>
      <c r="BMT117" s="183"/>
      <c r="BMU117" s="183"/>
      <c r="BMV117" s="183"/>
      <c r="BMW117" s="183"/>
      <c r="BMX117" s="183"/>
      <c r="BMY117" s="183"/>
      <c r="BMZ117" s="183"/>
      <c r="BNA117" s="183"/>
      <c r="BNB117" s="183"/>
      <c r="BNC117" s="183"/>
      <c r="BND117" s="183"/>
      <c r="BNE117" s="183"/>
      <c r="BNF117" s="183"/>
      <c r="BNG117" s="183"/>
      <c r="BNH117" s="183"/>
      <c r="BNI117" s="183"/>
      <c r="BNJ117" s="183"/>
      <c r="BNK117" s="183"/>
      <c r="BNL117" s="183"/>
      <c r="BNM117" s="183"/>
      <c r="BNN117" s="183"/>
      <c r="BNO117" s="183"/>
      <c r="BNP117" s="183"/>
      <c r="BNQ117" s="183"/>
      <c r="BNR117" s="183"/>
      <c r="BNS117" s="183"/>
      <c r="BNT117" s="183"/>
      <c r="BNU117" s="183"/>
      <c r="BNV117" s="183"/>
      <c r="BNW117" s="183"/>
      <c r="BNX117" s="183"/>
      <c r="BNY117" s="183"/>
      <c r="BNZ117" s="183"/>
      <c r="BOA117" s="183"/>
      <c r="BOB117" s="183"/>
      <c r="BOC117" s="183"/>
      <c r="BOD117" s="183"/>
      <c r="BOE117" s="183"/>
      <c r="BOF117" s="183"/>
      <c r="BOG117" s="183"/>
      <c r="BOH117" s="183"/>
      <c r="BOI117" s="183"/>
      <c r="BOJ117" s="183"/>
      <c r="BOK117" s="183"/>
      <c r="BOL117" s="183"/>
      <c r="BOM117" s="183"/>
      <c r="BON117" s="183"/>
      <c r="BOO117" s="183"/>
      <c r="BOP117" s="183"/>
      <c r="BOQ117" s="183"/>
      <c r="BOR117" s="183"/>
      <c r="BOS117" s="183"/>
      <c r="BOT117" s="183"/>
      <c r="BOU117" s="183"/>
      <c r="BOV117" s="183"/>
      <c r="BOW117" s="183"/>
      <c r="BOX117" s="183"/>
      <c r="BOY117" s="183"/>
      <c r="BOZ117" s="183"/>
      <c r="BPA117" s="183"/>
      <c r="BPB117" s="183"/>
      <c r="BPC117" s="183"/>
      <c r="BPD117" s="183"/>
      <c r="BPE117" s="183"/>
      <c r="BPF117" s="183"/>
      <c r="BPG117" s="183"/>
      <c r="BPH117" s="183"/>
      <c r="BPI117" s="183"/>
      <c r="BPJ117" s="183"/>
      <c r="BPK117" s="183"/>
      <c r="BPL117" s="183"/>
      <c r="BPM117" s="183"/>
      <c r="BPN117" s="183"/>
      <c r="BPO117" s="183"/>
      <c r="BPP117" s="183"/>
      <c r="BPQ117" s="183"/>
      <c r="BPR117" s="183"/>
      <c r="BPS117" s="183"/>
      <c r="BPT117" s="183"/>
      <c r="BPU117" s="183"/>
      <c r="BPV117" s="183"/>
      <c r="BPW117" s="183"/>
      <c r="BPX117" s="183"/>
      <c r="BPY117" s="183"/>
      <c r="BPZ117" s="183"/>
      <c r="BQA117" s="183"/>
      <c r="BQB117" s="183"/>
      <c r="BQC117" s="183"/>
      <c r="BQD117" s="183"/>
      <c r="BQE117" s="183"/>
      <c r="BQF117" s="183"/>
      <c r="BQG117" s="183"/>
      <c r="BQH117" s="183"/>
      <c r="BQI117" s="183"/>
      <c r="BQJ117" s="183"/>
      <c r="BQK117" s="183"/>
      <c r="BQL117" s="183"/>
      <c r="BQM117" s="183"/>
      <c r="BQN117" s="183"/>
      <c r="BQO117" s="183"/>
      <c r="BQP117" s="183"/>
      <c r="BQQ117" s="183"/>
      <c r="BQR117" s="183"/>
      <c r="BQS117" s="183"/>
      <c r="BQT117" s="183"/>
      <c r="BQU117" s="183"/>
      <c r="BQV117" s="183"/>
      <c r="BQW117" s="183"/>
      <c r="BQX117" s="183"/>
      <c r="BQY117" s="183"/>
      <c r="BQZ117" s="183"/>
      <c r="BRA117" s="183"/>
      <c r="BRB117" s="183"/>
      <c r="BRC117" s="183"/>
      <c r="BRD117" s="183"/>
      <c r="BRE117" s="183"/>
      <c r="BRF117" s="183"/>
      <c r="BRG117" s="183"/>
      <c r="BRH117" s="183"/>
      <c r="BRI117" s="183"/>
      <c r="BRJ117" s="183"/>
      <c r="BRK117" s="183"/>
      <c r="BRL117" s="183"/>
      <c r="BRM117" s="183"/>
      <c r="BRN117" s="183"/>
      <c r="BRO117" s="183"/>
      <c r="BRP117" s="183"/>
      <c r="BRQ117" s="183"/>
      <c r="BRR117" s="183"/>
      <c r="BRS117" s="183"/>
      <c r="BRT117" s="183"/>
      <c r="BRU117" s="183"/>
      <c r="BRV117" s="183"/>
      <c r="BRW117" s="183"/>
      <c r="BRX117" s="183"/>
      <c r="BRY117" s="183"/>
      <c r="BRZ117" s="183"/>
      <c r="BSA117" s="183"/>
      <c r="BSB117" s="183"/>
      <c r="BSC117" s="183"/>
      <c r="BSD117" s="183"/>
      <c r="BSE117" s="183"/>
      <c r="BSF117" s="183"/>
      <c r="BSG117" s="183"/>
      <c r="BSH117" s="183"/>
      <c r="BSI117" s="183"/>
      <c r="BSJ117" s="183"/>
      <c r="BSK117" s="183"/>
      <c r="BSL117" s="183"/>
      <c r="BSM117" s="183"/>
      <c r="BSN117" s="183"/>
      <c r="BSO117" s="183"/>
      <c r="BSP117" s="183"/>
      <c r="BSQ117" s="183"/>
      <c r="BSR117" s="183"/>
      <c r="BSS117" s="183"/>
      <c r="BST117" s="183"/>
      <c r="BSU117" s="183"/>
      <c r="BSV117" s="183"/>
      <c r="BSW117" s="183"/>
      <c r="BSX117" s="183"/>
      <c r="BSY117" s="183"/>
      <c r="BSZ117" s="183"/>
      <c r="BTA117" s="183"/>
      <c r="BTB117" s="183"/>
      <c r="BTC117" s="183"/>
      <c r="BTD117" s="183"/>
      <c r="BTE117" s="183"/>
      <c r="BTF117" s="183"/>
      <c r="BTG117" s="183"/>
      <c r="BTH117" s="183"/>
      <c r="BTI117" s="183"/>
      <c r="BTJ117" s="183"/>
      <c r="BTK117" s="183"/>
      <c r="BTL117" s="183"/>
      <c r="BTM117" s="183"/>
      <c r="BTN117" s="183"/>
      <c r="BTO117" s="183"/>
      <c r="BTP117" s="183"/>
      <c r="BTQ117" s="183"/>
      <c r="BTR117" s="183"/>
      <c r="BTS117" s="183"/>
      <c r="BTT117" s="183"/>
      <c r="BTU117" s="183"/>
      <c r="BTV117" s="183"/>
      <c r="BTW117" s="183"/>
      <c r="BTX117" s="183"/>
      <c r="BTY117" s="183"/>
      <c r="BTZ117" s="183"/>
      <c r="BUA117" s="183"/>
      <c r="BUB117" s="183"/>
      <c r="BUC117" s="183"/>
      <c r="BUD117" s="183"/>
      <c r="BUE117" s="183"/>
      <c r="BUF117" s="183"/>
      <c r="BUG117" s="183"/>
      <c r="BUH117" s="183"/>
      <c r="BUI117" s="183"/>
      <c r="BUJ117" s="183"/>
      <c r="BUK117" s="183"/>
      <c r="BUL117" s="183"/>
      <c r="BUM117" s="183"/>
      <c r="BUN117" s="183"/>
      <c r="BUO117" s="183"/>
      <c r="BUP117" s="183"/>
      <c r="BUQ117" s="183"/>
      <c r="BUR117" s="183"/>
      <c r="BUS117" s="183"/>
      <c r="BUT117" s="183"/>
      <c r="BUU117" s="183"/>
      <c r="BUV117" s="183"/>
      <c r="BUW117" s="183"/>
      <c r="BUX117" s="183"/>
      <c r="BUY117" s="183"/>
      <c r="BUZ117" s="183"/>
      <c r="BVA117" s="183"/>
      <c r="BVB117" s="183"/>
      <c r="BVC117" s="183"/>
      <c r="BVD117" s="183"/>
      <c r="BVE117" s="183"/>
      <c r="BVF117" s="183"/>
      <c r="BVG117" s="183"/>
      <c r="BVH117" s="183"/>
      <c r="BVI117" s="183"/>
      <c r="BVJ117" s="183"/>
      <c r="BVK117" s="183"/>
      <c r="BVL117" s="183"/>
      <c r="BVM117" s="183"/>
      <c r="BVN117" s="183"/>
      <c r="BVO117" s="183"/>
      <c r="BVP117" s="183"/>
      <c r="BVQ117" s="183"/>
      <c r="BVR117" s="183"/>
      <c r="BVS117" s="183"/>
      <c r="BVT117" s="183"/>
      <c r="BVU117" s="183"/>
      <c r="BVV117" s="183"/>
      <c r="BVW117" s="183"/>
      <c r="BVX117" s="183"/>
      <c r="BVY117" s="183"/>
      <c r="BVZ117" s="183"/>
      <c r="BWA117" s="183"/>
      <c r="BWB117" s="183"/>
      <c r="BWC117" s="183"/>
      <c r="BWD117" s="183"/>
      <c r="BWE117" s="183"/>
      <c r="BWF117" s="183"/>
      <c r="BWG117" s="183"/>
      <c r="BWH117" s="183"/>
      <c r="BWI117" s="183"/>
      <c r="BWJ117" s="183"/>
      <c r="BWK117" s="183"/>
      <c r="BWL117" s="183"/>
      <c r="BWM117" s="183"/>
      <c r="BWN117" s="183"/>
      <c r="BWO117" s="183"/>
      <c r="BWP117" s="183"/>
      <c r="BWQ117" s="183"/>
      <c r="BWR117" s="183"/>
      <c r="BWS117" s="183"/>
      <c r="BWT117" s="183"/>
      <c r="BWU117" s="183"/>
      <c r="BWV117" s="183"/>
      <c r="BWW117" s="183"/>
      <c r="BWX117" s="183"/>
      <c r="BWY117" s="183"/>
      <c r="BWZ117" s="183"/>
      <c r="BXA117" s="183"/>
      <c r="BXB117" s="183"/>
      <c r="BXC117" s="183"/>
      <c r="BXD117" s="183"/>
      <c r="BXE117" s="183"/>
      <c r="BXF117" s="183"/>
      <c r="BXG117" s="183"/>
      <c r="BXH117" s="183"/>
      <c r="BXI117" s="183"/>
      <c r="BXJ117" s="183"/>
      <c r="BXK117" s="183"/>
      <c r="BXL117" s="183"/>
      <c r="BXM117" s="183"/>
      <c r="BXN117" s="183"/>
      <c r="BXO117" s="183"/>
      <c r="BXP117" s="183"/>
      <c r="BXQ117" s="183"/>
      <c r="BXR117" s="183"/>
      <c r="BXS117" s="183"/>
      <c r="BXT117" s="183"/>
      <c r="BXU117" s="183"/>
      <c r="BXV117" s="183"/>
      <c r="BXW117" s="183"/>
      <c r="BXX117" s="183"/>
      <c r="BXY117" s="183"/>
      <c r="BXZ117" s="183"/>
      <c r="BYA117" s="183"/>
      <c r="BYB117" s="183"/>
      <c r="BYC117" s="183"/>
      <c r="BYD117" s="183"/>
      <c r="BYE117" s="183"/>
      <c r="BYF117" s="183"/>
      <c r="BYG117" s="183"/>
      <c r="BYH117" s="183"/>
      <c r="BYI117" s="183"/>
      <c r="BYJ117" s="183"/>
      <c r="BYK117" s="183"/>
      <c r="BYL117" s="183"/>
      <c r="BYM117" s="183"/>
      <c r="BYN117" s="183"/>
      <c r="BYO117" s="183"/>
      <c r="BYP117" s="183"/>
      <c r="BYQ117" s="183"/>
      <c r="BYR117" s="183"/>
      <c r="BYS117" s="183"/>
      <c r="BYT117" s="183"/>
      <c r="BYU117" s="183"/>
      <c r="BYV117" s="183"/>
      <c r="BYW117" s="183"/>
      <c r="BYX117" s="183"/>
      <c r="BYY117" s="183"/>
      <c r="BYZ117" s="183"/>
      <c r="BZA117" s="183"/>
      <c r="BZB117" s="183"/>
      <c r="BZC117" s="183"/>
      <c r="BZD117" s="183"/>
      <c r="BZE117" s="183"/>
      <c r="BZF117" s="183"/>
      <c r="BZG117" s="183"/>
      <c r="BZH117" s="183"/>
      <c r="BZI117" s="183"/>
      <c r="BZJ117" s="183"/>
      <c r="BZK117" s="183"/>
      <c r="BZL117" s="183"/>
      <c r="BZM117" s="183"/>
      <c r="BZN117" s="183"/>
      <c r="BZO117" s="183"/>
      <c r="BZP117" s="183"/>
      <c r="BZQ117" s="183"/>
      <c r="BZR117" s="183"/>
      <c r="BZS117" s="183"/>
      <c r="BZT117" s="183"/>
      <c r="BZU117" s="183"/>
      <c r="BZV117" s="183"/>
      <c r="BZW117" s="183"/>
      <c r="BZX117" s="183"/>
      <c r="BZY117" s="183"/>
      <c r="BZZ117" s="183"/>
      <c r="CAA117" s="183"/>
      <c r="CAB117" s="183"/>
      <c r="CAC117" s="183"/>
      <c r="CAD117" s="183"/>
      <c r="CAE117" s="183"/>
      <c r="CAF117" s="183"/>
      <c r="CAG117" s="183"/>
      <c r="CAH117" s="183"/>
      <c r="CAI117" s="183"/>
      <c r="CAJ117" s="183"/>
      <c r="CAK117" s="183"/>
      <c r="CAL117" s="183"/>
      <c r="CAM117" s="183"/>
      <c r="CAN117" s="183"/>
      <c r="CAO117" s="183"/>
      <c r="CAP117" s="183"/>
      <c r="CAQ117" s="183"/>
      <c r="CAR117" s="183"/>
      <c r="CAS117" s="183"/>
      <c r="CAT117" s="183"/>
      <c r="CAU117" s="183"/>
      <c r="CAV117" s="183"/>
      <c r="CAW117" s="183"/>
      <c r="CAX117" s="183"/>
      <c r="CAY117" s="183"/>
      <c r="CAZ117" s="183"/>
      <c r="CBA117" s="183"/>
      <c r="CBB117" s="183"/>
      <c r="CBC117" s="183"/>
      <c r="CBD117" s="183"/>
      <c r="CBE117" s="183"/>
      <c r="CBF117" s="183"/>
      <c r="CBG117" s="183"/>
      <c r="CBH117" s="183"/>
      <c r="CBI117" s="183"/>
      <c r="CBJ117" s="183"/>
      <c r="CBK117" s="183"/>
      <c r="CBL117" s="183"/>
      <c r="CBM117" s="183"/>
      <c r="CBN117" s="183"/>
      <c r="CBO117" s="183"/>
      <c r="CBP117" s="183"/>
      <c r="CBQ117" s="183"/>
      <c r="CBR117" s="183"/>
      <c r="CBS117" s="183"/>
      <c r="CBT117" s="183"/>
      <c r="CBU117" s="183"/>
      <c r="CBV117" s="183"/>
      <c r="CBW117" s="183"/>
      <c r="CBX117" s="183"/>
      <c r="CBY117" s="183"/>
      <c r="CBZ117" s="183"/>
      <c r="CCA117" s="183"/>
      <c r="CCB117" s="183"/>
      <c r="CCC117" s="183"/>
      <c r="CCD117" s="183"/>
      <c r="CCE117" s="183"/>
      <c r="CCF117" s="183"/>
      <c r="CCG117" s="183"/>
      <c r="CCH117" s="183"/>
      <c r="CCI117" s="183"/>
      <c r="CCJ117" s="183"/>
      <c r="CCK117" s="183"/>
      <c r="CCL117" s="183"/>
      <c r="CCM117" s="183"/>
      <c r="CCN117" s="183"/>
      <c r="CCO117" s="183"/>
      <c r="CCP117" s="183"/>
      <c r="CCQ117" s="183"/>
      <c r="CCR117" s="183"/>
      <c r="CCS117" s="183"/>
      <c r="CCT117" s="183"/>
      <c r="CCU117" s="183"/>
      <c r="CCV117" s="183"/>
      <c r="CCW117" s="183"/>
      <c r="CCX117" s="183"/>
      <c r="CCY117" s="183"/>
      <c r="CCZ117" s="183"/>
      <c r="CDA117" s="183"/>
      <c r="CDB117" s="183"/>
      <c r="CDC117" s="183"/>
      <c r="CDD117" s="183"/>
      <c r="CDE117" s="183"/>
      <c r="CDF117" s="183"/>
      <c r="CDG117" s="183"/>
      <c r="CDH117" s="183"/>
      <c r="CDI117" s="183"/>
      <c r="CDJ117" s="183"/>
      <c r="CDK117" s="183"/>
      <c r="CDL117" s="183"/>
      <c r="CDM117" s="183"/>
      <c r="CDN117" s="183"/>
      <c r="CDO117" s="183"/>
      <c r="CDP117" s="183"/>
      <c r="CDQ117" s="183"/>
      <c r="CDR117" s="183"/>
      <c r="CDS117" s="183"/>
      <c r="CDT117" s="183"/>
      <c r="CDU117" s="183"/>
      <c r="CDV117" s="183"/>
      <c r="CDW117" s="183"/>
      <c r="CDX117" s="183"/>
      <c r="CDY117" s="183"/>
      <c r="CDZ117" s="183"/>
      <c r="CEA117" s="183"/>
      <c r="CEB117" s="183"/>
      <c r="CEC117" s="183"/>
      <c r="CED117" s="183"/>
      <c r="CEE117" s="183"/>
      <c r="CEF117" s="183"/>
      <c r="CEG117" s="183"/>
      <c r="CEH117" s="183"/>
      <c r="CEI117" s="183"/>
      <c r="CEJ117" s="183"/>
      <c r="CEK117" s="183"/>
      <c r="CEL117" s="183"/>
      <c r="CEM117" s="183"/>
      <c r="CEN117" s="183"/>
      <c r="CEO117" s="183"/>
      <c r="CEP117" s="183"/>
      <c r="CEQ117" s="183"/>
      <c r="CER117" s="183"/>
      <c r="CES117" s="183"/>
      <c r="CET117" s="183"/>
      <c r="CEU117" s="183"/>
      <c r="CEV117" s="183"/>
      <c r="CEW117" s="183"/>
      <c r="CEX117" s="183"/>
      <c r="CEY117" s="183"/>
      <c r="CEZ117" s="183"/>
      <c r="CFA117" s="183"/>
      <c r="CFB117" s="183"/>
      <c r="CFC117" s="183"/>
      <c r="CFD117" s="183"/>
      <c r="CFE117" s="183"/>
      <c r="CFF117" s="183"/>
      <c r="CFG117" s="183"/>
      <c r="CFH117" s="183"/>
      <c r="CFI117" s="183"/>
      <c r="CFJ117" s="183"/>
      <c r="CFK117" s="183"/>
      <c r="CFL117" s="183"/>
      <c r="CFM117" s="183"/>
      <c r="CFN117" s="183"/>
      <c r="CFO117" s="183"/>
      <c r="CFP117" s="183"/>
      <c r="CFQ117" s="183"/>
      <c r="CFR117" s="183"/>
      <c r="CFS117" s="183"/>
      <c r="CFT117" s="183"/>
      <c r="CFU117" s="183"/>
      <c r="CFV117" s="183"/>
      <c r="CFW117" s="183"/>
      <c r="CFX117" s="183"/>
      <c r="CFY117" s="183"/>
      <c r="CFZ117" s="183"/>
      <c r="CGA117" s="183"/>
      <c r="CGB117" s="183"/>
      <c r="CGC117" s="183"/>
      <c r="CGD117" s="183"/>
      <c r="CGE117" s="183"/>
      <c r="CGF117" s="183"/>
      <c r="CGG117" s="183"/>
      <c r="CGH117" s="183"/>
      <c r="CGI117" s="183"/>
      <c r="CGJ117" s="183"/>
      <c r="CGK117" s="183"/>
      <c r="CGL117" s="183"/>
      <c r="CGM117" s="183"/>
      <c r="CGN117" s="183"/>
      <c r="CGO117" s="183"/>
      <c r="CGP117" s="183"/>
      <c r="CGQ117" s="183"/>
      <c r="CGR117" s="183"/>
      <c r="CGS117" s="183"/>
      <c r="CGT117" s="183"/>
      <c r="CGU117" s="183"/>
      <c r="CGV117" s="183"/>
      <c r="CGW117" s="183"/>
      <c r="CGX117" s="183"/>
      <c r="CGY117" s="183"/>
      <c r="CGZ117" s="183"/>
      <c r="CHA117" s="183"/>
      <c r="CHB117" s="183"/>
      <c r="CHC117" s="183"/>
      <c r="CHD117" s="183"/>
      <c r="CHE117" s="183"/>
      <c r="CHF117" s="183"/>
      <c r="CHG117" s="183"/>
      <c r="CHH117" s="183"/>
      <c r="CHI117" s="183"/>
      <c r="CHJ117" s="183"/>
      <c r="CHK117" s="183"/>
      <c r="CHL117" s="183"/>
      <c r="CHM117" s="183"/>
      <c r="CHN117" s="183"/>
      <c r="CHO117" s="183"/>
      <c r="CHP117" s="183"/>
      <c r="CHQ117" s="183"/>
      <c r="CHR117" s="183"/>
      <c r="CHS117" s="183"/>
      <c r="CHT117" s="183"/>
      <c r="CHU117" s="183"/>
      <c r="CHV117" s="183"/>
      <c r="CHW117" s="183"/>
      <c r="CHX117" s="183"/>
      <c r="CHY117" s="183"/>
      <c r="CHZ117" s="183"/>
      <c r="CIA117" s="183"/>
      <c r="CIB117" s="183"/>
      <c r="CIC117" s="183"/>
      <c r="CID117" s="183"/>
      <c r="CIE117" s="183"/>
      <c r="CIF117" s="183"/>
      <c r="CIG117" s="183"/>
      <c r="CIH117" s="183"/>
      <c r="CII117" s="183"/>
      <c r="CIJ117" s="183"/>
      <c r="CIK117" s="183"/>
      <c r="CIL117" s="183"/>
      <c r="CIM117" s="183"/>
      <c r="CIN117" s="183"/>
      <c r="CIO117" s="183"/>
      <c r="CIP117" s="183"/>
      <c r="CIQ117" s="183"/>
      <c r="CIR117" s="183"/>
      <c r="CIS117" s="183"/>
      <c r="CIT117" s="183"/>
      <c r="CIU117" s="183"/>
      <c r="CIV117" s="183"/>
      <c r="CIW117" s="183"/>
      <c r="CIX117" s="183"/>
      <c r="CIY117" s="183"/>
      <c r="CIZ117" s="183"/>
      <c r="CJA117" s="183"/>
      <c r="CJB117" s="183"/>
      <c r="CJC117" s="183"/>
      <c r="CJD117" s="183"/>
      <c r="CJE117" s="183"/>
      <c r="CJF117" s="183"/>
      <c r="CJG117" s="183"/>
      <c r="CJH117" s="183"/>
      <c r="CJI117" s="183"/>
      <c r="CJJ117" s="183"/>
      <c r="CJK117" s="183"/>
      <c r="CJL117" s="183"/>
      <c r="CJM117" s="183"/>
      <c r="CJN117" s="183"/>
      <c r="CJO117" s="183"/>
      <c r="CJP117" s="183"/>
      <c r="CJQ117" s="183"/>
      <c r="CJR117" s="183"/>
      <c r="CJS117" s="183"/>
      <c r="CJT117" s="183"/>
      <c r="CJU117" s="183"/>
      <c r="CJV117" s="183"/>
      <c r="CJW117" s="183"/>
      <c r="CJX117" s="183"/>
      <c r="CJY117" s="183"/>
      <c r="CJZ117" s="183"/>
      <c r="CKA117" s="183"/>
      <c r="CKB117" s="183"/>
      <c r="CKC117" s="183"/>
      <c r="CKD117" s="183"/>
      <c r="CKE117" s="183"/>
      <c r="CKF117" s="183"/>
      <c r="CKG117" s="183"/>
      <c r="CKH117" s="183"/>
      <c r="CKI117" s="183"/>
      <c r="CKJ117" s="183"/>
      <c r="CKK117" s="183"/>
      <c r="CKL117" s="183"/>
      <c r="CKM117" s="183"/>
      <c r="CKN117" s="183"/>
      <c r="CKO117" s="183"/>
      <c r="CKP117" s="183"/>
      <c r="CKQ117" s="183"/>
      <c r="CKR117" s="183"/>
      <c r="CKS117" s="183"/>
      <c r="CKT117" s="183"/>
      <c r="CKU117" s="183"/>
      <c r="CKV117" s="183"/>
      <c r="CKW117" s="183"/>
      <c r="CKX117" s="183"/>
      <c r="CKY117" s="183"/>
      <c r="CKZ117" s="183"/>
      <c r="CLA117" s="183"/>
      <c r="CLB117" s="183"/>
      <c r="CLC117" s="183"/>
      <c r="CLD117" s="183"/>
      <c r="CLE117" s="183"/>
      <c r="CLF117" s="183"/>
      <c r="CLG117" s="183"/>
      <c r="CLH117" s="183"/>
      <c r="CLI117" s="183"/>
      <c r="CLJ117" s="183"/>
      <c r="CLK117" s="183"/>
      <c r="CLL117" s="183"/>
      <c r="CLM117" s="183"/>
      <c r="CLN117" s="183"/>
      <c r="CLO117" s="183"/>
      <c r="CLP117" s="183"/>
      <c r="CLQ117" s="183"/>
      <c r="CLR117" s="183"/>
      <c r="CLS117" s="183"/>
      <c r="CLT117" s="183"/>
      <c r="CLU117" s="183"/>
      <c r="CLV117" s="183"/>
      <c r="CLW117" s="183"/>
      <c r="CLX117" s="183"/>
      <c r="CLY117" s="183"/>
      <c r="CLZ117" s="183"/>
      <c r="CMA117" s="183"/>
      <c r="CMB117" s="183"/>
      <c r="CMC117" s="183"/>
      <c r="CMD117" s="183"/>
      <c r="CME117" s="183"/>
      <c r="CMF117" s="183"/>
      <c r="CMG117" s="183"/>
      <c r="CMH117" s="183"/>
      <c r="CMI117" s="183"/>
      <c r="CMJ117" s="183"/>
      <c r="CMK117" s="183"/>
      <c r="CML117" s="183"/>
      <c r="CMM117" s="183"/>
      <c r="CMN117" s="183"/>
      <c r="CMO117" s="183"/>
      <c r="CMP117" s="183"/>
      <c r="CMQ117" s="183"/>
      <c r="CMR117" s="183"/>
      <c r="CMS117" s="183"/>
      <c r="CMT117" s="183"/>
      <c r="CMU117" s="183"/>
      <c r="CMV117" s="183"/>
      <c r="CMW117" s="183"/>
      <c r="CMX117" s="183"/>
      <c r="CMY117" s="183"/>
      <c r="CMZ117" s="183"/>
      <c r="CNA117" s="183"/>
      <c r="CNB117" s="183"/>
      <c r="CNC117" s="183"/>
      <c r="CND117" s="183"/>
      <c r="CNE117" s="183"/>
      <c r="CNF117" s="183"/>
      <c r="CNG117" s="183"/>
      <c r="CNH117" s="183"/>
      <c r="CNI117" s="183"/>
      <c r="CNJ117" s="183"/>
      <c r="CNK117" s="183"/>
      <c r="CNL117" s="183"/>
      <c r="CNM117" s="183"/>
      <c r="CNN117" s="183"/>
      <c r="CNO117" s="183"/>
      <c r="CNP117" s="183"/>
      <c r="CNQ117" s="183"/>
      <c r="CNR117" s="183"/>
      <c r="CNS117" s="183"/>
      <c r="CNT117" s="183"/>
      <c r="CNU117" s="183"/>
      <c r="CNV117" s="183"/>
      <c r="CNW117" s="183"/>
      <c r="CNX117" s="183"/>
      <c r="CNY117" s="183"/>
      <c r="CNZ117" s="183"/>
      <c r="COA117" s="183"/>
      <c r="COB117" s="183"/>
      <c r="COC117" s="183"/>
      <c r="COD117" s="183"/>
      <c r="COE117" s="183"/>
      <c r="COF117" s="183"/>
      <c r="COG117" s="183"/>
      <c r="COH117" s="183"/>
      <c r="COI117" s="183"/>
      <c r="COJ117" s="183"/>
      <c r="COK117" s="183"/>
      <c r="COL117" s="183"/>
      <c r="COM117" s="183"/>
      <c r="CON117" s="183"/>
      <c r="COO117" s="183"/>
      <c r="COP117" s="183"/>
      <c r="COQ117" s="183"/>
      <c r="COR117" s="183"/>
      <c r="COS117" s="183"/>
      <c r="COT117" s="183"/>
      <c r="COU117" s="183"/>
      <c r="COV117" s="183"/>
      <c r="COW117" s="183"/>
      <c r="COX117" s="183"/>
    </row>
    <row r="118" spans="1:2442" s="296" customFormat="1" ht="18.95" customHeight="1">
      <c r="A118" s="284"/>
      <c r="B118" s="313"/>
      <c r="C118" s="286"/>
      <c r="D118" s="284"/>
      <c r="E118" s="287"/>
      <c r="F118" s="288"/>
      <c r="G118" s="288"/>
      <c r="H118" s="312"/>
      <c r="I118" s="291"/>
      <c r="K118" s="301"/>
      <c r="L118" s="301"/>
      <c r="M118" s="301"/>
      <c r="N118" s="275"/>
      <c r="O118" s="267"/>
      <c r="P118" s="268"/>
      <c r="Q118" s="269"/>
      <c r="R118" s="269"/>
      <c r="S118" s="267"/>
      <c r="T118" s="183"/>
      <c r="U118" s="183"/>
      <c r="V118" s="183"/>
      <c r="W118" s="183"/>
      <c r="X118" s="183"/>
      <c r="Y118" s="183"/>
      <c r="Z118" s="183"/>
      <c r="AA118" s="183"/>
      <c r="AB118" s="183"/>
      <c r="AC118" s="183"/>
      <c r="AD118" s="183"/>
      <c r="AE118" s="183"/>
      <c r="AF118" s="183"/>
      <c r="AG118" s="183"/>
      <c r="AH118" s="183"/>
      <c r="AI118" s="183"/>
      <c r="AJ118" s="183"/>
      <c r="AK118" s="183"/>
      <c r="AL118" s="183"/>
      <c r="AM118" s="183"/>
      <c r="AN118" s="183"/>
      <c r="AO118" s="183"/>
      <c r="AP118" s="183"/>
      <c r="AQ118" s="183"/>
      <c r="AR118" s="183"/>
      <c r="AS118" s="183"/>
      <c r="AT118" s="183"/>
      <c r="AU118" s="183"/>
      <c r="AV118" s="183"/>
      <c r="AW118" s="183"/>
      <c r="AX118" s="183"/>
      <c r="AY118" s="183"/>
      <c r="AZ118" s="183"/>
      <c r="BA118" s="183"/>
      <c r="BB118" s="183"/>
      <c r="BC118" s="183"/>
      <c r="BD118" s="183"/>
      <c r="BE118" s="183"/>
      <c r="BF118" s="183"/>
      <c r="BG118" s="183"/>
      <c r="BH118" s="183"/>
      <c r="BI118" s="183"/>
      <c r="BJ118" s="183"/>
      <c r="BK118" s="183"/>
      <c r="BL118" s="183"/>
      <c r="BM118" s="183"/>
      <c r="BN118" s="183"/>
      <c r="BO118" s="183"/>
      <c r="BP118" s="183"/>
      <c r="BQ118" s="183"/>
      <c r="BR118" s="183"/>
      <c r="BS118" s="183"/>
      <c r="BT118" s="183"/>
      <c r="BU118" s="183"/>
      <c r="BV118" s="183"/>
      <c r="BW118" s="183"/>
      <c r="BX118" s="183"/>
      <c r="BY118" s="183"/>
      <c r="BZ118" s="183"/>
      <c r="CA118" s="183"/>
      <c r="CB118" s="183"/>
      <c r="CC118" s="183"/>
      <c r="CD118" s="183"/>
      <c r="CE118" s="183"/>
      <c r="CF118" s="183"/>
      <c r="CG118" s="183"/>
      <c r="CH118" s="183"/>
      <c r="CI118" s="183"/>
      <c r="CJ118" s="183"/>
      <c r="CK118" s="183"/>
      <c r="CL118" s="183"/>
      <c r="CM118" s="183"/>
      <c r="CN118" s="183"/>
      <c r="CO118" s="183"/>
      <c r="CP118" s="183"/>
      <c r="CQ118" s="183"/>
      <c r="CR118" s="183"/>
      <c r="CS118" s="183"/>
      <c r="CT118" s="183"/>
      <c r="CU118" s="183"/>
      <c r="CV118" s="183"/>
      <c r="CW118" s="183"/>
      <c r="CX118" s="183"/>
      <c r="CY118" s="183"/>
      <c r="CZ118" s="183"/>
      <c r="DA118" s="183"/>
      <c r="DB118" s="183"/>
      <c r="DC118" s="183"/>
      <c r="DD118" s="183"/>
      <c r="DE118" s="183"/>
      <c r="DF118" s="183"/>
      <c r="DG118" s="183"/>
      <c r="DH118" s="183"/>
      <c r="DI118" s="183"/>
      <c r="DJ118" s="183"/>
      <c r="DK118" s="183"/>
      <c r="DL118" s="183"/>
      <c r="DM118" s="183"/>
      <c r="DN118" s="183"/>
      <c r="DO118" s="183"/>
      <c r="DP118" s="183"/>
      <c r="DQ118" s="183"/>
      <c r="DR118" s="183"/>
      <c r="DS118" s="183"/>
      <c r="DT118" s="183"/>
      <c r="DU118" s="183"/>
      <c r="DV118" s="183"/>
      <c r="DW118" s="183"/>
      <c r="DX118" s="183"/>
      <c r="DY118" s="183"/>
      <c r="DZ118" s="183"/>
      <c r="EA118" s="183"/>
      <c r="EB118" s="183"/>
      <c r="EC118" s="183"/>
      <c r="ED118" s="183"/>
      <c r="EE118" s="183"/>
      <c r="EF118" s="183"/>
      <c r="EG118" s="183"/>
      <c r="EH118" s="183"/>
      <c r="EI118" s="183"/>
      <c r="EJ118" s="183"/>
      <c r="EK118" s="183"/>
      <c r="EL118" s="183"/>
      <c r="EM118" s="183"/>
      <c r="EN118" s="183"/>
      <c r="EO118" s="183"/>
      <c r="EP118" s="183"/>
      <c r="EQ118" s="183"/>
      <c r="ER118" s="183"/>
      <c r="ES118" s="183"/>
      <c r="ET118" s="183"/>
      <c r="EU118" s="183"/>
      <c r="EV118" s="183"/>
      <c r="EW118" s="183"/>
      <c r="EX118" s="183"/>
      <c r="EY118" s="183"/>
      <c r="EZ118" s="183"/>
      <c r="FA118" s="183"/>
      <c r="FB118" s="183"/>
      <c r="FC118" s="183"/>
      <c r="FD118" s="183"/>
      <c r="FE118" s="183"/>
      <c r="FF118" s="183"/>
      <c r="FG118" s="183"/>
      <c r="FH118" s="183"/>
      <c r="FI118" s="183"/>
      <c r="FJ118" s="183"/>
      <c r="FK118" s="183"/>
      <c r="FL118" s="183"/>
      <c r="FM118" s="183"/>
      <c r="FN118" s="183"/>
      <c r="FO118" s="183"/>
      <c r="FP118" s="183"/>
      <c r="FQ118" s="183"/>
      <c r="FR118" s="183"/>
      <c r="FS118" s="183"/>
      <c r="FT118" s="183"/>
      <c r="FU118" s="183"/>
      <c r="FV118" s="183"/>
      <c r="FW118" s="183"/>
      <c r="FX118" s="183"/>
      <c r="FY118" s="183"/>
      <c r="FZ118" s="183"/>
      <c r="GA118" s="183"/>
      <c r="GB118" s="183"/>
      <c r="GC118" s="183"/>
      <c r="GD118" s="183"/>
      <c r="GE118" s="183"/>
      <c r="GF118" s="183"/>
      <c r="GG118" s="183"/>
      <c r="GH118" s="183"/>
      <c r="GI118" s="183"/>
      <c r="GJ118" s="183"/>
      <c r="GK118" s="183"/>
      <c r="GL118" s="183"/>
      <c r="GM118" s="183"/>
      <c r="GN118" s="183"/>
      <c r="GO118" s="183"/>
      <c r="GP118" s="183"/>
      <c r="GQ118" s="183"/>
      <c r="GR118" s="183"/>
      <c r="GS118" s="183"/>
      <c r="GT118" s="183"/>
      <c r="GU118" s="183"/>
      <c r="GV118" s="183"/>
      <c r="GW118" s="183"/>
      <c r="GX118" s="183"/>
      <c r="GY118" s="183"/>
      <c r="GZ118" s="183"/>
      <c r="HA118" s="183"/>
      <c r="HB118" s="183"/>
      <c r="HC118" s="183"/>
      <c r="HD118" s="183"/>
      <c r="HE118" s="183"/>
      <c r="HF118" s="183"/>
      <c r="HG118" s="183"/>
      <c r="HH118" s="183"/>
      <c r="HI118" s="183"/>
      <c r="HJ118" s="183"/>
      <c r="HK118" s="183"/>
      <c r="HL118" s="183"/>
      <c r="HM118" s="183"/>
      <c r="HN118" s="183"/>
      <c r="HO118" s="183"/>
      <c r="HP118" s="183"/>
      <c r="HQ118" s="183"/>
      <c r="HR118" s="183"/>
      <c r="HS118" s="183"/>
      <c r="HT118" s="183"/>
      <c r="HU118" s="183"/>
      <c r="HV118" s="183"/>
      <c r="HW118" s="183"/>
      <c r="HX118" s="183"/>
      <c r="HY118" s="183"/>
      <c r="HZ118" s="183"/>
      <c r="IA118" s="183"/>
      <c r="IB118" s="183"/>
      <c r="IC118" s="183"/>
      <c r="ID118" s="183"/>
      <c r="IE118" s="183"/>
      <c r="IF118" s="183"/>
      <c r="IG118" s="183"/>
      <c r="IH118" s="183"/>
      <c r="II118" s="183"/>
      <c r="IJ118" s="183"/>
      <c r="IK118" s="183"/>
      <c r="IL118" s="183"/>
      <c r="IM118" s="183"/>
      <c r="IN118" s="183"/>
      <c r="IO118" s="183"/>
      <c r="IP118" s="183"/>
      <c r="IQ118" s="183"/>
      <c r="IR118" s="183"/>
      <c r="IS118" s="183"/>
      <c r="IT118" s="183"/>
      <c r="IU118" s="183"/>
      <c r="IV118" s="183"/>
      <c r="IW118" s="183"/>
      <c r="IX118" s="183"/>
      <c r="IY118" s="183"/>
      <c r="IZ118" s="183"/>
      <c r="JA118" s="183"/>
      <c r="JB118" s="183"/>
      <c r="JC118" s="183"/>
      <c r="JD118" s="183"/>
      <c r="JE118" s="183"/>
      <c r="JF118" s="183"/>
      <c r="JG118" s="183"/>
      <c r="JH118" s="183"/>
      <c r="JI118" s="183"/>
      <c r="JJ118" s="183"/>
      <c r="JK118" s="183"/>
      <c r="JL118" s="183"/>
      <c r="JM118" s="183"/>
      <c r="JN118" s="183"/>
      <c r="JO118" s="183"/>
      <c r="JP118" s="183"/>
      <c r="JQ118" s="183"/>
      <c r="JR118" s="183"/>
      <c r="JS118" s="183"/>
      <c r="JT118" s="183"/>
      <c r="JU118" s="183"/>
      <c r="JV118" s="183"/>
      <c r="JW118" s="183"/>
      <c r="JX118" s="183"/>
      <c r="JY118" s="183"/>
      <c r="JZ118" s="183"/>
      <c r="KA118" s="183"/>
      <c r="KB118" s="183"/>
      <c r="KC118" s="183"/>
      <c r="KD118" s="183"/>
      <c r="KE118" s="183"/>
      <c r="KF118" s="183"/>
      <c r="KG118" s="183"/>
      <c r="KH118" s="183"/>
      <c r="KI118" s="183"/>
      <c r="KJ118" s="183"/>
      <c r="KK118" s="183"/>
      <c r="KL118" s="183"/>
      <c r="KM118" s="183"/>
      <c r="KN118" s="183"/>
      <c r="KO118" s="183"/>
      <c r="KP118" s="183"/>
      <c r="KQ118" s="183"/>
      <c r="KR118" s="183"/>
      <c r="KS118" s="183"/>
      <c r="KT118" s="183"/>
      <c r="KU118" s="183"/>
      <c r="KV118" s="183"/>
      <c r="KW118" s="183"/>
      <c r="KX118" s="183"/>
      <c r="KY118" s="183"/>
      <c r="KZ118" s="183"/>
      <c r="LA118" s="183"/>
      <c r="LB118" s="183"/>
      <c r="LC118" s="183"/>
      <c r="LD118" s="183"/>
      <c r="LE118" s="183"/>
      <c r="LF118" s="183"/>
      <c r="LG118" s="183"/>
      <c r="LH118" s="183"/>
      <c r="LI118" s="183"/>
      <c r="LJ118" s="183"/>
      <c r="LK118" s="183"/>
      <c r="LL118" s="183"/>
      <c r="LM118" s="183"/>
      <c r="LN118" s="183"/>
      <c r="LO118" s="183"/>
      <c r="LP118" s="183"/>
      <c r="LQ118" s="183"/>
      <c r="LR118" s="183"/>
      <c r="LS118" s="183"/>
      <c r="LT118" s="183"/>
      <c r="LU118" s="183"/>
      <c r="LV118" s="183"/>
      <c r="LW118" s="183"/>
      <c r="LX118" s="183"/>
      <c r="LY118" s="183"/>
      <c r="LZ118" s="183"/>
      <c r="MA118" s="183"/>
      <c r="MB118" s="183"/>
      <c r="MC118" s="183"/>
      <c r="MD118" s="183"/>
      <c r="ME118" s="183"/>
      <c r="MF118" s="183"/>
      <c r="MG118" s="183"/>
      <c r="MH118" s="183"/>
      <c r="MI118" s="183"/>
      <c r="MJ118" s="183"/>
      <c r="MK118" s="183"/>
      <c r="ML118" s="183"/>
      <c r="MM118" s="183"/>
      <c r="MN118" s="183"/>
      <c r="MO118" s="183"/>
      <c r="MP118" s="183"/>
      <c r="MQ118" s="183"/>
      <c r="MR118" s="183"/>
      <c r="MS118" s="183"/>
      <c r="MT118" s="183"/>
      <c r="MU118" s="183"/>
      <c r="MV118" s="183"/>
      <c r="MW118" s="183"/>
      <c r="MX118" s="183"/>
      <c r="MY118" s="183"/>
      <c r="MZ118" s="183"/>
      <c r="NA118" s="183"/>
      <c r="NB118" s="183"/>
      <c r="NC118" s="183"/>
      <c r="ND118" s="183"/>
      <c r="NE118" s="183"/>
      <c r="NF118" s="183"/>
      <c r="NG118" s="183"/>
      <c r="NH118" s="183"/>
      <c r="NI118" s="183"/>
      <c r="NJ118" s="183"/>
      <c r="NK118" s="183"/>
      <c r="NL118" s="183"/>
      <c r="NM118" s="183"/>
      <c r="NN118" s="183"/>
      <c r="NO118" s="183"/>
      <c r="NP118" s="183"/>
      <c r="NQ118" s="183"/>
      <c r="NR118" s="183"/>
      <c r="NS118" s="183"/>
      <c r="NT118" s="183"/>
      <c r="NU118" s="183"/>
      <c r="NV118" s="183"/>
      <c r="NW118" s="183"/>
      <c r="NX118" s="183"/>
      <c r="NY118" s="183"/>
      <c r="NZ118" s="183"/>
      <c r="OA118" s="183"/>
      <c r="OB118" s="183"/>
      <c r="OC118" s="183"/>
      <c r="OD118" s="183"/>
      <c r="OE118" s="183"/>
      <c r="OF118" s="183"/>
      <c r="OG118" s="183"/>
      <c r="OH118" s="183"/>
      <c r="OI118" s="183"/>
      <c r="OJ118" s="183"/>
      <c r="OK118" s="183"/>
      <c r="OL118" s="183"/>
      <c r="OM118" s="183"/>
      <c r="ON118" s="183"/>
      <c r="OO118" s="183"/>
      <c r="OP118" s="183"/>
      <c r="OQ118" s="183"/>
      <c r="OR118" s="183"/>
      <c r="OS118" s="183"/>
      <c r="OT118" s="183"/>
      <c r="OU118" s="183"/>
      <c r="OV118" s="183"/>
      <c r="OW118" s="183"/>
      <c r="OX118" s="183"/>
      <c r="OY118" s="183"/>
      <c r="OZ118" s="183"/>
      <c r="PA118" s="183"/>
      <c r="PB118" s="183"/>
      <c r="PC118" s="183"/>
      <c r="PD118" s="183"/>
      <c r="PE118" s="183"/>
      <c r="PF118" s="183"/>
      <c r="PG118" s="183"/>
      <c r="PH118" s="183"/>
      <c r="PI118" s="183"/>
      <c r="PJ118" s="183"/>
      <c r="PK118" s="183"/>
      <c r="PL118" s="183"/>
      <c r="PM118" s="183"/>
      <c r="PN118" s="183"/>
      <c r="PO118" s="183"/>
      <c r="PP118" s="183"/>
      <c r="PQ118" s="183"/>
      <c r="PR118" s="183"/>
      <c r="PS118" s="183"/>
      <c r="PT118" s="183"/>
      <c r="PU118" s="183"/>
      <c r="PV118" s="183"/>
      <c r="PW118" s="183"/>
      <c r="PX118" s="183"/>
      <c r="PY118" s="183"/>
      <c r="PZ118" s="183"/>
      <c r="QA118" s="183"/>
      <c r="QB118" s="183"/>
      <c r="QC118" s="183"/>
      <c r="QD118" s="183"/>
      <c r="QE118" s="183"/>
      <c r="QF118" s="183"/>
      <c r="QG118" s="183"/>
      <c r="QH118" s="183"/>
      <c r="QI118" s="183"/>
      <c r="QJ118" s="183"/>
      <c r="QK118" s="183"/>
      <c r="QL118" s="183"/>
      <c r="QM118" s="183"/>
      <c r="QN118" s="183"/>
      <c r="QO118" s="183"/>
      <c r="QP118" s="183"/>
      <c r="QQ118" s="183"/>
      <c r="QR118" s="183"/>
      <c r="QS118" s="183"/>
      <c r="QT118" s="183"/>
      <c r="QU118" s="183"/>
      <c r="QV118" s="183"/>
      <c r="QW118" s="183"/>
      <c r="QX118" s="183"/>
      <c r="QY118" s="183"/>
      <c r="QZ118" s="183"/>
      <c r="RA118" s="183"/>
      <c r="RB118" s="183"/>
      <c r="RC118" s="183"/>
      <c r="RD118" s="183"/>
      <c r="RE118" s="183"/>
      <c r="RF118" s="183"/>
      <c r="RG118" s="183"/>
      <c r="RH118" s="183"/>
      <c r="RI118" s="183"/>
      <c r="RJ118" s="183"/>
      <c r="RK118" s="183"/>
      <c r="RL118" s="183"/>
      <c r="RM118" s="183"/>
      <c r="RN118" s="183"/>
      <c r="RO118" s="183"/>
      <c r="RP118" s="183"/>
      <c r="RQ118" s="183"/>
      <c r="RR118" s="183"/>
      <c r="RS118" s="183"/>
      <c r="RT118" s="183"/>
      <c r="RU118" s="183"/>
      <c r="RV118" s="183"/>
      <c r="RW118" s="183"/>
      <c r="RX118" s="183"/>
      <c r="RY118" s="183"/>
      <c r="RZ118" s="183"/>
      <c r="SA118" s="183"/>
      <c r="SB118" s="183"/>
      <c r="SC118" s="183"/>
      <c r="SD118" s="183"/>
      <c r="SE118" s="183"/>
      <c r="SF118" s="183"/>
      <c r="SG118" s="183"/>
      <c r="SH118" s="183"/>
      <c r="SI118" s="183"/>
      <c r="SJ118" s="183"/>
      <c r="SK118" s="183"/>
      <c r="SL118" s="183"/>
      <c r="SM118" s="183"/>
      <c r="SN118" s="183"/>
      <c r="SO118" s="183"/>
      <c r="SP118" s="183"/>
      <c r="SQ118" s="183"/>
      <c r="SR118" s="183"/>
      <c r="SS118" s="183"/>
      <c r="ST118" s="183"/>
      <c r="SU118" s="183"/>
      <c r="SV118" s="183"/>
      <c r="SW118" s="183"/>
      <c r="SX118" s="183"/>
      <c r="SY118" s="183"/>
      <c r="SZ118" s="183"/>
      <c r="TA118" s="183"/>
      <c r="TB118" s="183"/>
      <c r="TC118" s="183"/>
      <c r="TD118" s="183"/>
      <c r="TE118" s="183"/>
      <c r="TF118" s="183"/>
      <c r="TG118" s="183"/>
      <c r="TH118" s="183"/>
      <c r="TI118" s="183"/>
      <c r="TJ118" s="183"/>
      <c r="TK118" s="183"/>
      <c r="TL118" s="183"/>
      <c r="TM118" s="183"/>
      <c r="TN118" s="183"/>
      <c r="TO118" s="183"/>
      <c r="TP118" s="183"/>
      <c r="TQ118" s="183"/>
      <c r="TR118" s="183"/>
      <c r="TS118" s="183"/>
      <c r="TT118" s="183"/>
      <c r="TU118" s="183"/>
      <c r="TV118" s="183"/>
      <c r="TW118" s="183"/>
      <c r="TX118" s="183"/>
      <c r="TY118" s="183"/>
      <c r="TZ118" s="183"/>
      <c r="UA118" s="183"/>
      <c r="UB118" s="183"/>
      <c r="UC118" s="183"/>
      <c r="UD118" s="183"/>
      <c r="UE118" s="183"/>
      <c r="UF118" s="183"/>
      <c r="UG118" s="183"/>
      <c r="UH118" s="183"/>
      <c r="UI118" s="183"/>
      <c r="UJ118" s="183"/>
      <c r="UK118" s="183"/>
      <c r="UL118" s="183"/>
      <c r="UM118" s="183"/>
      <c r="UN118" s="183"/>
      <c r="UO118" s="183"/>
      <c r="UP118" s="183"/>
      <c r="UQ118" s="183"/>
      <c r="UR118" s="183"/>
      <c r="US118" s="183"/>
      <c r="UT118" s="183"/>
      <c r="UU118" s="183"/>
      <c r="UV118" s="183"/>
      <c r="UW118" s="183"/>
      <c r="UX118" s="183"/>
      <c r="UY118" s="183"/>
      <c r="UZ118" s="183"/>
      <c r="VA118" s="183"/>
      <c r="VB118" s="183"/>
      <c r="VC118" s="183"/>
      <c r="VD118" s="183"/>
      <c r="VE118" s="183"/>
      <c r="VF118" s="183"/>
      <c r="VG118" s="183"/>
      <c r="VH118" s="183"/>
      <c r="VI118" s="183"/>
      <c r="VJ118" s="183"/>
      <c r="VK118" s="183"/>
      <c r="VL118" s="183"/>
      <c r="VM118" s="183"/>
      <c r="VN118" s="183"/>
      <c r="VO118" s="183"/>
      <c r="VP118" s="183"/>
      <c r="VQ118" s="183"/>
      <c r="VR118" s="183"/>
      <c r="VS118" s="183"/>
      <c r="VT118" s="183"/>
      <c r="VU118" s="183"/>
      <c r="VV118" s="183"/>
      <c r="VW118" s="183"/>
      <c r="VX118" s="183"/>
      <c r="VY118" s="183"/>
      <c r="VZ118" s="183"/>
      <c r="WA118" s="183"/>
      <c r="WB118" s="183"/>
      <c r="WC118" s="183"/>
      <c r="WD118" s="183"/>
      <c r="WE118" s="183"/>
      <c r="WF118" s="183"/>
      <c r="WG118" s="183"/>
      <c r="WH118" s="183"/>
      <c r="WI118" s="183"/>
      <c r="WJ118" s="183"/>
      <c r="WK118" s="183"/>
      <c r="WL118" s="183"/>
      <c r="WM118" s="183"/>
      <c r="WN118" s="183"/>
      <c r="WO118" s="183"/>
      <c r="WP118" s="183"/>
      <c r="WQ118" s="183"/>
      <c r="WR118" s="183"/>
      <c r="WS118" s="183"/>
      <c r="WT118" s="183"/>
      <c r="WU118" s="183"/>
      <c r="WV118" s="183"/>
      <c r="WW118" s="183"/>
      <c r="WX118" s="183"/>
      <c r="WY118" s="183"/>
      <c r="WZ118" s="183"/>
      <c r="XA118" s="183"/>
      <c r="XB118" s="183"/>
      <c r="XC118" s="183"/>
      <c r="XD118" s="183"/>
      <c r="XE118" s="183"/>
      <c r="XF118" s="183"/>
      <c r="XG118" s="183"/>
      <c r="XH118" s="183"/>
      <c r="XI118" s="183"/>
      <c r="XJ118" s="183"/>
      <c r="XK118" s="183"/>
      <c r="XL118" s="183"/>
      <c r="XM118" s="183"/>
      <c r="XN118" s="183"/>
      <c r="XO118" s="183"/>
      <c r="XP118" s="183"/>
      <c r="XQ118" s="183"/>
      <c r="XR118" s="183"/>
      <c r="XS118" s="183"/>
      <c r="XT118" s="183"/>
      <c r="XU118" s="183"/>
      <c r="XV118" s="183"/>
      <c r="XW118" s="183"/>
      <c r="XX118" s="183"/>
      <c r="XY118" s="183"/>
      <c r="XZ118" s="183"/>
      <c r="YA118" s="183"/>
      <c r="YB118" s="183"/>
      <c r="YC118" s="183"/>
      <c r="YD118" s="183"/>
      <c r="YE118" s="183"/>
      <c r="YF118" s="183"/>
      <c r="YG118" s="183"/>
      <c r="YH118" s="183"/>
      <c r="YI118" s="183"/>
      <c r="YJ118" s="183"/>
      <c r="YK118" s="183"/>
      <c r="YL118" s="183"/>
      <c r="YM118" s="183"/>
      <c r="YN118" s="183"/>
      <c r="YO118" s="183"/>
      <c r="YP118" s="183"/>
      <c r="YQ118" s="183"/>
      <c r="YR118" s="183"/>
      <c r="YS118" s="183"/>
      <c r="YT118" s="183"/>
      <c r="YU118" s="183"/>
      <c r="YV118" s="183"/>
      <c r="YW118" s="183"/>
      <c r="YX118" s="183"/>
      <c r="YY118" s="183"/>
      <c r="YZ118" s="183"/>
      <c r="ZA118" s="183"/>
      <c r="ZB118" s="183"/>
      <c r="ZC118" s="183"/>
      <c r="ZD118" s="183"/>
      <c r="ZE118" s="183"/>
      <c r="ZF118" s="183"/>
      <c r="ZG118" s="183"/>
      <c r="ZH118" s="183"/>
      <c r="ZI118" s="183"/>
      <c r="ZJ118" s="183"/>
      <c r="ZK118" s="183"/>
      <c r="ZL118" s="183"/>
      <c r="ZM118" s="183"/>
      <c r="ZN118" s="183"/>
      <c r="ZO118" s="183"/>
      <c r="ZP118" s="183"/>
      <c r="ZQ118" s="183"/>
      <c r="ZR118" s="183"/>
      <c r="ZS118" s="183"/>
      <c r="ZT118" s="183"/>
      <c r="ZU118" s="183"/>
      <c r="ZV118" s="183"/>
      <c r="ZW118" s="183"/>
      <c r="ZX118" s="183"/>
      <c r="ZY118" s="183"/>
      <c r="ZZ118" s="183"/>
      <c r="AAA118" s="183"/>
      <c r="AAB118" s="183"/>
      <c r="AAC118" s="183"/>
      <c r="AAD118" s="183"/>
      <c r="AAE118" s="183"/>
      <c r="AAF118" s="183"/>
      <c r="AAG118" s="183"/>
      <c r="AAH118" s="183"/>
      <c r="AAI118" s="183"/>
      <c r="AAJ118" s="183"/>
      <c r="AAK118" s="183"/>
      <c r="AAL118" s="183"/>
      <c r="AAM118" s="183"/>
      <c r="AAN118" s="183"/>
      <c r="AAO118" s="183"/>
      <c r="AAP118" s="183"/>
      <c r="AAQ118" s="183"/>
      <c r="AAR118" s="183"/>
      <c r="AAS118" s="183"/>
      <c r="AAT118" s="183"/>
      <c r="AAU118" s="183"/>
      <c r="AAV118" s="183"/>
      <c r="AAW118" s="183"/>
      <c r="AAX118" s="183"/>
      <c r="AAY118" s="183"/>
      <c r="AAZ118" s="183"/>
      <c r="ABA118" s="183"/>
      <c r="ABB118" s="183"/>
      <c r="ABC118" s="183"/>
      <c r="ABD118" s="183"/>
      <c r="ABE118" s="183"/>
      <c r="ABF118" s="183"/>
      <c r="ABG118" s="183"/>
      <c r="ABH118" s="183"/>
      <c r="ABI118" s="183"/>
      <c r="ABJ118" s="183"/>
      <c r="ABK118" s="183"/>
      <c r="ABL118" s="183"/>
      <c r="ABM118" s="183"/>
      <c r="ABN118" s="183"/>
      <c r="ABO118" s="183"/>
      <c r="ABP118" s="183"/>
      <c r="ABQ118" s="183"/>
      <c r="ABR118" s="183"/>
      <c r="ABS118" s="183"/>
      <c r="ABT118" s="183"/>
      <c r="ABU118" s="183"/>
      <c r="ABV118" s="183"/>
      <c r="ABW118" s="183"/>
      <c r="ABX118" s="183"/>
      <c r="ABY118" s="183"/>
      <c r="ABZ118" s="183"/>
      <c r="ACA118" s="183"/>
      <c r="ACB118" s="183"/>
      <c r="ACC118" s="183"/>
      <c r="ACD118" s="183"/>
      <c r="ACE118" s="183"/>
      <c r="ACF118" s="183"/>
      <c r="ACG118" s="183"/>
      <c r="ACH118" s="183"/>
      <c r="ACI118" s="183"/>
      <c r="ACJ118" s="183"/>
      <c r="ACK118" s="183"/>
      <c r="ACL118" s="183"/>
      <c r="ACM118" s="183"/>
      <c r="ACN118" s="183"/>
      <c r="ACO118" s="183"/>
      <c r="ACP118" s="183"/>
      <c r="ACQ118" s="183"/>
      <c r="ACR118" s="183"/>
      <c r="ACS118" s="183"/>
      <c r="ACT118" s="183"/>
      <c r="ACU118" s="183"/>
      <c r="ACV118" s="183"/>
      <c r="ACW118" s="183"/>
      <c r="ACX118" s="183"/>
      <c r="ACY118" s="183"/>
      <c r="ACZ118" s="183"/>
      <c r="ADA118" s="183"/>
      <c r="ADB118" s="183"/>
      <c r="ADC118" s="183"/>
      <c r="ADD118" s="183"/>
      <c r="ADE118" s="183"/>
      <c r="ADF118" s="183"/>
      <c r="ADG118" s="183"/>
      <c r="ADH118" s="183"/>
      <c r="ADI118" s="183"/>
      <c r="ADJ118" s="183"/>
      <c r="ADK118" s="183"/>
      <c r="ADL118" s="183"/>
      <c r="ADM118" s="183"/>
      <c r="ADN118" s="183"/>
      <c r="ADO118" s="183"/>
      <c r="ADP118" s="183"/>
      <c r="ADQ118" s="183"/>
      <c r="ADR118" s="183"/>
      <c r="ADS118" s="183"/>
      <c r="ADT118" s="183"/>
      <c r="ADU118" s="183"/>
      <c r="ADV118" s="183"/>
      <c r="ADW118" s="183"/>
      <c r="ADX118" s="183"/>
      <c r="ADY118" s="183"/>
      <c r="ADZ118" s="183"/>
      <c r="AEA118" s="183"/>
      <c r="AEB118" s="183"/>
      <c r="AEC118" s="183"/>
      <c r="AED118" s="183"/>
      <c r="AEE118" s="183"/>
      <c r="AEF118" s="183"/>
      <c r="AEG118" s="183"/>
      <c r="AEH118" s="183"/>
      <c r="AEI118" s="183"/>
      <c r="AEJ118" s="183"/>
      <c r="AEK118" s="183"/>
      <c r="AEL118" s="183"/>
      <c r="AEM118" s="183"/>
      <c r="AEN118" s="183"/>
      <c r="AEO118" s="183"/>
      <c r="AEP118" s="183"/>
      <c r="AEQ118" s="183"/>
      <c r="AER118" s="183"/>
      <c r="AES118" s="183"/>
      <c r="AET118" s="183"/>
      <c r="AEU118" s="183"/>
      <c r="AEV118" s="183"/>
      <c r="AEW118" s="183"/>
      <c r="AEX118" s="183"/>
      <c r="AEY118" s="183"/>
      <c r="AEZ118" s="183"/>
      <c r="AFA118" s="183"/>
      <c r="AFB118" s="183"/>
      <c r="AFC118" s="183"/>
      <c r="AFD118" s="183"/>
      <c r="AFE118" s="183"/>
      <c r="AFF118" s="183"/>
      <c r="AFG118" s="183"/>
      <c r="AFH118" s="183"/>
      <c r="AFI118" s="183"/>
      <c r="AFJ118" s="183"/>
      <c r="AFK118" s="183"/>
      <c r="AFL118" s="183"/>
      <c r="AFM118" s="183"/>
      <c r="AFN118" s="183"/>
      <c r="AFO118" s="183"/>
      <c r="AFP118" s="183"/>
      <c r="AFQ118" s="183"/>
      <c r="AFR118" s="183"/>
      <c r="AFS118" s="183"/>
      <c r="AFT118" s="183"/>
      <c r="AFU118" s="183"/>
      <c r="AFV118" s="183"/>
      <c r="AFW118" s="183"/>
      <c r="AFX118" s="183"/>
      <c r="AFY118" s="183"/>
      <c r="AFZ118" s="183"/>
      <c r="AGA118" s="183"/>
      <c r="AGB118" s="183"/>
      <c r="AGC118" s="183"/>
      <c r="AGD118" s="183"/>
      <c r="AGE118" s="183"/>
      <c r="AGF118" s="183"/>
      <c r="AGG118" s="183"/>
      <c r="AGH118" s="183"/>
      <c r="AGI118" s="183"/>
      <c r="AGJ118" s="183"/>
      <c r="AGK118" s="183"/>
      <c r="AGL118" s="183"/>
      <c r="AGM118" s="183"/>
      <c r="AGN118" s="183"/>
      <c r="AGO118" s="183"/>
      <c r="AGP118" s="183"/>
      <c r="AGQ118" s="183"/>
      <c r="AGR118" s="183"/>
      <c r="AGS118" s="183"/>
      <c r="AGT118" s="183"/>
      <c r="AGU118" s="183"/>
      <c r="AGV118" s="183"/>
      <c r="AGW118" s="183"/>
      <c r="AGX118" s="183"/>
      <c r="AGY118" s="183"/>
      <c r="AGZ118" s="183"/>
      <c r="AHA118" s="183"/>
      <c r="AHB118" s="183"/>
      <c r="AHC118" s="183"/>
      <c r="AHD118" s="183"/>
      <c r="AHE118" s="183"/>
      <c r="AHF118" s="183"/>
      <c r="AHG118" s="183"/>
      <c r="AHH118" s="183"/>
      <c r="AHI118" s="183"/>
      <c r="AHJ118" s="183"/>
      <c r="AHK118" s="183"/>
      <c r="AHL118" s="183"/>
      <c r="AHM118" s="183"/>
      <c r="AHN118" s="183"/>
      <c r="AHO118" s="183"/>
      <c r="AHP118" s="183"/>
      <c r="AHQ118" s="183"/>
      <c r="AHR118" s="183"/>
      <c r="AHS118" s="183"/>
      <c r="AHT118" s="183"/>
      <c r="AHU118" s="183"/>
      <c r="AHV118" s="183"/>
      <c r="AHW118" s="183"/>
      <c r="AHX118" s="183"/>
      <c r="AHY118" s="183"/>
      <c r="AHZ118" s="183"/>
      <c r="AIA118" s="183"/>
      <c r="AIB118" s="183"/>
      <c r="AIC118" s="183"/>
      <c r="AID118" s="183"/>
      <c r="AIE118" s="183"/>
      <c r="AIF118" s="183"/>
      <c r="AIG118" s="183"/>
      <c r="AIH118" s="183"/>
      <c r="AII118" s="183"/>
      <c r="AIJ118" s="183"/>
      <c r="AIK118" s="183"/>
      <c r="AIL118" s="183"/>
      <c r="AIM118" s="183"/>
      <c r="AIN118" s="183"/>
      <c r="AIO118" s="183"/>
      <c r="AIP118" s="183"/>
      <c r="AIQ118" s="183"/>
      <c r="AIR118" s="183"/>
      <c r="AIS118" s="183"/>
      <c r="AIT118" s="183"/>
      <c r="AIU118" s="183"/>
      <c r="AIV118" s="183"/>
      <c r="AIW118" s="183"/>
      <c r="AIX118" s="183"/>
      <c r="AIY118" s="183"/>
      <c r="AIZ118" s="183"/>
      <c r="AJA118" s="183"/>
      <c r="AJB118" s="183"/>
      <c r="AJC118" s="183"/>
      <c r="AJD118" s="183"/>
      <c r="AJE118" s="183"/>
      <c r="AJF118" s="183"/>
      <c r="AJG118" s="183"/>
      <c r="AJH118" s="183"/>
      <c r="AJI118" s="183"/>
      <c r="AJJ118" s="183"/>
      <c r="AJK118" s="183"/>
      <c r="AJL118" s="183"/>
      <c r="AJM118" s="183"/>
      <c r="AJN118" s="183"/>
      <c r="AJO118" s="183"/>
      <c r="AJP118" s="183"/>
      <c r="AJQ118" s="183"/>
      <c r="AJR118" s="183"/>
      <c r="AJS118" s="183"/>
      <c r="AJT118" s="183"/>
      <c r="AJU118" s="183"/>
      <c r="AJV118" s="183"/>
      <c r="AJW118" s="183"/>
      <c r="AJX118" s="183"/>
      <c r="AJY118" s="183"/>
      <c r="AJZ118" s="183"/>
      <c r="AKA118" s="183"/>
      <c r="AKB118" s="183"/>
      <c r="AKC118" s="183"/>
      <c r="AKD118" s="183"/>
      <c r="AKE118" s="183"/>
      <c r="AKF118" s="183"/>
      <c r="AKG118" s="183"/>
      <c r="AKH118" s="183"/>
      <c r="AKI118" s="183"/>
      <c r="AKJ118" s="183"/>
      <c r="AKK118" s="183"/>
      <c r="AKL118" s="183"/>
      <c r="AKM118" s="183"/>
      <c r="AKN118" s="183"/>
      <c r="AKO118" s="183"/>
      <c r="AKP118" s="183"/>
      <c r="AKQ118" s="183"/>
      <c r="AKR118" s="183"/>
      <c r="AKS118" s="183"/>
      <c r="AKT118" s="183"/>
      <c r="AKU118" s="183"/>
      <c r="AKV118" s="183"/>
      <c r="AKW118" s="183"/>
      <c r="AKX118" s="183"/>
      <c r="AKY118" s="183"/>
      <c r="AKZ118" s="183"/>
      <c r="ALA118" s="183"/>
      <c r="ALB118" s="183"/>
      <c r="ALC118" s="183"/>
      <c r="ALD118" s="183"/>
      <c r="ALE118" s="183"/>
      <c r="ALF118" s="183"/>
      <c r="ALG118" s="183"/>
      <c r="ALH118" s="183"/>
      <c r="ALI118" s="183"/>
      <c r="ALJ118" s="183"/>
      <c r="ALK118" s="183"/>
      <c r="ALL118" s="183"/>
      <c r="ALM118" s="183"/>
      <c r="ALN118" s="183"/>
      <c r="ALO118" s="183"/>
      <c r="ALP118" s="183"/>
      <c r="ALQ118" s="183"/>
      <c r="ALR118" s="183"/>
      <c r="ALS118" s="183"/>
      <c r="ALT118" s="183"/>
      <c r="ALU118" s="183"/>
      <c r="ALV118" s="183"/>
      <c r="ALW118" s="183"/>
      <c r="ALX118" s="183"/>
      <c r="ALY118" s="183"/>
      <c r="ALZ118" s="183"/>
      <c r="AMA118" s="183"/>
      <c r="AMB118" s="183"/>
      <c r="AMC118" s="183"/>
      <c r="AMD118" s="183"/>
      <c r="AME118" s="183"/>
      <c r="AMF118" s="183"/>
      <c r="AMG118" s="183"/>
      <c r="AMH118" s="183"/>
      <c r="AMI118" s="183"/>
      <c r="AMJ118" s="183"/>
      <c r="AMK118" s="183"/>
      <c r="AML118" s="183"/>
      <c r="AMM118" s="183"/>
      <c r="AMN118" s="183"/>
      <c r="AMO118" s="183"/>
      <c r="AMP118" s="183"/>
      <c r="AMQ118" s="183"/>
      <c r="AMR118" s="183"/>
      <c r="AMS118" s="183"/>
      <c r="AMT118" s="183"/>
      <c r="AMU118" s="183"/>
      <c r="AMV118" s="183"/>
      <c r="AMW118" s="183"/>
      <c r="AMX118" s="183"/>
      <c r="AMY118" s="183"/>
      <c r="AMZ118" s="183"/>
      <c r="ANA118" s="183"/>
      <c r="ANB118" s="183"/>
      <c r="ANC118" s="183"/>
      <c r="AND118" s="183"/>
      <c r="ANE118" s="183"/>
      <c r="ANF118" s="183"/>
      <c r="ANG118" s="183"/>
      <c r="ANH118" s="183"/>
      <c r="ANI118" s="183"/>
      <c r="ANJ118" s="183"/>
      <c r="ANK118" s="183"/>
      <c r="ANL118" s="183"/>
      <c r="ANM118" s="183"/>
      <c r="ANN118" s="183"/>
      <c r="ANO118" s="183"/>
      <c r="ANP118" s="183"/>
      <c r="ANQ118" s="183"/>
      <c r="ANR118" s="183"/>
      <c r="ANS118" s="183"/>
      <c r="ANT118" s="183"/>
      <c r="ANU118" s="183"/>
      <c r="ANV118" s="183"/>
      <c r="ANW118" s="183"/>
      <c r="ANX118" s="183"/>
      <c r="ANY118" s="183"/>
      <c r="ANZ118" s="183"/>
      <c r="AOA118" s="183"/>
      <c r="AOB118" s="183"/>
      <c r="AOC118" s="183"/>
      <c r="AOD118" s="183"/>
      <c r="AOE118" s="183"/>
      <c r="AOF118" s="183"/>
      <c r="AOG118" s="183"/>
      <c r="AOH118" s="183"/>
      <c r="AOI118" s="183"/>
      <c r="AOJ118" s="183"/>
      <c r="AOK118" s="183"/>
      <c r="AOL118" s="183"/>
      <c r="AOM118" s="183"/>
      <c r="AON118" s="183"/>
      <c r="AOO118" s="183"/>
      <c r="AOP118" s="183"/>
      <c r="AOQ118" s="183"/>
      <c r="AOR118" s="183"/>
      <c r="AOS118" s="183"/>
      <c r="AOT118" s="183"/>
      <c r="AOU118" s="183"/>
      <c r="AOV118" s="183"/>
      <c r="AOW118" s="183"/>
      <c r="AOX118" s="183"/>
      <c r="AOY118" s="183"/>
      <c r="AOZ118" s="183"/>
      <c r="APA118" s="183"/>
      <c r="APB118" s="183"/>
      <c r="APC118" s="183"/>
      <c r="APD118" s="183"/>
      <c r="APE118" s="183"/>
      <c r="APF118" s="183"/>
      <c r="APG118" s="183"/>
      <c r="APH118" s="183"/>
      <c r="API118" s="183"/>
      <c r="APJ118" s="183"/>
      <c r="APK118" s="183"/>
      <c r="APL118" s="183"/>
      <c r="APM118" s="183"/>
      <c r="APN118" s="183"/>
      <c r="APO118" s="183"/>
      <c r="APP118" s="183"/>
      <c r="APQ118" s="183"/>
      <c r="APR118" s="183"/>
      <c r="APS118" s="183"/>
      <c r="APT118" s="183"/>
      <c r="APU118" s="183"/>
      <c r="APV118" s="183"/>
      <c r="APW118" s="183"/>
      <c r="APX118" s="183"/>
      <c r="APY118" s="183"/>
      <c r="APZ118" s="183"/>
      <c r="AQA118" s="183"/>
      <c r="AQB118" s="183"/>
      <c r="AQC118" s="183"/>
      <c r="AQD118" s="183"/>
      <c r="AQE118" s="183"/>
      <c r="AQF118" s="183"/>
      <c r="AQG118" s="183"/>
      <c r="AQH118" s="183"/>
      <c r="AQI118" s="183"/>
      <c r="AQJ118" s="183"/>
      <c r="AQK118" s="183"/>
      <c r="AQL118" s="183"/>
      <c r="AQM118" s="183"/>
      <c r="AQN118" s="183"/>
      <c r="AQO118" s="183"/>
      <c r="AQP118" s="183"/>
      <c r="AQQ118" s="183"/>
      <c r="AQR118" s="183"/>
      <c r="AQS118" s="183"/>
      <c r="AQT118" s="183"/>
      <c r="AQU118" s="183"/>
      <c r="AQV118" s="183"/>
      <c r="AQW118" s="183"/>
      <c r="AQX118" s="183"/>
      <c r="AQY118" s="183"/>
      <c r="AQZ118" s="183"/>
      <c r="ARA118" s="183"/>
      <c r="ARB118" s="183"/>
      <c r="ARC118" s="183"/>
      <c r="ARD118" s="183"/>
      <c r="ARE118" s="183"/>
      <c r="ARF118" s="183"/>
      <c r="ARG118" s="183"/>
      <c r="ARH118" s="183"/>
      <c r="ARI118" s="183"/>
      <c r="ARJ118" s="183"/>
      <c r="ARK118" s="183"/>
      <c r="ARL118" s="183"/>
      <c r="ARM118" s="183"/>
      <c r="ARN118" s="183"/>
      <c r="ARO118" s="183"/>
      <c r="ARP118" s="183"/>
      <c r="ARQ118" s="183"/>
      <c r="ARR118" s="183"/>
      <c r="ARS118" s="183"/>
      <c r="ART118" s="183"/>
      <c r="ARU118" s="183"/>
      <c r="ARV118" s="183"/>
      <c r="ARW118" s="183"/>
      <c r="ARX118" s="183"/>
      <c r="ARY118" s="183"/>
      <c r="ARZ118" s="183"/>
      <c r="ASA118" s="183"/>
      <c r="ASB118" s="183"/>
      <c r="ASC118" s="183"/>
      <c r="ASD118" s="183"/>
      <c r="ASE118" s="183"/>
      <c r="ASF118" s="183"/>
      <c r="ASG118" s="183"/>
      <c r="ASH118" s="183"/>
      <c r="ASI118" s="183"/>
      <c r="ASJ118" s="183"/>
      <c r="ASK118" s="183"/>
      <c r="ASL118" s="183"/>
      <c r="ASM118" s="183"/>
      <c r="ASN118" s="183"/>
      <c r="ASO118" s="183"/>
      <c r="ASP118" s="183"/>
      <c r="ASQ118" s="183"/>
      <c r="ASR118" s="183"/>
      <c r="ASS118" s="183"/>
      <c r="AST118" s="183"/>
      <c r="ASU118" s="183"/>
      <c r="ASV118" s="183"/>
      <c r="ASW118" s="183"/>
      <c r="ASX118" s="183"/>
      <c r="ASY118" s="183"/>
      <c r="ASZ118" s="183"/>
      <c r="ATA118" s="183"/>
      <c r="ATB118" s="183"/>
      <c r="ATC118" s="183"/>
      <c r="ATD118" s="183"/>
      <c r="ATE118" s="183"/>
      <c r="ATF118" s="183"/>
      <c r="ATG118" s="183"/>
      <c r="ATH118" s="183"/>
      <c r="ATI118" s="183"/>
      <c r="ATJ118" s="183"/>
      <c r="ATK118" s="183"/>
      <c r="ATL118" s="183"/>
      <c r="ATM118" s="183"/>
      <c r="ATN118" s="183"/>
      <c r="ATO118" s="183"/>
      <c r="ATP118" s="183"/>
      <c r="ATQ118" s="183"/>
      <c r="ATR118" s="183"/>
      <c r="ATS118" s="183"/>
      <c r="ATT118" s="183"/>
      <c r="ATU118" s="183"/>
      <c r="ATV118" s="183"/>
      <c r="ATW118" s="183"/>
      <c r="ATX118" s="183"/>
      <c r="ATY118" s="183"/>
      <c r="ATZ118" s="183"/>
      <c r="AUA118" s="183"/>
      <c r="AUB118" s="183"/>
      <c r="AUC118" s="183"/>
      <c r="AUD118" s="183"/>
      <c r="AUE118" s="183"/>
      <c r="AUF118" s="183"/>
      <c r="AUG118" s="183"/>
      <c r="AUH118" s="183"/>
      <c r="AUI118" s="183"/>
      <c r="AUJ118" s="183"/>
      <c r="AUK118" s="183"/>
      <c r="AUL118" s="183"/>
      <c r="AUM118" s="183"/>
      <c r="AUN118" s="183"/>
      <c r="AUO118" s="183"/>
      <c r="AUP118" s="183"/>
      <c r="AUQ118" s="183"/>
      <c r="AUR118" s="183"/>
      <c r="AUS118" s="183"/>
      <c r="AUT118" s="183"/>
      <c r="AUU118" s="183"/>
      <c r="AUV118" s="183"/>
      <c r="AUW118" s="183"/>
      <c r="AUX118" s="183"/>
      <c r="AUY118" s="183"/>
      <c r="AUZ118" s="183"/>
      <c r="AVA118" s="183"/>
      <c r="AVB118" s="183"/>
      <c r="AVC118" s="183"/>
      <c r="AVD118" s="183"/>
      <c r="AVE118" s="183"/>
      <c r="AVF118" s="183"/>
      <c r="AVG118" s="183"/>
      <c r="AVH118" s="183"/>
      <c r="AVI118" s="183"/>
      <c r="AVJ118" s="183"/>
      <c r="AVK118" s="183"/>
      <c r="AVL118" s="183"/>
      <c r="AVM118" s="183"/>
      <c r="AVN118" s="183"/>
      <c r="AVO118" s="183"/>
      <c r="AVP118" s="183"/>
      <c r="AVQ118" s="183"/>
      <c r="AVR118" s="183"/>
      <c r="AVS118" s="183"/>
      <c r="AVT118" s="183"/>
      <c r="AVU118" s="183"/>
      <c r="AVV118" s="183"/>
      <c r="AVW118" s="183"/>
      <c r="AVX118" s="183"/>
      <c r="AVY118" s="183"/>
      <c r="AVZ118" s="183"/>
      <c r="AWA118" s="183"/>
      <c r="AWB118" s="183"/>
      <c r="AWC118" s="183"/>
      <c r="AWD118" s="183"/>
      <c r="AWE118" s="183"/>
      <c r="AWF118" s="183"/>
      <c r="AWG118" s="183"/>
      <c r="AWH118" s="183"/>
      <c r="AWI118" s="183"/>
      <c r="AWJ118" s="183"/>
      <c r="AWK118" s="183"/>
      <c r="AWL118" s="183"/>
      <c r="AWM118" s="183"/>
      <c r="AWN118" s="183"/>
      <c r="AWO118" s="183"/>
      <c r="AWP118" s="183"/>
      <c r="AWQ118" s="183"/>
      <c r="AWR118" s="183"/>
      <c r="AWS118" s="183"/>
      <c r="AWT118" s="183"/>
      <c r="AWU118" s="183"/>
      <c r="AWV118" s="183"/>
      <c r="AWW118" s="183"/>
      <c r="AWX118" s="183"/>
      <c r="AWY118" s="183"/>
      <c r="AWZ118" s="183"/>
      <c r="AXA118" s="183"/>
      <c r="AXB118" s="183"/>
      <c r="AXC118" s="183"/>
      <c r="AXD118" s="183"/>
      <c r="AXE118" s="183"/>
      <c r="AXF118" s="183"/>
      <c r="AXG118" s="183"/>
      <c r="AXH118" s="183"/>
      <c r="AXI118" s="183"/>
      <c r="AXJ118" s="183"/>
      <c r="AXK118" s="183"/>
      <c r="AXL118" s="183"/>
      <c r="AXM118" s="183"/>
      <c r="AXN118" s="183"/>
      <c r="AXO118" s="183"/>
      <c r="AXP118" s="183"/>
      <c r="AXQ118" s="183"/>
      <c r="AXR118" s="183"/>
      <c r="AXS118" s="183"/>
      <c r="AXT118" s="183"/>
      <c r="AXU118" s="183"/>
      <c r="AXV118" s="183"/>
      <c r="AXW118" s="183"/>
      <c r="AXX118" s="183"/>
      <c r="AXY118" s="183"/>
      <c r="AXZ118" s="183"/>
      <c r="AYA118" s="183"/>
      <c r="AYB118" s="183"/>
      <c r="AYC118" s="183"/>
      <c r="AYD118" s="183"/>
      <c r="AYE118" s="183"/>
      <c r="AYF118" s="183"/>
      <c r="AYG118" s="183"/>
      <c r="AYH118" s="183"/>
      <c r="AYI118" s="183"/>
      <c r="AYJ118" s="183"/>
      <c r="AYK118" s="183"/>
      <c r="AYL118" s="183"/>
      <c r="AYM118" s="183"/>
      <c r="AYN118" s="183"/>
      <c r="AYO118" s="183"/>
      <c r="AYP118" s="183"/>
      <c r="AYQ118" s="183"/>
      <c r="AYR118" s="183"/>
      <c r="AYS118" s="183"/>
      <c r="AYT118" s="183"/>
      <c r="AYU118" s="183"/>
      <c r="AYV118" s="183"/>
      <c r="AYW118" s="183"/>
      <c r="AYX118" s="183"/>
      <c r="AYY118" s="183"/>
      <c r="AYZ118" s="183"/>
      <c r="AZA118" s="183"/>
      <c r="AZB118" s="183"/>
      <c r="AZC118" s="183"/>
      <c r="AZD118" s="183"/>
      <c r="AZE118" s="183"/>
      <c r="AZF118" s="183"/>
      <c r="AZG118" s="183"/>
      <c r="AZH118" s="183"/>
      <c r="AZI118" s="183"/>
      <c r="AZJ118" s="183"/>
      <c r="AZK118" s="183"/>
      <c r="AZL118" s="183"/>
      <c r="AZM118" s="183"/>
      <c r="AZN118" s="183"/>
      <c r="AZO118" s="183"/>
      <c r="AZP118" s="183"/>
      <c r="AZQ118" s="183"/>
      <c r="AZR118" s="183"/>
      <c r="AZS118" s="183"/>
      <c r="AZT118" s="183"/>
      <c r="AZU118" s="183"/>
      <c r="AZV118" s="183"/>
      <c r="AZW118" s="183"/>
      <c r="AZX118" s="183"/>
      <c r="AZY118" s="183"/>
      <c r="AZZ118" s="183"/>
      <c r="BAA118" s="183"/>
      <c r="BAB118" s="183"/>
      <c r="BAC118" s="183"/>
      <c r="BAD118" s="183"/>
      <c r="BAE118" s="183"/>
      <c r="BAF118" s="183"/>
      <c r="BAG118" s="183"/>
      <c r="BAH118" s="183"/>
      <c r="BAI118" s="183"/>
      <c r="BAJ118" s="183"/>
      <c r="BAK118" s="183"/>
      <c r="BAL118" s="183"/>
      <c r="BAM118" s="183"/>
      <c r="BAN118" s="183"/>
      <c r="BAO118" s="183"/>
      <c r="BAP118" s="183"/>
      <c r="BAQ118" s="183"/>
      <c r="BAR118" s="183"/>
      <c r="BAS118" s="183"/>
      <c r="BAT118" s="183"/>
      <c r="BAU118" s="183"/>
      <c r="BAV118" s="183"/>
      <c r="BAW118" s="183"/>
      <c r="BAX118" s="183"/>
      <c r="BAY118" s="183"/>
      <c r="BAZ118" s="183"/>
      <c r="BBA118" s="183"/>
      <c r="BBB118" s="183"/>
      <c r="BBC118" s="183"/>
      <c r="BBD118" s="183"/>
      <c r="BBE118" s="183"/>
      <c r="BBF118" s="183"/>
      <c r="BBG118" s="183"/>
      <c r="BBH118" s="183"/>
      <c r="BBI118" s="183"/>
      <c r="BBJ118" s="183"/>
      <c r="BBK118" s="183"/>
      <c r="BBL118" s="183"/>
      <c r="BBM118" s="183"/>
      <c r="BBN118" s="183"/>
      <c r="BBO118" s="183"/>
      <c r="BBP118" s="183"/>
      <c r="BBQ118" s="183"/>
      <c r="BBR118" s="183"/>
      <c r="BBS118" s="183"/>
      <c r="BBT118" s="183"/>
      <c r="BBU118" s="183"/>
      <c r="BBV118" s="183"/>
      <c r="BBW118" s="183"/>
      <c r="BBX118" s="183"/>
      <c r="BBY118" s="183"/>
      <c r="BBZ118" s="183"/>
      <c r="BCA118" s="183"/>
      <c r="BCB118" s="183"/>
      <c r="BCC118" s="183"/>
      <c r="BCD118" s="183"/>
      <c r="BCE118" s="183"/>
      <c r="BCF118" s="183"/>
      <c r="BCG118" s="183"/>
      <c r="BCH118" s="183"/>
      <c r="BCI118" s="183"/>
      <c r="BCJ118" s="183"/>
      <c r="BCK118" s="183"/>
      <c r="BCL118" s="183"/>
      <c r="BCM118" s="183"/>
      <c r="BCN118" s="183"/>
      <c r="BCO118" s="183"/>
      <c r="BCP118" s="183"/>
      <c r="BCQ118" s="183"/>
      <c r="BCR118" s="183"/>
      <c r="BCS118" s="183"/>
      <c r="BCT118" s="183"/>
      <c r="BCU118" s="183"/>
      <c r="BCV118" s="183"/>
      <c r="BCW118" s="183"/>
      <c r="BCX118" s="183"/>
      <c r="BCY118" s="183"/>
      <c r="BCZ118" s="183"/>
      <c r="BDA118" s="183"/>
      <c r="BDB118" s="183"/>
      <c r="BDC118" s="183"/>
      <c r="BDD118" s="183"/>
      <c r="BDE118" s="183"/>
      <c r="BDF118" s="183"/>
      <c r="BDG118" s="183"/>
      <c r="BDH118" s="183"/>
      <c r="BDI118" s="183"/>
      <c r="BDJ118" s="183"/>
      <c r="BDK118" s="183"/>
      <c r="BDL118" s="183"/>
      <c r="BDM118" s="183"/>
      <c r="BDN118" s="183"/>
      <c r="BDO118" s="183"/>
      <c r="BDP118" s="183"/>
      <c r="BDQ118" s="183"/>
      <c r="BDR118" s="183"/>
      <c r="BDS118" s="183"/>
      <c r="BDT118" s="183"/>
      <c r="BDU118" s="183"/>
      <c r="BDV118" s="183"/>
      <c r="BDW118" s="183"/>
      <c r="BDX118" s="183"/>
      <c r="BDY118" s="183"/>
      <c r="BDZ118" s="183"/>
      <c r="BEA118" s="183"/>
      <c r="BEB118" s="183"/>
      <c r="BEC118" s="183"/>
      <c r="BED118" s="183"/>
      <c r="BEE118" s="183"/>
      <c r="BEF118" s="183"/>
      <c r="BEG118" s="183"/>
      <c r="BEH118" s="183"/>
      <c r="BEI118" s="183"/>
      <c r="BEJ118" s="183"/>
      <c r="BEK118" s="183"/>
      <c r="BEL118" s="183"/>
      <c r="BEM118" s="183"/>
      <c r="BEN118" s="183"/>
      <c r="BEO118" s="183"/>
      <c r="BEP118" s="183"/>
      <c r="BEQ118" s="183"/>
      <c r="BER118" s="183"/>
      <c r="BES118" s="183"/>
      <c r="BET118" s="183"/>
      <c r="BEU118" s="183"/>
      <c r="BEV118" s="183"/>
      <c r="BEW118" s="183"/>
      <c r="BEX118" s="183"/>
      <c r="BEY118" s="183"/>
      <c r="BEZ118" s="183"/>
      <c r="BFA118" s="183"/>
      <c r="BFB118" s="183"/>
      <c r="BFC118" s="183"/>
      <c r="BFD118" s="183"/>
      <c r="BFE118" s="183"/>
      <c r="BFF118" s="183"/>
      <c r="BFG118" s="183"/>
      <c r="BFH118" s="183"/>
      <c r="BFI118" s="183"/>
      <c r="BFJ118" s="183"/>
      <c r="BFK118" s="183"/>
      <c r="BFL118" s="183"/>
      <c r="BFM118" s="183"/>
      <c r="BFN118" s="183"/>
      <c r="BFO118" s="183"/>
      <c r="BFP118" s="183"/>
      <c r="BFQ118" s="183"/>
      <c r="BFR118" s="183"/>
      <c r="BFS118" s="183"/>
      <c r="BFT118" s="183"/>
      <c r="BFU118" s="183"/>
      <c r="BFV118" s="183"/>
      <c r="BFW118" s="183"/>
      <c r="BFX118" s="183"/>
      <c r="BFY118" s="183"/>
      <c r="BFZ118" s="183"/>
      <c r="BGA118" s="183"/>
      <c r="BGB118" s="183"/>
      <c r="BGC118" s="183"/>
      <c r="BGD118" s="183"/>
      <c r="BGE118" s="183"/>
      <c r="BGF118" s="183"/>
      <c r="BGG118" s="183"/>
      <c r="BGH118" s="183"/>
      <c r="BGI118" s="183"/>
      <c r="BGJ118" s="183"/>
      <c r="BGK118" s="183"/>
      <c r="BGL118" s="183"/>
      <c r="BGM118" s="183"/>
      <c r="BGN118" s="183"/>
      <c r="BGO118" s="183"/>
      <c r="BGP118" s="183"/>
      <c r="BGQ118" s="183"/>
      <c r="BGR118" s="183"/>
      <c r="BGS118" s="183"/>
      <c r="BGT118" s="183"/>
      <c r="BGU118" s="183"/>
      <c r="BGV118" s="183"/>
      <c r="BGW118" s="183"/>
      <c r="BGX118" s="183"/>
      <c r="BGY118" s="183"/>
      <c r="BGZ118" s="183"/>
      <c r="BHA118" s="183"/>
      <c r="BHB118" s="183"/>
      <c r="BHC118" s="183"/>
      <c r="BHD118" s="183"/>
      <c r="BHE118" s="183"/>
      <c r="BHF118" s="183"/>
      <c r="BHG118" s="183"/>
      <c r="BHH118" s="183"/>
      <c r="BHI118" s="183"/>
      <c r="BHJ118" s="183"/>
      <c r="BHK118" s="183"/>
      <c r="BHL118" s="183"/>
      <c r="BHM118" s="183"/>
      <c r="BHN118" s="183"/>
      <c r="BHO118" s="183"/>
      <c r="BHP118" s="183"/>
      <c r="BHQ118" s="183"/>
      <c r="BHR118" s="183"/>
      <c r="BHS118" s="183"/>
      <c r="BHT118" s="183"/>
      <c r="BHU118" s="183"/>
      <c r="BHV118" s="183"/>
      <c r="BHW118" s="183"/>
      <c r="BHX118" s="183"/>
      <c r="BHY118" s="183"/>
      <c r="BHZ118" s="183"/>
      <c r="BIA118" s="183"/>
      <c r="BIB118" s="183"/>
      <c r="BIC118" s="183"/>
      <c r="BID118" s="183"/>
      <c r="BIE118" s="183"/>
      <c r="BIF118" s="183"/>
      <c r="BIG118" s="183"/>
      <c r="BIH118" s="183"/>
      <c r="BII118" s="183"/>
      <c r="BIJ118" s="183"/>
      <c r="BIK118" s="183"/>
      <c r="BIL118" s="183"/>
      <c r="BIM118" s="183"/>
      <c r="BIN118" s="183"/>
      <c r="BIO118" s="183"/>
      <c r="BIP118" s="183"/>
      <c r="BIQ118" s="183"/>
      <c r="BIR118" s="183"/>
      <c r="BIS118" s="183"/>
      <c r="BIT118" s="183"/>
      <c r="BIU118" s="183"/>
      <c r="BIV118" s="183"/>
      <c r="BIW118" s="183"/>
      <c r="BIX118" s="183"/>
      <c r="BIY118" s="183"/>
      <c r="BIZ118" s="183"/>
      <c r="BJA118" s="183"/>
      <c r="BJB118" s="183"/>
      <c r="BJC118" s="183"/>
      <c r="BJD118" s="183"/>
      <c r="BJE118" s="183"/>
      <c r="BJF118" s="183"/>
      <c r="BJG118" s="183"/>
      <c r="BJH118" s="183"/>
      <c r="BJI118" s="183"/>
      <c r="BJJ118" s="183"/>
      <c r="BJK118" s="183"/>
      <c r="BJL118" s="183"/>
      <c r="BJM118" s="183"/>
      <c r="BJN118" s="183"/>
      <c r="BJO118" s="183"/>
      <c r="BJP118" s="183"/>
      <c r="BJQ118" s="183"/>
      <c r="BJR118" s="183"/>
      <c r="BJS118" s="183"/>
      <c r="BJT118" s="183"/>
      <c r="BJU118" s="183"/>
      <c r="BJV118" s="183"/>
      <c r="BJW118" s="183"/>
      <c r="BJX118" s="183"/>
      <c r="BJY118" s="183"/>
      <c r="BJZ118" s="183"/>
      <c r="BKA118" s="183"/>
      <c r="BKB118" s="183"/>
      <c r="BKC118" s="183"/>
      <c r="BKD118" s="183"/>
      <c r="BKE118" s="183"/>
      <c r="BKF118" s="183"/>
      <c r="BKG118" s="183"/>
      <c r="BKH118" s="183"/>
      <c r="BKI118" s="183"/>
      <c r="BKJ118" s="183"/>
      <c r="BKK118" s="183"/>
      <c r="BKL118" s="183"/>
      <c r="BKM118" s="183"/>
      <c r="BKN118" s="183"/>
      <c r="BKO118" s="183"/>
      <c r="BKP118" s="183"/>
      <c r="BKQ118" s="183"/>
      <c r="BKR118" s="183"/>
      <c r="BKS118" s="183"/>
      <c r="BKT118" s="183"/>
      <c r="BKU118" s="183"/>
      <c r="BKV118" s="183"/>
      <c r="BKW118" s="183"/>
      <c r="BKX118" s="183"/>
      <c r="BKY118" s="183"/>
      <c r="BKZ118" s="183"/>
      <c r="BLA118" s="183"/>
      <c r="BLB118" s="183"/>
      <c r="BLC118" s="183"/>
      <c r="BLD118" s="183"/>
      <c r="BLE118" s="183"/>
      <c r="BLF118" s="183"/>
      <c r="BLG118" s="183"/>
      <c r="BLH118" s="183"/>
      <c r="BLI118" s="183"/>
      <c r="BLJ118" s="183"/>
      <c r="BLK118" s="183"/>
      <c r="BLL118" s="183"/>
      <c r="BLM118" s="183"/>
      <c r="BLN118" s="183"/>
      <c r="BLO118" s="183"/>
      <c r="BLP118" s="183"/>
      <c r="BLQ118" s="183"/>
      <c r="BLR118" s="183"/>
      <c r="BLS118" s="183"/>
      <c r="BLT118" s="183"/>
      <c r="BLU118" s="183"/>
      <c r="BLV118" s="183"/>
      <c r="BLW118" s="183"/>
      <c r="BLX118" s="183"/>
      <c r="BLY118" s="183"/>
      <c r="BLZ118" s="183"/>
      <c r="BMA118" s="183"/>
      <c r="BMB118" s="183"/>
      <c r="BMC118" s="183"/>
      <c r="BMD118" s="183"/>
      <c r="BME118" s="183"/>
      <c r="BMF118" s="183"/>
      <c r="BMG118" s="183"/>
      <c r="BMH118" s="183"/>
      <c r="BMI118" s="183"/>
      <c r="BMJ118" s="183"/>
      <c r="BMK118" s="183"/>
      <c r="BML118" s="183"/>
      <c r="BMM118" s="183"/>
      <c r="BMN118" s="183"/>
      <c r="BMO118" s="183"/>
      <c r="BMP118" s="183"/>
      <c r="BMQ118" s="183"/>
      <c r="BMR118" s="183"/>
      <c r="BMS118" s="183"/>
      <c r="BMT118" s="183"/>
      <c r="BMU118" s="183"/>
      <c r="BMV118" s="183"/>
      <c r="BMW118" s="183"/>
      <c r="BMX118" s="183"/>
      <c r="BMY118" s="183"/>
      <c r="BMZ118" s="183"/>
      <c r="BNA118" s="183"/>
      <c r="BNB118" s="183"/>
      <c r="BNC118" s="183"/>
      <c r="BND118" s="183"/>
      <c r="BNE118" s="183"/>
      <c r="BNF118" s="183"/>
      <c r="BNG118" s="183"/>
      <c r="BNH118" s="183"/>
      <c r="BNI118" s="183"/>
      <c r="BNJ118" s="183"/>
      <c r="BNK118" s="183"/>
      <c r="BNL118" s="183"/>
      <c r="BNM118" s="183"/>
      <c r="BNN118" s="183"/>
      <c r="BNO118" s="183"/>
      <c r="BNP118" s="183"/>
      <c r="BNQ118" s="183"/>
      <c r="BNR118" s="183"/>
      <c r="BNS118" s="183"/>
      <c r="BNT118" s="183"/>
      <c r="BNU118" s="183"/>
      <c r="BNV118" s="183"/>
      <c r="BNW118" s="183"/>
      <c r="BNX118" s="183"/>
      <c r="BNY118" s="183"/>
      <c r="BNZ118" s="183"/>
      <c r="BOA118" s="183"/>
      <c r="BOB118" s="183"/>
      <c r="BOC118" s="183"/>
      <c r="BOD118" s="183"/>
      <c r="BOE118" s="183"/>
      <c r="BOF118" s="183"/>
      <c r="BOG118" s="183"/>
      <c r="BOH118" s="183"/>
      <c r="BOI118" s="183"/>
      <c r="BOJ118" s="183"/>
      <c r="BOK118" s="183"/>
      <c r="BOL118" s="183"/>
      <c r="BOM118" s="183"/>
      <c r="BON118" s="183"/>
      <c r="BOO118" s="183"/>
      <c r="BOP118" s="183"/>
      <c r="BOQ118" s="183"/>
      <c r="BOR118" s="183"/>
      <c r="BOS118" s="183"/>
      <c r="BOT118" s="183"/>
      <c r="BOU118" s="183"/>
      <c r="BOV118" s="183"/>
      <c r="BOW118" s="183"/>
      <c r="BOX118" s="183"/>
      <c r="BOY118" s="183"/>
      <c r="BOZ118" s="183"/>
      <c r="BPA118" s="183"/>
      <c r="BPB118" s="183"/>
      <c r="BPC118" s="183"/>
      <c r="BPD118" s="183"/>
      <c r="BPE118" s="183"/>
      <c r="BPF118" s="183"/>
      <c r="BPG118" s="183"/>
      <c r="BPH118" s="183"/>
      <c r="BPI118" s="183"/>
      <c r="BPJ118" s="183"/>
      <c r="BPK118" s="183"/>
      <c r="BPL118" s="183"/>
      <c r="BPM118" s="183"/>
      <c r="BPN118" s="183"/>
      <c r="BPO118" s="183"/>
      <c r="BPP118" s="183"/>
      <c r="BPQ118" s="183"/>
      <c r="BPR118" s="183"/>
      <c r="BPS118" s="183"/>
      <c r="BPT118" s="183"/>
      <c r="BPU118" s="183"/>
      <c r="BPV118" s="183"/>
      <c r="BPW118" s="183"/>
      <c r="BPX118" s="183"/>
      <c r="BPY118" s="183"/>
      <c r="BPZ118" s="183"/>
      <c r="BQA118" s="183"/>
      <c r="BQB118" s="183"/>
      <c r="BQC118" s="183"/>
      <c r="BQD118" s="183"/>
      <c r="BQE118" s="183"/>
      <c r="BQF118" s="183"/>
      <c r="BQG118" s="183"/>
      <c r="BQH118" s="183"/>
      <c r="BQI118" s="183"/>
      <c r="BQJ118" s="183"/>
      <c r="BQK118" s="183"/>
      <c r="BQL118" s="183"/>
      <c r="BQM118" s="183"/>
      <c r="BQN118" s="183"/>
      <c r="BQO118" s="183"/>
      <c r="BQP118" s="183"/>
      <c r="BQQ118" s="183"/>
      <c r="BQR118" s="183"/>
      <c r="BQS118" s="183"/>
      <c r="BQT118" s="183"/>
      <c r="BQU118" s="183"/>
      <c r="BQV118" s="183"/>
      <c r="BQW118" s="183"/>
      <c r="BQX118" s="183"/>
      <c r="BQY118" s="183"/>
      <c r="BQZ118" s="183"/>
      <c r="BRA118" s="183"/>
      <c r="BRB118" s="183"/>
      <c r="BRC118" s="183"/>
      <c r="BRD118" s="183"/>
      <c r="BRE118" s="183"/>
      <c r="BRF118" s="183"/>
      <c r="BRG118" s="183"/>
      <c r="BRH118" s="183"/>
      <c r="BRI118" s="183"/>
      <c r="BRJ118" s="183"/>
      <c r="BRK118" s="183"/>
      <c r="BRL118" s="183"/>
      <c r="BRM118" s="183"/>
      <c r="BRN118" s="183"/>
      <c r="BRO118" s="183"/>
      <c r="BRP118" s="183"/>
      <c r="BRQ118" s="183"/>
      <c r="BRR118" s="183"/>
      <c r="BRS118" s="183"/>
      <c r="BRT118" s="183"/>
      <c r="BRU118" s="183"/>
      <c r="BRV118" s="183"/>
      <c r="BRW118" s="183"/>
      <c r="BRX118" s="183"/>
      <c r="BRY118" s="183"/>
      <c r="BRZ118" s="183"/>
      <c r="BSA118" s="183"/>
      <c r="BSB118" s="183"/>
      <c r="BSC118" s="183"/>
      <c r="BSD118" s="183"/>
      <c r="BSE118" s="183"/>
      <c r="BSF118" s="183"/>
      <c r="BSG118" s="183"/>
      <c r="BSH118" s="183"/>
      <c r="BSI118" s="183"/>
      <c r="BSJ118" s="183"/>
      <c r="BSK118" s="183"/>
      <c r="BSL118" s="183"/>
      <c r="BSM118" s="183"/>
      <c r="BSN118" s="183"/>
      <c r="BSO118" s="183"/>
      <c r="BSP118" s="183"/>
      <c r="BSQ118" s="183"/>
      <c r="BSR118" s="183"/>
      <c r="BSS118" s="183"/>
      <c r="BST118" s="183"/>
      <c r="BSU118" s="183"/>
      <c r="BSV118" s="183"/>
      <c r="BSW118" s="183"/>
      <c r="BSX118" s="183"/>
      <c r="BSY118" s="183"/>
      <c r="BSZ118" s="183"/>
      <c r="BTA118" s="183"/>
      <c r="BTB118" s="183"/>
      <c r="BTC118" s="183"/>
      <c r="BTD118" s="183"/>
      <c r="BTE118" s="183"/>
      <c r="BTF118" s="183"/>
      <c r="BTG118" s="183"/>
      <c r="BTH118" s="183"/>
      <c r="BTI118" s="183"/>
      <c r="BTJ118" s="183"/>
      <c r="BTK118" s="183"/>
      <c r="BTL118" s="183"/>
      <c r="BTM118" s="183"/>
      <c r="BTN118" s="183"/>
      <c r="BTO118" s="183"/>
      <c r="BTP118" s="183"/>
      <c r="BTQ118" s="183"/>
      <c r="BTR118" s="183"/>
      <c r="BTS118" s="183"/>
      <c r="BTT118" s="183"/>
      <c r="BTU118" s="183"/>
      <c r="BTV118" s="183"/>
      <c r="BTW118" s="183"/>
      <c r="BTX118" s="183"/>
      <c r="BTY118" s="183"/>
      <c r="BTZ118" s="183"/>
      <c r="BUA118" s="183"/>
      <c r="BUB118" s="183"/>
      <c r="BUC118" s="183"/>
      <c r="BUD118" s="183"/>
      <c r="BUE118" s="183"/>
      <c r="BUF118" s="183"/>
      <c r="BUG118" s="183"/>
      <c r="BUH118" s="183"/>
      <c r="BUI118" s="183"/>
      <c r="BUJ118" s="183"/>
      <c r="BUK118" s="183"/>
      <c r="BUL118" s="183"/>
      <c r="BUM118" s="183"/>
      <c r="BUN118" s="183"/>
      <c r="BUO118" s="183"/>
      <c r="BUP118" s="183"/>
      <c r="BUQ118" s="183"/>
      <c r="BUR118" s="183"/>
      <c r="BUS118" s="183"/>
      <c r="BUT118" s="183"/>
      <c r="BUU118" s="183"/>
      <c r="BUV118" s="183"/>
      <c r="BUW118" s="183"/>
      <c r="BUX118" s="183"/>
      <c r="BUY118" s="183"/>
      <c r="BUZ118" s="183"/>
      <c r="BVA118" s="183"/>
      <c r="BVB118" s="183"/>
      <c r="BVC118" s="183"/>
      <c r="BVD118" s="183"/>
      <c r="BVE118" s="183"/>
      <c r="BVF118" s="183"/>
      <c r="BVG118" s="183"/>
      <c r="BVH118" s="183"/>
      <c r="BVI118" s="183"/>
      <c r="BVJ118" s="183"/>
      <c r="BVK118" s="183"/>
      <c r="BVL118" s="183"/>
      <c r="BVM118" s="183"/>
      <c r="BVN118" s="183"/>
      <c r="BVO118" s="183"/>
      <c r="BVP118" s="183"/>
      <c r="BVQ118" s="183"/>
      <c r="BVR118" s="183"/>
      <c r="BVS118" s="183"/>
      <c r="BVT118" s="183"/>
      <c r="BVU118" s="183"/>
      <c r="BVV118" s="183"/>
      <c r="BVW118" s="183"/>
      <c r="BVX118" s="183"/>
      <c r="BVY118" s="183"/>
      <c r="BVZ118" s="183"/>
      <c r="BWA118" s="183"/>
      <c r="BWB118" s="183"/>
      <c r="BWC118" s="183"/>
      <c r="BWD118" s="183"/>
      <c r="BWE118" s="183"/>
      <c r="BWF118" s="183"/>
      <c r="BWG118" s="183"/>
      <c r="BWH118" s="183"/>
      <c r="BWI118" s="183"/>
      <c r="BWJ118" s="183"/>
      <c r="BWK118" s="183"/>
      <c r="BWL118" s="183"/>
      <c r="BWM118" s="183"/>
      <c r="BWN118" s="183"/>
      <c r="BWO118" s="183"/>
      <c r="BWP118" s="183"/>
      <c r="BWQ118" s="183"/>
      <c r="BWR118" s="183"/>
      <c r="BWS118" s="183"/>
      <c r="BWT118" s="183"/>
      <c r="BWU118" s="183"/>
      <c r="BWV118" s="183"/>
      <c r="BWW118" s="183"/>
      <c r="BWX118" s="183"/>
      <c r="BWY118" s="183"/>
      <c r="BWZ118" s="183"/>
      <c r="BXA118" s="183"/>
      <c r="BXB118" s="183"/>
      <c r="BXC118" s="183"/>
      <c r="BXD118" s="183"/>
      <c r="BXE118" s="183"/>
      <c r="BXF118" s="183"/>
      <c r="BXG118" s="183"/>
      <c r="BXH118" s="183"/>
      <c r="BXI118" s="183"/>
      <c r="BXJ118" s="183"/>
      <c r="BXK118" s="183"/>
      <c r="BXL118" s="183"/>
      <c r="BXM118" s="183"/>
      <c r="BXN118" s="183"/>
      <c r="BXO118" s="183"/>
      <c r="BXP118" s="183"/>
      <c r="BXQ118" s="183"/>
      <c r="BXR118" s="183"/>
      <c r="BXS118" s="183"/>
      <c r="BXT118" s="183"/>
      <c r="BXU118" s="183"/>
      <c r="BXV118" s="183"/>
      <c r="BXW118" s="183"/>
      <c r="BXX118" s="183"/>
      <c r="BXY118" s="183"/>
      <c r="BXZ118" s="183"/>
      <c r="BYA118" s="183"/>
      <c r="BYB118" s="183"/>
      <c r="BYC118" s="183"/>
      <c r="BYD118" s="183"/>
      <c r="BYE118" s="183"/>
      <c r="BYF118" s="183"/>
      <c r="BYG118" s="183"/>
      <c r="BYH118" s="183"/>
      <c r="BYI118" s="183"/>
      <c r="BYJ118" s="183"/>
      <c r="BYK118" s="183"/>
      <c r="BYL118" s="183"/>
      <c r="BYM118" s="183"/>
      <c r="BYN118" s="183"/>
      <c r="BYO118" s="183"/>
      <c r="BYP118" s="183"/>
      <c r="BYQ118" s="183"/>
      <c r="BYR118" s="183"/>
      <c r="BYS118" s="183"/>
      <c r="BYT118" s="183"/>
      <c r="BYU118" s="183"/>
      <c r="BYV118" s="183"/>
      <c r="BYW118" s="183"/>
      <c r="BYX118" s="183"/>
      <c r="BYY118" s="183"/>
      <c r="BYZ118" s="183"/>
      <c r="BZA118" s="183"/>
      <c r="BZB118" s="183"/>
      <c r="BZC118" s="183"/>
      <c r="BZD118" s="183"/>
      <c r="BZE118" s="183"/>
      <c r="BZF118" s="183"/>
      <c r="BZG118" s="183"/>
      <c r="BZH118" s="183"/>
      <c r="BZI118" s="183"/>
      <c r="BZJ118" s="183"/>
      <c r="BZK118" s="183"/>
      <c r="BZL118" s="183"/>
      <c r="BZM118" s="183"/>
      <c r="BZN118" s="183"/>
      <c r="BZO118" s="183"/>
      <c r="BZP118" s="183"/>
      <c r="BZQ118" s="183"/>
      <c r="BZR118" s="183"/>
      <c r="BZS118" s="183"/>
      <c r="BZT118" s="183"/>
      <c r="BZU118" s="183"/>
      <c r="BZV118" s="183"/>
      <c r="BZW118" s="183"/>
      <c r="BZX118" s="183"/>
      <c r="BZY118" s="183"/>
      <c r="BZZ118" s="183"/>
      <c r="CAA118" s="183"/>
      <c r="CAB118" s="183"/>
      <c r="CAC118" s="183"/>
      <c r="CAD118" s="183"/>
      <c r="CAE118" s="183"/>
      <c r="CAF118" s="183"/>
      <c r="CAG118" s="183"/>
      <c r="CAH118" s="183"/>
      <c r="CAI118" s="183"/>
      <c r="CAJ118" s="183"/>
      <c r="CAK118" s="183"/>
      <c r="CAL118" s="183"/>
      <c r="CAM118" s="183"/>
      <c r="CAN118" s="183"/>
      <c r="CAO118" s="183"/>
      <c r="CAP118" s="183"/>
      <c r="CAQ118" s="183"/>
      <c r="CAR118" s="183"/>
      <c r="CAS118" s="183"/>
      <c r="CAT118" s="183"/>
      <c r="CAU118" s="183"/>
      <c r="CAV118" s="183"/>
      <c r="CAW118" s="183"/>
      <c r="CAX118" s="183"/>
      <c r="CAY118" s="183"/>
      <c r="CAZ118" s="183"/>
      <c r="CBA118" s="183"/>
      <c r="CBB118" s="183"/>
      <c r="CBC118" s="183"/>
      <c r="CBD118" s="183"/>
      <c r="CBE118" s="183"/>
      <c r="CBF118" s="183"/>
      <c r="CBG118" s="183"/>
      <c r="CBH118" s="183"/>
      <c r="CBI118" s="183"/>
      <c r="CBJ118" s="183"/>
      <c r="CBK118" s="183"/>
      <c r="CBL118" s="183"/>
      <c r="CBM118" s="183"/>
      <c r="CBN118" s="183"/>
      <c r="CBO118" s="183"/>
      <c r="CBP118" s="183"/>
      <c r="CBQ118" s="183"/>
      <c r="CBR118" s="183"/>
      <c r="CBS118" s="183"/>
      <c r="CBT118" s="183"/>
      <c r="CBU118" s="183"/>
      <c r="CBV118" s="183"/>
      <c r="CBW118" s="183"/>
      <c r="CBX118" s="183"/>
      <c r="CBY118" s="183"/>
      <c r="CBZ118" s="183"/>
      <c r="CCA118" s="183"/>
      <c r="CCB118" s="183"/>
      <c r="CCC118" s="183"/>
      <c r="CCD118" s="183"/>
      <c r="CCE118" s="183"/>
      <c r="CCF118" s="183"/>
      <c r="CCG118" s="183"/>
      <c r="CCH118" s="183"/>
      <c r="CCI118" s="183"/>
      <c r="CCJ118" s="183"/>
      <c r="CCK118" s="183"/>
      <c r="CCL118" s="183"/>
      <c r="CCM118" s="183"/>
      <c r="CCN118" s="183"/>
      <c r="CCO118" s="183"/>
      <c r="CCP118" s="183"/>
      <c r="CCQ118" s="183"/>
      <c r="CCR118" s="183"/>
      <c r="CCS118" s="183"/>
      <c r="CCT118" s="183"/>
      <c r="CCU118" s="183"/>
      <c r="CCV118" s="183"/>
      <c r="CCW118" s="183"/>
      <c r="CCX118" s="183"/>
      <c r="CCY118" s="183"/>
      <c r="CCZ118" s="183"/>
      <c r="CDA118" s="183"/>
      <c r="CDB118" s="183"/>
      <c r="CDC118" s="183"/>
      <c r="CDD118" s="183"/>
      <c r="CDE118" s="183"/>
      <c r="CDF118" s="183"/>
      <c r="CDG118" s="183"/>
      <c r="CDH118" s="183"/>
      <c r="CDI118" s="183"/>
      <c r="CDJ118" s="183"/>
      <c r="CDK118" s="183"/>
      <c r="CDL118" s="183"/>
      <c r="CDM118" s="183"/>
      <c r="CDN118" s="183"/>
      <c r="CDO118" s="183"/>
      <c r="CDP118" s="183"/>
      <c r="CDQ118" s="183"/>
      <c r="CDR118" s="183"/>
      <c r="CDS118" s="183"/>
      <c r="CDT118" s="183"/>
      <c r="CDU118" s="183"/>
      <c r="CDV118" s="183"/>
      <c r="CDW118" s="183"/>
      <c r="CDX118" s="183"/>
      <c r="CDY118" s="183"/>
      <c r="CDZ118" s="183"/>
      <c r="CEA118" s="183"/>
      <c r="CEB118" s="183"/>
      <c r="CEC118" s="183"/>
      <c r="CED118" s="183"/>
      <c r="CEE118" s="183"/>
      <c r="CEF118" s="183"/>
      <c r="CEG118" s="183"/>
      <c r="CEH118" s="183"/>
      <c r="CEI118" s="183"/>
      <c r="CEJ118" s="183"/>
      <c r="CEK118" s="183"/>
      <c r="CEL118" s="183"/>
      <c r="CEM118" s="183"/>
      <c r="CEN118" s="183"/>
      <c r="CEO118" s="183"/>
      <c r="CEP118" s="183"/>
      <c r="CEQ118" s="183"/>
      <c r="CER118" s="183"/>
      <c r="CES118" s="183"/>
      <c r="CET118" s="183"/>
      <c r="CEU118" s="183"/>
      <c r="CEV118" s="183"/>
      <c r="CEW118" s="183"/>
      <c r="CEX118" s="183"/>
      <c r="CEY118" s="183"/>
      <c r="CEZ118" s="183"/>
      <c r="CFA118" s="183"/>
      <c r="CFB118" s="183"/>
      <c r="CFC118" s="183"/>
      <c r="CFD118" s="183"/>
      <c r="CFE118" s="183"/>
      <c r="CFF118" s="183"/>
      <c r="CFG118" s="183"/>
      <c r="CFH118" s="183"/>
      <c r="CFI118" s="183"/>
      <c r="CFJ118" s="183"/>
      <c r="CFK118" s="183"/>
      <c r="CFL118" s="183"/>
      <c r="CFM118" s="183"/>
      <c r="CFN118" s="183"/>
      <c r="CFO118" s="183"/>
      <c r="CFP118" s="183"/>
      <c r="CFQ118" s="183"/>
      <c r="CFR118" s="183"/>
      <c r="CFS118" s="183"/>
      <c r="CFT118" s="183"/>
      <c r="CFU118" s="183"/>
      <c r="CFV118" s="183"/>
      <c r="CFW118" s="183"/>
      <c r="CFX118" s="183"/>
      <c r="CFY118" s="183"/>
      <c r="CFZ118" s="183"/>
      <c r="CGA118" s="183"/>
      <c r="CGB118" s="183"/>
      <c r="CGC118" s="183"/>
      <c r="CGD118" s="183"/>
      <c r="CGE118" s="183"/>
      <c r="CGF118" s="183"/>
      <c r="CGG118" s="183"/>
      <c r="CGH118" s="183"/>
      <c r="CGI118" s="183"/>
      <c r="CGJ118" s="183"/>
      <c r="CGK118" s="183"/>
      <c r="CGL118" s="183"/>
      <c r="CGM118" s="183"/>
      <c r="CGN118" s="183"/>
      <c r="CGO118" s="183"/>
      <c r="CGP118" s="183"/>
      <c r="CGQ118" s="183"/>
      <c r="CGR118" s="183"/>
      <c r="CGS118" s="183"/>
      <c r="CGT118" s="183"/>
      <c r="CGU118" s="183"/>
      <c r="CGV118" s="183"/>
      <c r="CGW118" s="183"/>
      <c r="CGX118" s="183"/>
      <c r="CGY118" s="183"/>
      <c r="CGZ118" s="183"/>
      <c r="CHA118" s="183"/>
      <c r="CHB118" s="183"/>
      <c r="CHC118" s="183"/>
      <c r="CHD118" s="183"/>
      <c r="CHE118" s="183"/>
      <c r="CHF118" s="183"/>
      <c r="CHG118" s="183"/>
      <c r="CHH118" s="183"/>
      <c r="CHI118" s="183"/>
      <c r="CHJ118" s="183"/>
      <c r="CHK118" s="183"/>
      <c r="CHL118" s="183"/>
      <c r="CHM118" s="183"/>
      <c r="CHN118" s="183"/>
      <c r="CHO118" s="183"/>
      <c r="CHP118" s="183"/>
      <c r="CHQ118" s="183"/>
      <c r="CHR118" s="183"/>
      <c r="CHS118" s="183"/>
      <c r="CHT118" s="183"/>
      <c r="CHU118" s="183"/>
      <c r="CHV118" s="183"/>
      <c r="CHW118" s="183"/>
      <c r="CHX118" s="183"/>
      <c r="CHY118" s="183"/>
      <c r="CHZ118" s="183"/>
      <c r="CIA118" s="183"/>
      <c r="CIB118" s="183"/>
      <c r="CIC118" s="183"/>
      <c r="CID118" s="183"/>
      <c r="CIE118" s="183"/>
      <c r="CIF118" s="183"/>
      <c r="CIG118" s="183"/>
      <c r="CIH118" s="183"/>
      <c r="CII118" s="183"/>
      <c r="CIJ118" s="183"/>
      <c r="CIK118" s="183"/>
      <c r="CIL118" s="183"/>
      <c r="CIM118" s="183"/>
      <c r="CIN118" s="183"/>
      <c r="CIO118" s="183"/>
      <c r="CIP118" s="183"/>
      <c r="CIQ118" s="183"/>
      <c r="CIR118" s="183"/>
      <c r="CIS118" s="183"/>
      <c r="CIT118" s="183"/>
      <c r="CIU118" s="183"/>
      <c r="CIV118" s="183"/>
      <c r="CIW118" s="183"/>
      <c r="CIX118" s="183"/>
      <c r="CIY118" s="183"/>
      <c r="CIZ118" s="183"/>
      <c r="CJA118" s="183"/>
      <c r="CJB118" s="183"/>
      <c r="CJC118" s="183"/>
      <c r="CJD118" s="183"/>
      <c r="CJE118" s="183"/>
      <c r="CJF118" s="183"/>
      <c r="CJG118" s="183"/>
      <c r="CJH118" s="183"/>
      <c r="CJI118" s="183"/>
      <c r="CJJ118" s="183"/>
      <c r="CJK118" s="183"/>
      <c r="CJL118" s="183"/>
      <c r="CJM118" s="183"/>
      <c r="CJN118" s="183"/>
      <c r="CJO118" s="183"/>
      <c r="CJP118" s="183"/>
      <c r="CJQ118" s="183"/>
      <c r="CJR118" s="183"/>
      <c r="CJS118" s="183"/>
      <c r="CJT118" s="183"/>
      <c r="CJU118" s="183"/>
      <c r="CJV118" s="183"/>
      <c r="CJW118" s="183"/>
      <c r="CJX118" s="183"/>
      <c r="CJY118" s="183"/>
      <c r="CJZ118" s="183"/>
      <c r="CKA118" s="183"/>
      <c r="CKB118" s="183"/>
      <c r="CKC118" s="183"/>
      <c r="CKD118" s="183"/>
      <c r="CKE118" s="183"/>
      <c r="CKF118" s="183"/>
      <c r="CKG118" s="183"/>
      <c r="CKH118" s="183"/>
      <c r="CKI118" s="183"/>
      <c r="CKJ118" s="183"/>
      <c r="CKK118" s="183"/>
      <c r="CKL118" s="183"/>
      <c r="CKM118" s="183"/>
      <c r="CKN118" s="183"/>
      <c r="CKO118" s="183"/>
      <c r="CKP118" s="183"/>
      <c r="CKQ118" s="183"/>
      <c r="CKR118" s="183"/>
      <c r="CKS118" s="183"/>
      <c r="CKT118" s="183"/>
      <c r="CKU118" s="183"/>
      <c r="CKV118" s="183"/>
      <c r="CKW118" s="183"/>
      <c r="CKX118" s="183"/>
      <c r="CKY118" s="183"/>
      <c r="CKZ118" s="183"/>
      <c r="CLA118" s="183"/>
      <c r="CLB118" s="183"/>
      <c r="CLC118" s="183"/>
      <c r="CLD118" s="183"/>
      <c r="CLE118" s="183"/>
      <c r="CLF118" s="183"/>
      <c r="CLG118" s="183"/>
      <c r="CLH118" s="183"/>
      <c r="CLI118" s="183"/>
      <c r="CLJ118" s="183"/>
      <c r="CLK118" s="183"/>
      <c r="CLL118" s="183"/>
      <c r="CLM118" s="183"/>
      <c r="CLN118" s="183"/>
      <c r="CLO118" s="183"/>
      <c r="CLP118" s="183"/>
      <c r="CLQ118" s="183"/>
      <c r="CLR118" s="183"/>
      <c r="CLS118" s="183"/>
      <c r="CLT118" s="183"/>
      <c r="CLU118" s="183"/>
      <c r="CLV118" s="183"/>
      <c r="CLW118" s="183"/>
      <c r="CLX118" s="183"/>
      <c r="CLY118" s="183"/>
      <c r="CLZ118" s="183"/>
      <c r="CMA118" s="183"/>
      <c r="CMB118" s="183"/>
      <c r="CMC118" s="183"/>
      <c r="CMD118" s="183"/>
      <c r="CME118" s="183"/>
      <c r="CMF118" s="183"/>
      <c r="CMG118" s="183"/>
      <c r="CMH118" s="183"/>
      <c r="CMI118" s="183"/>
      <c r="CMJ118" s="183"/>
      <c r="CMK118" s="183"/>
      <c r="CML118" s="183"/>
      <c r="CMM118" s="183"/>
      <c r="CMN118" s="183"/>
      <c r="CMO118" s="183"/>
      <c r="CMP118" s="183"/>
      <c r="CMQ118" s="183"/>
      <c r="CMR118" s="183"/>
      <c r="CMS118" s="183"/>
      <c r="CMT118" s="183"/>
      <c r="CMU118" s="183"/>
      <c r="CMV118" s="183"/>
      <c r="CMW118" s="183"/>
      <c r="CMX118" s="183"/>
      <c r="CMY118" s="183"/>
      <c r="CMZ118" s="183"/>
      <c r="CNA118" s="183"/>
      <c r="CNB118" s="183"/>
      <c r="CNC118" s="183"/>
      <c r="CND118" s="183"/>
      <c r="CNE118" s="183"/>
      <c r="CNF118" s="183"/>
      <c r="CNG118" s="183"/>
      <c r="CNH118" s="183"/>
      <c r="CNI118" s="183"/>
      <c r="CNJ118" s="183"/>
      <c r="CNK118" s="183"/>
      <c r="CNL118" s="183"/>
      <c r="CNM118" s="183"/>
      <c r="CNN118" s="183"/>
      <c r="CNO118" s="183"/>
      <c r="CNP118" s="183"/>
      <c r="CNQ118" s="183"/>
      <c r="CNR118" s="183"/>
      <c r="CNS118" s="183"/>
      <c r="CNT118" s="183"/>
      <c r="CNU118" s="183"/>
      <c r="CNV118" s="183"/>
      <c r="CNW118" s="183"/>
      <c r="CNX118" s="183"/>
      <c r="CNY118" s="183"/>
      <c r="CNZ118" s="183"/>
      <c r="COA118" s="183"/>
      <c r="COB118" s="183"/>
      <c r="COC118" s="183"/>
      <c r="COD118" s="183"/>
      <c r="COE118" s="183"/>
      <c r="COF118" s="183"/>
      <c r="COG118" s="183"/>
      <c r="COH118" s="183"/>
      <c r="COI118" s="183"/>
      <c r="COJ118" s="183"/>
      <c r="COK118" s="183"/>
      <c r="COL118" s="183"/>
      <c r="COM118" s="183"/>
      <c r="CON118" s="183"/>
      <c r="COO118" s="183"/>
      <c r="COP118" s="183"/>
      <c r="COQ118" s="183"/>
      <c r="COR118" s="183"/>
      <c r="COS118" s="183"/>
      <c r="COT118" s="183"/>
      <c r="COU118" s="183"/>
      <c r="COV118" s="183"/>
      <c r="COW118" s="183"/>
      <c r="COX118" s="183"/>
    </row>
    <row r="119" spans="1:2442" s="296" customFormat="1" ht="18.95" customHeight="1">
      <c r="A119" s="284"/>
      <c r="B119" s="313"/>
      <c r="C119" s="286"/>
      <c r="D119" s="284"/>
      <c r="E119" s="287"/>
      <c r="F119" s="288"/>
      <c r="G119" s="288"/>
      <c r="H119" s="312"/>
      <c r="I119" s="291"/>
      <c r="K119" s="301"/>
      <c r="L119" s="301"/>
      <c r="M119" s="301"/>
      <c r="N119" s="275"/>
      <c r="O119" s="267"/>
      <c r="P119" s="268"/>
      <c r="Q119" s="269"/>
      <c r="R119" s="269"/>
      <c r="S119" s="267"/>
      <c r="T119" s="183"/>
      <c r="U119" s="183"/>
      <c r="V119" s="183"/>
      <c r="W119" s="183"/>
      <c r="X119" s="183"/>
      <c r="Y119" s="183"/>
      <c r="Z119" s="183"/>
      <c r="AA119" s="183"/>
      <c r="AB119" s="183"/>
      <c r="AC119" s="183"/>
      <c r="AD119" s="183"/>
      <c r="AE119" s="183"/>
      <c r="AF119" s="183"/>
      <c r="AG119" s="183"/>
      <c r="AH119" s="183"/>
      <c r="AI119" s="183"/>
      <c r="AJ119" s="183"/>
      <c r="AK119" s="183"/>
      <c r="AL119" s="183"/>
      <c r="AM119" s="183"/>
      <c r="AN119" s="183"/>
      <c r="AO119" s="183"/>
      <c r="AP119" s="183"/>
      <c r="AQ119" s="183"/>
      <c r="AR119" s="183"/>
      <c r="AS119" s="183"/>
      <c r="AT119" s="183"/>
      <c r="AU119" s="183"/>
      <c r="AV119" s="183"/>
      <c r="AW119" s="183"/>
      <c r="AX119" s="183"/>
      <c r="AY119" s="183"/>
      <c r="AZ119" s="183"/>
      <c r="BA119" s="183"/>
      <c r="BB119" s="183"/>
      <c r="BC119" s="183"/>
      <c r="BD119" s="183"/>
      <c r="BE119" s="183"/>
      <c r="BF119" s="183"/>
      <c r="BG119" s="183"/>
      <c r="BH119" s="183"/>
      <c r="BI119" s="183"/>
      <c r="BJ119" s="183"/>
      <c r="BK119" s="183"/>
      <c r="BL119" s="183"/>
      <c r="BM119" s="183"/>
      <c r="BN119" s="183"/>
      <c r="BO119" s="183"/>
      <c r="BP119" s="183"/>
      <c r="BQ119" s="183"/>
      <c r="BR119" s="183"/>
      <c r="BS119" s="183"/>
      <c r="BT119" s="183"/>
      <c r="BU119" s="183"/>
      <c r="BV119" s="183"/>
      <c r="BW119" s="183"/>
      <c r="BX119" s="183"/>
      <c r="BY119" s="183"/>
      <c r="BZ119" s="183"/>
      <c r="CA119" s="183"/>
      <c r="CB119" s="183"/>
      <c r="CC119" s="183"/>
      <c r="CD119" s="183"/>
      <c r="CE119" s="183"/>
      <c r="CF119" s="183"/>
      <c r="CG119" s="183"/>
      <c r="CH119" s="183"/>
      <c r="CI119" s="183"/>
      <c r="CJ119" s="183"/>
      <c r="CK119" s="183"/>
      <c r="CL119" s="183"/>
      <c r="CM119" s="183"/>
      <c r="CN119" s="183"/>
      <c r="CO119" s="183"/>
      <c r="CP119" s="183"/>
      <c r="CQ119" s="183"/>
      <c r="CR119" s="183"/>
      <c r="CS119" s="183"/>
      <c r="CT119" s="183"/>
      <c r="CU119" s="183"/>
      <c r="CV119" s="183"/>
      <c r="CW119" s="183"/>
      <c r="CX119" s="183"/>
      <c r="CY119" s="183"/>
      <c r="CZ119" s="183"/>
      <c r="DA119" s="183"/>
      <c r="DB119" s="183"/>
      <c r="DC119" s="183"/>
      <c r="DD119" s="183"/>
      <c r="DE119" s="183"/>
      <c r="DF119" s="183"/>
      <c r="DG119" s="183"/>
      <c r="DH119" s="183"/>
      <c r="DI119" s="183"/>
      <c r="DJ119" s="183"/>
      <c r="DK119" s="183"/>
      <c r="DL119" s="183"/>
      <c r="DM119" s="183"/>
      <c r="DN119" s="183"/>
      <c r="DO119" s="183"/>
      <c r="DP119" s="183"/>
      <c r="DQ119" s="183"/>
      <c r="DR119" s="183"/>
      <c r="DS119" s="183"/>
      <c r="DT119" s="183"/>
      <c r="DU119" s="183"/>
      <c r="DV119" s="183"/>
      <c r="DW119" s="183"/>
      <c r="DX119" s="183"/>
      <c r="DY119" s="183"/>
      <c r="DZ119" s="183"/>
      <c r="EA119" s="183"/>
      <c r="EB119" s="183"/>
      <c r="EC119" s="183"/>
      <c r="ED119" s="183"/>
      <c r="EE119" s="183"/>
      <c r="EF119" s="183"/>
      <c r="EG119" s="183"/>
      <c r="EH119" s="183"/>
      <c r="EI119" s="183"/>
      <c r="EJ119" s="183"/>
      <c r="EK119" s="183"/>
      <c r="EL119" s="183"/>
      <c r="EM119" s="183"/>
      <c r="EN119" s="183"/>
      <c r="EO119" s="183"/>
      <c r="EP119" s="183"/>
      <c r="EQ119" s="183"/>
      <c r="ER119" s="183"/>
      <c r="ES119" s="183"/>
      <c r="ET119" s="183"/>
      <c r="EU119" s="183"/>
      <c r="EV119" s="183"/>
      <c r="EW119" s="183"/>
      <c r="EX119" s="183"/>
      <c r="EY119" s="183"/>
      <c r="EZ119" s="183"/>
      <c r="FA119" s="183"/>
      <c r="FB119" s="183"/>
      <c r="FC119" s="183"/>
      <c r="FD119" s="183"/>
      <c r="FE119" s="183"/>
      <c r="FF119" s="183"/>
      <c r="FG119" s="183"/>
      <c r="FH119" s="183"/>
      <c r="FI119" s="183"/>
      <c r="FJ119" s="183"/>
      <c r="FK119" s="183"/>
      <c r="FL119" s="183"/>
      <c r="FM119" s="183"/>
      <c r="FN119" s="183"/>
      <c r="FO119" s="183"/>
      <c r="FP119" s="183"/>
      <c r="FQ119" s="183"/>
      <c r="FR119" s="183"/>
      <c r="FS119" s="183"/>
      <c r="FT119" s="183"/>
      <c r="FU119" s="183"/>
      <c r="FV119" s="183"/>
      <c r="FW119" s="183"/>
      <c r="FX119" s="183"/>
      <c r="FY119" s="183"/>
      <c r="FZ119" s="183"/>
      <c r="GA119" s="183"/>
      <c r="GB119" s="183"/>
      <c r="GC119" s="183"/>
      <c r="GD119" s="183"/>
      <c r="GE119" s="183"/>
      <c r="GF119" s="183"/>
      <c r="GG119" s="183"/>
      <c r="GH119" s="183"/>
      <c r="GI119" s="183"/>
      <c r="GJ119" s="183"/>
      <c r="GK119" s="183"/>
      <c r="GL119" s="183"/>
      <c r="GM119" s="183"/>
      <c r="GN119" s="183"/>
      <c r="GO119" s="183"/>
      <c r="GP119" s="183"/>
      <c r="GQ119" s="183"/>
      <c r="GR119" s="183"/>
      <c r="GS119" s="183"/>
      <c r="GT119" s="183"/>
      <c r="GU119" s="183"/>
      <c r="GV119" s="183"/>
      <c r="GW119" s="183"/>
      <c r="GX119" s="183"/>
      <c r="GY119" s="183"/>
      <c r="GZ119" s="183"/>
      <c r="HA119" s="183"/>
      <c r="HB119" s="183"/>
      <c r="HC119" s="183"/>
      <c r="HD119" s="183"/>
      <c r="HE119" s="183"/>
      <c r="HF119" s="183"/>
      <c r="HG119" s="183"/>
      <c r="HH119" s="183"/>
      <c r="HI119" s="183"/>
      <c r="HJ119" s="183"/>
      <c r="HK119" s="183"/>
      <c r="HL119" s="183"/>
      <c r="HM119" s="183"/>
      <c r="HN119" s="183"/>
      <c r="HO119" s="183"/>
      <c r="HP119" s="183"/>
      <c r="HQ119" s="183"/>
      <c r="HR119" s="183"/>
      <c r="HS119" s="183"/>
      <c r="HT119" s="183"/>
      <c r="HU119" s="183"/>
      <c r="HV119" s="183"/>
      <c r="HW119" s="183"/>
      <c r="HX119" s="183"/>
      <c r="HY119" s="183"/>
      <c r="HZ119" s="183"/>
      <c r="IA119" s="183"/>
      <c r="IB119" s="183"/>
      <c r="IC119" s="183"/>
      <c r="ID119" s="183"/>
      <c r="IE119" s="183"/>
      <c r="IF119" s="183"/>
      <c r="IG119" s="183"/>
      <c r="IH119" s="183"/>
      <c r="II119" s="183"/>
      <c r="IJ119" s="183"/>
      <c r="IK119" s="183"/>
      <c r="IL119" s="183"/>
      <c r="IM119" s="183"/>
      <c r="IN119" s="183"/>
      <c r="IO119" s="183"/>
      <c r="IP119" s="183"/>
      <c r="IQ119" s="183"/>
      <c r="IR119" s="183"/>
      <c r="IS119" s="183"/>
      <c r="IT119" s="183"/>
      <c r="IU119" s="183"/>
      <c r="IV119" s="183"/>
      <c r="IW119" s="183"/>
      <c r="IX119" s="183"/>
      <c r="IY119" s="183"/>
      <c r="IZ119" s="183"/>
      <c r="JA119" s="183"/>
      <c r="JB119" s="183"/>
      <c r="JC119" s="183"/>
      <c r="JD119" s="183"/>
      <c r="JE119" s="183"/>
      <c r="JF119" s="183"/>
      <c r="JG119" s="183"/>
      <c r="JH119" s="183"/>
      <c r="JI119" s="183"/>
      <c r="JJ119" s="183"/>
      <c r="JK119" s="183"/>
      <c r="JL119" s="183"/>
      <c r="JM119" s="183"/>
      <c r="JN119" s="183"/>
      <c r="JO119" s="183"/>
      <c r="JP119" s="183"/>
      <c r="JQ119" s="183"/>
      <c r="JR119" s="183"/>
      <c r="JS119" s="183"/>
      <c r="JT119" s="183"/>
      <c r="JU119" s="183"/>
      <c r="JV119" s="183"/>
      <c r="JW119" s="183"/>
      <c r="JX119" s="183"/>
      <c r="JY119" s="183"/>
      <c r="JZ119" s="183"/>
      <c r="KA119" s="183"/>
      <c r="KB119" s="183"/>
      <c r="KC119" s="183"/>
      <c r="KD119" s="183"/>
      <c r="KE119" s="183"/>
      <c r="KF119" s="183"/>
      <c r="KG119" s="183"/>
      <c r="KH119" s="183"/>
      <c r="KI119" s="183"/>
      <c r="KJ119" s="183"/>
      <c r="KK119" s="183"/>
      <c r="KL119" s="183"/>
      <c r="KM119" s="183"/>
      <c r="KN119" s="183"/>
      <c r="KO119" s="183"/>
      <c r="KP119" s="183"/>
      <c r="KQ119" s="183"/>
      <c r="KR119" s="183"/>
      <c r="KS119" s="183"/>
      <c r="KT119" s="183"/>
      <c r="KU119" s="183"/>
      <c r="KV119" s="183"/>
      <c r="KW119" s="183"/>
      <c r="KX119" s="183"/>
      <c r="KY119" s="183"/>
      <c r="KZ119" s="183"/>
      <c r="LA119" s="183"/>
      <c r="LB119" s="183"/>
      <c r="LC119" s="183"/>
      <c r="LD119" s="183"/>
      <c r="LE119" s="183"/>
      <c r="LF119" s="183"/>
      <c r="LG119" s="183"/>
      <c r="LH119" s="183"/>
      <c r="LI119" s="183"/>
      <c r="LJ119" s="183"/>
      <c r="LK119" s="183"/>
      <c r="LL119" s="183"/>
      <c r="LM119" s="183"/>
      <c r="LN119" s="183"/>
      <c r="LO119" s="183"/>
      <c r="LP119" s="183"/>
      <c r="LQ119" s="183"/>
      <c r="LR119" s="183"/>
      <c r="LS119" s="183"/>
      <c r="LT119" s="183"/>
      <c r="LU119" s="183"/>
      <c r="LV119" s="183"/>
      <c r="LW119" s="183"/>
      <c r="LX119" s="183"/>
      <c r="LY119" s="183"/>
      <c r="LZ119" s="183"/>
      <c r="MA119" s="183"/>
      <c r="MB119" s="183"/>
      <c r="MC119" s="183"/>
      <c r="MD119" s="183"/>
      <c r="ME119" s="183"/>
      <c r="MF119" s="183"/>
      <c r="MG119" s="183"/>
      <c r="MH119" s="183"/>
      <c r="MI119" s="183"/>
      <c r="MJ119" s="183"/>
      <c r="MK119" s="183"/>
      <c r="ML119" s="183"/>
      <c r="MM119" s="183"/>
      <c r="MN119" s="183"/>
      <c r="MO119" s="183"/>
      <c r="MP119" s="183"/>
      <c r="MQ119" s="183"/>
      <c r="MR119" s="183"/>
      <c r="MS119" s="183"/>
      <c r="MT119" s="183"/>
      <c r="MU119" s="183"/>
      <c r="MV119" s="183"/>
      <c r="MW119" s="183"/>
      <c r="MX119" s="183"/>
      <c r="MY119" s="183"/>
      <c r="MZ119" s="183"/>
      <c r="NA119" s="183"/>
      <c r="NB119" s="183"/>
      <c r="NC119" s="183"/>
      <c r="ND119" s="183"/>
      <c r="NE119" s="183"/>
      <c r="NF119" s="183"/>
      <c r="NG119" s="183"/>
      <c r="NH119" s="183"/>
      <c r="NI119" s="183"/>
      <c r="NJ119" s="183"/>
      <c r="NK119" s="183"/>
      <c r="NL119" s="183"/>
      <c r="NM119" s="183"/>
      <c r="NN119" s="183"/>
      <c r="NO119" s="183"/>
      <c r="NP119" s="183"/>
      <c r="NQ119" s="183"/>
      <c r="NR119" s="183"/>
      <c r="NS119" s="183"/>
      <c r="NT119" s="183"/>
      <c r="NU119" s="183"/>
      <c r="NV119" s="183"/>
      <c r="NW119" s="183"/>
      <c r="NX119" s="183"/>
      <c r="NY119" s="183"/>
      <c r="NZ119" s="183"/>
      <c r="OA119" s="183"/>
      <c r="OB119" s="183"/>
      <c r="OC119" s="183"/>
      <c r="OD119" s="183"/>
      <c r="OE119" s="183"/>
      <c r="OF119" s="183"/>
      <c r="OG119" s="183"/>
      <c r="OH119" s="183"/>
      <c r="OI119" s="183"/>
      <c r="OJ119" s="183"/>
      <c r="OK119" s="183"/>
      <c r="OL119" s="183"/>
      <c r="OM119" s="183"/>
      <c r="ON119" s="183"/>
      <c r="OO119" s="183"/>
      <c r="OP119" s="183"/>
      <c r="OQ119" s="183"/>
      <c r="OR119" s="183"/>
      <c r="OS119" s="183"/>
      <c r="OT119" s="183"/>
      <c r="OU119" s="183"/>
      <c r="OV119" s="183"/>
      <c r="OW119" s="183"/>
      <c r="OX119" s="183"/>
      <c r="OY119" s="183"/>
      <c r="OZ119" s="183"/>
      <c r="PA119" s="183"/>
      <c r="PB119" s="183"/>
      <c r="PC119" s="183"/>
      <c r="PD119" s="183"/>
      <c r="PE119" s="183"/>
      <c r="PF119" s="183"/>
      <c r="PG119" s="183"/>
      <c r="PH119" s="183"/>
      <c r="PI119" s="183"/>
      <c r="PJ119" s="183"/>
      <c r="PK119" s="183"/>
      <c r="PL119" s="183"/>
      <c r="PM119" s="183"/>
      <c r="PN119" s="183"/>
      <c r="PO119" s="183"/>
      <c r="PP119" s="183"/>
      <c r="PQ119" s="183"/>
      <c r="PR119" s="183"/>
      <c r="PS119" s="183"/>
      <c r="PT119" s="183"/>
      <c r="PU119" s="183"/>
      <c r="PV119" s="183"/>
      <c r="PW119" s="183"/>
      <c r="PX119" s="183"/>
      <c r="PY119" s="183"/>
      <c r="PZ119" s="183"/>
      <c r="QA119" s="183"/>
      <c r="QB119" s="183"/>
      <c r="QC119" s="183"/>
      <c r="QD119" s="183"/>
      <c r="QE119" s="183"/>
      <c r="QF119" s="183"/>
      <c r="QG119" s="183"/>
      <c r="QH119" s="183"/>
      <c r="QI119" s="183"/>
      <c r="QJ119" s="183"/>
      <c r="QK119" s="183"/>
      <c r="QL119" s="183"/>
      <c r="QM119" s="183"/>
      <c r="QN119" s="183"/>
      <c r="QO119" s="183"/>
      <c r="QP119" s="183"/>
      <c r="QQ119" s="183"/>
      <c r="QR119" s="183"/>
      <c r="QS119" s="183"/>
      <c r="QT119" s="183"/>
      <c r="QU119" s="183"/>
      <c r="QV119" s="183"/>
      <c r="QW119" s="183"/>
      <c r="QX119" s="183"/>
      <c r="QY119" s="183"/>
      <c r="QZ119" s="183"/>
      <c r="RA119" s="183"/>
      <c r="RB119" s="183"/>
      <c r="RC119" s="183"/>
      <c r="RD119" s="183"/>
      <c r="RE119" s="183"/>
      <c r="RF119" s="183"/>
      <c r="RG119" s="183"/>
      <c r="RH119" s="183"/>
      <c r="RI119" s="183"/>
      <c r="RJ119" s="183"/>
      <c r="RK119" s="183"/>
      <c r="RL119" s="183"/>
      <c r="RM119" s="183"/>
      <c r="RN119" s="183"/>
      <c r="RO119" s="183"/>
      <c r="RP119" s="183"/>
      <c r="RQ119" s="183"/>
      <c r="RR119" s="183"/>
      <c r="RS119" s="183"/>
      <c r="RT119" s="183"/>
      <c r="RU119" s="183"/>
      <c r="RV119" s="183"/>
      <c r="RW119" s="183"/>
      <c r="RX119" s="183"/>
      <c r="RY119" s="183"/>
      <c r="RZ119" s="183"/>
      <c r="SA119" s="183"/>
      <c r="SB119" s="183"/>
      <c r="SC119" s="183"/>
      <c r="SD119" s="183"/>
      <c r="SE119" s="183"/>
      <c r="SF119" s="183"/>
      <c r="SG119" s="183"/>
      <c r="SH119" s="183"/>
      <c r="SI119" s="183"/>
      <c r="SJ119" s="183"/>
      <c r="SK119" s="183"/>
      <c r="SL119" s="183"/>
      <c r="SM119" s="183"/>
      <c r="SN119" s="183"/>
      <c r="SO119" s="183"/>
      <c r="SP119" s="183"/>
      <c r="SQ119" s="183"/>
      <c r="SR119" s="183"/>
      <c r="SS119" s="183"/>
      <c r="ST119" s="183"/>
      <c r="SU119" s="183"/>
      <c r="SV119" s="183"/>
      <c r="SW119" s="183"/>
      <c r="SX119" s="183"/>
      <c r="SY119" s="183"/>
      <c r="SZ119" s="183"/>
      <c r="TA119" s="183"/>
      <c r="TB119" s="183"/>
      <c r="TC119" s="183"/>
      <c r="TD119" s="183"/>
      <c r="TE119" s="183"/>
      <c r="TF119" s="183"/>
      <c r="TG119" s="183"/>
      <c r="TH119" s="183"/>
      <c r="TI119" s="183"/>
      <c r="TJ119" s="183"/>
      <c r="TK119" s="183"/>
      <c r="TL119" s="183"/>
      <c r="TM119" s="183"/>
      <c r="TN119" s="183"/>
      <c r="TO119" s="183"/>
      <c r="TP119" s="183"/>
      <c r="TQ119" s="183"/>
      <c r="TR119" s="183"/>
      <c r="TS119" s="183"/>
      <c r="TT119" s="183"/>
      <c r="TU119" s="183"/>
      <c r="TV119" s="183"/>
      <c r="TW119" s="183"/>
      <c r="TX119" s="183"/>
      <c r="TY119" s="183"/>
      <c r="TZ119" s="183"/>
      <c r="UA119" s="183"/>
      <c r="UB119" s="183"/>
      <c r="UC119" s="183"/>
      <c r="UD119" s="183"/>
      <c r="UE119" s="183"/>
      <c r="UF119" s="183"/>
      <c r="UG119" s="183"/>
      <c r="UH119" s="183"/>
      <c r="UI119" s="183"/>
      <c r="UJ119" s="183"/>
      <c r="UK119" s="183"/>
      <c r="UL119" s="183"/>
      <c r="UM119" s="183"/>
      <c r="UN119" s="183"/>
      <c r="UO119" s="183"/>
      <c r="UP119" s="183"/>
      <c r="UQ119" s="183"/>
      <c r="UR119" s="183"/>
      <c r="US119" s="183"/>
      <c r="UT119" s="183"/>
      <c r="UU119" s="183"/>
      <c r="UV119" s="183"/>
      <c r="UW119" s="183"/>
      <c r="UX119" s="183"/>
      <c r="UY119" s="183"/>
      <c r="UZ119" s="183"/>
      <c r="VA119" s="183"/>
      <c r="VB119" s="183"/>
      <c r="VC119" s="183"/>
      <c r="VD119" s="183"/>
      <c r="VE119" s="183"/>
      <c r="VF119" s="183"/>
      <c r="VG119" s="183"/>
      <c r="VH119" s="183"/>
      <c r="VI119" s="183"/>
      <c r="VJ119" s="183"/>
      <c r="VK119" s="183"/>
      <c r="VL119" s="183"/>
      <c r="VM119" s="183"/>
      <c r="VN119" s="183"/>
      <c r="VO119" s="183"/>
      <c r="VP119" s="183"/>
      <c r="VQ119" s="183"/>
      <c r="VR119" s="183"/>
      <c r="VS119" s="183"/>
      <c r="VT119" s="183"/>
      <c r="VU119" s="183"/>
      <c r="VV119" s="183"/>
      <c r="VW119" s="183"/>
      <c r="VX119" s="183"/>
      <c r="VY119" s="183"/>
      <c r="VZ119" s="183"/>
      <c r="WA119" s="183"/>
      <c r="WB119" s="183"/>
      <c r="WC119" s="183"/>
      <c r="WD119" s="183"/>
      <c r="WE119" s="183"/>
      <c r="WF119" s="183"/>
      <c r="WG119" s="183"/>
      <c r="WH119" s="183"/>
      <c r="WI119" s="183"/>
      <c r="WJ119" s="183"/>
      <c r="WK119" s="183"/>
      <c r="WL119" s="183"/>
      <c r="WM119" s="183"/>
      <c r="WN119" s="183"/>
      <c r="WO119" s="183"/>
      <c r="WP119" s="183"/>
      <c r="WQ119" s="183"/>
      <c r="WR119" s="183"/>
      <c r="WS119" s="183"/>
      <c r="WT119" s="183"/>
      <c r="WU119" s="183"/>
      <c r="WV119" s="183"/>
      <c r="WW119" s="183"/>
      <c r="WX119" s="183"/>
      <c r="WY119" s="183"/>
      <c r="WZ119" s="183"/>
      <c r="XA119" s="183"/>
      <c r="XB119" s="183"/>
      <c r="XC119" s="183"/>
      <c r="XD119" s="183"/>
      <c r="XE119" s="183"/>
      <c r="XF119" s="183"/>
      <c r="XG119" s="183"/>
      <c r="XH119" s="183"/>
      <c r="XI119" s="183"/>
      <c r="XJ119" s="183"/>
      <c r="XK119" s="183"/>
      <c r="XL119" s="183"/>
      <c r="XM119" s="183"/>
      <c r="XN119" s="183"/>
      <c r="XO119" s="183"/>
      <c r="XP119" s="183"/>
      <c r="XQ119" s="183"/>
      <c r="XR119" s="183"/>
      <c r="XS119" s="183"/>
      <c r="XT119" s="183"/>
      <c r="XU119" s="183"/>
      <c r="XV119" s="183"/>
      <c r="XW119" s="183"/>
      <c r="XX119" s="183"/>
      <c r="XY119" s="183"/>
      <c r="XZ119" s="183"/>
      <c r="YA119" s="183"/>
      <c r="YB119" s="183"/>
      <c r="YC119" s="183"/>
      <c r="YD119" s="183"/>
      <c r="YE119" s="183"/>
      <c r="YF119" s="183"/>
      <c r="YG119" s="183"/>
      <c r="YH119" s="183"/>
      <c r="YI119" s="183"/>
      <c r="YJ119" s="183"/>
      <c r="YK119" s="183"/>
      <c r="YL119" s="183"/>
      <c r="YM119" s="183"/>
      <c r="YN119" s="183"/>
      <c r="YO119" s="183"/>
      <c r="YP119" s="183"/>
      <c r="YQ119" s="183"/>
      <c r="YR119" s="183"/>
      <c r="YS119" s="183"/>
      <c r="YT119" s="183"/>
      <c r="YU119" s="183"/>
      <c r="YV119" s="183"/>
      <c r="YW119" s="183"/>
      <c r="YX119" s="183"/>
      <c r="YY119" s="183"/>
      <c r="YZ119" s="183"/>
      <c r="ZA119" s="183"/>
      <c r="ZB119" s="183"/>
      <c r="ZC119" s="183"/>
      <c r="ZD119" s="183"/>
      <c r="ZE119" s="183"/>
      <c r="ZF119" s="183"/>
      <c r="ZG119" s="183"/>
      <c r="ZH119" s="183"/>
      <c r="ZI119" s="183"/>
      <c r="ZJ119" s="183"/>
      <c r="ZK119" s="183"/>
      <c r="ZL119" s="183"/>
      <c r="ZM119" s="183"/>
      <c r="ZN119" s="183"/>
      <c r="ZO119" s="183"/>
      <c r="ZP119" s="183"/>
      <c r="ZQ119" s="183"/>
      <c r="ZR119" s="183"/>
      <c r="ZS119" s="183"/>
      <c r="ZT119" s="183"/>
      <c r="ZU119" s="183"/>
      <c r="ZV119" s="183"/>
      <c r="ZW119" s="183"/>
      <c r="ZX119" s="183"/>
      <c r="ZY119" s="183"/>
      <c r="ZZ119" s="183"/>
      <c r="AAA119" s="183"/>
      <c r="AAB119" s="183"/>
      <c r="AAC119" s="183"/>
      <c r="AAD119" s="183"/>
      <c r="AAE119" s="183"/>
      <c r="AAF119" s="183"/>
      <c r="AAG119" s="183"/>
      <c r="AAH119" s="183"/>
      <c r="AAI119" s="183"/>
      <c r="AAJ119" s="183"/>
      <c r="AAK119" s="183"/>
      <c r="AAL119" s="183"/>
      <c r="AAM119" s="183"/>
      <c r="AAN119" s="183"/>
      <c r="AAO119" s="183"/>
      <c r="AAP119" s="183"/>
      <c r="AAQ119" s="183"/>
      <c r="AAR119" s="183"/>
      <c r="AAS119" s="183"/>
      <c r="AAT119" s="183"/>
      <c r="AAU119" s="183"/>
      <c r="AAV119" s="183"/>
      <c r="AAW119" s="183"/>
      <c r="AAX119" s="183"/>
      <c r="AAY119" s="183"/>
      <c r="AAZ119" s="183"/>
      <c r="ABA119" s="183"/>
      <c r="ABB119" s="183"/>
      <c r="ABC119" s="183"/>
      <c r="ABD119" s="183"/>
      <c r="ABE119" s="183"/>
      <c r="ABF119" s="183"/>
      <c r="ABG119" s="183"/>
      <c r="ABH119" s="183"/>
      <c r="ABI119" s="183"/>
      <c r="ABJ119" s="183"/>
      <c r="ABK119" s="183"/>
      <c r="ABL119" s="183"/>
      <c r="ABM119" s="183"/>
      <c r="ABN119" s="183"/>
      <c r="ABO119" s="183"/>
      <c r="ABP119" s="183"/>
      <c r="ABQ119" s="183"/>
      <c r="ABR119" s="183"/>
      <c r="ABS119" s="183"/>
      <c r="ABT119" s="183"/>
      <c r="ABU119" s="183"/>
      <c r="ABV119" s="183"/>
      <c r="ABW119" s="183"/>
      <c r="ABX119" s="183"/>
      <c r="ABY119" s="183"/>
      <c r="ABZ119" s="183"/>
      <c r="ACA119" s="183"/>
      <c r="ACB119" s="183"/>
      <c r="ACC119" s="183"/>
      <c r="ACD119" s="183"/>
      <c r="ACE119" s="183"/>
      <c r="ACF119" s="183"/>
      <c r="ACG119" s="183"/>
      <c r="ACH119" s="183"/>
      <c r="ACI119" s="183"/>
      <c r="ACJ119" s="183"/>
      <c r="ACK119" s="183"/>
      <c r="ACL119" s="183"/>
      <c r="ACM119" s="183"/>
      <c r="ACN119" s="183"/>
      <c r="ACO119" s="183"/>
      <c r="ACP119" s="183"/>
      <c r="ACQ119" s="183"/>
      <c r="ACR119" s="183"/>
      <c r="ACS119" s="183"/>
      <c r="ACT119" s="183"/>
      <c r="ACU119" s="183"/>
      <c r="ACV119" s="183"/>
      <c r="ACW119" s="183"/>
      <c r="ACX119" s="183"/>
      <c r="ACY119" s="183"/>
      <c r="ACZ119" s="183"/>
      <c r="ADA119" s="183"/>
      <c r="ADB119" s="183"/>
      <c r="ADC119" s="183"/>
      <c r="ADD119" s="183"/>
      <c r="ADE119" s="183"/>
      <c r="ADF119" s="183"/>
      <c r="ADG119" s="183"/>
      <c r="ADH119" s="183"/>
      <c r="ADI119" s="183"/>
      <c r="ADJ119" s="183"/>
      <c r="ADK119" s="183"/>
      <c r="ADL119" s="183"/>
      <c r="ADM119" s="183"/>
      <c r="ADN119" s="183"/>
      <c r="ADO119" s="183"/>
      <c r="ADP119" s="183"/>
      <c r="ADQ119" s="183"/>
      <c r="ADR119" s="183"/>
      <c r="ADS119" s="183"/>
      <c r="ADT119" s="183"/>
      <c r="ADU119" s="183"/>
      <c r="ADV119" s="183"/>
      <c r="ADW119" s="183"/>
      <c r="ADX119" s="183"/>
      <c r="ADY119" s="183"/>
      <c r="ADZ119" s="183"/>
      <c r="AEA119" s="183"/>
      <c r="AEB119" s="183"/>
      <c r="AEC119" s="183"/>
      <c r="AED119" s="183"/>
      <c r="AEE119" s="183"/>
      <c r="AEF119" s="183"/>
      <c r="AEG119" s="183"/>
      <c r="AEH119" s="183"/>
      <c r="AEI119" s="183"/>
      <c r="AEJ119" s="183"/>
      <c r="AEK119" s="183"/>
      <c r="AEL119" s="183"/>
      <c r="AEM119" s="183"/>
      <c r="AEN119" s="183"/>
      <c r="AEO119" s="183"/>
      <c r="AEP119" s="183"/>
      <c r="AEQ119" s="183"/>
      <c r="AER119" s="183"/>
      <c r="AES119" s="183"/>
      <c r="AET119" s="183"/>
      <c r="AEU119" s="183"/>
      <c r="AEV119" s="183"/>
      <c r="AEW119" s="183"/>
      <c r="AEX119" s="183"/>
      <c r="AEY119" s="183"/>
      <c r="AEZ119" s="183"/>
      <c r="AFA119" s="183"/>
      <c r="AFB119" s="183"/>
      <c r="AFC119" s="183"/>
      <c r="AFD119" s="183"/>
      <c r="AFE119" s="183"/>
      <c r="AFF119" s="183"/>
      <c r="AFG119" s="183"/>
      <c r="AFH119" s="183"/>
      <c r="AFI119" s="183"/>
      <c r="AFJ119" s="183"/>
      <c r="AFK119" s="183"/>
      <c r="AFL119" s="183"/>
      <c r="AFM119" s="183"/>
      <c r="AFN119" s="183"/>
      <c r="AFO119" s="183"/>
      <c r="AFP119" s="183"/>
      <c r="AFQ119" s="183"/>
      <c r="AFR119" s="183"/>
      <c r="AFS119" s="183"/>
      <c r="AFT119" s="183"/>
      <c r="AFU119" s="183"/>
      <c r="AFV119" s="183"/>
      <c r="AFW119" s="183"/>
      <c r="AFX119" s="183"/>
      <c r="AFY119" s="183"/>
      <c r="AFZ119" s="183"/>
      <c r="AGA119" s="183"/>
      <c r="AGB119" s="183"/>
      <c r="AGC119" s="183"/>
      <c r="AGD119" s="183"/>
      <c r="AGE119" s="183"/>
      <c r="AGF119" s="183"/>
      <c r="AGG119" s="183"/>
      <c r="AGH119" s="183"/>
      <c r="AGI119" s="183"/>
      <c r="AGJ119" s="183"/>
      <c r="AGK119" s="183"/>
      <c r="AGL119" s="183"/>
      <c r="AGM119" s="183"/>
      <c r="AGN119" s="183"/>
      <c r="AGO119" s="183"/>
      <c r="AGP119" s="183"/>
      <c r="AGQ119" s="183"/>
      <c r="AGR119" s="183"/>
      <c r="AGS119" s="183"/>
      <c r="AGT119" s="183"/>
      <c r="AGU119" s="183"/>
      <c r="AGV119" s="183"/>
      <c r="AGW119" s="183"/>
      <c r="AGX119" s="183"/>
      <c r="AGY119" s="183"/>
      <c r="AGZ119" s="183"/>
      <c r="AHA119" s="183"/>
      <c r="AHB119" s="183"/>
      <c r="AHC119" s="183"/>
      <c r="AHD119" s="183"/>
      <c r="AHE119" s="183"/>
      <c r="AHF119" s="183"/>
      <c r="AHG119" s="183"/>
      <c r="AHH119" s="183"/>
      <c r="AHI119" s="183"/>
      <c r="AHJ119" s="183"/>
      <c r="AHK119" s="183"/>
      <c r="AHL119" s="183"/>
      <c r="AHM119" s="183"/>
      <c r="AHN119" s="183"/>
      <c r="AHO119" s="183"/>
      <c r="AHP119" s="183"/>
      <c r="AHQ119" s="183"/>
      <c r="AHR119" s="183"/>
      <c r="AHS119" s="183"/>
      <c r="AHT119" s="183"/>
      <c r="AHU119" s="183"/>
      <c r="AHV119" s="183"/>
      <c r="AHW119" s="183"/>
      <c r="AHX119" s="183"/>
      <c r="AHY119" s="183"/>
      <c r="AHZ119" s="183"/>
      <c r="AIA119" s="183"/>
      <c r="AIB119" s="183"/>
      <c r="AIC119" s="183"/>
      <c r="AID119" s="183"/>
      <c r="AIE119" s="183"/>
      <c r="AIF119" s="183"/>
      <c r="AIG119" s="183"/>
      <c r="AIH119" s="183"/>
      <c r="AII119" s="183"/>
      <c r="AIJ119" s="183"/>
      <c r="AIK119" s="183"/>
      <c r="AIL119" s="183"/>
      <c r="AIM119" s="183"/>
      <c r="AIN119" s="183"/>
      <c r="AIO119" s="183"/>
      <c r="AIP119" s="183"/>
      <c r="AIQ119" s="183"/>
      <c r="AIR119" s="183"/>
      <c r="AIS119" s="183"/>
      <c r="AIT119" s="183"/>
      <c r="AIU119" s="183"/>
      <c r="AIV119" s="183"/>
      <c r="AIW119" s="183"/>
      <c r="AIX119" s="183"/>
      <c r="AIY119" s="183"/>
      <c r="AIZ119" s="183"/>
      <c r="AJA119" s="183"/>
      <c r="AJB119" s="183"/>
      <c r="AJC119" s="183"/>
      <c r="AJD119" s="183"/>
      <c r="AJE119" s="183"/>
      <c r="AJF119" s="183"/>
      <c r="AJG119" s="183"/>
      <c r="AJH119" s="183"/>
      <c r="AJI119" s="183"/>
      <c r="AJJ119" s="183"/>
      <c r="AJK119" s="183"/>
      <c r="AJL119" s="183"/>
      <c r="AJM119" s="183"/>
      <c r="AJN119" s="183"/>
      <c r="AJO119" s="183"/>
      <c r="AJP119" s="183"/>
      <c r="AJQ119" s="183"/>
      <c r="AJR119" s="183"/>
      <c r="AJS119" s="183"/>
      <c r="AJT119" s="183"/>
      <c r="AJU119" s="183"/>
      <c r="AJV119" s="183"/>
      <c r="AJW119" s="183"/>
      <c r="AJX119" s="183"/>
      <c r="AJY119" s="183"/>
      <c r="AJZ119" s="183"/>
      <c r="AKA119" s="183"/>
      <c r="AKB119" s="183"/>
      <c r="AKC119" s="183"/>
      <c r="AKD119" s="183"/>
      <c r="AKE119" s="183"/>
      <c r="AKF119" s="183"/>
      <c r="AKG119" s="183"/>
      <c r="AKH119" s="183"/>
      <c r="AKI119" s="183"/>
      <c r="AKJ119" s="183"/>
      <c r="AKK119" s="183"/>
      <c r="AKL119" s="183"/>
      <c r="AKM119" s="183"/>
      <c r="AKN119" s="183"/>
      <c r="AKO119" s="183"/>
      <c r="AKP119" s="183"/>
      <c r="AKQ119" s="183"/>
      <c r="AKR119" s="183"/>
      <c r="AKS119" s="183"/>
      <c r="AKT119" s="183"/>
      <c r="AKU119" s="183"/>
      <c r="AKV119" s="183"/>
      <c r="AKW119" s="183"/>
      <c r="AKX119" s="183"/>
      <c r="AKY119" s="183"/>
      <c r="AKZ119" s="183"/>
      <c r="ALA119" s="183"/>
      <c r="ALB119" s="183"/>
      <c r="ALC119" s="183"/>
      <c r="ALD119" s="183"/>
      <c r="ALE119" s="183"/>
      <c r="ALF119" s="183"/>
      <c r="ALG119" s="183"/>
      <c r="ALH119" s="183"/>
      <c r="ALI119" s="183"/>
      <c r="ALJ119" s="183"/>
      <c r="ALK119" s="183"/>
      <c r="ALL119" s="183"/>
      <c r="ALM119" s="183"/>
      <c r="ALN119" s="183"/>
      <c r="ALO119" s="183"/>
      <c r="ALP119" s="183"/>
      <c r="ALQ119" s="183"/>
      <c r="ALR119" s="183"/>
      <c r="ALS119" s="183"/>
      <c r="ALT119" s="183"/>
      <c r="ALU119" s="183"/>
      <c r="ALV119" s="183"/>
      <c r="ALW119" s="183"/>
      <c r="ALX119" s="183"/>
      <c r="ALY119" s="183"/>
      <c r="ALZ119" s="183"/>
      <c r="AMA119" s="183"/>
      <c r="AMB119" s="183"/>
      <c r="AMC119" s="183"/>
      <c r="AMD119" s="183"/>
      <c r="AME119" s="183"/>
      <c r="AMF119" s="183"/>
      <c r="AMG119" s="183"/>
      <c r="AMH119" s="183"/>
      <c r="AMI119" s="183"/>
      <c r="AMJ119" s="183"/>
      <c r="AMK119" s="183"/>
      <c r="AML119" s="183"/>
      <c r="AMM119" s="183"/>
      <c r="AMN119" s="183"/>
      <c r="AMO119" s="183"/>
      <c r="AMP119" s="183"/>
      <c r="AMQ119" s="183"/>
      <c r="AMR119" s="183"/>
      <c r="AMS119" s="183"/>
      <c r="AMT119" s="183"/>
      <c r="AMU119" s="183"/>
      <c r="AMV119" s="183"/>
      <c r="AMW119" s="183"/>
      <c r="AMX119" s="183"/>
      <c r="AMY119" s="183"/>
      <c r="AMZ119" s="183"/>
      <c r="ANA119" s="183"/>
      <c r="ANB119" s="183"/>
      <c r="ANC119" s="183"/>
      <c r="AND119" s="183"/>
      <c r="ANE119" s="183"/>
      <c r="ANF119" s="183"/>
      <c r="ANG119" s="183"/>
      <c r="ANH119" s="183"/>
      <c r="ANI119" s="183"/>
      <c r="ANJ119" s="183"/>
      <c r="ANK119" s="183"/>
      <c r="ANL119" s="183"/>
      <c r="ANM119" s="183"/>
      <c r="ANN119" s="183"/>
      <c r="ANO119" s="183"/>
      <c r="ANP119" s="183"/>
      <c r="ANQ119" s="183"/>
      <c r="ANR119" s="183"/>
      <c r="ANS119" s="183"/>
      <c r="ANT119" s="183"/>
      <c r="ANU119" s="183"/>
      <c r="ANV119" s="183"/>
      <c r="ANW119" s="183"/>
      <c r="ANX119" s="183"/>
      <c r="ANY119" s="183"/>
      <c r="ANZ119" s="183"/>
      <c r="AOA119" s="183"/>
      <c r="AOB119" s="183"/>
      <c r="AOC119" s="183"/>
      <c r="AOD119" s="183"/>
      <c r="AOE119" s="183"/>
      <c r="AOF119" s="183"/>
      <c r="AOG119" s="183"/>
      <c r="AOH119" s="183"/>
      <c r="AOI119" s="183"/>
      <c r="AOJ119" s="183"/>
      <c r="AOK119" s="183"/>
      <c r="AOL119" s="183"/>
      <c r="AOM119" s="183"/>
      <c r="AON119" s="183"/>
      <c r="AOO119" s="183"/>
      <c r="AOP119" s="183"/>
      <c r="AOQ119" s="183"/>
      <c r="AOR119" s="183"/>
      <c r="AOS119" s="183"/>
      <c r="AOT119" s="183"/>
      <c r="AOU119" s="183"/>
      <c r="AOV119" s="183"/>
      <c r="AOW119" s="183"/>
      <c r="AOX119" s="183"/>
      <c r="AOY119" s="183"/>
      <c r="AOZ119" s="183"/>
      <c r="APA119" s="183"/>
      <c r="APB119" s="183"/>
      <c r="APC119" s="183"/>
      <c r="APD119" s="183"/>
      <c r="APE119" s="183"/>
      <c r="APF119" s="183"/>
      <c r="APG119" s="183"/>
      <c r="APH119" s="183"/>
      <c r="API119" s="183"/>
      <c r="APJ119" s="183"/>
      <c r="APK119" s="183"/>
      <c r="APL119" s="183"/>
      <c r="APM119" s="183"/>
      <c r="APN119" s="183"/>
      <c r="APO119" s="183"/>
      <c r="APP119" s="183"/>
      <c r="APQ119" s="183"/>
      <c r="APR119" s="183"/>
      <c r="APS119" s="183"/>
      <c r="APT119" s="183"/>
      <c r="APU119" s="183"/>
      <c r="APV119" s="183"/>
      <c r="APW119" s="183"/>
      <c r="APX119" s="183"/>
      <c r="APY119" s="183"/>
      <c r="APZ119" s="183"/>
      <c r="AQA119" s="183"/>
      <c r="AQB119" s="183"/>
      <c r="AQC119" s="183"/>
      <c r="AQD119" s="183"/>
      <c r="AQE119" s="183"/>
      <c r="AQF119" s="183"/>
      <c r="AQG119" s="183"/>
      <c r="AQH119" s="183"/>
      <c r="AQI119" s="183"/>
      <c r="AQJ119" s="183"/>
      <c r="AQK119" s="183"/>
      <c r="AQL119" s="183"/>
      <c r="AQM119" s="183"/>
      <c r="AQN119" s="183"/>
      <c r="AQO119" s="183"/>
      <c r="AQP119" s="183"/>
      <c r="AQQ119" s="183"/>
      <c r="AQR119" s="183"/>
      <c r="AQS119" s="183"/>
      <c r="AQT119" s="183"/>
      <c r="AQU119" s="183"/>
      <c r="AQV119" s="183"/>
      <c r="AQW119" s="183"/>
      <c r="AQX119" s="183"/>
      <c r="AQY119" s="183"/>
      <c r="AQZ119" s="183"/>
      <c r="ARA119" s="183"/>
      <c r="ARB119" s="183"/>
      <c r="ARC119" s="183"/>
      <c r="ARD119" s="183"/>
      <c r="ARE119" s="183"/>
      <c r="ARF119" s="183"/>
      <c r="ARG119" s="183"/>
      <c r="ARH119" s="183"/>
      <c r="ARI119" s="183"/>
      <c r="ARJ119" s="183"/>
      <c r="ARK119" s="183"/>
      <c r="ARL119" s="183"/>
      <c r="ARM119" s="183"/>
      <c r="ARN119" s="183"/>
      <c r="ARO119" s="183"/>
      <c r="ARP119" s="183"/>
      <c r="ARQ119" s="183"/>
      <c r="ARR119" s="183"/>
      <c r="ARS119" s="183"/>
      <c r="ART119" s="183"/>
      <c r="ARU119" s="183"/>
      <c r="ARV119" s="183"/>
      <c r="ARW119" s="183"/>
      <c r="ARX119" s="183"/>
      <c r="ARY119" s="183"/>
      <c r="ARZ119" s="183"/>
      <c r="ASA119" s="183"/>
      <c r="ASB119" s="183"/>
      <c r="ASC119" s="183"/>
      <c r="ASD119" s="183"/>
      <c r="ASE119" s="183"/>
      <c r="ASF119" s="183"/>
      <c r="ASG119" s="183"/>
      <c r="ASH119" s="183"/>
      <c r="ASI119" s="183"/>
      <c r="ASJ119" s="183"/>
      <c r="ASK119" s="183"/>
      <c r="ASL119" s="183"/>
      <c r="ASM119" s="183"/>
      <c r="ASN119" s="183"/>
      <c r="ASO119" s="183"/>
      <c r="ASP119" s="183"/>
      <c r="ASQ119" s="183"/>
      <c r="ASR119" s="183"/>
      <c r="ASS119" s="183"/>
      <c r="AST119" s="183"/>
      <c r="ASU119" s="183"/>
      <c r="ASV119" s="183"/>
      <c r="ASW119" s="183"/>
      <c r="ASX119" s="183"/>
      <c r="ASY119" s="183"/>
      <c r="ASZ119" s="183"/>
      <c r="ATA119" s="183"/>
      <c r="ATB119" s="183"/>
      <c r="ATC119" s="183"/>
      <c r="ATD119" s="183"/>
      <c r="ATE119" s="183"/>
      <c r="ATF119" s="183"/>
      <c r="ATG119" s="183"/>
      <c r="ATH119" s="183"/>
      <c r="ATI119" s="183"/>
      <c r="ATJ119" s="183"/>
      <c r="ATK119" s="183"/>
      <c r="ATL119" s="183"/>
      <c r="ATM119" s="183"/>
      <c r="ATN119" s="183"/>
      <c r="ATO119" s="183"/>
      <c r="ATP119" s="183"/>
      <c r="ATQ119" s="183"/>
      <c r="ATR119" s="183"/>
      <c r="ATS119" s="183"/>
      <c r="ATT119" s="183"/>
      <c r="ATU119" s="183"/>
      <c r="ATV119" s="183"/>
      <c r="ATW119" s="183"/>
      <c r="ATX119" s="183"/>
      <c r="ATY119" s="183"/>
      <c r="ATZ119" s="183"/>
      <c r="AUA119" s="183"/>
      <c r="AUB119" s="183"/>
      <c r="AUC119" s="183"/>
      <c r="AUD119" s="183"/>
      <c r="AUE119" s="183"/>
      <c r="AUF119" s="183"/>
      <c r="AUG119" s="183"/>
      <c r="AUH119" s="183"/>
      <c r="AUI119" s="183"/>
      <c r="AUJ119" s="183"/>
      <c r="AUK119" s="183"/>
      <c r="AUL119" s="183"/>
      <c r="AUM119" s="183"/>
      <c r="AUN119" s="183"/>
      <c r="AUO119" s="183"/>
      <c r="AUP119" s="183"/>
      <c r="AUQ119" s="183"/>
      <c r="AUR119" s="183"/>
      <c r="AUS119" s="183"/>
      <c r="AUT119" s="183"/>
      <c r="AUU119" s="183"/>
      <c r="AUV119" s="183"/>
      <c r="AUW119" s="183"/>
      <c r="AUX119" s="183"/>
      <c r="AUY119" s="183"/>
      <c r="AUZ119" s="183"/>
      <c r="AVA119" s="183"/>
      <c r="AVB119" s="183"/>
      <c r="AVC119" s="183"/>
      <c r="AVD119" s="183"/>
      <c r="AVE119" s="183"/>
      <c r="AVF119" s="183"/>
      <c r="AVG119" s="183"/>
      <c r="AVH119" s="183"/>
      <c r="AVI119" s="183"/>
      <c r="AVJ119" s="183"/>
      <c r="AVK119" s="183"/>
      <c r="AVL119" s="183"/>
      <c r="AVM119" s="183"/>
      <c r="AVN119" s="183"/>
      <c r="AVO119" s="183"/>
      <c r="AVP119" s="183"/>
      <c r="AVQ119" s="183"/>
      <c r="AVR119" s="183"/>
      <c r="AVS119" s="183"/>
      <c r="AVT119" s="183"/>
      <c r="AVU119" s="183"/>
      <c r="AVV119" s="183"/>
      <c r="AVW119" s="183"/>
      <c r="AVX119" s="183"/>
      <c r="AVY119" s="183"/>
      <c r="AVZ119" s="183"/>
      <c r="AWA119" s="183"/>
      <c r="AWB119" s="183"/>
      <c r="AWC119" s="183"/>
      <c r="AWD119" s="183"/>
      <c r="AWE119" s="183"/>
      <c r="AWF119" s="183"/>
      <c r="AWG119" s="183"/>
      <c r="AWH119" s="183"/>
      <c r="AWI119" s="183"/>
      <c r="AWJ119" s="183"/>
      <c r="AWK119" s="183"/>
      <c r="AWL119" s="183"/>
      <c r="AWM119" s="183"/>
      <c r="AWN119" s="183"/>
      <c r="AWO119" s="183"/>
      <c r="AWP119" s="183"/>
      <c r="AWQ119" s="183"/>
      <c r="AWR119" s="183"/>
      <c r="AWS119" s="183"/>
      <c r="AWT119" s="183"/>
      <c r="AWU119" s="183"/>
      <c r="AWV119" s="183"/>
      <c r="AWW119" s="183"/>
      <c r="AWX119" s="183"/>
      <c r="AWY119" s="183"/>
      <c r="AWZ119" s="183"/>
      <c r="AXA119" s="183"/>
      <c r="AXB119" s="183"/>
      <c r="AXC119" s="183"/>
      <c r="AXD119" s="183"/>
      <c r="AXE119" s="183"/>
      <c r="AXF119" s="183"/>
      <c r="AXG119" s="183"/>
      <c r="AXH119" s="183"/>
      <c r="AXI119" s="183"/>
      <c r="AXJ119" s="183"/>
      <c r="AXK119" s="183"/>
      <c r="AXL119" s="183"/>
      <c r="AXM119" s="183"/>
      <c r="AXN119" s="183"/>
      <c r="AXO119" s="183"/>
      <c r="AXP119" s="183"/>
      <c r="AXQ119" s="183"/>
      <c r="AXR119" s="183"/>
      <c r="AXS119" s="183"/>
      <c r="AXT119" s="183"/>
      <c r="AXU119" s="183"/>
      <c r="AXV119" s="183"/>
      <c r="AXW119" s="183"/>
      <c r="AXX119" s="183"/>
      <c r="AXY119" s="183"/>
      <c r="AXZ119" s="183"/>
      <c r="AYA119" s="183"/>
      <c r="AYB119" s="183"/>
      <c r="AYC119" s="183"/>
      <c r="AYD119" s="183"/>
      <c r="AYE119" s="183"/>
      <c r="AYF119" s="183"/>
      <c r="AYG119" s="183"/>
      <c r="AYH119" s="183"/>
      <c r="AYI119" s="183"/>
      <c r="AYJ119" s="183"/>
      <c r="AYK119" s="183"/>
      <c r="AYL119" s="183"/>
      <c r="AYM119" s="183"/>
      <c r="AYN119" s="183"/>
      <c r="AYO119" s="183"/>
      <c r="AYP119" s="183"/>
      <c r="AYQ119" s="183"/>
      <c r="AYR119" s="183"/>
      <c r="AYS119" s="183"/>
      <c r="AYT119" s="183"/>
      <c r="AYU119" s="183"/>
      <c r="AYV119" s="183"/>
      <c r="AYW119" s="183"/>
      <c r="AYX119" s="183"/>
      <c r="AYY119" s="183"/>
      <c r="AYZ119" s="183"/>
      <c r="AZA119" s="183"/>
      <c r="AZB119" s="183"/>
      <c r="AZC119" s="183"/>
      <c r="AZD119" s="183"/>
      <c r="AZE119" s="183"/>
      <c r="AZF119" s="183"/>
      <c r="AZG119" s="183"/>
      <c r="AZH119" s="183"/>
      <c r="AZI119" s="183"/>
      <c r="AZJ119" s="183"/>
      <c r="AZK119" s="183"/>
      <c r="AZL119" s="183"/>
      <c r="AZM119" s="183"/>
      <c r="AZN119" s="183"/>
      <c r="AZO119" s="183"/>
      <c r="AZP119" s="183"/>
      <c r="AZQ119" s="183"/>
      <c r="AZR119" s="183"/>
      <c r="AZS119" s="183"/>
      <c r="AZT119" s="183"/>
      <c r="AZU119" s="183"/>
      <c r="AZV119" s="183"/>
      <c r="AZW119" s="183"/>
      <c r="AZX119" s="183"/>
      <c r="AZY119" s="183"/>
      <c r="AZZ119" s="183"/>
      <c r="BAA119" s="183"/>
      <c r="BAB119" s="183"/>
      <c r="BAC119" s="183"/>
      <c r="BAD119" s="183"/>
      <c r="BAE119" s="183"/>
      <c r="BAF119" s="183"/>
      <c r="BAG119" s="183"/>
      <c r="BAH119" s="183"/>
      <c r="BAI119" s="183"/>
      <c r="BAJ119" s="183"/>
      <c r="BAK119" s="183"/>
      <c r="BAL119" s="183"/>
      <c r="BAM119" s="183"/>
      <c r="BAN119" s="183"/>
      <c r="BAO119" s="183"/>
      <c r="BAP119" s="183"/>
      <c r="BAQ119" s="183"/>
      <c r="BAR119" s="183"/>
      <c r="BAS119" s="183"/>
      <c r="BAT119" s="183"/>
      <c r="BAU119" s="183"/>
      <c r="BAV119" s="183"/>
      <c r="BAW119" s="183"/>
      <c r="BAX119" s="183"/>
      <c r="BAY119" s="183"/>
      <c r="BAZ119" s="183"/>
      <c r="BBA119" s="183"/>
      <c r="BBB119" s="183"/>
      <c r="BBC119" s="183"/>
      <c r="BBD119" s="183"/>
      <c r="BBE119" s="183"/>
      <c r="BBF119" s="183"/>
      <c r="BBG119" s="183"/>
      <c r="BBH119" s="183"/>
      <c r="BBI119" s="183"/>
      <c r="BBJ119" s="183"/>
      <c r="BBK119" s="183"/>
      <c r="BBL119" s="183"/>
      <c r="BBM119" s="183"/>
      <c r="BBN119" s="183"/>
      <c r="BBO119" s="183"/>
      <c r="BBP119" s="183"/>
      <c r="BBQ119" s="183"/>
      <c r="BBR119" s="183"/>
      <c r="BBS119" s="183"/>
      <c r="BBT119" s="183"/>
      <c r="BBU119" s="183"/>
      <c r="BBV119" s="183"/>
      <c r="BBW119" s="183"/>
      <c r="BBX119" s="183"/>
      <c r="BBY119" s="183"/>
      <c r="BBZ119" s="183"/>
      <c r="BCA119" s="183"/>
      <c r="BCB119" s="183"/>
      <c r="BCC119" s="183"/>
      <c r="BCD119" s="183"/>
      <c r="BCE119" s="183"/>
      <c r="BCF119" s="183"/>
      <c r="BCG119" s="183"/>
      <c r="BCH119" s="183"/>
      <c r="BCI119" s="183"/>
      <c r="BCJ119" s="183"/>
      <c r="BCK119" s="183"/>
      <c r="BCL119" s="183"/>
      <c r="BCM119" s="183"/>
      <c r="BCN119" s="183"/>
      <c r="BCO119" s="183"/>
      <c r="BCP119" s="183"/>
      <c r="BCQ119" s="183"/>
      <c r="BCR119" s="183"/>
      <c r="BCS119" s="183"/>
      <c r="BCT119" s="183"/>
      <c r="BCU119" s="183"/>
      <c r="BCV119" s="183"/>
      <c r="BCW119" s="183"/>
      <c r="BCX119" s="183"/>
      <c r="BCY119" s="183"/>
      <c r="BCZ119" s="183"/>
      <c r="BDA119" s="183"/>
      <c r="BDB119" s="183"/>
      <c r="BDC119" s="183"/>
      <c r="BDD119" s="183"/>
      <c r="BDE119" s="183"/>
      <c r="BDF119" s="183"/>
      <c r="BDG119" s="183"/>
      <c r="BDH119" s="183"/>
      <c r="BDI119" s="183"/>
      <c r="BDJ119" s="183"/>
      <c r="BDK119" s="183"/>
      <c r="BDL119" s="183"/>
      <c r="BDM119" s="183"/>
      <c r="BDN119" s="183"/>
      <c r="BDO119" s="183"/>
      <c r="BDP119" s="183"/>
      <c r="BDQ119" s="183"/>
      <c r="BDR119" s="183"/>
      <c r="BDS119" s="183"/>
      <c r="BDT119" s="183"/>
      <c r="BDU119" s="183"/>
      <c r="BDV119" s="183"/>
      <c r="BDW119" s="183"/>
      <c r="BDX119" s="183"/>
      <c r="BDY119" s="183"/>
      <c r="BDZ119" s="183"/>
      <c r="BEA119" s="183"/>
      <c r="BEB119" s="183"/>
      <c r="BEC119" s="183"/>
      <c r="BED119" s="183"/>
      <c r="BEE119" s="183"/>
      <c r="BEF119" s="183"/>
      <c r="BEG119" s="183"/>
      <c r="BEH119" s="183"/>
      <c r="BEI119" s="183"/>
      <c r="BEJ119" s="183"/>
      <c r="BEK119" s="183"/>
      <c r="BEL119" s="183"/>
      <c r="BEM119" s="183"/>
      <c r="BEN119" s="183"/>
      <c r="BEO119" s="183"/>
      <c r="BEP119" s="183"/>
      <c r="BEQ119" s="183"/>
      <c r="BER119" s="183"/>
      <c r="BES119" s="183"/>
      <c r="BET119" s="183"/>
      <c r="BEU119" s="183"/>
      <c r="BEV119" s="183"/>
      <c r="BEW119" s="183"/>
      <c r="BEX119" s="183"/>
      <c r="BEY119" s="183"/>
      <c r="BEZ119" s="183"/>
      <c r="BFA119" s="183"/>
      <c r="BFB119" s="183"/>
      <c r="BFC119" s="183"/>
      <c r="BFD119" s="183"/>
      <c r="BFE119" s="183"/>
      <c r="BFF119" s="183"/>
      <c r="BFG119" s="183"/>
      <c r="BFH119" s="183"/>
      <c r="BFI119" s="183"/>
      <c r="BFJ119" s="183"/>
      <c r="BFK119" s="183"/>
      <c r="BFL119" s="183"/>
      <c r="BFM119" s="183"/>
      <c r="BFN119" s="183"/>
      <c r="BFO119" s="183"/>
      <c r="BFP119" s="183"/>
      <c r="BFQ119" s="183"/>
      <c r="BFR119" s="183"/>
      <c r="BFS119" s="183"/>
      <c r="BFT119" s="183"/>
      <c r="BFU119" s="183"/>
      <c r="BFV119" s="183"/>
      <c r="BFW119" s="183"/>
      <c r="BFX119" s="183"/>
      <c r="BFY119" s="183"/>
      <c r="BFZ119" s="183"/>
      <c r="BGA119" s="183"/>
      <c r="BGB119" s="183"/>
      <c r="BGC119" s="183"/>
      <c r="BGD119" s="183"/>
      <c r="BGE119" s="183"/>
      <c r="BGF119" s="183"/>
      <c r="BGG119" s="183"/>
      <c r="BGH119" s="183"/>
      <c r="BGI119" s="183"/>
      <c r="BGJ119" s="183"/>
      <c r="BGK119" s="183"/>
      <c r="BGL119" s="183"/>
      <c r="BGM119" s="183"/>
      <c r="BGN119" s="183"/>
      <c r="BGO119" s="183"/>
      <c r="BGP119" s="183"/>
      <c r="BGQ119" s="183"/>
      <c r="BGR119" s="183"/>
      <c r="BGS119" s="183"/>
      <c r="BGT119" s="183"/>
      <c r="BGU119" s="183"/>
      <c r="BGV119" s="183"/>
      <c r="BGW119" s="183"/>
      <c r="BGX119" s="183"/>
      <c r="BGY119" s="183"/>
      <c r="BGZ119" s="183"/>
      <c r="BHA119" s="183"/>
      <c r="BHB119" s="183"/>
      <c r="BHC119" s="183"/>
      <c r="BHD119" s="183"/>
      <c r="BHE119" s="183"/>
      <c r="BHF119" s="183"/>
      <c r="BHG119" s="183"/>
      <c r="BHH119" s="183"/>
      <c r="BHI119" s="183"/>
      <c r="BHJ119" s="183"/>
      <c r="BHK119" s="183"/>
      <c r="BHL119" s="183"/>
      <c r="BHM119" s="183"/>
      <c r="BHN119" s="183"/>
      <c r="BHO119" s="183"/>
      <c r="BHP119" s="183"/>
      <c r="BHQ119" s="183"/>
      <c r="BHR119" s="183"/>
      <c r="BHS119" s="183"/>
      <c r="BHT119" s="183"/>
      <c r="BHU119" s="183"/>
      <c r="BHV119" s="183"/>
      <c r="BHW119" s="183"/>
      <c r="BHX119" s="183"/>
      <c r="BHY119" s="183"/>
      <c r="BHZ119" s="183"/>
      <c r="BIA119" s="183"/>
      <c r="BIB119" s="183"/>
      <c r="BIC119" s="183"/>
      <c r="BID119" s="183"/>
      <c r="BIE119" s="183"/>
      <c r="BIF119" s="183"/>
      <c r="BIG119" s="183"/>
      <c r="BIH119" s="183"/>
      <c r="BII119" s="183"/>
      <c r="BIJ119" s="183"/>
      <c r="BIK119" s="183"/>
      <c r="BIL119" s="183"/>
      <c r="BIM119" s="183"/>
      <c r="BIN119" s="183"/>
      <c r="BIO119" s="183"/>
      <c r="BIP119" s="183"/>
      <c r="BIQ119" s="183"/>
      <c r="BIR119" s="183"/>
      <c r="BIS119" s="183"/>
      <c r="BIT119" s="183"/>
      <c r="BIU119" s="183"/>
      <c r="BIV119" s="183"/>
      <c r="BIW119" s="183"/>
      <c r="BIX119" s="183"/>
      <c r="BIY119" s="183"/>
      <c r="BIZ119" s="183"/>
      <c r="BJA119" s="183"/>
      <c r="BJB119" s="183"/>
      <c r="BJC119" s="183"/>
      <c r="BJD119" s="183"/>
      <c r="BJE119" s="183"/>
      <c r="BJF119" s="183"/>
      <c r="BJG119" s="183"/>
      <c r="BJH119" s="183"/>
      <c r="BJI119" s="183"/>
      <c r="BJJ119" s="183"/>
      <c r="BJK119" s="183"/>
      <c r="BJL119" s="183"/>
      <c r="BJM119" s="183"/>
      <c r="BJN119" s="183"/>
      <c r="BJO119" s="183"/>
      <c r="BJP119" s="183"/>
      <c r="BJQ119" s="183"/>
      <c r="BJR119" s="183"/>
      <c r="BJS119" s="183"/>
      <c r="BJT119" s="183"/>
      <c r="BJU119" s="183"/>
      <c r="BJV119" s="183"/>
      <c r="BJW119" s="183"/>
      <c r="BJX119" s="183"/>
      <c r="BJY119" s="183"/>
      <c r="BJZ119" s="183"/>
      <c r="BKA119" s="183"/>
      <c r="BKB119" s="183"/>
      <c r="BKC119" s="183"/>
      <c r="BKD119" s="183"/>
      <c r="BKE119" s="183"/>
      <c r="BKF119" s="183"/>
      <c r="BKG119" s="183"/>
      <c r="BKH119" s="183"/>
      <c r="BKI119" s="183"/>
      <c r="BKJ119" s="183"/>
      <c r="BKK119" s="183"/>
      <c r="BKL119" s="183"/>
      <c r="BKM119" s="183"/>
      <c r="BKN119" s="183"/>
      <c r="BKO119" s="183"/>
      <c r="BKP119" s="183"/>
      <c r="BKQ119" s="183"/>
      <c r="BKR119" s="183"/>
      <c r="BKS119" s="183"/>
      <c r="BKT119" s="183"/>
      <c r="BKU119" s="183"/>
      <c r="BKV119" s="183"/>
      <c r="BKW119" s="183"/>
      <c r="BKX119" s="183"/>
      <c r="BKY119" s="183"/>
      <c r="BKZ119" s="183"/>
      <c r="BLA119" s="183"/>
      <c r="BLB119" s="183"/>
      <c r="BLC119" s="183"/>
      <c r="BLD119" s="183"/>
      <c r="BLE119" s="183"/>
      <c r="BLF119" s="183"/>
      <c r="BLG119" s="183"/>
      <c r="BLH119" s="183"/>
      <c r="BLI119" s="183"/>
      <c r="BLJ119" s="183"/>
      <c r="BLK119" s="183"/>
      <c r="BLL119" s="183"/>
      <c r="BLM119" s="183"/>
      <c r="BLN119" s="183"/>
      <c r="BLO119" s="183"/>
      <c r="BLP119" s="183"/>
      <c r="BLQ119" s="183"/>
      <c r="BLR119" s="183"/>
      <c r="BLS119" s="183"/>
      <c r="BLT119" s="183"/>
      <c r="BLU119" s="183"/>
      <c r="BLV119" s="183"/>
      <c r="BLW119" s="183"/>
      <c r="BLX119" s="183"/>
      <c r="BLY119" s="183"/>
      <c r="BLZ119" s="183"/>
      <c r="BMA119" s="183"/>
      <c r="BMB119" s="183"/>
      <c r="BMC119" s="183"/>
      <c r="BMD119" s="183"/>
      <c r="BME119" s="183"/>
      <c r="BMF119" s="183"/>
      <c r="BMG119" s="183"/>
      <c r="BMH119" s="183"/>
      <c r="BMI119" s="183"/>
      <c r="BMJ119" s="183"/>
      <c r="BMK119" s="183"/>
      <c r="BML119" s="183"/>
      <c r="BMM119" s="183"/>
      <c r="BMN119" s="183"/>
      <c r="BMO119" s="183"/>
      <c r="BMP119" s="183"/>
      <c r="BMQ119" s="183"/>
      <c r="BMR119" s="183"/>
      <c r="BMS119" s="183"/>
      <c r="BMT119" s="183"/>
      <c r="BMU119" s="183"/>
      <c r="BMV119" s="183"/>
      <c r="BMW119" s="183"/>
      <c r="BMX119" s="183"/>
      <c r="BMY119" s="183"/>
      <c r="BMZ119" s="183"/>
      <c r="BNA119" s="183"/>
      <c r="BNB119" s="183"/>
      <c r="BNC119" s="183"/>
      <c r="BND119" s="183"/>
      <c r="BNE119" s="183"/>
      <c r="BNF119" s="183"/>
      <c r="BNG119" s="183"/>
      <c r="BNH119" s="183"/>
      <c r="BNI119" s="183"/>
      <c r="BNJ119" s="183"/>
      <c r="BNK119" s="183"/>
      <c r="BNL119" s="183"/>
      <c r="BNM119" s="183"/>
      <c r="BNN119" s="183"/>
      <c r="BNO119" s="183"/>
      <c r="BNP119" s="183"/>
      <c r="BNQ119" s="183"/>
      <c r="BNR119" s="183"/>
      <c r="BNS119" s="183"/>
      <c r="BNT119" s="183"/>
      <c r="BNU119" s="183"/>
      <c r="BNV119" s="183"/>
      <c r="BNW119" s="183"/>
      <c r="BNX119" s="183"/>
      <c r="BNY119" s="183"/>
      <c r="BNZ119" s="183"/>
      <c r="BOA119" s="183"/>
      <c r="BOB119" s="183"/>
      <c r="BOC119" s="183"/>
      <c r="BOD119" s="183"/>
      <c r="BOE119" s="183"/>
      <c r="BOF119" s="183"/>
      <c r="BOG119" s="183"/>
      <c r="BOH119" s="183"/>
      <c r="BOI119" s="183"/>
      <c r="BOJ119" s="183"/>
      <c r="BOK119" s="183"/>
      <c r="BOL119" s="183"/>
      <c r="BOM119" s="183"/>
      <c r="BON119" s="183"/>
      <c r="BOO119" s="183"/>
      <c r="BOP119" s="183"/>
      <c r="BOQ119" s="183"/>
      <c r="BOR119" s="183"/>
      <c r="BOS119" s="183"/>
      <c r="BOT119" s="183"/>
      <c r="BOU119" s="183"/>
      <c r="BOV119" s="183"/>
      <c r="BOW119" s="183"/>
      <c r="BOX119" s="183"/>
      <c r="BOY119" s="183"/>
      <c r="BOZ119" s="183"/>
      <c r="BPA119" s="183"/>
      <c r="BPB119" s="183"/>
      <c r="BPC119" s="183"/>
      <c r="BPD119" s="183"/>
      <c r="BPE119" s="183"/>
      <c r="BPF119" s="183"/>
      <c r="BPG119" s="183"/>
      <c r="BPH119" s="183"/>
      <c r="BPI119" s="183"/>
      <c r="BPJ119" s="183"/>
      <c r="BPK119" s="183"/>
      <c r="BPL119" s="183"/>
      <c r="BPM119" s="183"/>
      <c r="BPN119" s="183"/>
      <c r="BPO119" s="183"/>
      <c r="BPP119" s="183"/>
      <c r="BPQ119" s="183"/>
      <c r="BPR119" s="183"/>
      <c r="BPS119" s="183"/>
      <c r="BPT119" s="183"/>
      <c r="BPU119" s="183"/>
      <c r="BPV119" s="183"/>
      <c r="BPW119" s="183"/>
      <c r="BPX119" s="183"/>
      <c r="BPY119" s="183"/>
      <c r="BPZ119" s="183"/>
      <c r="BQA119" s="183"/>
      <c r="BQB119" s="183"/>
      <c r="BQC119" s="183"/>
      <c r="BQD119" s="183"/>
      <c r="BQE119" s="183"/>
      <c r="BQF119" s="183"/>
      <c r="BQG119" s="183"/>
      <c r="BQH119" s="183"/>
      <c r="BQI119" s="183"/>
      <c r="BQJ119" s="183"/>
      <c r="BQK119" s="183"/>
      <c r="BQL119" s="183"/>
      <c r="BQM119" s="183"/>
      <c r="BQN119" s="183"/>
      <c r="BQO119" s="183"/>
      <c r="BQP119" s="183"/>
      <c r="BQQ119" s="183"/>
      <c r="BQR119" s="183"/>
      <c r="BQS119" s="183"/>
      <c r="BQT119" s="183"/>
      <c r="BQU119" s="183"/>
      <c r="BQV119" s="183"/>
      <c r="BQW119" s="183"/>
      <c r="BQX119" s="183"/>
      <c r="BQY119" s="183"/>
      <c r="BQZ119" s="183"/>
      <c r="BRA119" s="183"/>
      <c r="BRB119" s="183"/>
      <c r="BRC119" s="183"/>
      <c r="BRD119" s="183"/>
      <c r="BRE119" s="183"/>
      <c r="BRF119" s="183"/>
      <c r="BRG119" s="183"/>
      <c r="BRH119" s="183"/>
      <c r="BRI119" s="183"/>
      <c r="BRJ119" s="183"/>
      <c r="BRK119" s="183"/>
      <c r="BRL119" s="183"/>
      <c r="BRM119" s="183"/>
      <c r="BRN119" s="183"/>
      <c r="BRO119" s="183"/>
      <c r="BRP119" s="183"/>
      <c r="BRQ119" s="183"/>
      <c r="BRR119" s="183"/>
      <c r="BRS119" s="183"/>
      <c r="BRT119" s="183"/>
      <c r="BRU119" s="183"/>
      <c r="BRV119" s="183"/>
      <c r="BRW119" s="183"/>
      <c r="BRX119" s="183"/>
      <c r="BRY119" s="183"/>
      <c r="BRZ119" s="183"/>
      <c r="BSA119" s="183"/>
      <c r="BSB119" s="183"/>
      <c r="BSC119" s="183"/>
      <c r="BSD119" s="183"/>
      <c r="BSE119" s="183"/>
      <c r="BSF119" s="183"/>
      <c r="BSG119" s="183"/>
      <c r="BSH119" s="183"/>
      <c r="BSI119" s="183"/>
      <c r="BSJ119" s="183"/>
      <c r="BSK119" s="183"/>
      <c r="BSL119" s="183"/>
      <c r="BSM119" s="183"/>
      <c r="BSN119" s="183"/>
      <c r="BSO119" s="183"/>
      <c r="BSP119" s="183"/>
      <c r="BSQ119" s="183"/>
      <c r="BSR119" s="183"/>
      <c r="BSS119" s="183"/>
      <c r="BST119" s="183"/>
      <c r="BSU119" s="183"/>
      <c r="BSV119" s="183"/>
      <c r="BSW119" s="183"/>
      <c r="BSX119" s="183"/>
      <c r="BSY119" s="183"/>
      <c r="BSZ119" s="183"/>
      <c r="BTA119" s="183"/>
      <c r="BTB119" s="183"/>
      <c r="BTC119" s="183"/>
      <c r="BTD119" s="183"/>
      <c r="BTE119" s="183"/>
      <c r="BTF119" s="183"/>
      <c r="BTG119" s="183"/>
      <c r="BTH119" s="183"/>
      <c r="BTI119" s="183"/>
      <c r="BTJ119" s="183"/>
      <c r="BTK119" s="183"/>
      <c r="BTL119" s="183"/>
      <c r="BTM119" s="183"/>
      <c r="BTN119" s="183"/>
      <c r="BTO119" s="183"/>
      <c r="BTP119" s="183"/>
      <c r="BTQ119" s="183"/>
      <c r="BTR119" s="183"/>
      <c r="BTS119" s="183"/>
      <c r="BTT119" s="183"/>
      <c r="BTU119" s="183"/>
      <c r="BTV119" s="183"/>
      <c r="BTW119" s="183"/>
      <c r="BTX119" s="183"/>
      <c r="BTY119" s="183"/>
      <c r="BTZ119" s="183"/>
      <c r="BUA119" s="183"/>
      <c r="BUB119" s="183"/>
      <c r="BUC119" s="183"/>
      <c r="BUD119" s="183"/>
      <c r="BUE119" s="183"/>
      <c r="BUF119" s="183"/>
      <c r="BUG119" s="183"/>
      <c r="BUH119" s="183"/>
      <c r="BUI119" s="183"/>
      <c r="BUJ119" s="183"/>
      <c r="BUK119" s="183"/>
      <c r="BUL119" s="183"/>
      <c r="BUM119" s="183"/>
      <c r="BUN119" s="183"/>
      <c r="BUO119" s="183"/>
      <c r="BUP119" s="183"/>
      <c r="BUQ119" s="183"/>
      <c r="BUR119" s="183"/>
      <c r="BUS119" s="183"/>
      <c r="BUT119" s="183"/>
      <c r="BUU119" s="183"/>
      <c r="BUV119" s="183"/>
      <c r="BUW119" s="183"/>
      <c r="BUX119" s="183"/>
      <c r="BUY119" s="183"/>
      <c r="BUZ119" s="183"/>
      <c r="BVA119" s="183"/>
      <c r="BVB119" s="183"/>
      <c r="BVC119" s="183"/>
      <c r="BVD119" s="183"/>
      <c r="BVE119" s="183"/>
      <c r="BVF119" s="183"/>
      <c r="BVG119" s="183"/>
      <c r="BVH119" s="183"/>
      <c r="BVI119" s="183"/>
      <c r="BVJ119" s="183"/>
      <c r="BVK119" s="183"/>
      <c r="BVL119" s="183"/>
      <c r="BVM119" s="183"/>
      <c r="BVN119" s="183"/>
      <c r="BVO119" s="183"/>
      <c r="BVP119" s="183"/>
      <c r="BVQ119" s="183"/>
      <c r="BVR119" s="183"/>
      <c r="BVS119" s="183"/>
      <c r="BVT119" s="183"/>
      <c r="BVU119" s="183"/>
      <c r="BVV119" s="183"/>
      <c r="BVW119" s="183"/>
      <c r="BVX119" s="183"/>
      <c r="BVY119" s="183"/>
      <c r="BVZ119" s="183"/>
      <c r="BWA119" s="183"/>
      <c r="BWB119" s="183"/>
      <c r="BWC119" s="183"/>
      <c r="BWD119" s="183"/>
      <c r="BWE119" s="183"/>
      <c r="BWF119" s="183"/>
      <c r="BWG119" s="183"/>
      <c r="BWH119" s="183"/>
      <c r="BWI119" s="183"/>
      <c r="BWJ119" s="183"/>
      <c r="BWK119" s="183"/>
      <c r="BWL119" s="183"/>
      <c r="BWM119" s="183"/>
      <c r="BWN119" s="183"/>
      <c r="BWO119" s="183"/>
      <c r="BWP119" s="183"/>
      <c r="BWQ119" s="183"/>
      <c r="BWR119" s="183"/>
      <c r="BWS119" s="183"/>
      <c r="BWT119" s="183"/>
      <c r="BWU119" s="183"/>
      <c r="BWV119" s="183"/>
      <c r="BWW119" s="183"/>
      <c r="BWX119" s="183"/>
      <c r="BWY119" s="183"/>
      <c r="BWZ119" s="183"/>
      <c r="BXA119" s="183"/>
      <c r="BXB119" s="183"/>
      <c r="BXC119" s="183"/>
      <c r="BXD119" s="183"/>
      <c r="BXE119" s="183"/>
      <c r="BXF119" s="183"/>
      <c r="BXG119" s="183"/>
      <c r="BXH119" s="183"/>
      <c r="BXI119" s="183"/>
      <c r="BXJ119" s="183"/>
      <c r="BXK119" s="183"/>
      <c r="BXL119" s="183"/>
      <c r="BXM119" s="183"/>
      <c r="BXN119" s="183"/>
      <c r="BXO119" s="183"/>
      <c r="BXP119" s="183"/>
      <c r="BXQ119" s="183"/>
      <c r="BXR119" s="183"/>
      <c r="BXS119" s="183"/>
      <c r="BXT119" s="183"/>
      <c r="BXU119" s="183"/>
      <c r="BXV119" s="183"/>
      <c r="BXW119" s="183"/>
      <c r="BXX119" s="183"/>
      <c r="BXY119" s="183"/>
      <c r="BXZ119" s="183"/>
      <c r="BYA119" s="183"/>
      <c r="BYB119" s="183"/>
      <c r="BYC119" s="183"/>
      <c r="BYD119" s="183"/>
      <c r="BYE119" s="183"/>
      <c r="BYF119" s="183"/>
      <c r="BYG119" s="183"/>
      <c r="BYH119" s="183"/>
      <c r="BYI119" s="183"/>
      <c r="BYJ119" s="183"/>
      <c r="BYK119" s="183"/>
      <c r="BYL119" s="183"/>
      <c r="BYM119" s="183"/>
      <c r="BYN119" s="183"/>
      <c r="BYO119" s="183"/>
      <c r="BYP119" s="183"/>
      <c r="BYQ119" s="183"/>
      <c r="BYR119" s="183"/>
      <c r="BYS119" s="183"/>
      <c r="BYT119" s="183"/>
      <c r="BYU119" s="183"/>
      <c r="BYV119" s="183"/>
      <c r="BYW119" s="183"/>
      <c r="BYX119" s="183"/>
      <c r="BYY119" s="183"/>
      <c r="BYZ119" s="183"/>
      <c r="BZA119" s="183"/>
      <c r="BZB119" s="183"/>
      <c r="BZC119" s="183"/>
      <c r="BZD119" s="183"/>
      <c r="BZE119" s="183"/>
      <c r="BZF119" s="183"/>
      <c r="BZG119" s="183"/>
      <c r="BZH119" s="183"/>
      <c r="BZI119" s="183"/>
      <c r="BZJ119" s="183"/>
      <c r="BZK119" s="183"/>
      <c r="BZL119" s="183"/>
      <c r="BZM119" s="183"/>
      <c r="BZN119" s="183"/>
      <c r="BZO119" s="183"/>
      <c r="BZP119" s="183"/>
      <c r="BZQ119" s="183"/>
      <c r="BZR119" s="183"/>
      <c r="BZS119" s="183"/>
      <c r="BZT119" s="183"/>
      <c r="BZU119" s="183"/>
      <c r="BZV119" s="183"/>
      <c r="BZW119" s="183"/>
      <c r="BZX119" s="183"/>
      <c r="BZY119" s="183"/>
      <c r="BZZ119" s="183"/>
      <c r="CAA119" s="183"/>
      <c r="CAB119" s="183"/>
      <c r="CAC119" s="183"/>
      <c r="CAD119" s="183"/>
      <c r="CAE119" s="183"/>
      <c r="CAF119" s="183"/>
      <c r="CAG119" s="183"/>
      <c r="CAH119" s="183"/>
      <c r="CAI119" s="183"/>
      <c r="CAJ119" s="183"/>
      <c r="CAK119" s="183"/>
      <c r="CAL119" s="183"/>
      <c r="CAM119" s="183"/>
      <c r="CAN119" s="183"/>
      <c r="CAO119" s="183"/>
      <c r="CAP119" s="183"/>
      <c r="CAQ119" s="183"/>
      <c r="CAR119" s="183"/>
      <c r="CAS119" s="183"/>
      <c r="CAT119" s="183"/>
      <c r="CAU119" s="183"/>
      <c r="CAV119" s="183"/>
      <c r="CAW119" s="183"/>
      <c r="CAX119" s="183"/>
      <c r="CAY119" s="183"/>
      <c r="CAZ119" s="183"/>
      <c r="CBA119" s="183"/>
      <c r="CBB119" s="183"/>
      <c r="CBC119" s="183"/>
      <c r="CBD119" s="183"/>
      <c r="CBE119" s="183"/>
      <c r="CBF119" s="183"/>
      <c r="CBG119" s="183"/>
      <c r="CBH119" s="183"/>
      <c r="CBI119" s="183"/>
      <c r="CBJ119" s="183"/>
      <c r="CBK119" s="183"/>
      <c r="CBL119" s="183"/>
      <c r="CBM119" s="183"/>
      <c r="CBN119" s="183"/>
      <c r="CBO119" s="183"/>
      <c r="CBP119" s="183"/>
      <c r="CBQ119" s="183"/>
      <c r="CBR119" s="183"/>
      <c r="CBS119" s="183"/>
      <c r="CBT119" s="183"/>
      <c r="CBU119" s="183"/>
      <c r="CBV119" s="183"/>
      <c r="CBW119" s="183"/>
      <c r="CBX119" s="183"/>
      <c r="CBY119" s="183"/>
      <c r="CBZ119" s="183"/>
      <c r="CCA119" s="183"/>
      <c r="CCB119" s="183"/>
      <c r="CCC119" s="183"/>
      <c r="CCD119" s="183"/>
      <c r="CCE119" s="183"/>
      <c r="CCF119" s="183"/>
      <c r="CCG119" s="183"/>
      <c r="CCH119" s="183"/>
      <c r="CCI119" s="183"/>
      <c r="CCJ119" s="183"/>
      <c r="CCK119" s="183"/>
      <c r="CCL119" s="183"/>
      <c r="CCM119" s="183"/>
      <c r="CCN119" s="183"/>
      <c r="CCO119" s="183"/>
      <c r="CCP119" s="183"/>
      <c r="CCQ119" s="183"/>
      <c r="CCR119" s="183"/>
      <c r="CCS119" s="183"/>
      <c r="CCT119" s="183"/>
      <c r="CCU119" s="183"/>
      <c r="CCV119" s="183"/>
      <c r="CCW119" s="183"/>
      <c r="CCX119" s="183"/>
      <c r="CCY119" s="183"/>
      <c r="CCZ119" s="183"/>
      <c r="CDA119" s="183"/>
      <c r="CDB119" s="183"/>
      <c r="CDC119" s="183"/>
      <c r="CDD119" s="183"/>
      <c r="CDE119" s="183"/>
      <c r="CDF119" s="183"/>
      <c r="CDG119" s="183"/>
      <c r="CDH119" s="183"/>
      <c r="CDI119" s="183"/>
      <c r="CDJ119" s="183"/>
      <c r="CDK119" s="183"/>
      <c r="CDL119" s="183"/>
      <c r="CDM119" s="183"/>
      <c r="CDN119" s="183"/>
      <c r="CDO119" s="183"/>
      <c r="CDP119" s="183"/>
      <c r="CDQ119" s="183"/>
      <c r="CDR119" s="183"/>
      <c r="CDS119" s="183"/>
      <c r="CDT119" s="183"/>
      <c r="CDU119" s="183"/>
      <c r="CDV119" s="183"/>
      <c r="CDW119" s="183"/>
      <c r="CDX119" s="183"/>
      <c r="CDY119" s="183"/>
      <c r="CDZ119" s="183"/>
      <c r="CEA119" s="183"/>
      <c r="CEB119" s="183"/>
      <c r="CEC119" s="183"/>
      <c r="CED119" s="183"/>
      <c r="CEE119" s="183"/>
      <c r="CEF119" s="183"/>
      <c r="CEG119" s="183"/>
      <c r="CEH119" s="183"/>
      <c r="CEI119" s="183"/>
      <c r="CEJ119" s="183"/>
      <c r="CEK119" s="183"/>
      <c r="CEL119" s="183"/>
      <c r="CEM119" s="183"/>
      <c r="CEN119" s="183"/>
      <c r="CEO119" s="183"/>
      <c r="CEP119" s="183"/>
      <c r="CEQ119" s="183"/>
      <c r="CER119" s="183"/>
      <c r="CES119" s="183"/>
      <c r="CET119" s="183"/>
      <c r="CEU119" s="183"/>
      <c r="CEV119" s="183"/>
      <c r="CEW119" s="183"/>
      <c r="CEX119" s="183"/>
      <c r="CEY119" s="183"/>
      <c r="CEZ119" s="183"/>
      <c r="CFA119" s="183"/>
      <c r="CFB119" s="183"/>
      <c r="CFC119" s="183"/>
      <c r="CFD119" s="183"/>
      <c r="CFE119" s="183"/>
      <c r="CFF119" s="183"/>
      <c r="CFG119" s="183"/>
      <c r="CFH119" s="183"/>
      <c r="CFI119" s="183"/>
      <c r="CFJ119" s="183"/>
      <c r="CFK119" s="183"/>
      <c r="CFL119" s="183"/>
      <c r="CFM119" s="183"/>
      <c r="CFN119" s="183"/>
      <c r="CFO119" s="183"/>
      <c r="CFP119" s="183"/>
      <c r="CFQ119" s="183"/>
      <c r="CFR119" s="183"/>
      <c r="CFS119" s="183"/>
      <c r="CFT119" s="183"/>
      <c r="CFU119" s="183"/>
      <c r="CFV119" s="183"/>
      <c r="CFW119" s="183"/>
      <c r="CFX119" s="183"/>
      <c r="CFY119" s="183"/>
      <c r="CFZ119" s="183"/>
      <c r="CGA119" s="183"/>
      <c r="CGB119" s="183"/>
      <c r="CGC119" s="183"/>
      <c r="CGD119" s="183"/>
      <c r="CGE119" s="183"/>
      <c r="CGF119" s="183"/>
      <c r="CGG119" s="183"/>
      <c r="CGH119" s="183"/>
      <c r="CGI119" s="183"/>
      <c r="CGJ119" s="183"/>
      <c r="CGK119" s="183"/>
      <c r="CGL119" s="183"/>
      <c r="CGM119" s="183"/>
      <c r="CGN119" s="183"/>
      <c r="CGO119" s="183"/>
      <c r="CGP119" s="183"/>
      <c r="CGQ119" s="183"/>
      <c r="CGR119" s="183"/>
      <c r="CGS119" s="183"/>
      <c r="CGT119" s="183"/>
      <c r="CGU119" s="183"/>
      <c r="CGV119" s="183"/>
      <c r="CGW119" s="183"/>
      <c r="CGX119" s="183"/>
      <c r="CGY119" s="183"/>
      <c r="CGZ119" s="183"/>
      <c r="CHA119" s="183"/>
      <c r="CHB119" s="183"/>
      <c r="CHC119" s="183"/>
      <c r="CHD119" s="183"/>
      <c r="CHE119" s="183"/>
      <c r="CHF119" s="183"/>
      <c r="CHG119" s="183"/>
      <c r="CHH119" s="183"/>
      <c r="CHI119" s="183"/>
      <c r="CHJ119" s="183"/>
      <c r="CHK119" s="183"/>
      <c r="CHL119" s="183"/>
      <c r="CHM119" s="183"/>
      <c r="CHN119" s="183"/>
      <c r="CHO119" s="183"/>
      <c r="CHP119" s="183"/>
      <c r="CHQ119" s="183"/>
      <c r="CHR119" s="183"/>
      <c r="CHS119" s="183"/>
      <c r="CHT119" s="183"/>
      <c r="CHU119" s="183"/>
      <c r="CHV119" s="183"/>
      <c r="CHW119" s="183"/>
      <c r="CHX119" s="183"/>
      <c r="CHY119" s="183"/>
      <c r="CHZ119" s="183"/>
      <c r="CIA119" s="183"/>
      <c r="CIB119" s="183"/>
      <c r="CIC119" s="183"/>
      <c r="CID119" s="183"/>
      <c r="CIE119" s="183"/>
      <c r="CIF119" s="183"/>
      <c r="CIG119" s="183"/>
      <c r="CIH119" s="183"/>
      <c r="CII119" s="183"/>
      <c r="CIJ119" s="183"/>
      <c r="CIK119" s="183"/>
      <c r="CIL119" s="183"/>
      <c r="CIM119" s="183"/>
      <c r="CIN119" s="183"/>
      <c r="CIO119" s="183"/>
      <c r="CIP119" s="183"/>
      <c r="CIQ119" s="183"/>
      <c r="CIR119" s="183"/>
      <c r="CIS119" s="183"/>
      <c r="CIT119" s="183"/>
      <c r="CIU119" s="183"/>
      <c r="CIV119" s="183"/>
      <c r="CIW119" s="183"/>
      <c r="CIX119" s="183"/>
      <c r="CIY119" s="183"/>
      <c r="CIZ119" s="183"/>
      <c r="CJA119" s="183"/>
      <c r="CJB119" s="183"/>
      <c r="CJC119" s="183"/>
      <c r="CJD119" s="183"/>
      <c r="CJE119" s="183"/>
      <c r="CJF119" s="183"/>
      <c r="CJG119" s="183"/>
      <c r="CJH119" s="183"/>
      <c r="CJI119" s="183"/>
      <c r="CJJ119" s="183"/>
      <c r="CJK119" s="183"/>
      <c r="CJL119" s="183"/>
      <c r="CJM119" s="183"/>
      <c r="CJN119" s="183"/>
      <c r="CJO119" s="183"/>
      <c r="CJP119" s="183"/>
      <c r="CJQ119" s="183"/>
      <c r="CJR119" s="183"/>
      <c r="CJS119" s="183"/>
      <c r="CJT119" s="183"/>
      <c r="CJU119" s="183"/>
      <c r="CJV119" s="183"/>
      <c r="CJW119" s="183"/>
      <c r="CJX119" s="183"/>
      <c r="CJY119" s="183"/>
      <c r="CJZ119" s="183"/>
      <c r="CKA119" s="183"/>
      <c r="CKB119" s="183"/>
      <c r="CKC119" s="183"/>
      <c r="CKD119" s="183"/>
      <c r="CKE119" s="183"/>
      <c r="CKF119" s="183"/>
      <c r="CKG119" s="183"/>
      <c r="CKH119" s="183"/>
      <c r="CKI119" s="183"/>
      <c r="CKJ119" s="183"/>
      <c r="CKK119" s="183"/>
      <c r="CKL119" s="183"/>
      <c r="CKM119" s="183"/>
      <c r="CKN119" s="183"/>
      <c r="CKO119" s="183"/>
      <c r="CKP119" s="183"/>
      <c r="CKQ119" s="183"/>
      <c r="CKR119" s="183"/>
      <c r="CKS119" s="183"/>
      <c r="CKT119" s="183"/>
      <c r="CKU119" s="183"/>
      <c r="CKV119" s="183"/>
      <c r="CKW119" s="183"/>
      <c r="CKX119" s="183"/>
      <c r="CKY119" s="183"/>
      <c r="CKZ119" s="183"/>
      <c r="CLA119" s="183"/>
      <c r="CLB119" s="183"/>
      <c r="CLC119" s="183"/>
      <c r="CLD119" s="183"/>
      <c r="CLE119" s="183"/>
      <c r="CLF119" s="183"/>
      <c r="CLG119" s="183"/>
      <c r="CLH119" s="183"/>
      <c r="CLI119" s="183"/>
      <c r="CLJ119" s="183"/>
      <c r="CLK119" s="183"/>
      <c r="CLL119" s="183"/>
      <c r="CLM119" s="183"/>
      <c r="CLN119" s="183"/>
      <c r="CLO119" s="183"/>
      <c r="CLP119" s="183"/>
      <c r="CLQ119" s="183"/>
      <c r="CLR119" s="183"/>
      <c r="CLS119" s="183"/>
      <c r="CLT119" s="183"/>
      <c r="CLU119" s="183"/>
      <c r="CLV119" s="183"/>
      <c r="CLW119" s="183"/>
      <c r="CLX119" s="183"/>
      <c r="CLY119" s="183"/>
      <c r="CLZ119" s="183"/>
      <c r="CMA119" s="183"/>
      <c r="CMB119" s="183"/>
      <c r="CMC119" s="183"/>
      <c r="CMD119" s="183"/>
      <c r="CME119" s="183"/>
      <c r="CMF119" s="183"/>
      <c r="CMG119" s="183"/>
      <c r="CMH119" s="183"/>
      <c r="CMI119" s="183"/>
      <c r="CMJ119" s="183"/>
      <c r="CMK119" s="183"/>
      <c r="CML119" s="183"/>
      <c r="CMM119" s="183"/>
      <c r="CMN119" s="183"/>
      <c r="CMO119" s="183"/>
      <c r="CMP119" s="183"/>
      <c r="CMQ119" s="183"/>
      <c r="CMR119" s="183"/>
      <c r="CMS119" s="183"/>
      <c r="CMT119" s="183"/>
      <c r="CMU119" s="183"/>
      <c r="CMV119" s="183"/>
      <c r="CMW119" s="183"/>
      <c r="CMX119" s="183"/>
      <c r="CMY119" s="183"/>
      <c r="CMZ119" s="183"/>
      <c r="CNA119" s="183"/>
      <c r="CNB119" s="183"/>
      <c r="CNC119" s="183"/>
      <c r="CND119" s="183"/>
      <c r="CNE119" s="183"/>
      <c r="CNF119" s="183"/>
      <c r="CNG119" s="183"/>
      <c r="CNH119" s="183"/>
      <c r="CNI119" s="183"/>
      <c r="CNJ119" s="183"/>
      <c r="CNK119" s="183"/>
      <c r="CNL119" s="183"/>
      <c r="CNM119" s="183"/>
      <c r="CNN119" s="183"/>
      <c r="CNO119" s="183"/>
      <c r="CNP119" s="183"/>
      <c r="CNQ119" s="183"/>
      <c r="CNR119" s="183"/>
      <c r="CNS119" s="183"/>
      <c r="CNT119" s="183"/>
      <c r="CNU119" s="183"/>
      <c r="CNV119" s="183"/>
      <c r="CNW119" s="183"/>
      <c r="CNX119" s="183"/>
      <c r="CNY119" s="183"/>
      <c r="CNZ119" s="183"/>
      <c r="COA119" s="183"/>
      <c r="COB119" s="183"/>
      <c r="COC119" s="183"/>
      <c r="COD119" s="183"/>
      <c r="COE119" s="183"/>
      <c r="COF119" s="183"/>
      <c r="COG119" s="183"/>
      <c r="COH119" s="183"/>
      <c r="COI119" s="183"/>
      <c r="COJ119" s="183"/>
      <c r="COK119" s="183"/>
      <c r="COL119" s="183"/>
      <c r="COM119" s="183"/>
      <c r="CON119" s="183"/>
      <c r="COO119" s="183"/>
      <c r="COP119" s="183"/>
      <c r="COQ119" s="183"/>
      <c r="COR119" s="183"/>
      <c r="COS119" s="183"/>
      <c r="COT119" s="183"/>
      <c r="COU119" s="183"/>
      <c r="COV119" s="183"/>
      <c r="COW119" s="183"/>
      <c r="COX119" s="183"/>
    </row>
    <row r="120" spans="1:2442" s="296" customFormat="1" ht="18.95" customHeight="1">
      <c r="A120" s="284"/>
      <c r="B120" s="313"/>
      <c r="C120" s="286"/>
      <c r="D120" s="284"/>
      <c r="E120" s="287"/>
      <c r="F120" s="288"/>
      <c r="G120" s="288"/>
      <c r="H120" s="312"/>
      <c r="I120" s="291"/>
      <c r="K120" s="301"/>
      <c r="L120" s="301"/>
      <c r="M120" s="301"/>
      <c r="N120" s="275"/>
      <c r="O120" s="267"/>
      <c r="P120" s="268"/>
      <c r="Q120" s="269"/>
      <c r="R120" s="269"/>
      <c r="S120" s="267"/>
      <c r="T120" s="183"/>
      <c r="U120" s="183"/>
      <c r="V120" s="183"/>
      <c r="W120" s="183"/>
      <c r="X120" s="183"/>
      <c r="Y120" s="183"/>
      <c r="Z120" s="183"/>
      <c r="AA120" s="183"/>
      <c r="AB120" s="183"/>
      <c r="AC120" s="183"/>
      <c r="AD120" s="183"/>
      <c r="AE120" s="183"/>
      <c r="AF120" s="183"/>
      <c r="AG120" s="183"/>
      <c r="AH120" s="183"/>
      <c r="AI120" s="183"/>
      <c r="AJ120" s="183"/>
      <c r="AK120" s="183"/>
      <c r="AL120" s="183"/>
      <c r="AM120" s="183"/>
      <c r="AN120" s="183"/>
      <c r="AO120" s="183"/>
      <c r="AP120" s="183"/>
      <c r="AQ120" s="183"/>
      <c r="AR120" s="183"/>
      <c r="AS120" s="183"/>
      <c r="AT120" s="183"/>
      <c r="AU120" s="183"/>
      <c r="AV120" s="183"/>
      <c r="AW120" s="183"/>
      <c r="AX120" s="183"/>
      <c r="AY120" s="183"/>
      <c r="AZ120" s="183"/>
      <c r="BA120" s="183"/>
      <c r="BB120" s="183"/>
      <c r="BC120" s="183"/>
      <c r="BD120" s="183"/>
      <c r="BE120" s="183"/>
      <c r="BF120" s="183"/>
      <c r="BG120" s="183"/>
      <c r="BH120" s="183"/>
      <c r="BI120" s="183"/>
      <c r="BJ120" s="183"/>
      <c r="BK120" s="183"/>
      <c r="BL120" s="183"/>
      <c r="BM120" s="183"/>
      <c r="BN120" s="183"/>
      <c r="BO120" s="183"/>
      <c r="BP120" s="183"/>
      <c r="BQ120" s="183"/>
      <c r="BR120" s="183"/>
      <c r="BS120" s="183"/>
      <c r="BT120" s="183"/>
      <c r="BU120" s="183"/>
      <c r="BV120" s="183"/>
      <c r="BW120" s="183"/>
      <c r="BX120" s="183"/>
      <c r="BY120" s="183"/>
      <c r="BZ120" s="183"/>
      <c r="CA120" s="183"/>
      <c r="CB120" s="183"/>
      <c r="CC120" s="183"/>
      <c r="CD120" s="183"/>
      <c r="CE120" s="183"/>
      <c r="CF120" s="183"/>
      <c r="CG120" s="183"/>
      <c r="CH120" s="183"/>
      <c r="CI120" s="183"/>
      <c r="CJ120" s="183"/>
      <c r="CK120" s="183"/>
      <c r="CL120" s="183"/>
      <c r="CM120" s="183"/>
      <c r="CN120" s="183"/>
      <c r="CO120" s="183"/>
      <c r="CP120" s="183"/>
      <c r="CQ120" s="183"/>
      <c r="CR120" s="183"/>
      <c r="CS120" s="183"/>
      <c r="CT120" s="183"/>
      <c r="CU120" s="183"/>
      <c r="CV120" s="183"/>
      <c r="CW120" s="183"/>
      <c r="CX120" s="183"/>
      <c r="CY120" s="183"/>
      <c r="CZ120" s="183"/>
      <c r="DA120" s="183"/>
      <c r="DB120" s="183"/>
      <c r="DC120" s="183"/>
      <c r="DD120" s="183"/>
      <c r="DE120" s="183"/>
      <c r="DF120" s="183"/>
      <c r="DG120" s="183"/>
      <c r="DH120" s="183"/>
      <c r="DI120" s="183"/>
      <c r="DJ120" s="183"/>
      <c r="DK120" s="183"/>
      <c r="DL120" s="183"/>
      <c r="DM120" s="183"/>
      <c r="DN120" s="183"/>
      <c r="DO120" s="183"/>
      <c r="DP120" s="183"/>
      <c r="DQ120" s="183"/>
      <c r="DR120" s="183"/>
      <c r="DS120" s="183"/>
      <c r="DT120" s="183"/>
      <c r="DU120" s="183"/>
      <c r="DV120" s="183"/>
      <c r="DW120" s="183"/>
      <c r="DX120" s="183"/>
      <c r="DY120" s="183"/>
      <c r="DZ120" s="183"/>
      <c r="EA120" s="183"/>
      <c r="EB120" s="183"/>
      <c r="EC120" s="183"/>
      <c r="ED120" s="183"/>
      <c r="EE120" s="183"/>
      <c r="EF120" s="183"/>
      <c r="EG120" s="183"/>
      <c r="EH120" s="183"/>
      <c r="EI120" s="183"/>
      <c r="EJ120" s="183"/>
      <c r="EK120" s="183"/>
      <c r="EL120" s="183"/>
      <c r="EM120" s="183"/>
      <c r="EN120" s="183"/>
      <c r="EO120" s="183"/>
      <c r="EP120" s="183"/>
      <c r="EQ120" s="183"/>
      <c r="ER120" s="183"/>
      <c r="ES120" s="183"/>
      <c r="ET120" s="183"/>
      <c r="EU120" s="183"/>
      <c r="EV120" s="183"/>
      <c r="EW120" s="183"/>
      <c r="EX120" s="183"/>
      <c r="EY120" s="183"/>
      <c r="EZ120" s="183"/>
      <c r="FA120" s="183"/>
      <c r="FB120" s="183"/>
      <c r="FC120" s="183"/>
      <c r="FD120" s="183"/>
      <c r="FE120" s="183"/>
      <c r="FF120" s="183"/>
      <c r="FG120" s="183"/>
      <c r="FH120" s="183"/>
      <c r="FI120" s="183"/>
      <c r="FJ120" s="183"/>
      <c r="FK120" s="183"/>
      <c r="FL120" s="183"/>
      <c r="FM120" s="183"/>
      <c r="FN120" s="183"/>
      <c r="FO120" s="183"/>
      <c r="FP120" s="183"/>
      <c r="FQ120" s="183"/>
      <c r="FR120" s="183"/>
      <c r="FS120" s="183"/>
      <c r="FT120" s="183"/>
      <c r="FU120" s="183"/>
      <c r="FV120" s="183"/>
      <c r="FW120" s="183"/>
      <c r="FX120" s="183"/>
      <c r="FY120" s="183"/>
      <c r="FZ120" s="183"/>
      <c r="GA120" s="183"/>
      <c r="GB120" s="183"/>
      <c r="GC120" s="183"/>
      <c r="GD120" s="183"/>
      <c r="GE120" s="183"/>
      <c r="GF120" s="183"/>
      <c r="GG120" s="183"/>
      <c r="GH120" s="183"/>
      <c r="GI120" s="183"/>
      <c r="GJ120" s="183"/>
      <c r="GK120" s="183"/>
      <c r="GL120" s="183"/>
      <c r="GM120" s="183"/>
      <c r="GN120" s="183"/>
      <c r="GO120" s="183"/>
      <c r="GP120" s="183"/>
      <c r="GQ120" s="183"/>
      <c r="GR120" s="183"/>
      <c r="GS120" s="183"/>
      <c r="GT120" s="183"/>
      <c r="GU120" s="183"/>
      <c r="GV120" s="183"/>
      <c r="GW120" s="183"/>
      <c r="GX120" s="183"/>
      <c r="GY120" s="183"/>
      <c r="GZ120" s="183"/>
      <c r="HA120" s="183"/>
      <c r="HB120" s="183"/>
      <c r="HC120" s="183"/>
      <c r="HD120" s="183"/>
      <c r="HE120" s="183"/>
      <c r="HF120" s="183"/>
      <c r="HG120" s="183"/>
      <c r="HH120" s="183"/>
      <c r="HI120" s="183"/>
      <c r="HJ120" s="183"/>
      <c r="HK120" s="183"/>
      <c r="HL120" s="183"/>
      <c r="HM120" s="183"/>
      <c r="HN120" s="183"/>
      <c r="HO120" s="183"/>
      <c r="HP120" s="183"/>
      <c r="HQ120" s="183"/>
      <c r="HR120" s="183"/>
      <c r="HS120" s="183"/>
      <c r="HT120" s="183"/>
      <c r="HU120" s="183"/>
      <c r="HV120" s="183"/>
      <c r="HW120" s="183"/>
      <c r="HX120" s="183"/>
      <c r="HY120" s="183"/>
      <c r="HZ120" s="183"/>
      <c r="IA120" s="183"/>
      <c r="IB120" s="183"/>
      <c r="IC120" s="183"/>
      <c r="ID120" s="183"/>
      <c r="IE120" s="183"/>
      <c r="IF120" s="183"/>
      <c r="IG120" s="183"/>
      <c r="IH120" s="183"/>
      <c r="II120" s="183"/>
      <c r="IJ120" s="183"/>
      <c r="IK120" s="183"/>
      <c r="IL120" s="183"/>
      <c r="IM120" s="183"/>
      <c r="IN120" s="183"/>
      <c r="IO120" s="183"/>
      <c r="IP120" s="183"/>
      <c r="IQ120" s="183"/>
      <c r="IR120" s="183"/>
      <c r="IS120" s="183"/>
      <c r="IT120" s="183"/>
      <c r="IU120" s="183"/>
      <c r="IV120" s="183"/>
      <c r="IW120" s="183"/>
      <c r="IX120" s="183"/>
      <c r="IY120" s="183"/>
      <c r="IZ120" s="183"/>
      <c r="JA120" s="183"/>
      <c r="JB120" s="183"/>
      <c r="JC120" s="183"/>
      <c r="JD120" s="183"/>
      <c r="JE120" s="183"/>
      <c r="JF120" s="183"/>
      <c r="JG120" s="183"/>
      <c r="JH120" s="183"/>
      <c r="JI120" s="183"/>
      <c r="JJ120" s="183"/>
      <c r="JK120" s="183"/>
      <c r="JL120" s="183"/>
      <c r="JM120" s="183"/>
      <c r="JN120" s="183"/>
      <c r="JO120" s="183"/>
      <c r="JP120" s="183"/>
      <c r="JQ120" s="183"/>
      <c r="JR120" s="183"/>
      <c r="JS120" s="183"/>
      <c r="JT120" s="183"/>
      <c r="JU120" s="183"/>
      <c r="JV120" s="183"/>
      <c r="JW120" s="183"/>
      <c r="JX120" s="183"/>
      <c r="JY120" s="183"/>
      <c r="JZ120" s="183"/>
      <c r="KA120" s="183"/>
      <c r="KB120" s="183"/>
      <c r="KC120" s="183"/>
      <c r="KD120" s="183"/>
      <c r="KE120" s="183"/>
      <c r="KF120" s="183"/>
      <c r="KG120" s="183"/>
      <c r="KH120" s="183"/>
      <c r="KI120" s="183"/>
      <c r="KJ120" s="183"/>
      <c r="KK120" s="183"/>
      <c r="KL120" s="183"/>
      <c r="KM120" s="183"/>
      <c r="KN120" s="183"/>
      <c r="KO120" s="183"/>
      <c r="KP120" s="183"/>
      <c r="KQ120" s="183"/>
      <c r="KR120" s="183"/>
      <c r="KS120" s="183"/>
      <c r="KT120" s="183"/>
      <c r="KU120" s="183"/>
      <c r="KV120" s="183"/>
      <c r="KW120" s="183"/>
      <c r="KX120" s="183"/>
      <c r="KY120" s="183"/>
      <c r="KZ120" s="183"/>
      <c r="LA120" s="183"/>
      <c r="LB120" s="183"/>
      <c r="LC120" s="183"/>
      <c r="LD120" s="183"/>
      <c r="LE120" s="183"/>
      <c r="LF120" s="183"/>
      <c r="LG120" s="183"/>
      <c r="LH120" s="183"/>
      <c r="LI120" s="183"/>
      <c r="LJ120" s="183"/>
      <c r="LK120" s="183"/>
      <c r="LL120" s="183"/>
      <c r="LM120" s="183"/>
      <c r="LN120" s="183"/>
      <c r="LO120" s="183"/>
      <c r="LP120" s="183"/>
      <c r="LQ120" s="183"/>
      <c r="LR120" s="183"/>
      <c r="LS120" s="183"/>
      <c r="LT120" s="183"/>
      <c r="LU120" s="183"/>
      <c r="LV120" s="183"/>
      <c r="LW120" s="183"/>
      <c r="LX120" s="183"/>
      <c r="LY120" s="183"/>
      <c r="LZ120" s="183"/>
      <c r="MA120" s="183"/>
      <c r="MB120" s="183"/>
      <c r="MC120" s="183"/>
      <c r="MD120" s="183"/>
      <c r="ME120" s="183"/>
      <c r="MF120" s="183"/>
      <c r="MG120" s="183"/>
      <c r="MH120" s="183"/>
      <c r="MI120" s="183"/>
      <c r="MJ120" s="183"/>
      <c r="MK120" s="183"/>
      <c r="ML120" s="183"/>
      <c r="MM120" s="183"/>
      <c r="MN120" s="183"/>
      <c r="MO120" s="183"/>
      <c r="MP120" s="183"/>
      <c r="MQ120" s="183"/>
      <c r="MR120" s="183"/>
      <c r="MS120" s="183"/>
      <c r="MT120" s="183"/>
      <c r="MU120" s="183"/>
      <c r="MV120" s="183"/>
      <c r="MW120" s="183"/>
      <c r="MX120" s="183"/>
      <c r="MY120" s="183"/>
      <c r="MZ120" s="183"/>
      <c r="NA120" s="183"/>
      <c r="NB120" s="183"/>
      <c r="NC120" s="183"/>
      <c r="ND120" s="183"/>
      <c r="NE120" s="183"/>
      <c r="NF120" s="183"/>
      <c r="NG120" s="183"/>
      <c r="NH120" s="183"/>
      <c r="NI120" s="183"/>
      <c r="NJ120" s="183"/>
      <c r="NK120" s="183"/>
      <c r="NL120" s="183"/>
      <c r="NM120" s="183"/>
      <c r="NN120" s="183"/>
      <c r="NO120" s="183"/>
      <c r="NP120" s="183"/>
      <c r="NQ120" s="183"/>
      <c r="NR120" s="183"/>
      <c r="NS120" s="183"/>
      <c r="NT120" s="183"/>
      <c r="NU120" s="183"/>
      <c r="NV120" s="183"/>
      <c r="NW120" s="183"/>
      <c r="NX120" s="183"/>
      <c r="NY120" s="183"/>
      <c r="NZ120" s="183"/>
      <c r="OA120" s="183"/>
      <c r="OB120" s="183"/>
      <c r="OC120" s="183"/>
      <c r="OD120" s="183"/>
      <c r="OE120" s="183"/>
      <c r="OF120" s="183"/>
      <c r="OG120" s="183"/>
      <c r="OH120" s="183"/>
      <c r="OI120" s="183"/>
      <c r="OJ120" s="183"/>
      <c r="OK120" s="183"/>
      <c r="OL120" s="183"/>
      <c r="OM120" s="183"/>
      <c r="ON120" s="183"/>
      <c r="OO120" s="183"/>
      <c r="OP120" s="183"/>
      <c r="OQ120" s="183"/>
      <c r="OR120" s="183"/>
      <c r="OS120" s="183"/>
      <c r="OT120" s="183"/>
      <c r="OU120" s="183"/>
      <c r="OV120" s="183"/>
      <c r="OW120" s="183"/>
      <c r="OX120" s="183"/>
      <c r="OY120" s="183"/>
      <c r="OZ120" s="183"/>
      <c r="PA120" s="183"/>
      <c r="PB120" s="183"/>
      <c r="PC120" s="183"/>
      <c r="PD120" s="183"/>
      <c r="PE120" s="183"/>
      <c r="PF120" s="183"/>
      <c r="PG120" s="183"/>
      <c r="PH120" s="183"/>
      <c r="PI120" s="183"/>
      <c r="PJ120" s="183"/>
      <c r="PK120" s="183"/>
      <c r="PL120" s="183"/>
      <c r="PM120" s="183"/>
      <c r="PN120" s="183"/>
      <c r="PO120" s="183"/>
      <c r="PP120" s="183"/>
      <c r="PQ120" s="183"/>
      <c r="PR120" s="183"/>
      <c r="PS120" s="183"/>
      <c r="PT120" s="183"/>
      <c r="PU120" s="183"/>
      <c r="PV120" s="183"/>
      <c r="PW120" s="183"/>
      <c r="PX120" s="183"/>
      <c r="PY120" s="183"/>
      <c r="PZ120" s="183"/>
      <c r="QA120" s="183"/>
      <c r="QB120" s="183"/>
      <c r="QC120" s="183"/>
      <c r="QD120" s="183"/>
      <c r="QE120" s="183"/>
      <c r="QF120" s="183"/>
      <c r="QG120" s="183"/>
      <c r="QH120" s="183"/>
      <c r="QI120" s="183"/>
      <c r="QJ120" s="183"/>
      <c r="QK120" s="183"/>
      <c r="QL120" s="183"/>
      <c r="QM120" s="183"/>
      <c r="QN120" s="183"/>
      <c r="QO120" s="183"/>
      <c r="QP120" s="183"/>
      <c r="QQ120" s="183"/>
      <c r="QR120" s="183"/>
      <c r="QS120" s="183"/>
      <c r="QT120" s="183"/>
      <c r="QU120" s="183"/>
      <c r="QV120" s="183"/>
      <c r="QW120" s="183"/>
      <c r="QX120" s="183"/>
      <c r="QY120" s="183"/>
      <c r="QZ120" s="183"/>
      <c r="RA120" s="183"/>
      <c r="RB120" s="183"/>
      <c r="RC120" s="183"/>
      <c r="RD120" s="183"/>
      <c r="RE120" s="183"/>
      <c r="RF120" s="183"/>
      <c r="RG120" s="183"/>
      <c r="RH120" s="183"/>
      <c r="RI120" s="183"/>
      <c r="RJ120" s="183"/>
      <c r="RK120" s="183"/>
      <c r="RL120" s="183"/>
      <c r="RM120" s="183"/>
      <c r="RN120" s="183"/>
      <c r="RO120" s="183"/>
      <c r="RP120" s="183"/>
      <c r="RQ120" s="183"/>
      <c r="RR120" s="183"/>
      <c r="RS120" s="183"/>
      <c r="RT120" s="183"/>
      <c r="RU120" s="183"/>
      <c r="RV120" s="183"/>
      <c r="RW120" s="183"/>
      <c r="RX120" s="183"/>
      <c r="RY120" s="183"/>
      <c r="RZ120" s="183"/>
      <c r="SA120" s="183"/>
      <c r="SB120" s="183"/>
      <c r="SC120" s="183"/>
      <c r="SD120" s="183"/>
      <c r="SE120" s="183"/>
      <c r="SF120" s="183"/>
      <c r="SG120" s="183"/>
      <c r="SH120" s="183"/>
      <c r="SI120" s="183"/>
      <c r="SJ120" s="183"/>
      <c r="SK120" s="183"/>
      <c r="SL120" s="183"/>
      <c r="SM120" s="183"/>
      <c r="SN120" s="183"/>
      <c r="SO120" s="183"/>
      <c r="SP120" s="183"/>
      <c r="SQ120" s="183"/>
      <c r="SR120" s="183"/>
      <c r="SS120" s="183"/>
      <c r="ST120" s="183"/>
      <c r="SU120" s="183"/>
      <c r="SV120" s="183"/>
      <c r="SW120" s="183"/>
      <c r="SX120" s="183"/>
      <c r="SY120" s="183"/>
      <c r="SZ120" s="183"/>
      <c r="TA120" s="183"/>
      <c r="TB120" s="183"/>
      <c r="TC120" s="183"/>
      <c r="TD120" s="183"/>
      <c r="TE120" s="183"/>
      <c r="TF120" s="183"/>
      <c r="TG120" s="183"/>
      <c r="TH120" s="183"/>
      <c r="TI120" s="183"/>
      <c r="TJ120" s="183"/>
      <c r="TK120" s="183"/>
      <c r="TL120" s="183"/>
      <c r="TM120" s="183"/>
      <c r="TN120" s="183"/>
      <c r="TO120" s="183"/>
      <c r="TP120" s="183"/>
      <c r="TQ120" s="183"/>
      <c r="TR120" s="183"/>
      <c r="TS120" s="183"/>
      <c r="TT120" s="183"/>
      <c r="TU120" s="183"/>
      <c r="TV120" s="183"/>
      <c r="TW120" s="183"/>
      <c r="TX120" s="183"/>
      <c r="TY120" s="183"/>
      <c r="TZ120" s="183"/>
      <c r="UA120" s="183"/>
      <c r="UB120" s="183"/>
      <c r="UC120" s="183"/>
      <c r="UD120" s="183"/>
      <c r="UE120" s="183"/>
      <c r="UF120" s="183"/>
      <c r="UG120" s="183"/>
      <c r="UH120" s="183"/>
      <c r="UI120" s="183"/>
      <c r="UJ120" s="183"/>
      <c r="UK120" s="183"/>
      <c r="UL120" s="183"/>
      <c r="UM120" s="183"/>
      <c r="UN120" s="183"/>
      <c r="UO120" s="183"/>
      <c r="UP120" s="183"/>
      <c r="UQ120" s="183"/>
      <c r="UR120" s="183"/>
      <c r="US120" s="183"/>
      <c r="UT120" s="183"/>
      <c r="UU120" s="183"/>
      <c r="UV120" s="183"/>
      <c r="UW120" s="183"/>
      <c r="UX120" s="183"/>
      <c r="UY120" s="183"/>
      <c r="UZ120" s="183"/>
      <c r="VA120" s="183"/>
      <c r="VB120" s="183"/>
      <c r="VC120" s="183"/>
      <c r="VD120" s="183"/>
      <c r="VE120" s="183"/>
      <c r="VF120" s="183"/>
      <c r="VG120" s="183"/>
      <c r="VH120" s="183"/>
      <c r="VI120" s="183"/>
      <c r="VJ120" s="183"/>
      <c r="VK120" s="183"/>
      <c r="VL120" s="183"/>
      <c r="VM120" s="183"/>
      <c r="VN120" s="183"/>
      <c r="VO120" s="183"/>
      <c r="VP120" s="183"/>
      <c r="VQ120" s="183"/>
      <c r="VR120" s="183"/>
      <c r="VS120" s="183"/>
      <c r="VT120" s="183"/>
      <c r="VU120" s="183"/>
      <c r="VV120" s="183"/>
      <c r="VW120" s="183"/>
      <c r="VX120" s="183"/>
      <c r="VY120" s="183"/>
      <c r="VZ120" s="183"/>
      <c r="WA120" s="183"/>
      <c r="WB120" s="183"/>
      <c r="WC120" s="183"/>
      <c r="WD120" s="183"/>
      <c r="WE120" s="183"/>
      <c r="WF120" s="183"/>
      <c r="WG120" s="183"/>
      <c r="WH120" s="183"/>
      <c r="WI120" s="183"/>
      <c r="WJ120" s="183"/>
      <c r="WK120" s="183"/>
      <c r="WL120" s="183"/>
      <c r="WM120" s="183"/>
      <c r="WN120" s="183"/>
      <c r="WO120" s="183"/>
      <c r="WP120" s="183"/>
      <c r="WQ120" s="183"/>
      <c r="WR120" s="183"/>
      <c r="WS120" s="183"/>
      <c r="WT120" s="183"/>
      <c r="WU120" s="183"/>
      <c r="WV120" s="183"/>
      <c r="WW120" s="183"/>
      <c r="WX120" s="183"/>
      <c r="WY120" s="183"/>
      <c r="WZ120" s="183"/>
      <c r="XA120" s="183"/>
      <c r="XB120" s="183"/>
      <c r="XC120" s="183"/>
      <c r="XD120" s="183"/>
      <c r="XE120" s="183"/>
      <c r="XF120" s="183"/>
      <c r="XG120" s="183"/>
      <c r="XH120" s="183"/>
      <c r="XI120" s="183"/>
      <c r="XJ120" s="183"/>
      <c r="XK120" s="183"/>
      <c r="XL120" s="183"/>
      <c r="XM120" s="183"/>
      <c r="XN120" s="183"/>
      <c r="XO120" s="183"/>
      <c r="XP120" s="183"/>
      <c r="XQ120" s="183"/>
      <c r="XR120" s="183"/>
      <c r="XS120" s="183"/>
      <c r="XT120" s="183"/>
      <c r="XU120" s="183"/>
      <c r="XV120" s="183"/>
      <c r="XW120" s="183"/>
      <c r="XX120" s="183"/>
      <c r="XY120" s="183"/>
      <c r="XZ120" s="183"/>
      <c r="YA120" s="183"/>
      <c r="YB120" s="183"/>
      <c r="YC120" s="183"/>
      <c r="YD120" s="183"/>
      <c r="YE120" s="183"/>
      <c r="YF120" s="183"/>
      <c r="YG120" s="183"/>
      <c r="YH120" s="183"/>
      <c r="YI120" s="183"/>
      <c r="YJ120" s="183"/>
      <c r="YK120" s="183"/>
      <c r="YL120" s="183"/>
      <c r="YM120" s="183"/>
      <c r="YN120" s="183"/>
      <c r="YO120" s="183"/>
      <c r="YP120" s="183"/>
      <c r="YQ120" s="183"/>
      <c r="YR120" s="183"/>
      <c r="YS120" s="183"/>
      <c r="YT120" s="183"/>
      <c r="YU120" s="183"/>
      <c r="YV120" s="183"/>
      <c r="YW120" s="183"/>
      <c r="YX120" s="183"/>
      <c r="YY120" s="183"/>
      <c r="YZ120" s="183"/>
      <c r="ZA120" s="183"/>
      <c r="ZB120" s="183"/>
      <c r="ZC120" s="183"/>
      <c r="ZD120" s="183"/>
      <c r="ZE120" s="183"/>
      <c r="ZF120" s="183"/>
      <c r="ZG120" s="183"/>
      <c r="ZH120" s="183"/>
      <c r="ZI120" s="183"/>
      <c r="ZJ120" s="183"/>
      <c r="ZK120" s="183"/>
      <c r="ZL120" s="183"/>
      <c r="ZM120" s="183"/>
      <c r="ZN120" s="183"/>
      <c r="ZO120" s="183"/>
      <c r="ZP120" s="183"/>
      <c r="ZQ120" s="183"/>
      <c r="ZR120" s="183"/>
      <c r="ZS120" s="183"/>
      <c r="ZT120" s="183"/>
      <c r="ZU120" s="183"/>
      <c r="ZV120" s="183"/>
      <c r="ZW120" s="183"/>
      <c r="ZX120" s="183"/>
      <c r="ZY120" s="183"/>
      <c r="ZZ120" s="183"/>
      <c r="AAA120" s="183"/>
      <c r="AAB120" s="183"/>
      <c r="AAC120" s="183"/>
      <c r="AAD120" s="183"/>
      <c r="AAE120" s="183"/>
      <c r="AAF120" s="183"/>
      <c r="AAG120" s="183"/>
      <c r="AAH120" s="183"/>
      <c r="AAI120" s="183"/>
      <c r="AAJ120" s="183"/>
      <c r="AAK120" s="183"/>
      <c r="AAL120" s="183"/>
      <c r="AAM120" s="183"/>
      <c r="AAN120" s="183"/>
      <c r="AAO120" s="183"/>
      <c r="AAP120" s="183"/>
      <c r="AAQ120" s="183"/>
      <c r="AAR120" s="183"/>
      <c r="AAS120" s="183"/>
      <c r="AAT120" s="183"/>
      <c r="AAU120" s="183"/>
      <c r="AAV120" s="183"/>
      <c r="AAW120" s="183"/>
      <c r="AAX120" s="183"/>
      <c r="AAY120" s="183"/>
      <c r="AAZ120" s="183"/>
      <c r="ABA120" s="183"/>
      <c r="ABB120" s="183"/>
      <c r="ABC120" s="183"/>
      <c r="ABD120" s="183"/>
      <c r="ABE120" s="183"/>
      <c r="ABF120" s="183"/>
      <c r="ABG120" s="183"/>
      <c r="ABH120" s="183"/>
      <c r="ABI120" s="183"/>
      <c r="ABJ120" s="183"/>
      <c r="ABK120" s="183"/>
      <c r="ABL120" s="183"/>
      <c r="ABM120" s="183"/>
      <c r="ABN120" s="183"/>
      <c r="ABO120" s="183"/>
      <c r="ABP120" s="183"/>
      <c r="ABQ120" s="183"/>
      <c r="ABR120" s="183"/>
      <c r="ABS120" s="183"/>
      <c r="ABT120" s="183"/>
      <c r="ABU120" s="183"/>
      <c r="ABV120" s="183"/>
      <c r="ABW120" s="183"/>
      <c r="ABX120" s="183"/>
      <c r="ABY120" s="183"/>
      <c r="ABZ120" s="183"/>
      <c r="ACA120" s="183"/>
      <c r="ACB120" s="183"/>
      <c r="ACC120" s="183"/>
      <c r="ACD120" s="183"/>
      <c r="ACE120" s="183"/>
      <c r="ACF120" s="183"/>
      <c r="ACG120" s="183"/>
      <c r="ACH120" s="183"/>
      <c r="ACI120" s="183"/>
      <c r="ACJ120" s="183"/>
      <c r="ACK120" s="183"/>
      <c r="ACL120" s="183"/>
      <c r="ACM120" s="183"/>
      <c r="ACN120" s="183"/>
      <c r="ACO120" s="183"/>
      <c r="ACP120" s="183"/>
      <c r="ACQ120" s="183"/>
      <c r="ACR120" s="183"/>
      <c r="ACS120" s="183"/>
      <c r="ACT120" s="183"/>
      <c r="ACU120" s="183"/>
      <c r="ACV120" s="183"/>
      <c r="ACW120" s="183"/>
      <c r="ACX120" s="183"/>
      <c r="ACY120" s="183"/>
      <c r="ACZ120" s="183"/>
      <c r="ADA120" s="183"/>
      <c r="ADB120" s="183"/>
      <c r="ADC120" s="183"/>
      <c r="ADD120" s="183"/>
      <c r="ADE120" s="183"/>
      <c r="ADF120" s="183"/>
      <c r="ADG120" s="183"/>
      <c r="ADH120" s="183"/>
      <c r="ADI120" s="183"/>
      <c r="ADJ120" s="183"/>
      <c r="ADK120" s="183"/>
      <c r="ADL120" s="183"/>
      <c r="ADM120" s="183"/>
      <c r="ADN120" s="183"/>
      <c r="ADO120" s="183"/>
      <c r="ADP120" s="183"/>
      <c r="ADQ120" s="183"/>
      <c r="ADR120" s="183"/>
      <c r="ADS120" s="183"/>
      <c r="ADT120" s="183"/>
      <c r="ADU120" s="183"/>
      <c r="ADV120" s="183"/>
      <c r="ADW120" s="183"/>
      <c r="ADX120" s="183"/>
      <c r="ADY120" s="183"/>
      <c r="ADZ120" s="183"/>
      <c r="AEA120" s="183"/>
      <c r="AEB120" s="183"/>
      <c r="AEC120" s="183"/>
      <c r="AED120" s="183"/>
      <c r="AEE120" s="183"/>
      <c r="AEF120" s="183"/>
      <c r="AEG120" s="183"/>
      <c r="AEH120" s="183"/>
      <c r="AEI120" s="183"/>
      <c r="AEJ120" s="183"/>
      <c r="AEK120" s="183"/>
      <c r="AEL120" s="183"/>
      <c r="AEM120" s="183"/>
      <c r="AEN120" s="183"/>
      <c r="AEO120" s="183"/>
      <c r="AEP120" s="183"/>
      <c r="AEQ120" s="183"/>
      <c r="AER120" s="183"/>
      <c r="AES120" s="183"/>
      <c r="AET120" s="183"/>
      <c r="AEU120" s="183"/>
      <c r="AEV120" s="183"/>
      <c r="AEW120" s="183"/>
      <c r="AEX120" s="183"/>
      <c r="AEY120" s="183"/>
      <c r="AEZ120" s="183"/>
      <c r="AFA120" s="183"/>
      <c r="AFB120" s="183"/>
      <c r="AFC120" s="183"/>
      <c r="AFD120" s="183"/>
      <c r="AFE120" s="183"/>
      <c r="AFF120" s="183"/>
      <c r="AFG120" s="183"/>
      <c r="AFH120" s="183"/>
      <c r="AFI120" s="183"/>
      <c r="AFJ120" s="183"/>
      <c r="AFK120" s="183"/>
      <c r="AFL120" s="183"/>
      <c r="AFM120" s="183"/>
      <c r="AFN120" s="183"/>
      <c r="AFO120" s="183"/>
      <c r="AFP120" s="183"/>
      <c r="AFQ120" s="183"/>
      <c r="AFR120" s="183"/>
      <c r="AFS120" s="183"/>
      <c r="AFT120" s="183"/>
      <c r="AFU120" s="183"/>
      <c r="AFV120" s="183"/>
      <c r="AFW120" s="183"/>
      <c r="AFX120" s="183"/>
      <c r="AFY120" s="183"/>
      <c r="AFZ120" s="183"/>
      <c r="AGA120" s="183"/>
      <c r="AGB120" s="183"/>
      <c r="AGC120" s="183"/>
      <c r="AGD120" s="183"/>
      <c r="AGE120" s="183"/>
      <c r="AGF120" s="183"/>
      <c r="AGG120" s="183"/>
      <c r="AGH120" s="183"/>
      <c r="AGI120" s="183"/>
      <c r="AGJ120" s="183"/>
      <c r="AGK120" s="183"/>
      <c r="AGL120" s="183"/>
      <c r="AGM120" s="183"/>
      <c r="AGN120" s="183"/>
      <c r="AGO120" s="183"/>
      <c r="AGP120" s="183"/>
      <c r="AGQ120" s="183"/>
      <c r="AGR120" s="183"/>
      <c r="AGS120" s="183"/>
      <c r="AGT120" s="183"/>
      <c r="AGU120" s="183"/>
      <c r="AGV120" s="183"/>
      <c r="AGW120" s="183"/>
      <c r="AGX120" s="183"/>
      <c r="AGY120" s="183"/>
      <c r="AGZ120" s="183"/>
      <c r="AHA120" s="183"/>
      <c r="AHB120" s="183"/>
      <c r="AHC120" s="183"/>
      <c r="AHD120" s="183"/>
      <c r="AHE120" s="183"/>
      <c r="AHF120" s="183"/>
      <c r="AHG120" s="183"/>
      <c r="AHH120" s="183"/>
      <c r="AHI120" s="183"/>
      <c r="AHJ120" s="183"/>
      <c r="AHK120" s="183"/>
      <c r="AHL120" s="183"/>
      <c r="AHM120" s="183"/>
      <c r="AHN120" s="183"/>
      <c r="AHO120" s="183"/>
      <c r="AHP120" s="183"/>
      <c r="AHQ120" s="183"/>
      <c r="AHR120" s="183"/>
      <c r="AHS120" s="183"/>
      <c r="AHT120" s="183"/>
      <c r="AHU120" s="183"/>
      <c r="AHV120" s="183"/>
      <c r="AHW120" s="183"/>
      <c r="AHX120" s="183"/>
      <c r="AHY120" s="183"/>
      <c r="AHZ120" s="183"/>
      <c r="AIA120" s="183"/>
      <c r="AIB120" s="183"/>
      <c r="AIC120" s="183"/>
      <c r="AID120" s="183"/>
      <c r="AIE120" s="183"/>
      <c r="AIF120" s="183"/>
      <c r="AIG120" s="183"/>
      <c r="AIH120" s="183"/>
      <c r="AII120" s="183"/>
      <c r="AIJ120" s="183"/>
      <c r="AIK120" s="183"/>
      <c r="AIL120" s="183"/>
      <c r="AIM120" s="183"/>
      <c r="AIN120" s="183"/>
      <c r="AIO120" s="183"/>
      <c r="AIP120" s="183"/>
      <c r="AIQ120" s="183"/>
      <c r="AIR120" s="183"/>
      <c r="AIS120" s="183"/>
      <c r="AIT120" s="183"/>
      <c r="AIU120" s="183"/>
      <c r="AIV120" s="183"/>
      <c r="AIW120" s="183"/>
      <c r="AIX120" s="183"/>
      <c r="AIY120" s="183"/>
      <c r="AIZ120" s="183"/>
      <c r="AJA120" s="183"/>
      <c r="AJB120" s="183"/>
      <c r="AJC120" s="183"/>
      <c r="AJD120" s="183"/>
      <c r="AJE120" s="183"/>
      <c r="AJF120" s="183"/>
      <c r="AJG120" s="183"/>
      <c r="AJH120" s="183"/>
      <c r="AJI120" s="183"/>
      <c r="AJJ120" s="183"/>
      <c r="AJK120" s="183"/>
      <c r="AJL120" s="183"/>
      <c r="AJM120" s="183"/>
      <c r="AJN120" s="183"/>
      <c r="AJO120" s="183"/>
      <c r="AJP120" s="183"/>
      <c r="AJQ120" s="183"/>
      <c r="AJR120" s="183"/>
      <c r="AJS120" s="183"/>
      <c r="AJT120" s="183"/>
      <c r="AJU120" s="183"/>
      <c r="AJV120" s="183"/>
      <c r="AJW120" s="183"/>
      <c r="AJX120" s="183"/>
      <c r="AJY120" s="183"/>
      <c r="AJZ120" s="183"/>
      <c r="AKA120" s="183"/>
      <c r="AKB120" s="183"/>
      <c r="AKC120" s="183"/>
      <c r="AKD120" s="183"/>
      <c r="AKE120" s="183"/>
      <c r="AKF120" s="183"/>
      <c r="AKG120" s="183"/>
      <c r="AKH120" s="183"/>
      <c r="AKI120" s="183"/>
      <c r="AKJ120" s="183"/>
      <c r="AKK120" s="183"/>
      <c r="AKL120" s="183"/>
      <c r="AKM120" s="183"/>
      <c r="AKN120" s="183"/>
      <c r="AKO120" s="183"/>
      <c r="AKP120" s="183"/>
      <c r="AKQ120" s="183"/>
      <c r="AKR120" s="183"/>
      <c r="AKS120" s="183"/>
      <c r="AKT120" s="183"/>
      <c r="AKU120" s="183"/>
      <c r="AKV120" s="183"/>
      <c r="AKW120" s="183"/>
      <c r="AKX120" s="183"/>
      <c r="AKY120" s="183"/>
      <c r="AKZ120" s="183"/>
      <c r="ALA120" s="183"/>
      <c r="ALB120" s="183"/>
      <c r="ALC120" s="183"/>
      <c r="ALD120" s="183"/>
      <c r="ALE120" s="183"/>
      <c r="ALF120" s="183"/>
      <c r="ALG120" s="183"/>
      <c r="ALH120" s="183"/>
      <c r="ALI120" s="183"/>
      <c r="ALJ120" s="183"/>
      <c r="ALK120" s="183"/>
      <c r="ALL120" s="183"/>
      <c r="ALM120" s="183"/>
      <c r="ALN120" s="183"/>
      <c r="ALO120" s="183"/>
      <c r="ALP120" s="183"/>
      <c r="ALQ120" s="183"/>
      <c r="ALR120" s="183"/>
      <c r="ALS120" s="183"/>
      <c r="ALT120" s="183"/>
      <c r="ALU120" s="183"/>
      <c r="ALV120" s="183"/>
      <c r="ALW120" s="183"/>
      <c r="ALX120" s="183"/>
      <c r="ALY120" s="183"/>
      <c r="ALZ120" s="183"/>
      <c r="AMA120" s="183"/>
      <c r="AMB120" s="183"/>
      <c r="AMC120" s="183"/>
      <c r="AMD120" s="183"/>
      <c r="AME120" s="183"/>
      <c r="AMF120" s="183"/>
      <c r="AMG120" s="183"/>
      <c r="AMH120" s="183"/>
      <c r="AMI120" s="183"/>
      <c r="AMJ120" s="183"/>
      <c r="AMK120" s="183"/>
      <c r="AML120" s="183"/>
      <c r="AMM120" s="183"/>
      <c r="AMN120" s="183"/>
      <c r="AMO120" s="183"/>
      <c r="AMP120" s="183"/>
      <c r="AMQ120" s="183"/>
      <c r="AMR120" s="183"/>
      <c r="AMS120" s="183"/>
      <c r="AMT120" s="183"/>
      <c r="AMU120" s="183"/>
      <c r="AMV120" s="183"/>
      <c r="AMW120" s="183"/>
      <c r="AMX120" s="183"/>
      <c r="AMY120" s="183"/>
      <c r="AMZ120" s="183"/>
      <c r="ANA120" s="183"/>
      <c r="ANB120" s="183"/>
      <c r="ANC120" s="183"/>
      <c r="AND120" s="183"/>
      <c r="ANE120" s="183"/>
      <c r="ANF120" s="183"/>
      <c r="ANG120" s="183"/>
      <c r="ANH120" s="183"/>
      <c r="ANI120" s="183"/>
      <c r="ANJ120" s="183"/>
      <c r="ANK120" s="183"/>
      <c r="ANL120" s="183"/>
      <c r="ANM120" s="183"/>
      <c r="ANN120" s="183"/>
      <c r="ANO120" s="183"/>
      <c r="ANP120" s="183"/>
      <c r="ANQ120" s="183"/>
      <c r="ANR120" s="183"/>
      <c r="ANS120" s="183"/>
      <c r="ANT120" s="183"/>
      <c r="ANU120" s="183"/>
      <c r="ANV120" s="183"/>
      <c r="ANW120" s="183"/>
      <c r="ANX120" s="183"/>
      <c r="ANY120" s="183"/>
      <c r="ANZ120" s="183"/>
      <c r="AOA120" s="183"/>
      <c r="AOB120" s="183"/>
      <c r="AOC120" s="183"/>
      <c r="AOD120" s="183"/>
      <c r="AOE120" s="183"/>
      <c r="AOF120" s="183"/>
      <c r="AOG120" s="183"/>
      <c r="AOH120" s="183"/>
      <c r="AOI120" s="183"/>
      <c r="AOJ120" s="183"/>
      <c r="AOK120" s="183"/>
      <c r="AOL120" s="183"/>
      <c r="AOM120" s="183"/>
      <c r="AON120" s="183"/>
      <c r="AOO120" s="183"/>
      <c r="AOP120" s="183"/>
      <c r="AOQ120" s="183"/>
      <c r="AOR120" s="183"/>
      <c r="AOS120" s="183"/>
      <c r="AOT120" s="183"/>
      <c r="AOU120" s="183"/>
      <c r="AOV120" s="183"/>
      <c r="AOW120" s="183"/>
      <c r="AOX120" s="183"/>
      <c r="AOY120" s="183"/>
      <c r="AOZ120" s="183"/>
      <c r="APA120" s="183"/>
      <c r="APB120" s="183"/>
      <c r="APC120" s="183"/>
      <c r="APD120" s="183"/>
      <c r="APE120" s="183"/>
      <c r="APF120" s="183"/>
      <c r="APG120" s="183"/>
      <c r="APH120" s="183"/>
      <c r="API120" s="183"/>
      <c r="APJ120" s="183"/>
      <c r="APK120" s="183"/>
      <c r="APL120" s="183"/>
      <c r="APM120" s="183"/>
      <c r="APN120" s="183"/>
      <c r="APO120" s="183"/>
      <c r="APP120" s="183"/>
      <c r="APQ120" s="183"/>
      <c r="APR120" s="183"/>
      <c r="APS120" s="183"/>
      <c r="APT120" s="183"/>
      <c r="APU120" s="183"/>
      <c r="APV120" s="183"/>
      <c r="APW120" s="183"/>
      <c r="APX120" s="183"/>
      <c r="APY120" s="183"/>
      <c r="APZ120" s="183"/>
      <c r="AQA120" s="183"/>
      <c r="AQB120" s="183"/>
      <c r="AQC120" s="183"/>
      <c r="AQD120" s="183"/>
      <c r="AQE120" s="183"/>
      <c r="AQF120" s="183"/>
      <c r="AQG120" s="183"/>
      <c r="AQH120" s="183"/>
      <c r="AQI120" s="183"/>
      <c r="AQJ120" s="183"/>
      <c r="AQK120" s="183"/>
      <c r="AQL120" s="183"/>
      <c r="AQM120" s="183"/>
      <c r="AQN120" s="183"/>
      <c r="AQO120" s="183"/>
      <c r="AQP120" s="183"/>
      <c r="AQQ120" s="183"/>
      <c r="AQR120" s="183"/>
      <c r="AQS120" s="183"/>
      <c r="AQT120" s="183"/>
      <c r="AQU120" s="183"/>
      <c r="AQV120" s="183"/>
      <c r="AQW120" s="183"/>
      <c r="AQX120" s="183"/>
      <c r="AQY120" s="183"/>
      <c r="AQZ120" s="183"/>
      <c r="ARA120" s="183"/>
      <c r="ARB120" s="183"/>
      <c r="ARC120" s="183"/>
      <c r="ARD120" s="183"/>
      <c r="ARE120" s="183"/>
      <c r="ARF120" s="183"/>
      <c r="ARG120" s="183"/>
      <c r="ARH120" s="183"/>
      <c r="ARI120" s="183"/>
      <c r="ARJ120" s="183"/>
      <c r="ARK120" s="183"/>
      <c r="ARL120" s="183"/>
      <c r="ARM120" s="183"/>
      <c r="ARN120" s="183"/>
      <c r="ARO120" s="183"/>
      <c r="ARP120" s="183"/>
      <c r="ARQ120" s="183"/>
      <c r="ARR120" s="183"/>
      <c r="ARS120" s="183"/>
      <c r="ART120" s="183"/>
      <c r="ARU120" s="183"/>
      <c r="ARV120" s="183"/>
      <c r="ARW120" s="183"/>
      <c r="ARX120" s="183"/>
      <c r="ARY120" s="183"/>
      <c r="ARZ120" s="183"/>
      <c r="ASA120" s="183"/>
      <c r="ASB120" s="183"/>
      <c r="ASC120" s="183"/>
      <c r="ASD120" s="183"/>
      <c r="ASE120" s="183"/>
      <c r="ASF120" s="183"/>
      <c r="ASG120" s="183"/>
      <c r="ASH120" s="183"/>
      <c r="ASI120" s="183"/>
      <c r="ASJ120" s="183"/>
      <c r="ASK120" s="183"/>
      <c r="ASL120" s="183"/>
      <c r="ASM120" s="183"/>
      <c r="ASN120" s="183"/>
      <c r="ASO120" s="183"/>
      <c r="ASP120" s="183"/>
      <c r="ASQ120" s="183"/>
      <c r="ASR120" s="183"/>
      <c r="ASS120" s="183"/>
      <c r="AST120" s="183"/>
      <c r="ASU120" s="183"/>
      <c r="ASV120" s="183"/>
      <c r="ASW120" s="183"/>
      <c r="ASX120" s="183"/>
      <c r="ASY120" s="183"/>
      <c r="ASZ120" s="183"/>
      <c r="ATA120" s="183"/>
      <c r="ATB120" s="183"/>
      <c r="ATC120" s="183"/>
      <c r="ATD120" s="183"/>
      <c r="ATE120" s="183"/>
      <c r="ATF120" s="183"/>
      <c r="ATG120" s="183"/>
      <c r="ATH120" s="183"/>
      <c r="ATI120" s="183"/>
      <c r="ATJ120" s="183"/>
      <c r="ATK120" s="183"/>
      <c r="ATL120" s="183"/>
      <c r="ATM120" s="183"/>
      <c r="ATN120" s="183"/>
      <c r="ATO120" s="183"/>
      <c r="ATP120" s="183"/>
      <c r="ATQ120" s="183"/>
      <c r="ATR120" s="183"/>
      <c r="ATS120" s="183"/>
      <c r="ATT120" s="183"/>
      <c r="ATU120" s="183"/>
      <c r="ATV120" s="183"/>
      <c r="ATW120" s="183"/>
      <c r="ATX120" s="183"/>
      <c r="ATY120" s="183"/>
      <c r="ATZ120" s="183"/>
      <c r="AUA120" s="183"/>
      <c r="AUB120" s="183"/>
      <c r="AUC120" s="183"/>
      <c r="AUD120" s="183"/>
      <c r="AUE120" s="183"/>
      <c r="AUF120" s="183"/>
      <c r="AUG120" s="183"/>
      <c r="AUH120" s="183"/>
      <c r="AUI120" s="183"/>
      <c r="AUJ120" s="183"/>
      <c r="AUK120" s="183"/>
      <c r="AUL120" s="183"/>
      <c r="AUM120" s="183"/>
      <c r="AUN120" s="183"/>
      <c r="AUO120" s="183"/>
      <c r="AUP120" s="183"/>
      <c r="AUQ120" s="183"/>
      <c r="AUR120" s="183"/>
      <c r="AUS120" s="183"/>
      <c r="AUT120" s="183"/>
      <c r="AUU120" s="183"/>
      <c r="AUV120" s="183"/>
      <c r="AUW120" s="183"/>
      <c r="AUX120" s="183"/>
      <c r="AUY120" s="183"/>
      <c r="AUZ120" s="183"/>
      <c r="AVA120" s="183"/>
      <c r="AVB120" s="183"/>
      <c r="AVC120" s="183"/>
      <c r="AVD120" s="183"/>
      <c r="AVE120" s="183"/>
      <c r="AVF120" s="183"/>
      <c r="AVG120" s="183"/>
      <c r="AVH120" s="183"/>
      <c r="AVI120" s="183"/>
      <c r="AVJ120" s="183"/>
      <c r="AVK120" s="183"/>
      <c r="AVL120" s="183"/>
      <c r="AVM120" s="183"/>
      <c r="AVN120" s="183"/>
      <c r="AVO120" s="183"/>
      <c r="AVP120" s="183"/>
      <c r="AVQ120" s="183"/>
      <c r="AVR120" s="183"/>
      <c r="AVS120" s="183"/>
      <c r="AVT120" s="183"/>
      <c r="AVU120" s="183"/>
      <c r="AVV120" s="183"/>
      <c r="AVW120" s="183"/>
      <c r="AVX120" s="183"/>
      <c r="AVY120" s="183"/>
      <c r="AVZ120" s="183"/>
      <c r="AWA120" s="183"/>
      <c r="AWB120" s="183"/>
      <c r="AWC120" s="183"/>
      <c r="AWD120" s="183"/>
      <c r="AWE120" s="183"/>
      <c r="AWF120" s="183"/>
      <c r="AWG120" s="183"/>
      <c r="AWH120" s="183"/>
      <c r="AWI120" s="183"/>
      <c r="AWJ120" s="183"/>
      <c r="AWK120" s="183"/>
      <c r="AWL120" s="183"/>
      <c r="AWM120" s="183"/>
      <c r="AWN120" s="183"/>
      <c r="AWO120" s="183"/>
      <c r="AWP120" s="183"/>
      <c r="AWQ120" s="183"/>
      <c r="AWR120" s="183"/>
      <c r="AWS120" s="183"/>
      <c r="AWT120" s="183"/>
      <c r="AWU120" s="183"/>
      <c r="AWV120" s="183"/>
      <c r="AWW120" s="183"/>
      <c r="AWX120" s="183"/>
      <c r="AWY120" s="183"/>
      <c r="AWZ120" s="183"/>
      <c r="AXA120" s="183"/>
      <c r="AXB120" s="183"/>
      <c r="AXC120" s="183"/>
      <c r="AXD120" s="183"/>
      <c r="AXE120" s="183"/>
      <c r="AXF120" s="183"/>
      <c r="AXG120" s="183"/>
      <c r="AXH120" s="183"/>
      <c r="AXI120" s="183"/>
      <c r="AXJ120" s="183"/>
      <c r="AXK120" s="183"/>
      <c r="AXL120" s="183"/>
      <c r="AXM120" s="183"/>
      <c r="AXN120" s="183"/>
      <c r="AXO120" s="183"/>
      <c r="AXP120" s="183"/>
      <c r="AXQ120" s="183"/>
      <c r="AXR120" s="183"/>
      <c r="AXS120" s="183"/>
      <c r="AXT120" s="183"/>
      <c r="AXU120" s="183"/>
      <c r="AXV120" s="183"/>
      <c r="AXW120" s="183"/>
      <c r="AXX120" s="183"/>
      <c r="AXY120" s="183"/>
      <c r="AXZ120" s="183"/>
      <c r="AYA120" s="183"/>
      <c r="AYB120" s="183"/>
      <c r="AYC120" s="183"/>
      <c r="AYD120" s="183"/>
      <c r="AYE120" s="183"/>
      <c r="AYF120" s="183"/>
      <c r="AYG120" s="183"/>
      <c r="AYH120" s="183"/>
      <c r="AYI120" s="183"/>
      <c r="AYJ120" s="183"/>
      <c r="AYK120" s="183"/>
      <c r="AYL120" s="183"/>
      <c r="AYM120" s="183"/>
      <c r="AYN120" s="183"/>
      <c r="AYO120" s="183"/>
      <c r="AYP120" s="183"/>
      <c r="AYQ120" s="183"/>
      <c r="AYR120" s="183"/>
      <c r="AYS120" s="183"/>
      <c r="AYT120" s="183"/>
      <c r="AYU120" s="183"/>
      <c r="AYV120" s="183"/>
      <c r="AYW120" s="183"/>
      <c r="AYX120" s="183"/>
      <c r="AYY120" s="183"/>
      <c r="AYZ120" s="183"/>
      <c r="AZA120" s="183"/>
      <c r="AZB120" s="183"/>
      <c r="AZC120" s="183"/>
      <c r="AZD120" s="183"/>
      <c r="AZE120" s="183"/>
      <c r="AZF120" s="183"/>
      <c r="AZG120" s="183"/>
      <c r="AZH120" s="183"/>
      <c r="AZI120" s="183"/>
      <c r="AZJ120" s="183"/>
      <c r="AZK120" s="183"/>
      <c r="AZL120" s="183"/>
      <c r="AZM120" s="183"/>
      <c r="AZN120" s="183"/>
      <c r="AZO120" s="183"/>
      <c r="AZP120" s="183"/>
      <c r="AZQ120" s="183"/>
      <c r="AZR120" s="183"/>
      <c r="AZS120" s="183"/>
      <c r="AZT120" s="183"/>
      <c r="AZU120" s="183"/>
      <c r="AZV120" s="183"/>
      <c r="AZW120" s="183"/>
      <c r="AZX120" s="183"/>
      <c r="AZY120" s="183"/>
      <c r="AZZ120" s="183"/>
      <c r="BAA120" s="183"/>
      <c r="BAB120" s="183"/>
      <c r="BAC120" s="183"/>
      <c r="BAD120" s="183"/>
      <c r="BAE120" s="183"/>
      <c r="BAF120" s="183"/>
      <c r="BAG120" s="183"/>
      <c r="BAH120" s="183"/>
      <c r="BAI120" s="183"/>
      <c r="BAJ120" s="183"/>
      <c r="BAK120" s="183"/>
      <c r="BAL120" s="183"/>
      <c r="BAM120" s="183"/>
      <c r="BAN120" s="183"/>
      <c r="BAO120" s="183"/>
      <c r="BAP120" s="183"/>
      <c r="BAQ120" s="183"/>
      <c r="BAR120" s="183"/>
      <c r="BAS120" s="183"/>
      <c r="BAT120" s="183"/>
      <c r="BAU120" s="183"/>
      <c r="BAV120" s="183"/>
      <c r="BAW120" s="183"/>
      <c r="BAX120" s="183"/>
      <c r="BAY120" s="183"/>
      <c r="BAZ120" s="183"/>
      <c r="BBA120" s="183"/>
      <c r="BBB120" s="183"/>
      <c r="BBC120" s="183"/>
      <c r="BBD120" s="183"/>
      <c r="BBE120" s="183"/>
      <c r="BBF120" s="183"/>
      <c r="BBG120" s="183"/>
      <c r="BBH120" s="183"/>
      <c r="BBI120" s="183"/>
      <c r="BBJ120" s="183"/>
      <c r="BBK120" s="183"/>
      <c r="BBL120" s="183"/>
      <c r="BBM120" s="183"/>
      <c r="BBN120" s="183"/>
      <c r="BBO120" s="183"/>
      <c r="BBP120" s="183"/>
      <c r="BBQ120" s="183"/>
      <c r="BBR120" s="183"/>
      <c r="BBS120" s="183"/>
      <c r="BBT120" s="183"/>
      <c r="BBU120" s="183"/>
      <c r="BBV120" s="183"/>
      <c r="BBW120" s="183"/>
      <c r="BBX120" s="183"/>
      <c r="BBY120" s="183"/>
      <c r="BBZ120" s="183"/>
      <c r="BCA120" s="183"/>
      <c r="BCB120" s="183"/>
      <c r="BCC120" s="183"/>
      <c r="BCD120" s="183"/>
      <c r="BCE120" s="183"/>
      <c r="BCF120" s="183"/>
      <c r="BCG120" s="183"/>
      <c r="BCH120" s="183"/>
      <c r="BCI120" s="183"/>
      <c r="BCJ120" s="183"/>
      <c r="BCK120" s="183"/>
      <c r="BCL120" s="183"/>
      <c r="BCM120" s="183"/>
      <c r="BCN120" s="183"/>
      <c r="BCO120" s="183"/>
      <c r="BCP120" s="183"/>
      <c r="BCQ120" s="183"/>
      <c r="BCR120" s="183"/>
      <c r="BCS120" s="183"/>
      <c r="BCT120" s="183"/>
      <c r="BCU120" s="183"/>
      <c r="BCV120" s="183"/>
      <c r="BCW120" s="183"/>
      <c r="BCX120" s="183"/>
      <c r="BCY120" s="183"/>
      <c r="BCZ120" s="183"/>
      <c r="BDA120" s="183"/>
      <c r="BDB120" s="183"/>
      <c r="BDC120" s="183"/>
      <c r="BDD120" s="183"/>
      <c r="BDE120" s="183"/>
      <c r="BDF120" s="183"/>
      <c r="BDG120" s="183"/>
      <c r="BDH120" s="183"/>
      <c r="BDI120" s="183"/>
      <c r="BDJ120" s="183"/>
      <c r="BDK120" s="183"/>
      <c r="BDL120" s="183"/>
      <c r="BDM120" s="183"/>
      <c r="BDN120" s="183"/>
      <c r="BDO120" s="183"/>
      <c r="BDP120" s="183"/>
      <c r="BDQ120" s="183"/>
      <c r="BDR120" s="183"/>
      <c r="BDS120" s="183"/>
      <c r="BDT120" s="183"/>
      <c r="BDU120" s="183"/>
      <c r="BDV120" s="183"/>
      <c r="BDW120" s="183"/>
      <c r="BDX120" s="183"/>
      <c r="BDY120" s="183"/>
      <c r="BDZ120" s="183"/>
      <c r="BEA120" s="183"/>
      <c r="BEB120" s="183"/>
      <c r="BEC120" s="183"/>
      <c r="BED120" s="183"/>
      <c r="BEE120" s="183"/>
      <c r="BEF120" s="183"/>
      <c r="BEG120" s="183"/>
      <c r="BEH120" s="183"/>
      <c r="BEI120" s="183"/>
      <c r="BEJ120" s="183"/>
      <c r="BEK120" s="183"/>
      <c r="BEL120" s="183"/>
      <c r="BEM120" s="183"/>
      <c r="BEN120" s="183"/>
      <c r="BEO120" s="183"/>
      <c r="BEP120" s="183"/>
      <c r="BEQ120" s="183"/>
      <c r="BER120" s="183"/>
      <c r="BES120" s="183"/>
      <c r="BET120" s="183"/>
      <c r="BEU120" s="183"/>
      <c r="BEV120" s="183"/>
      <c r="BEW120" s="183"/>
      <c r="BEX120" s="183"/>
      <c r="BEY120" s="183"/>
      <c r="BEZ120" s="183"/>
      <c r="BFA120" s="183"/>
      <c r="BFB120" s="183"/>
      <c r="BFC120" s="183"/>
      <c r="BFD120" s="183"/>
      <c r="BFE120" s="183"/>
      <c r="BFF120" s="183"/>
      <c r="BFG120" s="183"/>
      <c r="BFH120" s="183"/>
      <c r="BFI120" s="183"/>
      <c r="BFJ120" s="183"/>
      <c r="BFK120" s="183"/>
      <c r="BFL120" s="183"/>
      <c r="BFM120" s="183"/>
      <c r="BFN120" s="183"/>
      <c r="BFO120" s="183"/>
      <c r="BFP120" s="183"/>
      <c r="BFQ120" s="183"/>
      <c r="BFR120" s="183"/>
      <c r="BFS120" s="183"/>
      <c r="BFT120" s="183"/>
      <c r="BFU120" s="183"/>
      <c r="BFV120" s="183"/>
      <c r="BFW120" s="183"/>
      <c r="BFX120" s="183"/>
      <c r="BFY120" s="183"/>
      <c r="BFZ120" s="183"/>
      <c r="BGA120" s="183"/>
      <c r="BGB120" s="183"/>
      <c r="BGC120" s="183"/>
      <c r="BGD120" s="183"/>
      <c r="BGE120" s="183"/>
      <c r="BGF120" s="183"/>
      <c r="BGG120" s="183"/>
      <c r="BGH120" s="183"/>
      <c r="BGI120" s="183"/>
      <c r="BGJ120" s="183"/>
      <c r="BGK120" s="183"/>
      <c r="BGL120" s="183"/>
      <c r="BGM120" s="183"/>
      <c r="BGN120" s="183"/>
      <c r="BGO120" s="183"/>
      <c r="BGP120" s="183"/>
      <c r="BGQ120" s="183"/>
      <c r="BGR120" s="183"/>
      <c r="BGS120" s="183"/>
      <c r="BGT120" s="183"/>
      <c r="BGU120" s="183"/>
      <c r="BGV120" s="183"/>
      <c r="BGW120" s="183"/>
      <c r="BGX120" s="183"/>
      <c r="BGY120" s="183"/>
      <c r="BGZ120" s="183"/>
      <c r="BHA120" s="183"/>
      <c r="BHB120" s="183"/>
      <c r="BHC120" s="183"/>
      <c r="BHD120" s="183"/>
      <c r="BHE120" s="183"/>
      <c r="BHF120" s="183"/>
      <c r="BHG120" s="183"/>
      <c r="BHH120" s="183"/>
      <c r="BHI120" s="183"/>
      <c r="BHJ120" s="183"/>
      <c r="BHK120" s="183"/>
      <c r="BHL120" s="183"/>
      <c r="BHM120" s="183"/>
      <c r="BHN120" s="183"/>
      <c r="BHO120" s="183"/>
      <c r="BHP120" s="183"/>
      <c r="BHQ120" s="183"/>
      <c r="BHR120" s="183"/>
      <c r="BHS120" s="183"/>
      <c r="BHT120" s="183"/>
      <c r="BHU120" s="183"/>
      <c r="BHV120" s="183"/>
      <c r="BHW120" s="183"/>
      <c r="BHX120" s="183"/>
      <c r="BHY120" s="183"/>
      <c r="BHZ120" s="183"/>
      <c r="BIA120" s="183"/>
      <c r="BIB120" s="183"/>
      <c r="BIC120" s="183"/>
      <c r="BID120" s="183"/>
      <c r="BIE120" s="183"/>
      <c r="BIF120" s="183"/>
      <c r="BIG120" s="183"/>
      <c r="BIH120" s="183"/>
      <c r="BII120" s="183"/>
      <c r="BIJ120" s="183"/>
      <c r="BIK120" s="183"/>
      <c r="BIL120" s="183"/>
      <c r="BIM120" s="183"/>
      <c r="BIN120" s="183"/>
      <c r="BIO120" s="183"/>
      <c r="BIP120" s="183"/>
      <c r="BIQ120" s="183"/>
      <c r="BIR120" s="183"/>
      <c r="BIS120" s="183"/>
      <c r="BIT120" s="183"/>
      <c r="BIU120" s="183"/>
      <c r="BIV120" s="183"/>
      <c r="BIW120" s="183"/>
      <c r="BIX120" s="183"/>
      <c r="BIY120" s="183"/>
      <c r="BIZ120" s="183"/>
      <c r="BJA120" s="183"/>
      <c r="BJB120" s="183"/>
      <c r="BJC120" s="183"/>
      <c r="BJD120" s="183"/>
      <c r="BJE120" s="183"/>
      <c r="BJF120" s="183"/>
      <c r="BJG120" s="183"/>
      <c r="BJH120" s="183"/>
      <c r="BJI120" s="183"/>
      <c r="BJJ120" s="183"/>
      <c r="BJK120" s="183"/>
      <c r="BJL120" s="183"/>
      <c r="BJM120" s="183"/>
      <c r="BJN120" s="183"/>
      <c r="BJO120" s="183"/>
      <c r="BJP120" s="183"/>
      <c r="BJQ120" s="183"/>
      <c r="BJR120" s="183"/>
      <c r="BJS120" s="183"/>
      <c r="BJT120" s="183"/>
      <c r="BJU120" s="183"/>
      <c r="BJV120" s="183"/>
      <c r="BJW120" s="183"/>
      <c r="BJX120" s="183"/>
      <c r="BJY120" s="183"/>
      <c r="BJZ120" s="183"/>
      <c r="BKA120" s="183"/>
      <c r="BKB120" s="183"/>
      <c r="BKC120" s="183"/>
      <c r="BKD120" s="183"/>
      <c r="BKE120" s="183"/>
      <c r="BKF120" s="183"/>
      <c r="BKG120" s="183"/>
      <c r="BKH120" s="183"/>
      <c r="BKI120" s="183"/>
      <c r="BKJ120" s="183"/>
      <c r="BKK120" s="183"/>
      <c r="BKL120" s="183"/>
      <c r="BKM120" s="183"/>
      <c r="BKN120" s="183"/>
      <c r="BKO120" s="183"/>
      <c r="BKP120" s="183"/>
      <c r="BKQ120" s="183"/>
      <c r="BKR120" s="183"/>
      <c r="BKS120" s="183"/>
      <c r="BKT120" s="183"/>
      <c r="BKU120" s="183"/>
      <c r="BKV120" s="183"/>
      <c r="BKW120" s="183"/>
      <c r="BKX120" s="183"/>
      <c r="BKY120" s="183"/>
      <c r="BKZ120" s="183"/>
      <c r="BLA120" s="183"/>
      <c r="BLB120" s="183"/>
      <c r="BLC120" s="183"/>
      <c r="BLD120" s="183"/>
      <c r="BLE120" s="183"/>
      <c r="BLF120" s="183"/>
      <c r="BLG120" s="183"/>
      <c r="BLH120" s="183"/>
      <c r="BLI120" s="183"/>
      <c r="BLJ120" s="183"/>
      <c r="BLK120" s="183"/>
      <c r="BLL120" s="183"/>
      <c r="BLM120" s="183"/>
      <c r="BLN120" s="183"/>
      <c r="BLO120" s="183"/>
      <c r="BLP120" s="183"/>
      <c r="BLQ120" s="183"/>
      <c r="BLR120" s="183"/>
      <c r="BLS120" s="183"/>
      <c r="BLT120" s="183"/>
      <c r="BLU120" s="183"/>
      <c r="BLV120" s="183"/>
      <c r="BLW120" s="183"/>
      <c r="BLX120" s="183"/>
      <c r="BLY120" s="183"/>
      <c r="BLZ120" s="183"/>
      <c r="BMA120" s="183"/>
      <c r="BMB120" s="183"/>
      <c r="BMC120" s="183"/>
      <c r="BMD120" s="183"/>
      <c r="BME120" s="183"/>
      <c r="BMF120" s="183"/>
      <c r="BMG120" s="183"/>
      <c r="BMH120" s="183"/>
      <c r="BMI120" s="183"/>
      <c r="BMJ120" s="183"/>
      <c r="BMK120" s="183"/>
      <c r="BML120" s="183"/>
      <c r="BMM120" s="183"/>
      <c r="BMN120" s="183"/>
      <c r="BMO120" s="183"/>
      <c r="BMP120" s="183"/>
      <c r="BMQ120" s="183"/>
      <c r="BMR120" s="183"/>
      <c r="BMS120" s="183"/>
      <c r="BMT120" s="183"/>
      <c r="BMU120" s="183"/>
      <c r="BMV120" s="183"/>
      <c r="BMW120" s="183"/>
      <c r="BMX120" s="183"/>
      <c r="BMY120" s="183"/>
      <c r="BMZ120" s="183"/>
      <c r="BNA120" s="183"/>
      <c r="BNB120" s="183"/>
      <c r="BNC120" s="183"/>
      <c r="BND120" s="183"/>
      <c r="BNE120" s="183"/>
      <c r="BNF120" s="183"/>
      <c r="BNG120" s="183"/>
      <c r="BNH120" s="183"/>
      <c r="BNI120" s="183"/>
      <c r="BNJ120" s="183"/>
      <c r="BNK120" s="183"/>
      <c r="BNL120" s="183"/>
      <c r="BNM120" s="183"/>
      <c r="BNN120" s="183"/>
      <c r="BNO120" s="183"/>
      <c r="BNP120" s="183"/>
      <c r="BNQ120" s="183"/>
      <c r="BNR120" s="183"/>
      <c r="BNS120" s="183"/>
      <c r="BNT120" s="183"/>
      <c r="BNU120" s="183"/>
      <c r="BNV120" s="183"/>
      <c r="BNW120" s="183"/>
      <c r="BNX120" s="183"/>
      <c r="BNY120" s="183"/>
      <c r="BNZ120" s="183"/>
      <c r="BOA120" s="183"/>
      <c r="BOB120" s="183"/>
      <c r="BOC120" s="183"/>
      <c r="BOD120" s="183"/>
      <c r="BOE120" s="183"/>
      <c r="BOF120" s="183"/>
      <c r="BOG120" s="183"/>
      <c r="BOH120" s="183"/>
      <c r="BOI120" s="183"/>
      <c r="BOJ120" s="183"/>
      <c r="BOK120" s="183"/>
      <c r="BOL120" s="183"/>
      <c r="BOM120" s="183"/>
      <c r="BON120" s="183"/>
      <c r="BOO120" s="183"/>
      <c r="BOP120" s="183"/>
      <c r="BOQ120" s="183"/>
      <c r="BOR120" s="183"/>
      <c r="BOS120" s="183"/>
      <c r="BOT120" s="183"/>
      <c r="BOU120" s="183"/>
      <c r="BOV120" s="183"/>
      <c r="BOW120" s="183"/>
      <c r="BOX120" s="183"/>
      <c r="BOY120" s="183"/>
      <c r="BOZ120" s="183"/>
      <c r="BPA120" s="183"/>
      <c r="BPB120" s="183"/>
      <c r="BPC120" s="183"/>
      <c r="BPD120" s="183"/>
      <c r="BPE120" s="183"/>
      <c r="BPF120" s="183"/>
      <c r="BPG120" s="183"/>
      <c r="BPH120" s="183"/>
      <c r="BPI120" s="183"/>
      <c r="BPJ120" s="183"/>
      <c r="BPK120" s="183"/>
      <c r="BPL120" s="183"/>
      <c r="BPM120" s="183"/>
      <c r="BPN120" s="183"/>
      <c r="BPO120" s="183"/>
      <c r="BPP120" s="183"/>
      <c r="BPQ120" s="183"/>
      <c r="BPR120" s="183"/>
      <c r="BPS120" s="183"/>
      <c r="BPT120" s="183"/>
      <c r="BPU120" s="183"/>
      <c r="BPV120" s="183"/>
      <c r="BPW120" s="183"/>
      <c r="BPX120" s="183"/>
      <c r="BPY120" s="183"/>
      <c r="BPZ120" s="183"/>
      <c r="BQA120" s="183"/>
      <c r="BQB120" s="183"/>
      <c r="BQC120" s="183"/>
      <c r="BQD120" s="183"/>
      <c r="BQE120" s="183"/>
      <c r="BQF120" s="183"/>
      <c r="BQG120" s="183"/>
      <c r="BQH120" s="183"/>
      <c r="BQI120" s="183"/>
      <c r="BQJ120" s="183"/>
      <c r="BQK120" s="183"/>
      <c r="BQL120" s="183"/>
      <c r="BQM120" s="183"/>
      <c r="BQN120" s="183"/>
      <c r="BQO120" s="183"/>
      <c r="BQP120" s="183"/>
      <c r="BQQ120" s="183"/>
      <c r="BQR120" s="183"/>
      <c r="BQS120" s="183"/>
      <c r="BQT120" s="183"/>
      <c r="BQU120" s="183"/>
      <c r="BQV120" s="183"/>
      <c r="BQW120" s="183"/>
      <c r="BQX120" s="183"/>
      <c r="BQY120" s="183"/>
      <c r="BQZ120" s="183"/>
      <c r="BRA120" s="183"/>
      <c r="BRB120" s="183"/>
      <c r="BRC120" s="183"/>
      <c r="BRD120" s="183"/>
      <c r="BRE120" s="183"/>
      <c r="BRF120" s="183"/>
      <c r="BRG120" s="183"/>
      <c r="BRH120" s="183"/>
      <c r="BRI120" s="183"/>
      <c r="BRJ120" s="183"/>
      <c r="BRK120" s="183"/>
      <c r="BRL120" s="183"/>
      <c r="BRM120" s="183"/>
      <c r="BRN120" s="183"/>
      <c r="BRO120" s="183"/>
      <c r="BRP120" s="183"/>
      <c r="BRQ120" s="183"/>
      <c r="BRR120" s="183"/>
      <c r="BRS120" s="183"/>
      <c r="BRT120" s="183"/>
      <c r="BRU120" s="183"/>
      <c r="BRV120" s="183"/>
      <c r="BRW120" s="183"/>
      <c r="BRX120" s="183"/>
      <c r="BRY120" s="183"/>
      <c r="BRZ120" s="183"/>
      <c r="BSA120" s="183"/>
      <c r="BSB120" s="183"/>
      <c r="BSC120" s="183"/>
      <c r="BSD120" s="183"/>
      <c r="BSE120" s="183"/>
      <c r="BSF120" s="183"/>
      <c r="BSG120" s="183"/>
      <c r="BSH120" s="183"/>
      <c r="BSI120" s="183"/>
      <c r="BSJ120" s="183"/>
      <c r="BSK120" s="183"/>
      <c r="BSL120" s="183"/>
      <c r="BSM120" s="183"/>
      <c r="BSN120" s="183"/>
      <c r="BSO120" s="183"/>
      <c r="BSP120" s="183"/>
      <c r="BSQ120" s="183"/>
      <c r="BSR120" s="183"/>
      <c r="BSS120" s="183"/>
      <c r="BST120" s="183"/>
      <c r="BSU120" s="183"/>
      <c r="BSV120" s="183"/>
      <c r="BSW120" s="183"/>
      <c r="BSX120" s="183"/>
      <c r="BSY120" s="183"/>
      <c r="BSZ120" s="183"/>
      <c r="BTA120" s="183"/>
      <c r="BTB120" s="183"/>
      <c r="BTC120" s="183"/>
      <c r="BTD120" s="183"/>
      <c r="BTE120" s="183"/>
      <c r="BTF120" s="183"/>
      <c r="BTG120" s="183"/>
      <c r="BTH120" s="183"/>
      <c r="BTI120" s="183"/>
      <c r="BTJ120" s="183"/>
      <c r="BTK120" s="183"/>
      <c r="BTL120" s="183"/>
      <c r="BTM120" s="183"/>
      <c r="BTN120" s="183"/>
      <c r="BTO120" s="183"/>
      <c r="BTP120" s="183"/>
      <c r="BTQ120" s="183"/>
      <c r="BTR120" s="183"/>
      <c r="BTS120" s="183"/>
      <c r="BTT120" s="183"/>
      <c r="BTU120" s="183"/>
      <c r="BTV120" s="183"/>
      <c r="BTW120" s="183"/>
      <c r="BTX120" s="183"/>
      <c r="BTY120" s="183"/>
      <c r="BTZ120" s="183"/>
      <c r="BUA120" s="183"/>
      <c r="BUB120" s="183"/>
      <c r="BUC120" s="183"/>
      <c r="BUD120" s="183"/>
      <c r="BUE120" s="183"/>
      <c r="BUF120" s="183"/>
      <c r="BUG120" s="183"/>
      <c r="BUH120" s="183"/>
      <c r="BUI120" s="183"/>
      <c r="BUJ120" s="183"/>
      <c r="BUK120" s="183"/>
      <c r="BUL120" s="183"/>
      <c r="BUM120" s="183"/>
      <c r="BUN120" s="183"/>
      <c r="BUO120" s="183"/>
      <c r="BUP120" s="183"/>
      <c r="BUQ120" s="183"/>
      <c r="BUR120" s="183"/>
      <c r="BUS120" s="183"/>
      <c r="BUT120" s="183"/>
      <c r="BUU120" s="183"/>
      <c r="BUV120" s="183"/>
      <c r="BUW120" s="183"/>
      <c r="BUX120" s="183"/>
      <c r="BUY120" s="183"/>
      <c r="BUZ120" s="183"/>
      <c r="BVA120" s="183"/>
      <c r="BVB120" s="183"/>
      <c r="BVC120" s="183"/>
      <c r="BVD120" s="183"/>
      <c r="BVE120" s="183"/>
      <c r="BVF120" s="183"/>
      <c r="BVG120" s="183"/>
      <c r="BVH120" s="183"/>
      <c r="BVI120" s="183"/>
      <c r="BVJ120" s="183"/>
      <c r="BVK120" s="183"/>
      <c r="BVL120" s="183"/>
      <c r="BVM120" s="183"/>
      <c r="BVN120" s="183"/>
      <c r="BVO120" s="183"/>
      <c r="BVP120" s="183"/>
      <c r="BVQ120" s="183"/>
      <c r="BVR120" s="183"/>
      <c r="BVS120" s="183"/>
      <c r="BVT120" s="183"/>
      <c r="BVU120" s="183"/>
      <c r="BVV120" s="183"/>
      <c r="BVW120" s="183"/>
      <c r="BVX120" s="183"/>
      <c r="BVY120" s="183"/>
      <c r="BVZ120" s="183"/>
      <c r="BWA120" s="183"/>
      <c r="BWB120" s="183"/>
      <c r="BWC120" s="183"/>
      <c r="BWD120" s="183"/>
      <c r="BWE120" s="183"/>
      <c r="BWF120" s="183"/>
      <c r="BWG120" s="183"/>
      <c r="BWH120" s="183"/>
      <c r="BWI120" s="183"/>
      <c r="BWJ120" s="183"/>
      <c r="BWK120" s="183"/>
      <c r="BWL120" s="183"/>
      <c r="BWM120" s="183"/>
      <c r="BWN120" s="183"/>
      <c r="BWO120" s="183"/>
      <c r="BWP120" s="183"/>
      <c r="BWQ120" s="183"/>
      <c r="BWR120" s="183"/>
      <c r="BWS120" s="183"/>
      <c r="BWT120" s="183"/>
      <c r="BWU120" s="183"/>
      <c r="BWV120" s="183"/>
      <c r="BWW120" s="183"/>
      <c r="BWX120" s="183"/>
      <c r="BWY120" s="183"/>
      <c r="BWZ120" s="183"/>
      <c r="BXA120" s="183"/>
      <c r="BXB120" s="183"/>
      <c r="BXC120" s="183"/>
      <c r="BXD120" s="183"/>
      <c r="BXE120" s="183"/>
      <c r="BXF120" s="183"/>
      <c r="BXG120" s="183"/>
      <c r="BXH120" s="183"/>
      <c r="BXI120" s="183"/>
      <c r="BXJ120" s="183"/>
      <c r="BXK120" s="183"/>
      <c r="BXL120" s="183"/>
      <c r="BXM120" s="183"/>
      <c r="BXN120" s="183"/>
      <c r="BXO120" s="183"/>
      <c r="BXP120" s="183"/>
      <c r="BXQ120" s="183"/>
      <c r="BXR120" s="183"/>
      <c r="BXS120" s="183"/>
      <c r="BXT120" s="183"/>
      <c r="BXU120" s="183"/>
      <c r="BXV120" s="183"/>
      <c r="BXW120" s="183"/>
      <c r="BXX120" s="183"/>
      <c r="BXY120" s="183"/>
      <c r="BXZ120" s="183"/>
      <c r="BYA120" s="183"/>
      <c r="BYB120" s="183"/>
      <c r="BYC120" s="183"/>
      <c r="BYD120" s="183"/>
      <c r="BYE120" s="183"/>
      <c r="BYF120" s="183"/>
      <c r="BYG120" s="183"/>
      <c r="BYH120" s="183"/>
      <c r="BYI120" s="183"/>
      <c r="BYJ120" s="183"/>
      <c r="BYK120" s="183"/>
      <c r="BYL120" s="183"/>
      <c r="BYM120" s="183"/>
      <c r="BYN120" s="183"/>
      <c r="BYO120" s="183"/>
      <c r="BYP120" s="183"/>
      <c r="BYQ120" s="183"/>
      <c r="BYR120" s="183"/>
      <c r="BYS120" s="183"/>
      <c r="BYT120" s="183"/>
      <c r="BYU120" s="183"/>
      <c r="BYV120" s="183"/>
      <c r="BYW120" s="183"/>
      <c r="BYX120" s="183"/>
      <c r="BYY120" s="183"/>
      <c r="BYZ120" s="183"/>
      <c r="BZA120" s="183"/>
      <c r="BZB120" s="183"/>
      <c r="BZC120" s="183"/>
      <c r="BZD120" s="183"/>
      <c r="BZE120" s="183"/>
      <c r="BZF120" s="183"/>
      <c r="BZG120" s="183"/>
      <c r="BZH120" s="183"/>
      <c r="BZI120" s="183"/>
      <c r="BZJ120" s="183"/>
      <c r="BZK120" s="183"/>
      <c r="BZL120" s="183"/>
      <c r="BZM120" s="183"/>
      <c r="BZN120" s="183"/>
      <c r="BZO120" s="183"/>
      <c r="BZP120" s="183"/>
      <c r="BZQ120" s="183"/>
      <c r="BZR120" s="183"/>
      <c r="BZS120" s="183"/>
      <c r="BZT120" s="183"/>
      <c r="BZU120" s="183"/>
      <c r="BZV120" s="183"/>
      <c r="BZW120" s="183"/>
      <c r="BZX120" s="183"/>
      <c r="BZY120" s="183"/>
      <c r="BZZ120" s="183"/>
      <c r="CAA120" s="183"/>
      <c r="CAB120" s="183"/>
      <c r="CAC120" s="183"/>
      <c r="CAD120" s="183"/>
      <c r="CAE120" s="183"/>
      <c r="CAF120" s="183"/>
      <c r="CAG120" s="183"/>
      <c r="CAH120" s="183"/>
      <c r="CAI120" s="183"/>
      <c r="CAJ120" s="183"/>
      <c r="CAK120" s="183"/>
      <c r="CAL120" s="183"/>
      <c r="CAM120" s="183"/>
      <c r="CAN120" s="183"/>
      <c r="CAO120" s="183"/>
      <c r="CAP120" s="183"/>
      <c r="CAQ120" s="183"/>
      <c r="CAR120" s="183"/>
      <c r="CAS120" s="183"/>
      <c r="CAT120" s="183"/>
      <c r="CAU120" s="183"/>
      <c r="CAV120" s="183"/>
      <c r="CAW120" s="183"/>
      <c r="CAX120" s="183"/>
      <c r="CAY120" s="183"/>
      <c r="CAZ120" s="183"/>
      <c r="CBA120" s="183"/>
      <c r="CBB120" s="183"/>
      <c r="CBC120" s="183"/>
      <c r="CBD120" s="183"/>
      <c r="CBE120" s="183"/>
      <c r="CBF120" s="183"/>
      <c r="CBG120" s="183"/>
      <c r="CBH120" s="183"/>
      <c r="CBI120" s="183"/>
      <c r="CBJ120" s="183"/>
      <c r="CBK120" s="183"/>
      <c r="CBL120" s="183"/>
      <c r="CBM120" s="183"/>
      <c r="CBN120" s="183"/>
      <c r="CBO120" s="183"/>
      <c r="CBP120" s="183"/>
      <c r="CBQ120" s="183"/>
      <c r="CBR120" s="183"/>
      <c r="CBS120" s="183"/>
      <c r="CBT120" s="183"/>
      <c r="CBU120" s="183"/>
      <c r="CBV120" s="183"/>
      <c r="CBW120" s="183"/>
      <c r="CBX120" s="183"/>
      <c r="CBY120" s="183"/>
      <c r="CBZ120" s="183"/>
      <c r="CCA120" s="183"/>
      <c r="CCB120" s="183"/>
      <c r="CCC120" s="183"/>
      <c r="CCD120" s="183"/>
      <c r="CCE120" s="183"/>
      <c r="CCF120" s="183"/>
      <c r="CCG120" s="183"/>
      <c r="CCH120" s="183"/>
      <c r="CCI120" s="183"/>
      <c r="CCJ120" s="183"/>
      <c r="CCK120" s="183"/>
      <c r="CCL120" s="183"/>
      <c r="CCM120" s="183"/>
      <c r="CCN120" s="183"/>
      <c r="CCO120" s="183"/>
      <c r="CCP120" s="183"/>
      <c r="CCQ120" s="183"/>
      <c r="CCR120" s="183"/>
      <c r="CCS120" s="183"/>
      <c r="CCT120" s="183"/>
      <c r="CCU120" s="183"/>
      <c r="CCV120" s="183"/>
      <c r="CCW120" s="183"/>
      <c r="CCX120" s="183"/>
      <c r="CCY120" s="183"/>
      <c r="CCZ120" s="183"/>
      <c r="CDA120" s="183"/>
      <c r="CDB120" s="183"/>
      <c r="CDC120" s="183"/>
      <c r="CDD120" s="183"/>
      <c r="CDE120" s="183"/>
      <c r="CDF120" s="183"/>
      <c r="CDG120" s="183"/>
      <c r="CDH120" s="183"/>
      <c r="CDI120" s="183"/>
      <c r="CDJ120" s="183"/>
      <c r="CDK120" s="183"/>
      <c r="CDL120" s="183"/>
      <c r="CDM120" s="183"/>
      <c r="CDN120" s="183"/>
      <c r="CDO120" s="183"/>
      <c r="CDP120" s="183"/>
      <c r="CDQ120" s="183"/>
      <c r="CDR120" s="183"/>
      <c r="CDS120" s="183"/>
      <c r="CDT120" s="183"/>
      <c r="CDU120" s="183"/>
      <c r="CDV120" s="183"/>
      <c r="CDW120" s="183"/>
      <c r="CDX120" s="183"/>
      <c r="CDY120" s="183"/>
      <c r="CDZ120" s="183"/>
      <c r="CEA120" s="183"/>
      <c r="CEB120" s="183"/>
      <c r="CEC120" s="183"/>
      <c r="CED120" s="183"/>
      <c r="CEE120" s="183"/>
      <c r="CEF120" s="183"/>
      <c r="CEG120" s="183"/>
      <c r="CEH120" s="183"/>
      <c r="CEI120" s="183"/>
      <c r="CEJ120" s="183"/>
      <c r="CEK120" s="183"/>
      <c r="CEL120" s="183"/>
      <c r="CEM120" s="183"/>
      <c r="CEN120" s="183"/>
      <c r="CEO120" s="183"/>
      <c r="CEP120" s="183"/>
      <c r="CEQ120" s="183"/>
      <c r="CER120" s="183"/>
      <c r="CES120" s="183"/>
      <c r="CET120" s="183"/>
      <c r="CEU120" s="183"/>
      <c r="CEV120" s="183"/>
      <c r="CEW120" s="183"/>
      <c r="CEX120" s="183"/>
      <c r="CEY120" s="183"/>
      <c r="CEZ120" s="183"/>
      <c r="CFA120" s="183"/>
      <c r="CFB120" s="183"/>
      <c r="CFC120" s="183"/>
      <c r="CFD120" s="183"/>
      <c r="CFE120" s="183"/>
      <c r="CFF120" s="183"/>
      <c r="CFG120" s="183"/>
      <c r="CFH120" s="183"/>
      <c r="CFI120" s="183"/>
      <c r="CFJ120" s="183"/>
      <c r="CFK120" s="183"/>
      <c r="CFL120" s="183"/>
      <c r="CFM120" s="183"/>
      <c r="CFN120" s="183"/>
      <c r="CFO120" s="183"/>
      <c r="CFP120" s="183"/>
      <c r="CFQ120" s="183"/>
      <c r="CFR120" s="183"/>
      <c r="CFS120" s="183"/>
      <c r="CFT120" s="183"/>
      <c r="CFU120" s="183"/>
      <c r="CFV120" s="183"/>
      <c r="CFW120" s="183"/>
      <c r="CFX120" s="183"/>
      <c r="CFY120" s="183"/>
      <c r="CFZ120" s="183"/>
      <c r="CGA120" s="183"/>
      <c r="CGB120" s="183"/>
      <c r="CGC120" s="183"/>
      <c r="CGD120" s="183"/>
      <c r="CGE120" s="183"/>
      <c r="CGF120" s="183"/>
      <c r="CGG120" s="183"/>
      <c r="CGH120" s="183"/>
      <c r="CGI120" s="183"/>
      <c r="CGJ120" s="183"/>
      <c r="CGK120" s="183"/>
      <c r="CGL120" s="183"/>
      <c r="CGM120" s="183"/>
      <c r="CGN120" s="183"/>
      <c r="CGO120" s="183"/>
      <c r="CGP120" s="183"/>
      <c r="CGQ120" s="183"/>
      <c r="CGR120" s="183"/>
      <c r="CGS120" s="183"/>
      <c r="CGT120" s="183"/>
      <c r="CGU120" s="183"/>
      <c r="CGV120" s="183"/>
      <c r="CGW120" s="183"/>
      <c r="CGX120" s="183"/>
      <c r="CGY120" s="183"/>
      <c r="CGZ120" s="183"/>
      <c r="CHA120" s="183"/>
      <c r="CHB120" s="183"/>
      <c r="CHC120" s="183"/>
      <c r="CHD120" s="183"/>
      <c r="CHE120" s="183"/>
      <c r="CHF120" s="183"/>
      <c r="CHG120" s="183"/>
      <c r="CHH120" s="183"/>
      <c r="CHI120" s="183"/>
      <c r="CHJ120" s="183"/>
      <c r="CHK120" s="183"/>
      <c r="CHL120" s="183"/>
      <c r="CHM120" s="183"/>
      <c r="CHN120" s="183"/>
      <c r="CHO120" s="183"/>
      <c r="CHP120" s="183"/>
      <c r="CHQ120" s="183"/>
      <c r="CHR120" s="183"/>
      <c r="CHS120" s="183"/>
      <c r="CHT120" s="183"/>
      <c r="CHU120" s="183"/>
      <c r="CHV120" s="183"/>
      <c r="CHW120" s="183"/>
      <c r="CHX120" s="183"/>
      <c r="CHY120" s="183"/>
      <c r="CHZ120" s="183"/>
      <c r="CIA120" s="183"/>
      <c r="CIB120" s="183"/>
      <c r="CIC120" s="183"/>
      <c r="CID120" s="183"/>
      <c r="CIE120" s="183"/>
      <c r="CIF120" s="183"/>
      <c r="CIG120" s="183"/>
      <c r="CIH120" s="183"/>
      <c r="CII120" s="183"/>
      <c r="CIJ120" s="183"/>
      <c r="CIK120" s="183"/>
      <c r="CIL120" s="183"/>
      <c r="CIM120" s="183"/>
      <c r="CIN120" s="183"/>
      <c r="CIO120" s="183"/>
      <c r="CIP120" s="183"/>
      <c r="CIQ120" s="183"/>
      <c r="CIR120" s="183"/>
      <c r="CIS120" s="183"/>
      <c r="CIT120" s="183"/>
      <c r="CIU120" s="183"/>
      <c r="CIV120" s="183"/>
      <c r="CIW120" s="183"/>
      <c r="CIX120" s="183"/>
      <c r="CIY120" s="183"/>
      <c r="CIZ120" s="183"/>
      <c r="CJA120" s="183"/>
      <c r="CJB120" s="183"/>
      <c r="CJC120" s="183"/>
      <c r="CJD120" s="183"/>
      <c r="CJE120" s="183"/>
      <c r="CJF120" s="183"/>
      <c r="CJG120" s="183"/>
      <c r="CJH120" s="183"/>
      <c r="CJI120" s="183"/>
      <c r="CJJ120" s="183"/>
      <c r="CJK120" s="183"/>
      <c r="CJL120" s="183"/>
      <c r="CJM120" s="183"/>
      <c r="CJN120" s="183"/>
      <c r="CJO120" s="183"/>
      <c r="CJP120" s="183"/>
      <c r="CJQ120" s="183"/>
      <c r="CJR120" s="183"/>
      <c r="CJS120" s="183"/>
      <c r="CJT120" s="183"/>
      <c r="CJU120" s="183"/>
      <c r="CJV120" s="183"/>
      <c r="CJW120" s="183"/>
      <c r="CJX120" s="183"/>
      <c r="CJY120" s="183"/>
      <c r="CJZ120" s="183"/>
      <c r="CKA120" s="183"/>
      <c r="CKB120" s="183"/>
      <c r="CKC120" s="183"/>
      <c r="CKD120" s="183"/>
      <c r="CKE120" s="183"/>
      <c r="CKF120" s="183"/>
      <c r="CKG120" s="183"/>
      <c r="CKH120" s="183"/>
      <c r="CKI120" s="183"/>
      <c r="CKJ120" s="183"/>
      <c r="CKK120" s="183"/>
      <c r="CKL120" s="183"/>
      <c r="CKM120" s="183"/>
      <c r="CKN120" s="183"/>
      <c r="CKO120" s="183"/>
      <c r="CKP120" s="183"/>
      <c r="CKQ120" s="183"/>
      <c r="CKR120" s="183"/>
      <c r="CKS120" s="183"/>
      <c r="CKT120" s="183"/>
      <c r="CKU120" s="183"/>
      <c r="CKV120" s="183"/>
      <c r="CKW120" s="183"/>
      <c r="CKX120" s="183"/>
      <c r="CKY120" s="183"/>
      <c r="CKZ120" s="183"/>
      <c r="CLA120" s="183"/>
      <c r="CLB120" s="183"/>
      <c r="CLC120" s="183"/>
      <c r="CLD120" s="183"/>
      <c r="CLE120" s="183"/>
      <c r="CLF120" s="183"/>
      <c r="CLG120" s="183"/>
      <c r="CLH120" s="183"/>
      <c r="CLI120" s="183"/>
      <c r="CLJ120" s="183"/>
      <c r="CLK120" s="183"/>
      <c r="CLL120" s="183"/>
      <c r="CLM120" s="183"/>
      <c r="CLN120" s="183"/>
      <c r="CLO120" s="183"/>
      <c r="CLP120" s="183"/>
      <c r="CLQ120" s="183"/>
      <c r="CLR120" s="183"/>
      <c r="CLS120" s="183"/>
      <c r="CLT120" s="183"/>
      <c r="CLU120" s="183"/>
      <c r="CLV120" s="183"/>
      <c r="CLW120" s="183"/>
      <c r="CLX120" s="183"/>
      <c r="CLY120" s="183"/>
      <c r="CLZ120" s="183"/>
      <c r="CMA120" s="183"/>
      <c r="CMB120" s="183"/>
      <c r="CMC120" s="183"/>
      <c r="CMD120" s="183"/>
      <c r="CME120" s="183"/>
      <c r="CMF120" s="183"/>
      <c r="CMG120" s="183"/>
      <c r="CMH120" s="183"/>
      <c r="CMI120" s="183"/>
      <c r="CMJ120" s="183"/>
      <c r="CMK120" s="183"/>
      <c r="CML120" s="183"/>
      <c r="CMM120" s="183"/>
      <c r="CMN120" s="183"/>
      <c r="CMO120" s="183"/>
      <c r="CMP120" s="183"/>
      <c r="CMQ120" s="183"/>
      <c r="CMR120" s="183"/>
      <c r="CMS120" s="183"/>
      <c r="CMT120" s="183"/>
      <c r="CMU120" s="183"/>
      <c r="CMV120" s="183"/>
      <c r="CMW120" s="183"/>
      <c r="CMX120" s="183"/>
      <c r="CMY120" s="183"/>
      <c r="CMZ120" s="183"/>
      <c r="CNA120" s="183"/>
      <c r="CNB120" s="183"/>
      <c r="CNC120" s="183"/>
      <c r="CND120" s="183"/>
      <c r="CNE120" s="183"/>
      <c r="CNF120" s="183"/>
      <c r="CNG120" s="183"/>
      <c r="CNH120" s="183"/>
      <c r="CNI120" s="183"/>
      <c r="CNJ120" s="183"/>
      <c r="CNK120" s="183"/>
      <c r="CNL120" s="183"/>
      <c r="CNM120" s="183"/>
      <c r="CNN120" s="183"/>
      <c r="CNO120" s="183"/>
      <c r="CNP120" s="183"/>
      <c r="CNQ120" s="183"/>
      <c r="CNR120" s="183"/>
      <c r="CNS120" s="183"/>
      <c r="CNT120" s="183"/>
      <c r="CNU120" s="183"/>
      <c r="CNV120" s="183"/>
      <c r="CNW120" s="183"/>
      <c r="CNX120" s="183"/>
      <c r="CNY120" s="183"/>
      <c r="CNZ120" s="183"/>
      <c r="COA120" s="183"/>
      <c r="COB120" s="183"/>
      <c r="COC120" s="183"/>
      <c r="COD120" s="183"/>
      <c r="COE120" s="183"/>
      <c r="COF120" s="183"/>
      <c r="COG120" s="183"/>
      <c r="COH120" s="183"/>
      <c r="COI120" s="183"/>
      <c r="COJ120" s="183"/>
      <c r="COK120" s="183"/>
      <c r="COL120" s="183"/>
      <c r="COM120" s="183"/>
      <c r="CON120" s="183"/>
      <c r="COO120" s="183"/>
      <c r="COP120" s="183"/>
      <c r="COQ120" s="183"/>
      <c r="COR120" s="183"/>
      <c r="COS120" s="183"/>
      <c r="COT120" s="183"/>
      <c r="COU120" s="183"/>
      <c r="COV120" s="183"/>
      <c r="COW120" s="183"/>
      <c r="COX120" s="183"/>
    </row>
    <row r="121" spans="1:2442" s="296" customFormat="1" ht="18.95" customHeight="1">
      <c r="A121" s="284"/>
      <c r="B121" s="313"/>
      <c r="C121" s="286"/>
      <c r="D121" s="284"/>
      <c r="E121" s="287"/>
      <c r="F121" s="288"/>
      <c r="G121" s="288"/>
      <c r="H121" s="312"/>
      <c r="I121" s="291"/>
      <c r="K121" s="301"/>
      <c r="L121" s="301"/>
      <c r="M121" s="301"/>
      <c r="N121" s="275"/>
      <c r="O121" s="267"/>
      <c r="P121" s="268"/>
      <c r="Q121" s="269"/>
      <c r="R121" s="269"/>
      <c r="S121" s="267"/>
      <c r="T121" s="183"/>
      <c r="U121" s="183"/>
      <c r="V121" s="183"/>
      <c r="W121" s="183"/>
      <c r="X121" s="183"/>
      <c r="Y121" s="183"/>
      <c r="Z121" s="183"/>
      <c r="AA121" s="183"/>
      <c r="AB121" s="183"/>
      <c r="AC121" s="183"/>
      <c r="AD121" s="183"/>
      <c r="AE121" s="183"/>
      <c r="AF121" s="183"/>
      <c r="AG121" s="183"/>
      <c r="AH121" s="183"/>
      <c r="AI121" s="183"/>
      <c r="AJ121" s="183"/>
      <c r="AK121" s="183"/>
      <c r="AL121" s="183"/>
      <c r="AM121" s="183"/>
      <c r="AN121" s="183"/>
      <c r="AO121" s="183"/>
      <c r="AP121" s="183"/>
      <c r="AQ121" s="183"/>
      <c r="AR121" s="183"/>
      <c r="AS121" s="183"/>
      <c r="AT121" s="183"/>
      <c r="AU121" s="183"/>
      <c r="AV121" s="183"/>
      <c r="AW121" s="183"/>
      <c r="AX121" s="183"/>
      <c r="AY121" s="183"/>
      <c r="AZ121" s="183"/>
      <c r="BA121" s="183"/>
      <c r="BB121" s="183"/>
      <c r="BC121" s="183"/>
      <c r="BD121" s="183"/>
      <c r="BE121" s="183"/>
      <c r="BF121" s="183"/>
      <c r="BG121" s="183"/>
      <c r="BH121" s="183"/>
      <c r="BI121" s="183"/>
      <c r="BJ121" s="183"/>
      <c r="BK121" s="183"/>
      <c r="BL121" s="183"/>
      <c r="BM121" s="183"/>
      <c r="BN121" s="183"/>
      <c r="BO121" s="183"/>
      <c r="BP121" s="183"/>
      <c r="BQ121" s="183"/>
      <c r="BR121" s="183"/>
      <c r="BS121" s="183"/>
      <c r="BT121" s="183"/>
      <c r="BU121" s="183"/>
      <c r="BV121" s="183"/>
      <c r="BW121" s="183"/>
      <c r="BX121" s="183"/>
      <c r="BY121" s="183"/>
      <c r="BZ121" s="183"/>
      <c r="CA121" s="183"/>
      <c r="CB121" s="183"/>
      <c r="CC121" s="183"/>
      <c r="CD121" s="183"/>
      <c r="CE121" s="183"/>
      <c r="CF121" s="183"/>
      <c r="CG121" s="183"/>
      <c r="CH121" s="183"/>
      <c r="CI121" s="183"/>
      <c r="CJ121" s="183"/>
      <c r="CK121" s="183"/>
      <c r="CL121" s="183"/>
      <c r="CM121" s="183"/>
      <c r="CN121" s="183"/>
      <c r="CO121" s="183"/>
      <c r="CP121" s="183"/>
      <c r="CQ121" s="183"/>
      <c r="CR121" s="183"/>
      <c r="CS121" s="183"/>
      <c r="CT121" s="183"/>
      <c r="CU121" s="183"/>
      <c r="CV121" s="183"/>
      <c r="CW121" s="183"/>
      <c r="CX121" s="183"/>
      <c r="CY121" s="183"/>
      <c r="CZ121" s="183"/>
      <c r="DA121" s="183"/>
      <c r="DB121" s="183"/>
      <c r="DC121" s="183"/>
      <c r="DD121" s="183"/>
      <c r="DE121" s="183"/>
      <c r="DF121" s="183"/>
      <c r="DG121" s="183"/>
      <c r="DH121" s="183"/>
      <c r="DI121" s="183"/>
      <c r="DJ121" s="183"/>
      <c r="DK121" s="183"/>
      <c r="DL121" s="183"/>
      <c r="DM121" s="183"/>
      <c r="DN121" s="183"/>
      <c r="DO121" s="183"/>
      <c r="DP121" s="183"/>
      <c r="DQ121" s="183"/>
      <c r="DR121" s="183"/>
      <c r="DS121" s="183"/>
      <c r="DT121" s="183"/>
      <c r="DU121" s="183"/>
      <c r="DV121" s="183"/>
      <c r="DW121" s="183"/>
      <c r="DX121" s="183"/>
      <c r="DY121" s="183"/>
      <c r="DZ121" s="183"/>
      <c r="EA121" s="183"/>
      <c r="EB121" s="183"/>
      <c r="EC121" s="183"/>
      <c r="ED121" s="183"/>
      <c r="EE121" s="183"/>
      <c r="EF121" s="183"/>
      <c r="EG121" s="183"/>
      <c r="EH121" s="183"/>
      <c r="EI121" s="183"/>
      <c r="EJ121" s="183"/>
      <c r="EK121" s="183"/>
      <c r="EL121" s="183"/>
      <c r="EM121" s="183"/>
      <c r="EN121" s="183"/>
      <c r="EO121" s="183"/>
      <c r="EP121" s="183"/>
      <c r="EQ121" s="183"/>
      <c r="ER121" s="183"/>
      <c r="ES121" s="183"/>
      <c r="ET121" s="183"/>
      <c r="EU121" s="183"/>
      <c r="EV121" s="183"/>
      <c r="EW121" s="183"/>
      <c r="EX121" s="183"/>
      <c r="EY121" s="183"/>
      <c r="EZ121" s="183"/>
      <c r="FA121" s="183"/>
      <c r="FB121" s="183"/>
      <c r="FC121" s="183"/>
      <c r="FD121" s="183"/>
      <c r="FE121" s="183"/>
      <c r="FF121" s="183"/>
      <c r="FG121" s="183"/>
      <c r="FH121" s="183"/>
      <c r="FI121" s="183"/>
      <c r="FJ121" s="183"/>
      <c r="FK121" s="183"/>
      <c r="FL121" s="183"/>
      <c r="FM121" s="183"/>
      <c r="FN121" s="183"/>
      <c r="FO121" s="183"/>
      <c r="FP121" s="183"/>
      <c r="FQ121" s="183"/>
      <c r="FR121" s="183"/>
      <c r="FS121" s="183"/>
      <c r="FT121" s="183"/>
      <c r="FU121" s="183"/>
      <c r="FV121" s="183"/>
      <c r="FW121" s="183"/>
      <c r="FX121" s="183"/>
      <c r="FY121" s="183"/>
      <c r="FZ121" s="183"/>
      <c r="GA121" s="183"/>
      <c r="GB121" s="183"/>
      <c r="GC121" s="183"/>
      <c r="GD121" s="183"/>
      <c r="GE121" s="183"/>
      <c r="GF121" s="183"/>
      <c r="GG121" s="183"/>
      <c r="GH121" s="183"/>
      <c r="GI121" s="183"/>
      <c r="GJ121" s="183"/>
      <c r="GK121" s="183"/>
      <c r="GL121" s="183"/>
      <c r="GM121" s="183"/>
      <c r="GN121" s="183"/>
      <c r="GO121" s="183"/>
      <c r="GP121" s="183"/>
      <c r="GQ121" s="183"/>
      <c r="GR121" s="183"/>
      <c r="GS121" s="183"/>
      <c r="GT121" s="183"/>
      <c r="GU121" s="183"/>
      <c r="GV121" s="183"/>
      <c r="GW121" s="183"/>
      <c r="GX121" s="183"/>
      <c r="GY121" s="183"/>
      <c r="GZ121" s="183"/>
      <c r="HA121" s="183"/>
      <c r="HB121" s="183"/>
      <c r="HC121" s="183"/>
      <c r="HD121" s="183"/>
      <c r="HE121" s="183"/>
      <c r="HF121" s="183"/>
      <c r="HG121" s="183"/>
      <c r="HH121" s="183"/>
      <c r="HI121" s="183"/>
      <c r="HJ121" s="183"/>
      <c r="HK121" s="183"/>
      <c r="HL121" s="183"/>
      <c r="HM121" s="183"/>
      <c r="HN121" s="183"/>
      <c r="HO121" s="183"/>
      <c r="HP121" s="183"/>
      <c r="HQ121" s="183"/>
      <c r="HR121" s="183"/>
      <c r="HS121" s="183"/>
      <c r="HT121" s="183"/>
      <c r="HU121" s="183"/>
      <c r="HV121" s="183"/>
      <c r="HW121" s="183"/>
      <c r="HX121" s="183"/>
      <c r="HY121" s="183"/>
      <c r="HZ121" s="183"/>
      <c r="IA121" s="183"/>
      <c r="IB121" s="183"/>
      <c r="IC121" s="183"/>
      <c r="ID121" s="183"/>
      <c r="IE121" s="183"/>
      <c r="IF121" s="183"/>
      <c r="IG121" s="183"/>
      <c r="IH121" s="183"/>
      <c r="II121" s="183"/>
      <c r="IJ121" s="183"/>
      <c r="IK121" s="183"/>
      <c r="IL121" s="183"/>
      <c r="IM121" s="183"/>
      <c r="IN121" s="183"/>
      <c r="IO121" s="183"/>
      <c r="IP121" s="183"/>
      <c r="IQ121" s="183"/>
      <c r="IR121" s="183"/>
      <c r="IS121" s="183"/>
      <c r="IT121" s="183"/>
      <c r="IU121" s="183"/>
      <c r="IV121" s="183"/>
      <c r="IW121" s="183"/>
      <c r="IX121" s="183"/>
      <c r="IY121" s="183"/>
      <c r="IZ121" s="183"/>
      <c r="JA121" s="183"/>
      <c r="JB121" s="183"/>
      <c r="JC121" s="183"/>
      <c r="JD121" s="183"/>
      <c r="JE121" s="183"/>
      <c r="JF121" s="183"/>
      <c r="JG121" s="183"/>
      <c r="JH121" s="183"/>
      <c r="JI121" s="183"/>
      <c r="JJ121" s="183"/>
      <c r="JK121" s="183"/>
      <c r="JL121" s="183"/>
      <c r="JM121" s="183"/>
      <c r="JN121" s="183"/>
      <c r="JO121" s="183"/>
      <c r="JP121" s="183"/>
      <c r="JQ121" s="183"/>
      <c r="JR121" s="183"/>
      <c r="JS121" s="183"/>
      <c r="JT121" s="183"/>
      <c r="JU121" s="183"/>
      <c r="JV121" s="183"/>
      <c r="JW121" s="183"/>
      <c r="JX121" s="183"/>
      <c r="JY121" s="183"/>
      <c r="JZ121" s="183"/>
      <c r="KA121" s="183"/>
      <c r="KB121" s="183"/>
      <c r="KC121" s="183"/>
      <c r="KD121" s="183"/>
      <c r="KE121" s="183"/>
      <c r="KF121" s="183"/>
      <c r="KG121" s="183"/>
      <c r="KH121" s="183"/>
      <c r="KI121" s="183"/>
      <c r="KJ121" s="183"/>
      <c r="KK121" s="183"/>
      <c r="KL121" s="183"/>
      <c r="KM121" s="183"/>
      <c r="KN121" s="183"/>
      <c r="KO121" s="183"/>
      <c r="KP121" s="183"/>
      <c r="KQ121" s="183"/>
      <c r="KR121" s="183"/>
      <c r="KS121" s="183"/>
      <c r="KT121" s="183"/>
      <c r="KU121" s="183"/>
      <c r="KV121" s="183"/>
      <c r="KW121" s="183"/>
      <c r="KX121" s="183"/>
      <c r="KY121" s="183"/>
      <c r="KZ121" s="183"/>
      <c r="LA121" s="183"/>
      <c r="LB121" s="183"/>
      <c r="LC121" s="183"/>
      <c r="LD121" s="183"/>
      <c r="LE121" s="183"/>
      <c r="LF121" s="183"/>
      <c r="LG121" s="183"/>
      <c r="LH121" s="183"/>
      <c r="LI121" s="183"/>
      <c r="LJ121" s="183"/>
      <c r="LK121" s="183"/>
      <c r="LL121" s="183"/>
      <c r="LM121" s="183"/>
      <c r="LN121" s="183"/>
      <c r="LO121" s="183"/>
      <c r="LP121" s="183"/>
      <c r="LQ121" s="183"/>
      <c r="LR121" s="183"/>
      <c r="LS121" s="183"/>
      <c r="LT121" s="183"/>
      <c r="LU121" s="183"/>
      <c r="LV121" s="183"/>
      <c r="LW121" s="183"/>
      <c r="LX121" s="183"/>
      <c r="LY121" s="183"/>
      <c r="LZ121" s="183"/>
      <c r="MA121" s="183"/>
      <c r="MB121" s="183"/>
      <c r="MC121" s="183"/>
      <c r="MD121" s="183"/>
      <c r="ME121" s="183"/>
      <c r="MF121" s="183"/>
      <c r="MG121" s="183"/>
      <c r="MH121" s="183"/>
      <c r="MI121" s="183"/>
      <c r="MJ121" s="183"/>
      <c r="MK121" s="183"/>
      <c r="ML121" s="183"/>
      <c r="MM121" s="183"/>
      <c r="MN121" s="183"/>
      <c r="MO121" s="183"/>
      <c r="MP121" s="183"/>
      <c r="MQ121" s="183"/>
      <c r="MR121" s="183"/>
      <c r="MS121" s="183"/>
      <c r="MT121" s="183"/>
      <c r="MU121" s="183"/>
      <c r="MV121" s="183"/>
      <c r="MW121" s="183"/>
      <c r="MX121" s="183"/>
      <c r="MY121" s="183"/>
      <c r="MZ121" s="183"/>
      <c r="NA121" s="183"/>
      <c r="NB121" s="183"/>
      <c r="NC121" s="183"/>
      <c r="ND121" s="183"/>
      <c r="NE121" s="183"/>
      <c r="NF121" s="183"/>
      <c r="NG121" s="183"/>
      <c r="NH121" s="183"/>
      <c r="NI121" s="183"/>
      <c r="NJ121" s="183"/>
      <c r="NK121" s="183"/>
      <c r="NL121" s="183"/>
      <c r="NM121" s="183"/>
      <c r="NN121" s="183"/>
      <c r="NO121" s="183"/>
      <c r="NP121" s="183"/>
      <c r="NQ121" s="183"/>
      <c r="NR121" s="183"/>
      <c r="NS121" s="183"/>
      <c r="NT121" s="183"/>
      <c r="NU121" s="183"/>
      <c r="NV121" s="183"/>
      <c r="NW121" s="183"/>
      <c r="NX121" s="183"/>
      <c r="NY121" s="183"/>
      <c r="NZ121" s="183"/>
      <c r="OA121" s="183"/>
      <c r="OB121" s="183"/>
      <c r="OC121" s="183"/>
      <c r="OD121" s="183"/>
      <c r="OE121" s="183"/>
      <c r="OF121" s="183"/>
      <c r="OG121" s="183"/>
      <c r="OH121" s="183"/>
      <c r="OI121" s="183"/>
      <c r="OJ121" s="183"/>
      <c r="OK121" s="183"/>
      <c r="OL121" s="183"/>
      <c r="OM121" s="183"/>
      <c r="ON121" s="183"/>
      <c r="OO121" s="183"/>
      <c r="OP121" s="183"/>
      <c r="OQ121" s="183"/>
      <c r="OR121" s="183"/>
      <c r="OS121" s="183"/>
      <c r="OT121" s="183"/>
      <c r="OU121" s="183"/>
      <c r="OV121" s="183"/>
      <c r="OW121" s="183"/>
      <c r="OX121" s="183"/>
      <c r="OY121" s="183"/>
      <c r="OZ121" s="183"/>
      <c r="PA121" s="183"/>
      <c r="PB121" s="183"/>
      <c r="PC121" s="183"/>
      <c r="PD121" s="183"/>
      <c r="PE121" s="183"/>
      <c r="PF121" s="183"/>
      <c r="PG121" s="183"/>
      <c r="PH121" s="183"/>
      <c r="PI121" s="183"/>
      <c r="PJ121" s="183"/>
      <c r="PK121" s="183"/>
      <c r="PL121" s="183"/>
      <c r="PM121" s="183"/>
      <c r="PN121" s="183"/>
      <c r="PO121" s="183"/>
      <c r="PP121" s="183"/>
      <c r="PQ121" s="183"/>
      <c r="PR121" s="183"/>
      <c r="PS121" s="183"/>
      <c r="PT121" s="183"/>
      <c r="PU121" s="183"/>
      <c r="PV121" s="183"/>
      <c r="PW121" s="183"/>
      <c r="PX121" s="183"/>
      <c r="PY121" s="183"/>
      <c r="PZ121" s="183"/>
      <c r="QA121" s="183"/>
      <c r="QB121" s="183"/>
      <c r="QC121" s="183"/>
      <c r="QD121" s="183"/>
      <c r="QE121" s="183"/>
      <c r="QF121" s="183"/>
      <c r="QG121" s="183"/>
      <c r="QH121" s="183"/>
      <c r="QI121" s="183"/>
      <c r="QJ121" s="183"/>
      <c r="QK121" s="183"/>
      <c r="QL121" s="183"/>
      <c r="QM121" s="183"/>
      <c r="QN121" s="183"/>
      <c r="QO121" s="183"/>
      <c r="QP121" s="183"/>
      <c r="QQ121" s="183"/>
      <c r="QR121" s="183"/>
      <c r="QS121" s="183"/>
      <c r="QT121" s="183"/>
      <c r="QU121" s="183"/>
      <c r="QV121" s="183"/>
      <c r="QW121" s="183"/>
      <c r="QX121" s="183"/>
      <c r="QY121" s="183"/>
      <c r="QZ121" s="183"/>
      <c r="RA121" s="183"/>
      <c r="RB121" s="183"/>
      <c r="RC121" s="183"/>
      <c r="RD121" s="183"/>
      <c r="RE121" s="183"/>
      <c r="RF121" s="183"/>
      <c r="RG121" s="183"/>
      <c r="RH121" s="183"/>
      <c r="RI121" s="183"/>
      <c r="RJ121" s="183"/>
      <c r="RK121" s="183"/>
      <c r="RL121" s="183"/>
      <c r="RM121" s="183"/>
      <c r="RN121" s="183"/>
      <c r="RO121" s="183"/>
      <c r="RP121" s="183"/>
      <c r="RQ121" s="183"/>
      <c r="RR121" s="183"/>
      <c r="RS121" s="183"/>
      <c r="RT121" s="183"/>
      <c r="RU121" s="183"/>
      <c r="RV121" s="183"/>
      <c r="RW121" s="183"/>
      <c r="RX121" s="183"/>
      <c r="RY121" s="183"/>
      <c r="RZ121" s="183"/>
      <c r="SA121" s="183"/>
      <c r="SB121" s="183"/>
      <c r="SC121" s="183"/>
      <c r="SD121" s="183"/>
      <c r="SE121" s="183"/>
      <c r="SF121" s="183"/>
      <c r="SG121" s="183"/>
      <c r="SH121" s="183"/>
      <c r="SI121" s="183"/>
      <c r="SJ121" s="183"/>
      <c r="SK121" s="183"/>
      <c r="SL121" s="183"/>
      <c r="SM121" s="183"/>
      <c r="SN121" s="183"/>
      <c r="SO121" s="183"/>
      <c r="SP121" s="183"/>
      <c r="SQ121" s="183"/>
      <c r="SR121" s="183"/>
      <c r="SS121" s="183"/>
      <c r="ST121" s="183"/>
      <c r="SU121" s="183"/>
      <c r="SV121" s="183"/>
      <c r="SW121" s="183"/>
      <c r="SX121" s="183"/>
      <c r="SY121" s="183"/>
      <c r="SZ121" s="183"/>
      <c r="TA121" s="183"/>
      <c r="TB121" s="183"/>
      <c r="TC121" s="183"/>
      <c r="TD121" s="183"/>
      <c r="TE121" s="183"/>
      <c r="TF121" s="183"/>
      <c r="TG121" s="183"/>
      <c r="TH121" s="183"/>
      <c r="TI121" s="183"/>
      <c r="TJ121" s="183"/>
      <c r="TK121" s="183"/>
      <c r="TL121" s="183"/>
      <c r="TM121" s="183"/>
      <c r="TN121" s="183"/>
      <c r="TO121" s="183"/>
      <c r="TP121" s="183"/>
      <c r="TQ121" s="183"/>
      <c r="TR121" s="183"/>
      <c r="TS121" s="183"/>
      <c r="TT121" s="183"/>
      <c r="TU121" s="183"/>
      <c r="TV121" s="183"/>
      <c r="TW121" s="183"/>
      <c r="TX121" s="183"/>
      <c r="TY121" s="183"/>
      <c r="TZ121" s="183"/>
      <c r="UA121" s="183"/>
      <c r="UB121" s="183"/>
      <c r="UC121" s="183"/>
      <c r="UD121" s="183"/>
      <c r="UE121" s="183"/>
      <c r="UF121" s="183"/>
      <c r="UG121" s="183"/>
      <c r="UH121" s="183"/>
      <c r="UI121" s="183"/>
      <c r="UJ121" s="183"/>
      <c r="UK121" s="183"/>
      <c r="UL121" s="183"/>
      <c r="UM121" s="183"/>
      <c r="UN121" s="183"/>
      <c r="UO121" s="183"/>
      <c r="UP121" s="183"/>
      <c r="UQ121" s="183"/>
      <c r="UR121" s="183"/>
      <c r="US121" s="183"/>
      <c r="UT121" s="183"/>
      <c r="UU121" s="183"/>
      <c r="UV121" s="183"/>
      <c r="UW121" s="183"/>
      <c r="UX121" s="183"/>
      <c r="UY121" s="183"/>
      <c r="UZ121" s="183"/>
      <c r="VA121" s="183"/>
      <c r="VB121" s="183"/>
      <c r="VC121" s="183"/>
      <c r="VD121" s="183"/>
      <c r="VE121" s="183"/>
      <c r="VF121" s="183"/>
      <c r="VG121" s="183"/>
      <c r="VH121" s="183"/>
      <c r="VI121" s="183"/>
      <c r="VJ121" s="183"/>
      <c r="VK121" s="183"/>
      <c r="VL121" s="183"/>
      <c r="VM121" s="183"/>
      <c r="VN121" s="183"/>
      <c r="VO121" s="183"/>
      <c r="VP121" s="183"/>
      <c r="VQ121" s="183"/>
      <c r="VR121" s="183"/>
      <c r="VS121" s="183"/>
      <c r="VT121" s="183"/>
      <c r="VU121" s="183"/>
      <c r="VV121" s="183"/>
      <c r="VW121" s="183"/>
      <c r="VX121" s="183"/>
      <c r="VY121" s="183"/>
      <c r="VZ121" s="183"/>
      <c r="WA121" s="183"/>
      <c r="WB121" s="183"/>
      <c r="WC121" s="183"/>
      <c r="WD121" s="183"/>
      <c r="WE121" s="183"/>
      <c r="WF121" s="183"/>
      <c r="WG121" s="183"/>
      <c r="WH121" s="183"/>
      <c r="WI121" s="183"/>
      <c r="WJ121" s="183"/>
      <c r="WK121" s="183"/>
      <c r="WL121" s="183"/>
      <c r="WM121" s="183"/>
      <c r="WN121" s="183"/>
      <c r="WO121" s="183"/>
      <c r="WP121" s="183"/>
      <c r="WQ121" s="183"/>
      <c r="WR121" s="183"/>
      <c r="WS121" s="183"/>
      <c r="WT121" s="183"/>
      <c r="WU121" s="183"/>
      <c r="WV121" s="183"/>
      <c r="WW121" s="183"/>
      <c r="WX121" s="183"/>
      <c r="WY121" s="183"/>
      <c r="WZ121" s="183"/>
      <c r="XA121" s="183"/>
      <c r="XB121" s="183"/>
      <c r="XC121" s="183"/>
      <c r="XD121" s="183"/>
      <c r="XE121" s="183"/>
      <c r="XF121" s="183"/>
      <c r="XG121" s="183"/>
      <c r="XH121" s="183"/>
      <c r="XI121" s="183"/>
      <c r="XJ121" s="183"/>
      <c r="XK121" s="183"/>
      <c r="XL121" s="183"/>
      <c r="XM121" s="183"/>
      <c r="XN121" s="183"/>
      <c r="XO121" s="183"/>
      <c r="XP121" s="183"/>
      <c r="XQ121" s="183"/>
      <c r="XR121" s="183"/>
      <c r="XS121" s="183"/>
      <c r="XT121" s="183"/>
      <c r="XU121" s="183"/>
      <c r="XV121" s="183"/>
      <c r="XW121" s="183"/>
      <c r="XX121" s="183"/>
      <c r="XY121" s="183"/>
      <c r="XZ121" s="183"/>
      <c r="YA121" s="183"/>
      <c r="YB121" s="183"/>
      <c r="YC121" s="183"/>
      <c r="YD121" s="183"/>
      <c r="YE121" s="183"/>
      <c r="YF121" s="183"/>
      <c r="YG121" s="183"/>
      <c r="YH121" s="183"/>
      <c r="YI121" s="183"/>
      <c r="YJ121" s="183"/>
      <c r="YK121" s="183"/>
      <c r="YL121" s="183"/>
      <c r="YM121" s="183"/>
      <c r="YN121" s="183"/>
      <c r="YO121" s="183"/>
      <c r="YP121" s="183"/>
      <c r="YQ121" s="183"/>
      <c r="YR121" s="183"/>
      <c r="YS121" s="183"/>
      <c r="YT121" s="183"/>
      <c r="YU121" s="183"/>
      <c r="YV121" s="183"/>
      <c r="YW121" s="183"/>
      <c r="YX121" s="183"/>
      <c r="YY121" s="183"/>
      <c r="YZ121" s="183"/>
      <c r="ZA121" s="183"/>
      <c r="ZB121" s="183"/>
      <c r="ZC121" s="183"/>
      <c r="ZD121" s="183"/>
      <c r="ZE121" s="183"/>
      <c r="ZF121" s="183"/>
      <c r="ZG121" s="183"/>
      <c r="ZH121" s="183"/>
      <c r="ZI121" s="183"/>
      <c r="ZJ121" s="183"/>
      <c r="ZK121" s="183"/>
      <c r="ZL121" s="183"/>
      <c r="ZM121" s="183"/>
      <c r="ZN121" s="183"/>
      <c r="ZO121" s="183"/>
      <c r="ZP121" s="183"/>
      <c r="ZQ121" s="183"/>
      <c r="ZR121" s="183"/>
      <c r="ZS121" s="183"/>
      <c r="ZT121" s="183"/>
      <c r="ZU121" s="183"/>
      <c r="ZV121" s="183"/>
      <c r="ZW121" s="183"/>
      <c r="ZX121" s="183"/>
      <c r="ZY121" s="183"/>
      <c r="ZZ121" s="183"/>
      <c r="AAA121" s="183"/>
      <c r="AAB121" s="183"/>
      <c r="AAC121" s="183"/>
      <c r="AAD121" s="183"/>
      <c r="AAE121" s="183"/>
      <c r="AAF121" s="183"/>
      <c r="AAG121" s="183"/>
      <c r="AAH121" s="183"/>
      <c r="AAI121" s="183"/>
      <c r="AAJ121" s="183"/>
      <c r="AAK121" s="183"/>
      <c r="AAL121" s="183"/>
      <c r="AAM121" s="183"/>
      <c r="AAN121" s="183"/>
      <c r="AAO121" s="183"/>
      <c r="AAP121" s="183"/>
      <c r="AAQ121" s="183"/>
      <c r="AAR121" s="183"/>
      <c r="AAS121" s="183"/>
      <c r="AAT121" s="183"/>
      <c r="AAU121" s="183"/>
      <c r="AAV121" s="183"/>
      <c r="AAW121" s="183"/>
      <c r="AAX121" s="183"/>
      <c r="AAY121" s="183"/>
      <c r="AAZ121" s="183"/>
      <c r="ABA121" s="183"/>
      <c r="ABB121" s="183"/>
      <c r="ABC121" s="183"/>
      <c r="ABD121" s="183"/>
      <c r="ABE121" s="183"/>
      <c r="ABF121" s="183"/>
      <c r="ABG121" s="183"/>
      <c r="ABH121" s="183"/>
      <c r="ABI121" s="183"/>
      <c r="ABJ121" s="183"/>
      <c r="ABK121" s="183"/>
      <c r="ABL121" s="183"/>
      <c r="ABM121" s="183"/>
      <c r="ABN121" s="183"/>
      <c r="ABO121" s="183"/>
      <c r="ABP121" s="183"/>
      <c r="ABQ121" s="183"/>
      <c r="ABR121" s="183"/>
      <c r="ABS121" s="183"/>
      <c r="ABT121" s="183"/>
      <c r="ABU121" s="183"/>
      <c r="ABV121" s="183"/>
      <c r="ABW121" s="183"/>
      <c r="ABX121" s="183"/>
      <c r="ABY121" s="183"/>
      <c r="ABZ121" s="183"/>
      <c r="ACA121" s="183"/>
      <c r="ACB121" s="183"/>
      <c r="ACC121" s="183"/>
      <c r="ACD121" s="183"/>
      <c r="ACE121" s="183"/>
      <c r="ACF121" s="183"/>
      <c r="ACG121" s="183"/>
      <c r="ACH121" s="183"/>
      <c r="ACI121" s="183"/>
      <c r="ACJ121" s="183"/>
      <c r="ACK121" s="183"/>
      <c r="ACL121" s="183"/>
      <c r="ACM121" s="183"/>
      <c r="ACN121" s="183"/>
      <c r="ACO121" s="183"/>
      <c r="ACP121" s="183"/>
      <c r="ACQ121" s="183"/>
      <c r="ACR121" s="183"/>
      <c r="ACS121" s="183"/>
      <c r="ACT121" s="183"/>
      <c r="ACU121" s="183"/>
      <c r="ACV121" s="183"/>
      <c r="ACW121" s="183"/>
      <c r="ACX121" s="183"/>
      <c r="ACY121" s="183"/>
      <c r="ACZ121" s="183"/>
      <c r="ADA121" s="183"/>
      <c r="ADB121" s="183"/>
      <c r="ADC121" s="183"/>
      <c r="ADD121" s="183"/>
      <c r="ADE121" s="183"/>
      <c r="ADF121" s="183"/>
      <c r="ADG121" s="183"/>
      <c r="ADH121" s="183"/>
      <c r="ADI121" s="183"/>
      <c r="ADJ121" s="183"/>
      <c r="ADK121" s="183"/>
      <c r="ADL121" s="183"/>
      <c r="ADM121" s="183"/>
      <c r="ADN121" s="183"/>
      <c r="ADO121" s="183"/>
      <c r="ADP121" s="183"/>
      <c r="ADQ121" s="183"/>
      <c r="ADR121" s="183"/>
      <c r="ADS121" s="183"/>
      <c r="ADT121" s="183"/>
      <c r="ADU121" s="183"/>
      <c r="ADV121" s="183"/>
      <c r="ADW121" s="183"/>
      <c r="ADX121" s="183"/>
      <c r="ADY121" s="183"/>
      <c r="ADZ121" s="183"/>
      <c r="AEA121" s="183"/>
      <c r="AEB121" s="183"/>
      <c r="AEC121" s="183"/>
      <c r="AED121" s="183"/>
      <c r="AEE121" s="183"/>
      <c r="AEF121" s="183"/>
      <c r="AEG121" s="183"/>
      <c r="AEH121" s="183"/>
      <c r="AEI121" s="183"/>
      <c r="AEJ121" s="183"/>
      <c r="AEK121" s="183"/>
      <c r="AEL121" s="183"/>
      <c r="AEM121" s="183"/>
      <c r="AEN121" s="183"/>
      <c r="AEO121" s="183"/>
      <c r="AEP121" s="183"/>
      <c r="AEQ121" s="183"/>
      <c r="AER121" s="183"/>
      <c r="AES121" s="183"/>
      <c r="AET121" s="183"/>
      <c r="AEU121" s="183"/>
      <c r="AEV121" s="183"/>
      <c r="AEW121" s="183"/>
      <c r="AEX121" s="183"/>
      <c r="AEY121" s="183"/>
      <c r="AEZ121" s="183"/>
      <c r="AFA121" s="183"/>
      <c r="AFB121" s="183"/>
      <c r="AFC121" s="183"/>
      <c r="AFD121" s="183"/>
      <c r="AFE121" s="183"/>
      <c r="AFF121" s="183"/>
      <c r="AFG121" s="183"/>
      <c r="AFH121" s="183"/>
      <c r="AFI121" s="183"/>
      <c r="AFJ121" s="183"/>
      <c r="AFK121" s="183"/>
      <c r="AFL121" s="183"/>
      <c r="AFM121" s="183"/>
      <c r="AFN121" s="183"/>
      <c r="AFO121" s="183"/>
      <c r="AFP121" s="183"/>
      <c r="AFQ121" s="183"/>
      <c r="AFR121" s="183"/>
      <c r="AFS121" s="183"/>
      <c r="AFT121" s="183"/>
      <c r="AFU121" s="183"/>
      <c r="AFV121" s="183"/>
      <c r="AFW121" s="183"/>
      <c r="AFX121" s="183"/>
      <c r="AFY121" s="183"/>
      <c r="AFZ121" s="183"/>
      <c r="AGA121" s="183"/>
      <c r="AGB121" s="183"/>
      <c r="AGC121" s="183"/>
      <c r="AGD121" s="183"/>
      <c r="AGE121" s="183"/>
      <c r="AGF121" s="183"/>
      <c r="AGG121" s="183"/>
      <c r="AGH121" s="183"/>
      <c r="AGI121" s="183"/>
      <c r="AGJ121" s="183"/>
      <c r="AGK121" s="183"/>
      <c r="AGL121" s="183"/>
      <c r="AGM121" s="183"/>
      <c r="AGN121" s="183"/>
      <c r="AGO121" s="183"/>
      <c r="AGP121" s="183"/>
      <c r="AGQ121" s="183"/>
      <c r="AGR121" s="183"/>
      <c r="AGS121" s="183"/>
      <c r="AGT121" s="183"/>
      <c r="AGU121" s="183"/>
      <c r="AGV121" s="183"/>
      <c r="AGW121" s="183"/>
      <c r="AGX121" s="183"/>
      <c r="AGY121" s="183"/>
      <c r="AGZ121" s="183"/>
      <c r="AHA121" s="183"/>
      <c r="AHB121" s="183"/>
      <c r="AHC121" s="183"/>
      <c r="AHD121" s="183"/>
      <c r="AHE121" s="183"/>
      <c r="AHF121" s="183"/>
      <c r="AHG121" s="183"/>
      <c r="AHH121" s="183"/>
      <c r="AHI121" s="183"/>
      <c r="AHJ121" s="183"/>
      <c r="AHK121" s="183"/>
      <c r="AHL121" s="183"/>
      <c r="AHM121" s="183"/>
      <c r="AHN121" s="183"/>
      <c r="AHO121" s="183"/>
      <c r="AHP121" s="183"/>
      <c r="AHQ121" s="183"/>
      <c r="AHR121" s="183"/>
      <c r="AHS121" s="183"/>
      <c r="AHT121" s="183"/>
      <c r="AHU121" s="183"/>
      <c r="AHV121" s="183"/>
      <c r="AHW121" s="183"/>
      <c r="AHX121" s="183"/>
      <c r="AHY121" s="183"/>
      <c r="AHZ121" s="183"/>
      <c r="AIA121" s="183"/>
      <c r="AIB121" s="183"/>
      <c r="AIC121" s="183"/>
      <c r="AID121" s="183"/>
      <c r="AIE121" s="183"/>
      <c r="AIF121" s="183"/>
      <c r="AIG121" s="183"/>
      <c r="AIH121" s="183"/>
      <c r="AII121" s="183"/>
      <c r="AIJ121" s="183"/>
      <c r="AIK121" s="183"/>
      <c r="AIL121" s="183"/>
      <c r="AIM121" s="183"/>
      <c r="AIN121" s="183"/>
      <c r="AIO121" s="183"/>
      <c r="AIP121" s="183"/>
      <c r="AIQ121" s="183"/>
      <c r="AIR121" s="183"/>
      <c r="AIS121" s="183"/>
      <c r="AIT121" s="183"/>
      <c r="AIU121" s="183"/>
      <c r="AIV121" s="183"/>
      <c r="AIW121" s="183"/>
      <c r="AIX121" s="183"/>
      <c r="AIY121" s="183"/>
      <c r="AIZ121" s="183"/>
      <c r="AJA121" s="183"/>
      <c r="AJB121" s="183"/>
      <c r="AJC121" s="183"/>
      <c r="AJD121" s="183"/>
      <c r="AJE121" s="183"/>
      <c r="AJF121" s="183"/>
      <c r="AJG121" s="183"/>
      <c r="AJH121" s="183"/>
      <c r="AJI121" s="183"/>
      <c r="AJJ121" s="183"/>
      <c r="AJK121" s="183"/>
      <c r="AJL121" s="183"/>
      <c r="AJM121" s="183"/>
      <c r="AJN121" s="183"/>
      <c r="AJO121" s="183"/>
      <c r="AJP121" s="183"/>
      <c r="AJQ121" s="183"/>
      <c r="AJR121" s="183"/>
      <c r="AJS121" s="183"/>
      <c r="AJT121" s="183"/>
      <c r="AJU121" s="183"/>
      <c r="AJV121" s="183"/>
      <c r="AJW121" s="183"/>
      <c r="AJX121" s="183"/>
      <c r="AJY121" s="183"/>
      <c r="AJZ121" s="183"/>
      <c r="AKA121" s="183"/>
      <c r="AKB121" s="183"/>
      <c r="AKC121" s="183"/>
      <c r="AKD121" s="183"/>
      <c r="AKE121" s="183"/>
      <c r="AKF121" s="183"/>
      <c r="AKG121" s="183"/>
      <c r="AKH121" s="183"/>
      <c r="AKI121" s="183"/>
      <c r="AKJ121" s="183"/>
      <c r="AKK121" s="183"/>
      <c r="AKL121" s="183"/>
      <c r="AKM121" s="183"/>
      <c r="AKN121" s="183"/>
      <c r="AKO121" s="183"/>
      <c r="AKP121" s="183"/>
      <c r="AKQ121" s="183"/>
      <c r="AKR121" s="183"/>
      <c r="AKS121" s="183"/>
      <c r="AKT121" s="183"/>
      <c r="AKU121" s="183"/>
      <c r="AKV121" s="183"/>
      <c r="AKW121" s="183"/>
      <c r="AKX121" s="183"/>
      <c r="AKY121" s="183"/>
      <c r="AKZ121" s="183"/>
      <c r="ALA121" s="183"/>
      <c r="ALB121" s="183"/>
      <c r="ALC121" s="183"/>
      <c r="ALD121" s="183"/>
      <c r="ALE121" s="183"/>
      <c r="ALF121" s="183"/>
      <c r="ALG121" s="183"/>
      <c r="ALH121" s="183"/>
      <c r="ALI121" s="183"/>
      <c r="ALJ121" s="183"/>
      <c r="ALK121" s="183"/>
      <c r="ALL121" s="183"/>
      <c r="ALM121" s="183"/>
      <c r="ALN121" s="183"/>
      <c r="ALO121" s="183"/>
      <c r="ALP121" s="183"/>
      <c r="ALQ121" s="183"/>
      <c r="ALR121" s="183"/>
      <c r="ALS121" s="183"/>
      <c r="ALT121" s="183"/>
      <c r="ALU121" s="183"/>
      <c r="ALV121" s="183"/>
      <c r="ALW121" s="183"/>
      <c r="ALX121" s="183"/>
      <c r="ALY121" s="183"/>
      <c r="ALZ121" s="183"/>
      <c r="AMA121" s="183"/>
      <c r="AMB121" s="183"/>
      <c r="AMC121" s="183"/>
      <c r="AMD121" s="183"/>
      <c r="AME121" s="183"/>
      <c r="AMF121" s="183"/>
      <c r="AMG121" s="183"/>
      <c r="AMH121" s="183"/>
      <c r="AMI121" s="183"/>
      <c r="AMJ121" s="183"/>
      <c r="AMK121" s="183"/>
      <c r="AML121" s="183"/>
      <c r="AMM121" s="183"/>
      <c r="AMN121" s="183"/>
      <c r="AMO121" s="183"/>
      <c r="AMP121" s="183"/>
      <c r="AMQ121" s="183"/>
      <c r="AMR121" s="183"/>
      <c r="AMS121" s="183"/>
      <c r="AMT121" s="183"/>
      <c r="AMU121" s="183"/>
      <c r="AMV121" s="183"/>
      <c r="AMW121" s="183"/>
      <c r="AMX121" s="183"/>
      <c r="AMY121" s="183"/>
      <c r="AMZ121" s="183"/>
      <c r="ANA121" s="183"/>
      <c r="ANB121" s="183"/>
      <c r="ANC121" s="183"/>
      <c r="AND121" s="183"/>
      <c r="ANE121" s="183"/>
      <c r="ANF121" s="183"/>
      <c r="ANG121" s="183"/>
      <c r="ANH121" s="183"/>
      <c r="ANI121" s="183"/>
      <c r="ANJ121" s="183"/>
      <c r="ANK121" s="183"/>
      <c r="ANL121" s="183"/>
      <c r="ANM121" s="183"/>
      <c r="ANN121" s="183"/>
      <c r="ANO121" s="183"/>
      <c r="ANP121" s="183"/>
      <c r="ANQ121" s="183"/>
      <c r="ANR121" s="183"/>
      <c r="ANS121" s="183"/>
      <c r="ANT121" s="183"/>
      <c r="ANU121" s="183"/>
      <c r="ANV121" s="183"/>
      <c r="ANW121" s="183"/>
      <c r="ANX121" s="183"/>
      <c r="ANY121" s="183"/>
      <c r="ANZ121" s="183"/>
      <c r="AOA121" s="183"/>
      <c r="AOB121" s="183"/>
      <c r="AOC121" s="183"/>
      <c r="AOD121" s="183"/>
      <c r="AOE121" s="183"/>
      <c r="AOF121" s="183"/>
      <c r="AOG121" s="183"/>
      <c r="AOH121" s="183"/>
      <c r="AOI121" s="183"/>
      <c r="AOJ121" s="183"/>
      <c r="AOK121" s="183"/>
      <c r="AOL121" s="183"/>
      <c r="AOM121" s="183"/>
      <c r="AON121" s="183"/>
      <c r="AOO121" s="183"/>
      <c r="AOP121" s="183"/>
      <c r="AOQ121" s="183"/>
      <c r="AOR121" s="183"/>
      <c r="AOS121" s="183"/>
      <c r="AOT121" s="183"/>
      <c r="AOU121" s="183"/>
      <c r="AOV121" s="183"/>
      <c r="AOW121" s="183"/>
      <c r="AOX121" s="183"/>
      <c r="AOY121" s="183"/>
      <c r="AOZ121" s="183"/>
      <c r="APA121" s="183"/>
      <c r="APB121" s="183"/>
      <c r="APC121" s="183"/>
      <c r="APD121" s="183"/>
      <c r="APE121" s="183"/>
      <c r="APF121" s="183"/>
      <c r="APG121" s="183"/>
      <c r="APH121" s="183"/>
      <c r="API121" s="183"/>
      <c r="APJ121" s="183"/>
      <c r="APK121" s="183"/>
      <c r="APL121" s="183"/>
      <c r="APM121" s="183"/>
      <c r="APN121" s="183"/>
      <c r="APO121" s="183"/>
      <c r="APP121" s="183"/>
      <c r="APQ121" s="183"/>
      <c r="APR121" s="183"/>
      <c r="APS121" s="183"/>
      <c r="APT121" s="183"/>
      <c r="APU121" s="183"/>
      <c r="APV121" s="183"/>
      <c r="APW121" s="183"/>
      <c r="APX121" s="183"/>
      <c r="APY121" s="183"/>
      <c r="APZ121" s="183"/>
      <c r="AQA121" s="183"/>
      <c r="AQB121" s="183"/>
      <c r="AQC121" s="183"/>
      <c r="AQD121" s="183"/>
      <c r="AQE121" s="183"/>
      <c r="AQF121" s="183"/>
      <c r="AQG121" s="183"/>
      <c r="AQH121" s="183"/>
      <c r="AQI121" s="183"/>
      <c r="AQJ121" s="183"/>
      <c r="AQK121" s="183"/>
      <c r="AQL121" s="183"/>
      <c r="AQM121" s="183"/>
      <c r="AQN121" s="183"/>
      <c r="AQO121" s="183"/>
      <c r="AQP121" s="183"/>
      <c r="AQQ121" s="183"/>
      <c r="AQR121" s="183"/>
      <c r="AQS121" s="183"/>
      <c r="AQT121" s="183"/>
      <c r="AQU121" s="183"/>
      <c r="AQV121" s="183"/>
      <c r="AQW121" s="183"/>
      <c r="AQX121" s="183"/>
      <c r="AQY121" s="183"/>
      <c r="AQZ121" s="183"/>
      <c r="ARA121" s="183"/>
      <c r="ARB121" s="183"/>
      <c r="ARC121" s="183"/>
      <c r="ARD121" s="183"/>
      <c r="ARE121" s="183"/>
      <c r="ARF121" s="183"/>
      <c r="ARG121" s="183"/>
      <c r="ARH121" s="183"/>
      <c r="ARI121" s="183"/>
      <c r="ARJ121" s="183"/>
      <c r="ARK121" s="183"/>
      <c r="ARL121" s="183"/>
      <c r="ARM121" s="183"/>
      <c r="ARN121" s="183"/>
      <c r="ARO121" s="183"/>
      <c r="ARP121" s="183"/>
      <c r="ARQ121" s="183"/>
      <c r="ARR121" s="183"/>
      <c r="ARS121" s="183"/>
      <c r="ART121" s="183"/>
      <c r="ARU121" s="183"/>
      <c r="ARV121" s="183"/>
      <c r="ARW121" s="183"/>
      <c r="ARX121" s="183"/>
      <c r="ARY121" s="183"/>
      <c r="ARZ121" s="183"/>
      <c r="ASA121" s="183"/>
      <c r="ASB121" s="183"/>
      <c r="ASC121" s="183"/>
      <c r="ASD121" s="183"/>
      <c r="ASE121" s="183"/>
      <c r="ASF121" s="183"/>
      <c r="ASG121" s="183"/>
      <c r="ASH121" s="183"/>
      <c r="ASI121" s="183"/>
      <c r="ASJ121" s="183"/>
      <c r="ASK121" s="183"/>
      <c r="ASL121" s="183"/>
      <c r="ASM121" s="183"/>
      <c r="ASN121" s="183"/>
      <c r="ASO121" s="183"/>
      <c r="ASP121" s="183"/>
      <c r="ASQ121" s="183"/>
      <c r="ASR121" s="183"/>
      <c r="ASS121" s="183"/>
      <c r="AST121" s="183"/>
      <c r="ASU121" s="183"/>
      <c r="ASV121" s="183"/>
      <c r="ASW121" s="183"/>
      <c r="ASX121" s="183"/>
      <c r="ASY121" s="183"/>
      <c r="ASZ121" s="183"/>
      <c r="ATA121" s="183"/>
      <c r="ATB121" s="183"/>
      <c r="ATC121" s="183"/>
      <c r="ATD121" s="183"/>
      <c r="ATE121" s="183"/>
      <c r="ATF121" s="183"/>
      <c r="ATG121" s="183"/>
      <c r="ATH121" s="183"/>
      <c r="ATI121" s="183"/>
      <c r="ATJ121" s="183"/>
      <c r="ATK121" s="183"/>
      <c r="ATL121" s="183"/>
      <c r="ATM121" s="183"/>
      <c r="ATN121" s="183"/>
      <c r="ATO121" s="183"/>
      <c r="ATP121" s="183"/>
      <c r="ATQ121" s="183"/>
      <c r="ATR121" s="183"/>
      <c r="ATS121" s="183"/>
      <c r="ATT121" s="183"/>
      <c r="ATU121" s="183"/>
      <c r="ATV121" s="183"/>
      <c r="ATW121" s="183"/>
      <c r="ATX121" s="183"/>
      <c r="ATY121" s="183"/>
      <c r="ATZ121" s="183"/>
      <c r="AUA121" s="183"/>
      <c r="AUB121" s="183"/>
      <c r="AUC121" s="183"/>
      <c r="AUD121" s="183"/>
      <c r="AUE121" s="183"/>
      <c r="AUF121" s="183"/>
      <c r="AUG121" s="183"/>
      <c r="AUH121" s="183"/>
      <c r="AUI121" s="183"/>
      <c r="AUJ121" s="183"/>
      <c r="AUK121" s="183"/>
      <c r="AUL121" s="183"/>
      <c r="AUM121" s="183"/>
      <c r="AUN121" s="183"/>
      <c r="AUO121" s="183"/>
      <c r="AUP121" s="183"/>
      <c r="AUQ121" s="183"/>
      <c r="AUR121" s="183"/>
      <c r="AUS121" s="183"/>
      <c r="AUT121" s="183"/>
      <c r="AUU121" s="183"/>
      <c r="AUV121" s="183"/>
      <c r="AUW121" s="183"/>
      <c r="AUX121" s="183"/>
      <c r="AUY121" s="183"/>
      <c r="AUZ121" s="183"/>
      <c r="AVA121" s="183"/>
      <c r="AVB121" s="183"/>
      <c r="AVC121" s="183"/>
      <c r="AVD121" s="183"/>
      <c r="AVE121" s="183"/>
      <c r="AVF121" s="183"/>
      <c r="AVG121" s="183"/>
      <c r="AVH121" s="183"/>
      <c r="AVI121" s="183"/>
      <c r="AVJ121" s="183"/>
      <c r="AVK121" s="183"/>
      <c r="AVL121" s="183"/>
      <c r="AVM121" s="183"/>
      <c r="AVN121" s="183"/>
      <c r="AVO121" s="183"/>
      <c r="AVP121" s="183"/>
      <c r="AVQ121" s="183"/>
      <c r="AVR121" s="183"/>
      <c r="AVS121" s="183"/>
      <c r="AVT121" s="183"/>
      <c r="AVU121" s="183"/>
      <c r="AVV121" s="183"/>
      <c r="AVW121" s="183"/>
      <c r="AVX121" s="183"/>
      <c r="AVY121" s="183"/>
      <c r="AVZ121" s="183"/>
      <c r="AWA121" s="183"/>
      <c r="AWB121" s="183"/>
      <c r="AWC121" s="183"/>
      <c r="AWD121" s="183"/>
      <c r="AWE121" s="183"/>
      <c r="AWF121" s="183"/>
      <c r="AWG121" s="183"/>
      <c r="AWH121" s="183"/>
      <c r="AWI121" s="183"/>
      <c r="AWJ121" s="183"/>
      <c r="AWK121" s="183"/>
      <c r="AWL121" s="183"/>
      <c r="AWM121" s="183"/>
      <c r="AWN121" s="183"/>
      <c r="AWO121" s="183"/>
      <c r="AWP121" s="183"/>
      <c r="AWQ121" s="183"/>
      <c r="AWR121" s="183"/>
      <c r="AWS121" s="183"/>
      <c r="AWT121" s="183"/>
      <c r="AWU121" s="183"/>
      <c r="AWV121" s="183"/>
      <c r="AWW121" s="183"/>
      <c r="AWX121" s="183"/>
      <c r="AWY121" s="183"/>
      <c r="AWZ121" s="183"/>
      <c r="AXA121" s="183"/>
      <c r="AXB121" s="183"/>
      <c r="AXC121" s="183"/>
      <c r="AXD121" s="183"/>
      <c r="AXE121" s="183"/>
      <c r="AXF121" s="183"/>
      <c r="AXG121" s="183"/>
      <c r="AXH121" s="183"/>
      <c r="AXI121" s="183"/>
      <c r="AXJ121" s="183"/>
      <c r="AXK121" s="183"/>
      <c r="AXL121" s="183"/>
      <c r="AXM121" s="183"/>
      <c r="AXN121" s="183"/>
      <c r="AXO121" s="183"/>
      <c r="AXP121" s="183"/>
      <c r="AXQ121" s="183"/>
      <c r="AXR121" s="183"/>
      <c r="AXS121" s="183"/>
      <c r="AXT121" s="183"/>
      <c r="AXU121" s="183"/>
      <c r="AXV121" s="183"/>
      <c r="AXW121" s="183"/>
      <c r="AXX121" s="183"/>
      <c r="AXY121" s="183"/>
      <c r="AXZ121" s="183"/>
      <c r="AYA121" s="183"/>
      <c r="AYB121" s="183"/>
      <c r="AYC121" s="183"/>
      <c r="AYD121" s="183"/>
      <c r="AYE121" s="183"/>
      <c r="AYF121" s="183"/>
      <c r="AYG121" s="183"/>
      <c r="AYH121" s="183"/>
      <c r="AYI121" s="183"/>
      <c r="AYJ121" s="183"/>
      <c r="AYK121" s="183"/>
      <c r="AYL121" s="183"/>
      <c r="AYM121" s="183"/>
      <c r="AYN121" s="183"/>
      <c r="AYO121" s="183"/>
      <c r="AYP121" s="183"/>
      <c r="AYQ121" s="183"/>
      <c r="AYR121" s="183"/>
      <c r="AYS121" s="183"/>
      <c r="AYT121" s="183"/>
      <c r="AYU121" s="183"/>
      <c r="AYV121" s="183"/>
      <c r="AYW121" s="183"/>
      <c r="AYX121" s="183"/>
      <c r="AYY121" s="183"/>
      <c r="AYZ121" s="183"/>
      <c r="AZA121" s="183"/>
      <c r="AZB121" s="183"/>
      <c r="AZC121" s="183"/>
      <c r="AZD121" s="183"/>
      <c r="AZE121" s="183"/>
      <c r="AZF121" s="183"/>
      <c r="AZG121" s="183"/>
      <c r="AZH121" s="183"/>
      <c r="AZI121" s="183"/>
      <c r="AZJ121" s="183"/>
      <c r="AZK121" s="183"/>
      <c r="AZL121" s="183"/>
      <c r="AZM121" s="183"/>
      <c r="AZN121" s="183"/>
      <c r="AZO121" s="183"/>
      <c r="AZP121" s="183"/>
      <c r="AZQ121" s="183"/>
      <c r="AZR121" s="183"/>
      <c r="AZS121" s="183"/>
      <c r="AZT121" s="183"/>
      <c r="AZU121" s="183"/>
      <c r="AZV121" s="183"/>
      <c r="AZW121" s="183"/>
      <c r="AZX121" s="183"/>
      <c r="AZY121" s="183"/>
      <c r="AZZ121" s="183"/>
      <c r="BAA121" s="183"/>
      <c r="BAB121" s="183"/>
      <c r="BAC121" s="183"/>
      <c r="BAD121" s="183"/>
      <c r="BAE121" s="183"/>
      <c r="BAF121" s="183"/>
      <c r="BAG121" s="183"/>
      <c r="BAH121" s="183"/>
      <c r="BAI121" s="183"/>
      <c r="BAJ121" s="183"/>
      <c r="BAK121" s="183"/>
      <c r="BAL121" s="183"/>
      <c r="BAM121" s="183"/>
      <c r="BAN121" s="183"/>
      <c r="BAO121" s="183"/>
      <c r="BAP121" s="183"/>
      <c r="BAQ121" s="183"/>
      <c r="BAR121" s="183"/>
      <c r="BAS121" s="183"/>
      <c r="BAT121" s="183"/>
      <c r="BAU121" s="183"/>
      <c r="BAV121" s="183"/>
      <c r="BAW121" s="183"/>
      <c r="BAX121" s="183"/>
      <c r="BAY121" s="183"/>
      <c r="BAZ121" s="183"/>
      <c r="BBA121" s="183"/>
      <c r="BBB121" s="183"/>
      <c r="BBC121" s="183"/>
      <c r="BBD121" s="183"/>
      <c r="BBE121" s="183"/>
      <c r="BBF121" s="183"/>
      <c r="BBG121" s="183"/>
      <c r="BBH121" s="183"/>
      <c r="BBI121" s="183"/>
      <c r="BBJ121" s="183"/>
      <c r="BBK121" s="183"/>
      <c r="BBL121" s="183"/>
      <c r="BBM121" s="183"/>
      <c r="BBN121" s="183"/>
      <c r="BBO121" s="183"/>
      <c r="BBP121" s="183"/>
      <c r="BBQ121" s="183"/>
      <c r="BBR121" s="183"/>
      <c r="BBS121" s="183"/>
      <c r="BBT121" s="183"/>
      <c r="BBU121" s="183"/>
      <c r="BBV121" s="183"/>
      <c r="BBW121" s="183"/>
      <c r="BBX121" s="183"/>
      <c r="BBY121" s="183"/>
      <c r="BBZ121" s="183"/>
      <c r="BCA121" s="183"/>
      <c r="BCB121" s="183"/>
      <c r="BCC121" s="183"/>
      <c r="BCD121" s="183"/>
      <c r="BCE121" s="183"/>
      <c r="BCF121" s="183"/>
      <c r="BCG121" s="183"/>
      <c r="BCH121" s="183"/>
      <c r="BCI121" s="183"/>
      <c r="BCJ121" s="183"/>
      <c r="BCK121" s="183"/>
      <c r="BCL121" s="183"/>
      <c r="BCM121" s="183"/>
      <c r="BCN121" s="183"/>
      <c r="BCO121" s="183"/>
      <c r="BCP121" s="183"/>
      <c r="BCQ121" s="183"/>
      <c r="BCR121" s="183"/>
      <c r="BCS121" s="183"/>
      <c r="BCT121" s="183"/>
      <c r="BCU121" s="183"/>
      <c r="BCV121" s="183"/>
      <c r="BCW121" s="183"/>
      <c r="BCX121" s="183"/>
      <c r="BCY121" s="183"/>
      <c r="BCZ121" s="183"/>
      <c r="BDA121" s="183"/>
      <c r="BDB121" s="183"/>
      <c r="BDC121" s="183"/>
      <c r="BDD121" s="183"/>
      <c r="BDE121" s="183"/>
      <c r="BDF121" s="183"/>
      <c r="BDG121" s="183"/>
      <c r="BDH121" s="183"/>
      <c r="BDI121" s="183"/>
      <c r="BDJ121" s="183"/>
      <c r="BDK121" s="183"/>
      <c r="BDL121" s="183"/>
      <c r="BDM121" s="183"/>
      <c r="BDN121" s="183"/>
      <c r="BDO121" s="183"/>
      <c r="BDP121" s="183"/>
      <c r="BDQ121" s="183"/>
      <c r="BDR121" s="183"/>
      <c r="BDS121" s="183"/>
      <c r="BDT121" s="183"/>
      <c r="BDU121" s="183"/>
      <c r="BDV121" s="183"/>
      <c r="BDW121" s="183"/>
      <c r="BDX121" s="183"/>
      <c r="BDY121" s="183"/>
      <c r="BDZ121" s="183"/>
      <c r="BEA121" s="183"/>
      <c r="BEB121" s="183"/>
      <c r="BEC121" s="183"/>
      <c r="BED121" s="183"/>
      <c r="BEE121" s="183"/>
      <c r="BEF121" s="183"/>
      <c r="BEG121" s="183"/>
      <c r="BEH121" s="183"/>
      <c r="BEI121" s="183"/>
      <c r="BEJ121" s="183"/>
      <c r="BEK121" s="183"/>
      <c r="BEL121" s="183"/>
      <c r="BEM121" s="183"/>
      <c r="BEN121" s="183"/>
      <c r="BEO121" s="183"/>
      <c r="BEP121" s="183"/>
      <c r="BEQ121" s="183"/>
      <c r="BER121" s="183"/>
      <c r="BES121" s="183"/>
      <c r="BET121" s="183"/>
      <c r="BEU121" s="183"/>
      <c r="BEV121" s="183"/>
      <c r="BEW121" s="183"/>
      <c r="BEX121" s="183"/>
      <c r="BEY121" s="183"/>
      <c r="BEZ121" s="183"/>
      <c r="BFA121" s="183"/>
      <c r="BFB121" s="183"/>
      <c r="BFC121" s="183"/>
      <c r="BFD121" s="183"/>
      <c r="BFE121" s="183"/>
      <c r="BFF121" s="183"/>
      <c r="BFG121" s="183"/>
      <c r="BFH121" s="183"/>
      <c r="BFI121" s="183"/>
      <c r="BFJ121" s="183"/>
      <c r="BFK121" s="183"/>
      <c r="BFL121" s="183"/>
      <c r="BFM121" s="183"/>
      <c r="BFN121" s="183"/>
      <c r="BFO121" s="183"/>
      <c r="BFP121" s="183"/>
      <c r="BFQ121" s="183"/>
      <c r="BFR121" s="183"/>
      <c r="BFS121" s="183"/>
      <c r="BFT121" s="183"/>
      <c r="BFU121" s="183"/>
      <c r="BFV121" s="183"/>
      <c r="BFW121" s="183"/>
      <c r="BFX121" s="183"/>
      <c r="BFY121" s="183"/>
      <c r="BFZ121" s="183"/>
      <c r="BGA121" s="183"/>
      <c r="BGB121" s="183"/>
      <c r="BGC121" s="183"/>
      <c r="BGD121" s="183"/>
      <c r="BGE121" s="183"/>
      <c r="BGF121" s="183"/>
      <c r="BGG121" s="183"/>
      <c r="BGH121" s="183"/>
      <c r="BGI121" s="183"/>
      <c r="BGJ121" s="183"/>
      <c r="BGK121" s="183"/>
      <c r="BGL121" s="183"/>
      <c r="BGM121" s="183"/>
      <c r="BGN121" s="183"/>
      <c r="BGO121" s="183"/>
      <c r="BGP121" s="183"/>
      <c r="BGQ121" s="183"/>
      <c r="BGR121" s="183"/>
      <c r="BGS121" s="183"/>
      <c r="BGT121" s="183"/>
      <c r="BGU121" s="183"/>
      <c r="BGV121" s="183"/>
      <c r="BGW121" s="183"/>
      <c r="BGX121" s="183"/>
      <c r="BGY121" s="183"/>
      <c r="BGZ121" s="183"/>
      <c r="BHA121" s="183"/>
      <c r="BHB121" s="183"/>
      <c r="BHC121" s="183"/>
      <c r="BHD121" s="183"/>
      <c r="BHE121" s="183"/>
      <c r="BHF121" s="183"/>
      <c r="BHG121" s="183"/>
      <c r="BHH121" s="183"/>
      <c r="BHI121" s="183"/>
      <c r="BHJ121" s="183"/>
      <c r="BHK121" s="183"/>
      <c r="BHL121" s="183"/>
      <c r="BHM121" s="183"/>
      <c r="BHN121" s="183"/>
      <c r="BHO121" s="183"/>
      <c r="BHP121" s="183"/>
      <c r="BHQ121" s="183"/>
      <c r="BHR121" s="183"/>
      <c r="BHS121" s="183"/>
      <c r="BHT121" s="183"/>
      <c r="BHU121" s="183"/>
      <c r="BHV121" s="183"/>
      <c r="BHW121" s="183"/>
      <c r="BHX121" s="183"/>
      <c r="BHY121" s="183"/>
      <c r="BHZ121" s="183"/>
      <c r="BIA121" s="183"/>
      <c r="BIB121" s="183"/>
      <c r="BIC121" s="183"/>
      <c r="BID121" s="183"/>
      <c r="BIE121" s="183"/>
      <c r="BIF121" s="183"/>
      <c r="BIG121" s="183"/>
      <c r="BIH121" s="183"/>
      <c r="BII121" s="183"/>
      <c r="BIJ121" s="183"/>
      <c r="BIK121" s="183"/>
      <c r="BIL121" s="183"/>
      <c r="BIM121" s="183"/>
      <c r="BIN121" s="183"/>
      <c r="BIO121" s="183"/>
      <c r="BIP121" s="183"/>
      <c r="BIQ121" s="183"/>
      <c r="BIR121" s="183"/>
      <c r="BIS121" s="183"/>
      <c r="BIT121" s="183"/>
      <c r="BIU121" s="183"/>
      <c r="BIV121" s="183"/>
      <c r="BIW121" s="183"/>
      <c r="BIX121" s="183"/>
      <c r="BIY121" s="183"/>
      <c r="BIZ121" s="183"/>
      <c r="BJA121" s="183"/>
      <c r="BJB121" s="183"/>
      <c r="BJC121" s="183"/>
      <c r="BJD121" s="183"/>
      <c r="BJE121" s="183"/>
      <c r="BJF121" s="183"/>
      <c r="BJG121" s="183"/>
      <c r="BJH121" s="183"/>
      <c r="BJI121" s="183"/>
      <c r="BJJ121" s="183"/>
      <c r="BJK121" s="183"/>
      <c r="BJL121" s="183"/>
      <c r="BJM121" s="183"/>
      <c r="BJN121" s="183"/>
      <c r="BJO121" s="183"/>
      <c r="BJP121" s="183"/>
      <c r="BJQ121" s="183"/>
      <c r="BJR121" s="183"/>
      <c r="BJS121" s="183"/>
      <c r="BJT121" s="183"/>
      <c r="BJU121" s="183"/>
      <c r="BJV121" s="183"/>
      <c r="BJW121" s="183"/>
      <c r="BJX121" s="183"/>
      <c r="BJY121" s="183"/>
      <c r="BJZ121" s="183"/>
      <c r="BKA121" s="183"/>
      <c r="BKB121" s="183"/>
      <c r="BKC121" s="183"/>
      <c r="BKD121" s="183"/>
      <c r="BKE121" s="183"/>
      <c r="BKF121" s="183"/>
      <c r="BKG121" s="183"/>
      <c r="BKH121" s="183"/>
      <c r="BKI121" s="183"/>
      <c r="BKJ121" s="183"/>
      <c r="BKK121" s="183"/>
      <c r="BKL121" s="183"/>
      <c r="BKM121" s="183"/>
      <c r="BKN121" s="183"/>
      <c r="BKO121" s="183"/>
      <c r="BKP121" s="183"/>
      <c r="BKQ121" s="183"/>
      <c r="BKR121" s="183"/>
      <c r="BKS121" s="183"/>
      <c r="BKT121" s="183"/>
      <c r="BKU121" s="183"/>
      <c r="BKV121" s="183"/>
      <c r="BKW121" s="183"/>
      <c r="BKX121" s="183"/>
      <c r="BKY121" s="183"/>
      <c r="BKZ121" s="183"/>
      <c r="BLA121" s="183"/>
      <c r="BLB121" s="183"/>
      <c r="BLC121" s="183"/>
      <c r="BLD121" s="183"/>
      <c r="BLE121" s="183"/>
      <c r="BLF121" s="183"/>
      <c r="BLG121" s="183"/>
      <c r="BLH121" s="183"/>
      <c r="BLI121" s="183"/>
      <c r="BLJ121" s="183"/>
      <c r="BLK121" s="183"/>
      <c r="BLL121" s="183"/>
      <c r="BLM121" s="183"/>
      <c r="BLN121" s="183"/>
      <c r="BLO121" s="183"/>
      <c r="BLP121" s="183"/>
      <c r="BLQ121" s="183"/>
      <c r="BLR121" s="183"/>
      <c r="BLS121" s="183"/>
      <c r="BLT121" s="183"/>
      <c r="BLU121" s="183"/>
      <c r="BLV121" s="183"/>
      <c r="BLW121" s="183"/>
      <c r="BLX121" s="183"/>
      <c r="BLY121" s="183"/>
      <c r="BLZ121" s="183"/>
      <c r="BMA121" s="183"/>
      <c r="BMB121" s="183"/>
      <c r="BMC121" s="183"/>
      <c r="BMD121" s="183"/>
      <c r="BME121" s="183"/>
      <c r="BMF121" s="183"/>
      <c r="BMG121" s="183"/>
      <c r="BMH121" s="183"/>
      <c r="BMI121" s="183"/>
      <c r="BMJ121" s="183"/>
      <c r="BMK121" s="183"/>
      <c r="BML121" s="183"/>
      <c r="BMM121" s="183"/>
      <c r="BMN121" s="183"/>
      <c r="BMO121" s="183"/>
      <c r="BMP121" s="183"/>
      <c r="BMQ121" s="183"/>
      <c r="BMR121" s="183"/>
      <c r="BMS121" s="183"/>
      <c r="BMT121" s="183"/>
      <c r="BMU121" s="183"/>
      <c r="BMV121" s="183"/>
      <c r="BMW121" s="183"/>
      <c r="BMX121" s="183"/>
      <c r="BMY121" s="183"/>
      <c r="BMZ121" s="183"/>
      <c r="BNA121" s="183"/>
      <c r="BNB121" s="183"/>
      <c r="BNC121" s="183"/>
      <c r="BND121" s="183"/>
      <c r="BNE121" s="183"/>
      <c r="BNF121" s="183"/>
      <c r="BNG121" s="183"/>
      <c r="BNH121" s="183"/>
      <c r="BNI121" s="183"/>
      <c r="BNJ121" s="183"/>
      <c r="BNK121" s="183"/>
      <c r="BNL121" s="183"/>
      <c r="BNM121" s="183"/>
      <c r="BNN121" s="183"/>
      <c r="BNO121" s="183"/>
      <c r="BNP121" s="183"/>
      <c r="BNQ121" s="183"/>
      <c r="BNR121" s="183"/>
      <c r="BNS121" s="183"/>
      <c r="BNT121" s="183"/>
      <c r="BNU121" s="183"/>
      <c r="BNV121" s="183"/>
      <c r="BNW121" s="183"/>
      <c r="BNX121" s="183"/>
      <c r="BNY121" s="183"/>
      <c r="BNZ121" s="183"/>
      <c r="BOA121" s="183"/>
      <c r="BOB121" s="183"/>
      <c r="BOC121" s="183"/>
      <c r="BOD121" s="183"/>
      <c r="BOE121" s="183"/>
      <c r="BOF121" s="183"/>
      <c r="BOG121" s="183"/>
      <c r="BOH121" s="183"/>
      <c r="BOI121" s="183"/>
      <c r="BOJ121" s="183"/>
      <c r="BOK121" s="183"/>
      <c r="BOL121" s="183"/>
      <c r="BOM121" s="183"/>
      <c r="BON121" s="183"/>
      <c r="BOO121" s="183"/>
      <c r="BOP121" s="183"/>
      <c r="BOQ121" s="183"/>
      <c r="BOR121" s="183"/>
      <c r="BOS121" s="183"/>
      <c r="BOT121" s="183"/>
      <c r="BOU121" s="183"/>
      <c r="BOV121" s="183"/>
      <c r="BOW121" s="183"/>
      <c r="BOX121" s="183"/>
      <c r="BOY121" s="183"/>
      <c r="BOZ121" s="183"/>
      <c r="BPA121" s="183"/>
      <c r="BPB121" s="183"/>
      <c r="BPC121" s="183"/>
      <c r="BPD121" s="183"/>
      <c r="BPE121" s="183"/>
      <c r="BPF121" s="183"/>
      <c r="BPG121" s="183"/>
      <c r="BPH121" s="183"/>
      <c r="BPI121" s="183"/>
      <c r="BPJ121" s="183"/>
      <c r="BPK121" s="183"/>
      <c r="BPL121" s="183"/>
      <c r="BPM121" s="183"/>
      <c r="BPN121" s="183"/>
      <c r="BPO121" s="183"/>
      <c r="BPP121" s="183"/>
      <c r="BPQ121" s="183"/>
      <c r="BPR121" s="183"/>
      <c r="BPS121" s="183"/>
      <c r="BPT121" s="183"/>
      <c r="BPU121" s="183"/>
      <c r="BPV121" s="183"/>
      <c r="BPW121" s="183"/>
      <c r="BPX121" s="183"/>
      <c r="BPY121" s="183"/>
      <c r="BPZ121" s="183"/>
      <c r="BQA121" s="183"/>
      <c r="BQB121" s="183"/>
      <c r="BQC121" s="183"/>
      <c r="BQD121" s="183"/>
      <c r="BQE121" s="183"/>
      <c r="BQF121" s="183"/>
      <c r="BQG121" s="183"/>
      <c r="BQH121" s="183"/>
      <c r="BQI121" s="183"/>
      <c r="BQJ121" s="183"/>
      <c r="BQK121" s="183"/>
      <c r="BQL121" s="183"/>
      <c r="BQM121" s="183"/>
      <c r="BQN121" s="183"/>
      <c r="BQO121" s="183"/>
      <c r="BQP121" s="183"/>
      <c r="BQQ121" s="183"/>
      <c r="BQR121" s="183"/>
      <c r="BQS121" s="183"/>
      <c r="BQT121" s="183"/>
      <c r="BQU121" s="183"/>
      <c r="BQV121" s="183"/>
      <c r="BQW121" s="183"/>
      <c r="BQX121" s="183"/>
      <c r="BQY121" s="183"/>
      <c r="BQZ121" s="183"/>
      <c r="BRA121" s="183"/>
      <c r="BRB121" s="183"/>
      <c r="BRC121" s="183"/>
      <c r="BRD121" s="183"/>
      <c r="BRE121" s="183"/>
      <c r="BRF121" s="183"/>
      <c r="BRG121" s="183"/>
      <c r="BRH121" s="183"/>
      <c r="BRI121" s="183"/>
      <c r="BRJ121" s="183"/>
      <c r="BRK121" s="183"/>
      <c r="BRL121" s="183"/>
      <c r="BRM121" s="183"/>
      <c r="BRN121" s="183"/>
      <c r="BRO121" s="183"/>
      <c r="BRP121" s="183"/>
      <c r="BRQ121" s="183"/>
      <c r="BRR121" s="183"/>
      <c r="BRS121" s="183"/>
      <c r="BRT121" s="183"/>
      <c r="BRU121" s="183"/>
      <c r="BRV121" s="183"/>
      <c r="BRW121" s="183"/>
      <c r="BRX121" s="183"/>
      <c r="BRY121" s="183"/>
      <c r="BRZ121" s="183"/>
      <c r="BSA121" s="183"/>
      <c r="BSB121" s="183"/>
      <c r="BSC121" s="183"/>
      <c r="BSD121" s="183"/>
      <c r="BSE121" s="183"/>
      <c r="BSF121" s="183"/>
      <c r="BSG121" s="183"/>
      <c r="BSH121" s="183"/>
      <c r="BSI121" s="183"/>
      <c r="BSJ121" s="183"/>
      <c r="BSK121" s="183"/>
      <c r="BSL121" s="183"/>
      <c r="BSM121" s="183"/>
      <c r="BSN121" s="183"/>
      <c r="BSO121" s="183"/>
      <c r="BSP121" s="183"/>
      <c r="BSQ121" s="183"/>
      <c r="BSR121" s="183"/>
      <c r="BSS121" s="183"/>
      <c r="BST121" s="183"/>
      <c r="BSU121" s="183"/>
      <c r="BSV121" s="183"/>
      <c r="BSW121" s="183"/>
      <c r="BSX121" s="183"/>
      <c r="BSY121" s="183"/>
      <c r="BSZ121" s="183"/>
      <c r="BTA121" s="183"/>
      <c r="BTB121" s="183"/>
      <c r="BTC121" s="183"/>
      <c r="BTD121" s="183"/>
      <c r="BTE121" s="183"/>
      <c r="BTF121" s="183"/>
      <c r="BTG121" s="183"/>
      <c r="BTH121" s="183"/>
      <c r="BTI121" s="183"/>
      <c r="BTJ121" s="183"/>
      <c r="BTK121" s="183"/>
      <c r="BTL121" s="183"/>
      <c r="BTM121" s="183"/>
      <c r="BTN121" s="183"/>
      <c r="BTO121" s="183"/>
      <c r="BTP121" s="183"/>
      <c r="BTQ121" s="183"/>
      <c r="BTR121" s="183"/>
      <c r="BTS121" s="183"/>
      <c r="BTT121" s="183"/>
      <c r="BTU121" s="183"/>
      <c r="BTV121" s="183"/>
      <c r="BTW121" s="183"/>
      <c r="BTX121" s="183"/>
      <c r="BTY121" s="183"/>
      <c r="BTZ121" s="183"/>
      <c r="BUA121" s="183"/>
      <c r="BUB121" s="183"/>
      <c r="BUC121" s="183"/>
      <c r="BUD121" s="183"/>
      <c r="BUE121" s="183"/>
      <c r="BUF121" s="183"/>
      <c r="BUG121" s="183"/>
      <c r="BUH121" s="183"/>
      <c r="BUI121" s="183"/>
      <c r="BUJ121" s="183"/>
      <c r="BUK121" s="183"/>
      <c r="BUL121" s="183"/>
      <c r="BUM121" s="183"/>
      <c r="BUN121" s="183"/>
      <c r="BUO121" s="183"/>
      <c r="BUP121" s="183"/>
      <c r="BUQ121" s="183"/>
      <c r="BUR121" s="183"/>
      <c r="BUS121" s="183"/>
      <c r="BUT121" s="183"/>
      <c r="BUU121" s="183"/>
      <c r="BUV121" s="183"/>
      <c r="BUW121" s="183"/>
      <c r="BUX121" s="183"/>
      <c r="BUY121" s="183"/>
      <c r="BUZ121" s="183"/>
      <c r="BVA121" s="183"/>
      <c r="BVB121" s="183"/>
      <c r="BVC121" s="183"/>
      <c r="BVD121" s="183"/>
      <c r="BVE121" s="183"/>
      <c r="BVF121" s="183"/>
      <c r="BVG121" s="183"/>
      <c r="BVH121" s="183"/>
      <c r="BVI121" s="183"/>
      <c r="BVJ121" s="183"/>
      <c r="BVK121" s="183"/>
      <c r="BVL121" s="183"/>
      <c r="BVM121" s="183"/>
      <c r="BVN121" s="183"/>
      <c r="BVO121" s="183"/>
      <c r="BVP121" s="183"/>
      <c r="BVQ121" s="183"/>
      <c r="BVR121" s="183"/>
      <c r="BVS121" s="183"/>
      <c r="BVT121" s="183"/>
      <c r="BVU121" s="183"/>
      <c r="BVV121" s="183"/>
      <c r="BVW121" s="183"/>
      <c r="BVX121" s="183"/>
      <c r="BVY121" s="183"/>
      <c r="BVZ121" s="183"/>
      <c r="BWA121" s="183"/>
      <c r="BWB121" s="183"/>
      <c r="BWC121" s="183"/>
      <c r="BWD121" s="183"/>
      <c r="BWE121" s="183"/>
      <c r="BWF121" s="183"/>
      <c r="BWG121" s="183"/>
      <c r="BWH121" s="183"/>
      <c r="BWI121" s="183"/>
      <c r="BWJ121" s="183"/>
      <c r="BWK121" s="183"/>
      <c r="BWL121" s="183"/>
      <c r="BWM121" s="183"/>
      <c r="BWN121" s="183"/>
      <c r="BWO121" s="183"/>
      <c r="BWP121" s="183"/>
      <c r="BWQ121" s="183"/>
      <c r="BWR121" s="183"/>
      <c r="BWS121" s="183"/>
      <c r="BWT121" s="183"/>
      <c r="BWU121" s="183"/>
      <c r="BWV121" s="183"/>
      <c r="BWW121" s="183"/>
      <c r="BWX121" s="183"/>
      <c r="BWY121" s="183"/>
      <c r="BWZ121" s="183"/>
      <c r="BXA121" s="183"/>
      <c r="BXB121" s="183"/>
      <c r="BXC121" s="183"/>
      <c r="BXD121" s="183"/>
      <c r="BXE121" s="183"/>
      <c r="BXF121" s="183"/>
      <c r="BXG121" s="183"/>
      <c r="BXH121" s="183"/>
      <c r="BXI121" s="183"/>
      <c r="BXJ121" s="183"/>
      <c r="BXK121" s="183"/>
      <c r="BXL121" s="183"/>
      <c r="BXM121" s="183"/>
      <c r="BXN121" s="183"/>
      <c r="BXO121" s="183"/>
      <c r="BXP121" s="183"/>
      <c r="BXQ121" s="183"/>
      <c r="BXR121" s="183"/>
      <c r="BXS121" s="183"/>
      <c r="BXT121" s="183"/>
      <c r="BXU121" s="183"/>
      <c r="BXV121" s="183"/>
      <c r="BXW121" s="183"/>
      <c r="BXX121" s="183"/>
      <c r="BXY121" s="183"/>
      <c r="BXZ121" s="183"/>
      <c r="BYA121" s="183"/>
      <c r="BYB121" s="183"/>
      <c r="BYC121" s="183"/>
      <c r="BYD121" s="183"/>
      <c r="BYE121" s="183"/>
      <c r="BYF121" s="183"/>
      <c r="BYG121" s="183"/>
      <c r="BYH121" s="183"/>
      <c r="BYI121" s="183"/>
      <c r="BYJ121" s="183"/>
      <c r="BYK121" s="183"/>
      <c r="BYL121" s="183"/>
      <c r="BYM121" s="183"/>
      <c r="BYN121" s="183"/>
      <c r="BYO121" s="183"/>
      <c r="BYP121" s="183"/>
      <c r="BYQ121" s="183"/>
      <c r="BYR121" s="183"/>
      <c r="BYS121" s="183"/>
      <c r="BYT121" s="183"/>
      <c r="BYU121" s="183"/>
      <c r="BYV121" s="183"/>
      <c r="BYW121" s="183"/>
      <c r="BYX121" s="183"/>
      <c r="BYY121" s="183"/>
      <c r="BYZ121" s="183"/>
      <c r="BZA121" s="183"/>
      <c r="BZB121" s="183"/>
      <c r="BZC121" s="183"/>
      <c r="BZD121" s="183"/>
      <c r="BZE121" s="183"/>
      <c r="BZF121" s="183"/>
      <c r="BZG121" s="183"/>
      <c r="BZH121" s="183"/>
      <c r="BZI121" s="183"/>
      <c r="BZJ121" s="183"/>
      <c r="BZK121" s="183"/>
      <c r="BZL121" s="183"/>
      <c r="BZM121" s="183"/>
      <c r="BZN121" s="183"/>
      <c r="BZO121" s="183"/>
      <c r="BZP121" s="183"/>
      <c r="BZQ121" s="183"/>
      <c r="BZR121" s="183"/>
      <c r="BZS121" s="183"/>
      <c r="BZT121" s="183"/>
      <c r="BZU121" s="183"/>
      <c r="BZV121" s="183"/>
      <c r="BZW121" s="183"/>
      <c r="BZX121" s="183"/>
      <c r="BZY121" s="183"/>
      <c r="BZZ121" s="183"/>
      <c r="CAA121" s="183"/>
      <c r="CAB121" s="183"/>
      <c r="CAC121" s="183"/>
      <c r="CAD121" s="183"/>
      <c r="CAE121" s="183"/>
      <c r="CAF121" s="183"/>
      <c r="CAG121" s="183"/>
      <c r="CAH121" s="183"/>
      <c r="CAI121" s="183"/>
      <c r="CAJ121" s="183"/>
      <c r="CAK121" s="183"/>
      <c r="CAL121" s="183"/>
      <c r="CAM121" s="183"/>
      <c r="CAN121" s="183"/>
      <c r="CAO121" s="183"/>
      <c r="CAP121" s="183"/>
      <c r="CAQ121" s="183"/>
      <c r="CAR121" s="183"/>
      <c r="CAS121" s="183"/>
      <c r="CAT121" s="183"/>
      <c r="CAU121" s="183"/>
      <c r="CAV121" s="183"/>
      <c r="CAW121" s="183"/>
      <c r="CAX121" s="183"/>
      <c r="CAY121" s="183"/>
      <c r="CAZ121" s="183"/>
      <c r="CBA121" s="183"/>
      <c r="CBB121" s="183"/>
      <c r="CBC121" s="183"/>
      <c r="CBD121" s="183"/>
      <c r="CBE121" s="183"/>
      <c r="CBF121" s="183"/>
      <c r="CBG121" s="183"/>
      <c r="CBH121" s="183"/>
      <c r="CBI121" s="183"/>
      <c r="CBJ121" s="183"/>
      <c r="CBK121" s="183"/>
      <c r="CBL121" s="183"/>
      <c r="CBM121" s="183"/>
      <c r="CBN121" s="183"/>
      <c r="CBO121" s="183"/>
      <c r="CBP121" s="183"/>
      <c r="CBQ121" s="183"/>
      <c r="CBR121" s="183"/>
      <c r="CBS121" s="183"/>
      <c r="CBT121" s="183"/>
      <c r="CBU121" s="183"/>
      <c r="CBV121" s="183"/>
      <c r="CBW121" s="183"/>
      <c r="CBX121" s="183"/>
      <c r="CBY121" s="183"/>
      <c r="CBZ121" s="183"/>
      <c r="CCA121" s="183"/>
      <c r="CCB121" s="183"/>
      <c r="CCC121" s="183"/>
      <c r="CCD121" s="183"/>
      <c r="CCE121" s="183"/>
      <c r="CCF121" s="183"/>
      <c r="CCG121" s="183"/>
      <c r="CCH121" s="183"/>
      <c r="CCI121" s="183"/>
      <c r="CCJ121" s="183"/>
      <c r="CCK121" s="183"/>
      <c r="CCL121" s="183"/>
      <c r="CCM121" s="183"/>
      <c r="CCN121" s="183"/>
      <c r="CCO121" s="183"/>
      <c r="CCP121" s="183"/>
      <c r="CCQ121" s="183"/>
      <c r="CCR121" s="183"/>
      <c r="CCS121" s="183"/>
      <c r="CCT121" s="183"/>
      <c r="CCU121" s="183"/>
      <c r="CCV121" s="183"/>
      <c r="CCW121" s="183"/>
      <c r="CCX121" s="183"/>
      <c r="CCY121" s="183"/>
      <c r="CCZ121" s="183"/>
      <c r="CDA121" s="183"/>
      <c r="CDB121" s="183"/>
      <c r="CDC121" s="183"/>
      <c r="CDD121" s="183"/>
      <c r="CDE121" s="183"/>
      <c r="CDF121" s="183"/>
      <c r="CDG121" s="183"/>
      <c r="CDH121" s="183"/>
      <c r="CDI121" s="183"/>
      <c r="CDJ121" s="183"/>
      <c r="CDK121" s="183"/>
      <c r="CDL121" s="183"/>
      <c r="CDM121" s="183"/>
      <c r="CDN121" s="183"/>
      <c r="CDO121" s="183"/>
      <c r="CDP121" s="183"/>
      <c r="CDQ121" s="183"/>
      <c r="CDR121" s="183"/>
      <c r="CDS121" s="183"/>
      <c r="CDT121" s="183"/>
      <c r="CDU121" s="183"/>
      <c r="CDV121" s="183"/>
      <c r="CDW121" s="183"/>
      <c r="CDX121" s="183"/>
      <c r="CDY121" s="183"/>
      <c r="CDZ121" s="183"/>
      <c r="CEA121" s="183"/>
      <c r="CEB121" s="183"/>
      <c r="CEC121" s="183"/>
      <c r="CED121" s="183"/>
      <c r="CEE121" s="183"/>
      <c r="CEF121" s="183"/>
      <c r="CEG121" s="183"/>
      <c r="CEH121" s="183"/>
      <c r="CEI121" s="183"/>
      <c r="CEJ121" s="183"/>
      <c r="CEK121" s="183"/>
      <c r="CEL121" s="183"/>
      <c r="CEM121" s="183"/>
      <c r="CEN121" s="183"/>
      <c r="CEO121" s="183"/>
      <c r="CEP121" s="183"/>
      <c r="CEQ121" s="183"/>
      <c r="CER121" s="183"/>
      <c r="CES121" s="183"/>
      <c r="CET121" s="183"/>
      <c r="CEU121" s="183"/>
      <c r="CEV121" s="183"/>
      <c r="CEW121" s="183"/>
      <c r="CEX121" s="183"/>
      <c r="CEY121" s="183"/>
      <c r="CEZ121" s="183"/>
      <c r="CFA121" s="183"/>
      <c r="CFB121" s="183"/>
      <c r="CFC121" s="183"/>
      <c r="CFD121" s="183"/>
      <c r="CFE121" s="183"/>
      <c r="CFF121" s="183"/>
      <c r="CFG121" s="183"/>
      <c r="CFH121" s="183"/>
      <c r="CFI121" s="183"/>
      <c r="CFJ121" s="183"/>
      <c r="CFK121" s="183"/>
      <c r="CFL121" s="183"/>
      <c r="CFM121" s="183"/>
      <c r="CFN121" s="183"/>
      <c r="CFO121" s="183"/>
      <c r="CFP121" s="183"/>
      <c r="CFQ121" s="183"/>
      <c r="CFR121" s="183"/>
      <c r="CFS121" s="183"/>
      <c r="CFT121" s="183"/>
      <c r="CFU121" s="183"/>
      <c r="CFV121" s="183"/>
      <c r="CFW121" s="183"/>
      <c r="CFX121" s="183"/>
      <c r="CFY121" s="183"/>
      <c r="CFZ121" s="183"/>
      <c r="CGA121" s="183"/>
      <c r="CGB121" s="183"/>
      <c r="CGC121" s="183"/>
      <c r="CGD121" s="183"/>
      <c r="CGE121" s="183"/>
      <c r="CGF121" s="183"/>
      <c r="CGG121" s="183"/>
      <c r="CGH121" s="183"/>
      <c r="CGI121" s="183"/>
      <c r="CGJ121" s="183"/>
      <c r="CGK121" s="183"/>
      <c r="CGL121" s="183"/>
      <c r="CGM121" s="183"/>
      <c r="CGN121" s="183"/>
      <c r="CGO121" s="183"/>
      <c r="CGP121" s="183"/>
      <c r="CGQ121" s="183"/>
      <c r="CGR121" s="183"/>
      <c r="CGS121" s="183"/>
      <c r="CGT121" s="183"/>
      <c r="CGU121" s="183"/>
      <c r="CGV121" s="183"/>
      <c r="CGW121" s="183"/>
      <c r="CGX121" s="183"/>
      <c r="CGY121" s="183"/>
      <c r="CGZ121" s="183"/>
      <c r="CHA121" s="183"/>
      <c r="CHB121" s="183"/>
      <c r="CHC121" s="183"/>
      <c r="CHD121" s="183"/>
      <c r="CHE121" s="183"/>
      <c r="CHF121" s="183"/>
      <c r="CHG121" s="183"/>
      <c r="CHH121" s="183"/>
      <c r="CHI121" s="183"/>
      <c r="CHJ121" s="183"/>
      <c r="CHK121" s="183"/>
      <c r="CHL121" s="183"/>
      <c r="CHM121" s="183"/>
      <c r="CHN121" s="183"/>
      <c r="CHO121" s="183"/>
      <c r="CHP121" s="183"/>
      <c r="CHQ121" s="183"/>
      <c r="CHR121" s="183"/>
      <c r="CHS121" s="183"/>
      <c r="CHT121" s="183"/>
      <c r="CHU121" s="183"/>
      <c r="CHV121" s="183"/>
      <c r="CHW121" s="183"/>
      <c r="CHX121" s="183"/>
      <c r="CHY121" s="183"/>
      <c r="CHZ121" s="183"/>
      <c r="CIA121" s="183"/>
      <c r="CIB121" s="183"/>
      <c r="CIC121" s="183"/>
      <c r="CID121" s="183"/>
      <c r="CIE121" s="183"/>
      <c r="CIF121" s="183"/>
      <c r="CIG121" s="183"/>
      <c r="CIH121" s="183"/>
      <c r="CII121" s="183"/>
      <c r="CIJ121" s="183"/>
      <c r="CIK121" s="183"/>
      <c r="CIL121" s="183"/>
      <c r="CIM121" s="183"/>
      <c r="CIN121" s="183"/>
      <c r="CIO121" s="183"/>
      <c r="CIP121" s="183"/>
      <c r="CIQ121" s="183"/>
      <c r="CIR121" s="183"/>
      <c r="CIS121" s="183"/>
      <c r="CIT121" s="183"/>
      <c r="CIU121" s="183"/>
      <c r="CIV121" s="183"/>
      <c r="CIW121" s="183"/>
      <c r="CIX121" s="183"/>
      <c r="CIY121" s="183"/>
      <c r="CIZ121" s="183"/>
      <c r="CJA121" s="183"/>
      <c r="CJB121" s="183"/>
      <c r="CJC121" s="183"/>
      <c r="CJD121" s="183"/>
      <c r="CJE121" s="183"/>
      <c r="CJF121" s="183"/>
      <c r="CJG121" s="183"/>
      <c r="CJH121" s="183"/>
      <c r="CJI121" s="183"/>
      <c r="CJJ121" s="183"/>
      <c r="CJK121" s="183"/>
      <c r="CJL121" s="183"/>
      <c r="CJM121" s="183"/>
      <c r="CJN121" s="183"/>
      <c r="CJO121" s="183"/>
      <c r="CJP121" s="183"/>
      <c r="CJQ121" s="183"/>
      <c r="CJR121" s="183"/>
      <c r="CJS121" s="183"/>
      <c r="CJT121" s="183"/>
      <c r="CJU121" s="183"/>
      <c r="CJV121" s="183"/>
      <c r="CJW121" s="183"/>
      <c r="CJX121" s="183"/>
      <c r="CJY121" s="183"/>
      <c r="CJZ121" s="183"/>
      <c r="CKA121" s="183"/>
      <c r="CKB121" s="183"/>
      <c r="CKC121" s="183"/>
      <c r="CKD121" s="183"/>
      <c r="CKE121" s="183"/>
      <c r="CKF121" s="183"/>
      <c r="CKG121" s="183"/>
      <c r="CKH121" s="183"/>
      <c r="CKI121" s="183"/>
      <c r="CKJ121" s="183"/>
      <c r="CKK121" s="183"/>
      <c r="CKL121" s="183"/>
      <c r="CKM121" s="183"/>
      <c r="CKN121" s="183"/>
      <c r="CKO121" s="183"/>
      <c r="CKP121" s="183"/>
      <c r="CKQ121" s="183"/>
      <c r="CKR121" s="183"/>
      <c r="CKS121" s="183"/>
      <c r="CKT121" s="183"/>
      <c r="CKU121" s="183"/>
      <c r="CKV121" s="183"/>
      <c r="CKW121" s="183"/>
      <c r="CKX121" s="183"/>
      <c r="CKY121" s="183"/>
      <c r="CKZ121" s="183"/>
      <c r="CLA121" s="183"/>
      <c r="CLB121" s="183"/>
      <c r="CLC121" s="183"/>
      <c r="CLD121" s="183"/>
      <c r="CLE121" s="183"/>
      <c r="CLF121" s="183"/>
      <c r="CLG121" s="183"/>
      <c r="CLH121" s="183"/>
      <c r="CLI121" s="183"/>
      <c r="CLJ121" s="183"/>
      <c r="CLK121" s="183"/>
      <c r="CLL121" s="183"/>
      <c r="CLM121" s="183"/>
      <c r="CLN121" s="183"/>
      <c r="CLO121" s="183"/>
      <c r="CLP121" s="183"/>
      <c r="CLQ121" s="183"/>
      <c r="CLR121" s="183"/>
      <c r="CLS121" s="183"/>
      <c r="CLT121" s="183"/>
      <c r="CLU121" s="183"/>
      <c r="CLV121" s="183"/>
      <c r="CLW121" s="183"/>
      <c r="CLX121" s="183"/>
      <c r="CLY121" s="183"/>
      <c r="CLZ121" s="183"/>
      <c r="CMA121" s="183"/>
      <c r="CMB121" s="183"/>
      <c r="CMC121" s="183"/>
      <c r="CMD121" s="183"/>
      <c r="CME121" s="183"/>
      <c r="CMF121" s="183"/>
      <c r="CMG121" s="183"/>
      <c r="CMH121" s="183"/>
      <c r="CMI121" s="183"/>
      <c r="CMJ121" s="183"/>
      <c r="CMK121" s="183"/>
      <c r="CML121" s="183"/>
      <c r="CMM121" s="183"/>
      <c r="CMN121" s="183"/>
      <c r="CMO121" s="183"/>
      <c r="CMP121" s="183"/>
      <c r="CMQ121" s="183"/>
      <c r="CMR121" s="183"/>
      <c r="CMS121" s="183"/>
      <c r="CMT121" s="183"/>
      <c r="CMU121" s="183"/>
      <c r="CMV121" s="183"/>
      <c r="CMW121" s="183"/>
      <c r="CMX121" s="183"/>
      <c r="CMY121" s="183"/>
      <c r="CMZ121" s="183"/>
      <c r="CNA121" s="183"/>
      <c r="CNB121" s="183"/>
      <c r="CNC121" s="183"/>
      <c r="CND121" s="183"/>
      <c r="CNE121" s="183"/>
      <c r="CNF121" s="183"/>
      <c r="CNG121" s="183"/>
      <c r="CNH121" s="183"/>
      <c r="CNI121" s="183"/>
      <c r="CNJ121" s="183"/>
      <c r="CNK121" s="183"/>
      <c r="CNL121" s="183"/>
      <c r="CNM121" s="183"/>
      <c r="CNN121" s="183"/>
      <c r="CNO121" s="183"/>
      <c r="CNP121" s="183"/>
      <c r="CNQ121" s="183"/>
      <c r="CNR121" s="183"/>
      <c r="CNS121" s="183"/>
      <c r="CNT121" s="183"/>
      <c r="CNU121" s="183"/>
      <c r="CNV121" s="183"/>
      <c r="CNW121" s="183"/>
      <c r="CNX121" s="183"/>
      <c r="CNY121" s="183"/>
      <c r="CNZ121" s="183"/>
      <c r="COA121" s="183"/>
      <c r="COB121" s="183"/>
      <c r="COC121" s="183"/>
      <c r="COD121" s="183"/>
      <c r="COE121" s="183"/>
      <c r="COF121" s="183"/>
      <c r="COG121" s="183"/>
      <c r="COH121" s="183"/>
      <c r="COI121" s="183"/>
      <c r="COJ121" s="183"/>
      <c r="COK121" s="183"/>
      <c r="COL121" s="183"/>
      <c r="COM121" s="183"/>
      <c r="CON121" s="183"/>
      <c r="COO121" s="183"/>
      <c r="COP121" s="183"/>
      <c r="COQ121" s="183"/>
      <c r="COR121" s="183"/>
      <c r="COS121" s="183"/>
      <c r="COT121" s="183"/>
      <c r="COU121" s="183"/>
      <c r="COV121" s="183"/>
      <c r="COW121" s="183"/>
      <c r="COX121" s="183"/>
    </row>
    <row r="122" spans="1:2442" s="296" customFormat="1" ht="18.95" customHeight="1">
      <c r="A122" s="284"/>
      <c r="B122" s="313"/>
      <c r="C122" s="286"/>
      <c r="D122" s="284"/>
      <c r="E122" s="287"/>
      <c r="F122" s="288"/>
      <c r="G122" s="288"/>
      <c r="H122" s="312"/>
      <c r="I122" s="291"/>
      <c r="K122" s="301"/>
      <c r="L122" s="301"/>
      <c r="M122" s="301"/>
      <c r="N122" s="275"/>
      <c r="O122" s="267"/>
      <c r="P122" s="268"/>
      <c r="Q122" s="269"/>
      <c r="R122" s="269"/>
      <c r="S122" s="267"/>
      <c r="T122" s="183"/>
      <c r="U122" s="183"/>
      <c r="V122" s="183"/>
      <c r="W122" s="183"/>
      <c r="X122" s="183"/>
      <c r="Y122" s="183"/>
      <c r="Z122" s="183"/>
      <c r="AA122" s="183"/>
      <c r="AB122" s="183"/>
      <c r="AC122" s="183"/>
      <c r="AD122" s="183"/>
      <c r="AE122" s="183"/>
      <c r="AF122" s="183"/>
      <c r="AG122" s="183"/>
      <c r="AH122" s="183"/>
      <c r="AI122" s="183"/>
      <c r="AJ122" s="183"/>
      <c r="AK122" s="183"/>
      <c r="AL122" s="183"/>
      <c r="AM122" s="183"/>
      <c r="AN122" s="183"/>
      <c r="AO122" s="183"/>
      <c r="AP122" s="183"/>
      <c r="AQ122" s="183"/>
      <c r="AR122" s="183"/>
      <c r="AS122" s="183"/>
      <c r="AT122" s="183"/>
      <c r="AU122" s="183"/>
      <c r="AV122" s="183"/>
      <c r="AW122" s="183"/>
      <c r="AX122" s="183"/>
      <c r="AY122" s="183"/>
      <c r="AZ122" s="183"/>
      <c r="BA122" s="183"/>
      <c r="BB122" s="183"/>
      <c r="BC122" s="183"/>
      <c r="BD122" s="183"/>
      <c r="BE122" s="183"/>
      <c r="BF122" s="183"/>
      <c r="BG122" s="183"/>
      <c r="BH122" s="183"/>
      <c r="BI122" s="183"/>
      <c r="BJ122" s="183"/>
      <c r="BK122" s="183"/>
      <c r="BL122" s="183"/>
      <c r="BM122" s="183"/>
      <c r="BN122" s="183"/>
      <c r="BO122" s="183"/>
      <c r="BP122" s="183"/>
      <c r="BQ122" s="183"/>
      <c r="BR122" s="183"/>
      <c r="BS122" s="183"/>
      <c r="BT122" s="183"/>
      <c r="BU122" s="183"/>
      <c r="BV122" s="183"/>
      <c r="BW122" s="183"/>
      <c r="BX122" s="183"/>
      <c r="BY122" s="183"/>
      <c r="BZ122" s="183"/>
      <c r="CA122" s="183"/>
      <c r="CB122" s="183"/>
      <c r="CC122" s="183"/>
      <c r="CD122" s="183"/>
      <c r="CE122" s="183"/>
      <c r="CF122" s="183"/>
      <c r="CG122" s="183"/>
      <c r="CH122" s="183"/>
      <c r="CI122" s="183"/>
      <c r="CJ122" s="183"/>
      <c r="CK122" s="183"/>
      <c r="CL122" s="183"/>
      <c r="CM122" s="183"/>
      <c r="CN122" s="183"/>
      <c r="CO122" s="183"/>
      <c r="CP122" s="183"/>
      <c r="CQ122" s="183"/>
      <c r="CR122" s="183"/>
      <c r="CS122" s="183"/>
      <c r="CT122" s="183"/>
      <c r="CU122" s="183"/>
      <c r="CV122" s="183"/>
      <c r="CW122" s="183"/>
      <c r="CX122" s="183"/>
      <c r="CY122" s="183"/>
      <c r="CZ122" s="183"/>
      <c r="DA122" s="183"/>
      <c r="DB122" s="183"/>
      <c r="DC122" s="183"/>
      <c r="DD122" s="183"/>
      <c r="DE122" s="183"/>
      <c r="DF122" s="183"/>
      <c r="DG122" s="183"/>
      <c r="DH122" s="183"/>
      <c r="DI122" s="183"/>
      <c r="DJ122" s="183"/>
      <c r="DK122" s="183"/>
      <c r="DL122" s="183"/>
      <c r="DM122" s="183"/>
      <c r="DN122" s="183"/>
      <c r="DO122" s="183"/>
      <c r="DP122" s="183"/>
      <c r="DQ122" s="183"/>
      <c r="DR122" s="183"/>
      <c r="DS122" s="183"/>
      <c r="DT122" s="183"/>
      <c r="DU122" s="183"/>
      <c r="DV122" s="183"/>
      <c r="DW122" s="183"/>
      <c r="DX122" s="183"/>
      <c r="DY122" s="183"/>
      <c r="DZ122" s="183"/>
      <c r="EA122" s="183"/>
      <c r="EB122" s="183"/>
      <c r="EC122" s="183"/>
      <c r="ED122" s="183"/>
      <c r="EE122" s="183"/>
      <c r="EF122" s="183"/>
      <c r="EG122" s="183"/>
      <c r="EH122" s="183"/>
      <c r="EI122" s="183"/>
      <c r="EJ122" s="183"/>
      <c r="EK122" s="183"/>
      <c r="EL122" s="183"/>
      <c r="EM122" s="183"/>
      <c r="EN122" s="183"/>
      <c r="EO122" s="183"/>
      <c r="EP122" s="183"/>
      <c r="EQ122" s="183"/>
      <c r="ER122" s="183"/>
      <c r="ES122" s="183"/>
      <c r="ET122" s="183"/>
      <c r="EU122" s="183"/>
      <c r="EV122" s="183"/>
      <c r="EW122" s="183"/>
      <c r="EX122" s="183"/>
      <c r="EY122" s="183"/>
      <c r="EZ122" s="183"/>
      <c r="FA122" s="183"/>
      <c r="FB122" s="183"/>
      <c r="FC122" s="183"/>
      <c r="FD122" s="183"/>
      <c r="FE122" s="183"/>
      <c r="FF122" s="183"/>
      <c r="FG122" s="183"/>
      <c r="FH122" s="183"/>
      <c r="FI122" s="183"/>
      <c r="FJ122" s="183"/>
      <c r="FK122" s="183"/>
      <c r="FL122" s="183"/>
      <c r="FM122" s="183"/>
      <c r="FN122" s="183"/>
      <c r="FO122" s="183"/>
      <c r="FP122" s="183"/>
      <c r="FQ122" s="183"/>
      <c r="FR122" s="183"/>
      <c r="FS122" s="183"/>
      <c r="FT122" s="183"/>
      <c r="FU122" s="183"/>
      <c r="FV122" s="183"/>
      <c r="FW122" s="183"/>
      <c r="FX122" s="183"/>
      <c r="FY122" s="183"/>
      <c r="FZ122" s="183"/>
      <c r="GA122" s="183"/>
      <c r="GB122" s="183"/>
      <c r="GC122" s="183"/>
      <c r="GD122" s="183"/>
      <c r="GE122" s="183"/>
      <c r="GF122" s="183"/>
      <c r="GG122" s="183"/>
      <c r="GH122" s="183"/>
      <c r="GI122" s="183"/>
      <c r="GJ122" s="183"/>
      <c r="GK122" s="183"/>
      <c r="GL122" s="183"/>
      <c r="GM122" s="183"/>
      <c r="GN122" s="183"/>
      <c r="GO122" s="183"/>
      <c r="GP122" s="183"/>
      <c r="GQ122" s="183"/>
      <c r="GR122" s="183"/>
      <c r="GS122" s="183"/>
      <c r="GT122" s="183"/>
      <c r="GU122" s="183"/>
      <c r="GV122" s="183"/>
      <c r="GW122" s="183"/>
      <c r="GX122" s="183"/>
      <c r="GY122" s="183"/>
      <c r="GZ122" s="183"/>
      <c r="HA122" s="183"/>
      <c r="HB122" s="183"/>
      <c r="HC122" s="183"/>
      <c r="HD122" s="183"/>
      <c r="HE122" s="183"/>
      <c r="HF122" s="183"/>
      <c r="HG122" s="183"/>
      <c r="HH122" s="183"/>
      <c r="HI122" s="183"/>
      <c r="HJ122" s="183"/>
      <c r="HK122" s="183"/>
      <c r="HL122" s="183"/>
      <c r="HM122" s="183"/>
      <c r="HN122" s="183"/>
      <c r="HO122" s="183"/>
      <c r="HP122" s="183"/>
      <c r="HQ122" s="183"/>
      <c r="HR122" s="183"/>
      <c r="HS122" s="183"/>
      <c r="HT122" s="183"/>
      <c r="HU122" s="183"/>
      <c r="HV122" s="183"/>
      <c r="HW122" s="183"/>
      <c r="HX122" s="183"/>
      <c r="HY122" s="183"/>
      <c r="HZ122" s="183"/>
      <c r="IA122" s="183"/>
      <c r="IB122" s="183"/>
      <c r="IC122" s="183"/>
      <c r="ID122" s="183"/>
      <c r="IE122" s="183"/>
      <c r="IF122" s="183"/>
      <c r="IG122" s="183"/>
      <c r="IH122" s="183"/>
      <c r="II122" s="183"/>
      <c r="IJ122" s="183"/>
      <c r="IK122" s="183"/>
      <c r="IL122" s="183"/>
      <c r="IM122" s="183"/>
      <c r="IN122" s="183"/>
      <c r="IO122" s="183"/>
      <c r="IP122" s="183"/>
      <c r="IQ122" s="183"/>
      <c r="IR122" s="183"/>
      <c r="IS122" s="183"/>
      <c r="IT122" s="183"/>
      <c r="IU122" s="183"/>
      <c r="IV122" s="183"/>
      <c r="IW122" s="183"/>
      <c r="IX122" s="183"/>
      <c r="IY122" s="183"/>
      <c r="IZ122" s="183"/>
      <c r="JA122" s="183"/>
      <c r="JB122" s="183"/>
      <c r="JC122" s="183"/>
      <c r="JD122" s="183"/>
      <c r="JE122" s="183"/>
      <c r="JF122" s="183"/>
      <c r="JG122" s="183"/>
      <c r="JH122" s="183"/>
      <c r="JI122" s="183"/>
      <c r="JJ122" s="183"/>
      <c r="JK122" s="183"/>
      <c r="JL122" s="183"/>
      <c r="JM122" s="183"/>
      <c r="JN122" s="183"/>
      <c r="JO122" s="183"/>
      <c r="JP122" s="183"/>
      <c r="JQ122" s="183"/>
      <c r="JR122" s="183"/>
      <c r="JS122" s="183"/>
      <c r="JT122" s="183"/>
      <c r="JU122" s="183"/>
      <c r="JV122" s="183"/>
      <c r="JW122" s="183"/>
      <c r="JX122" s="183"/>
      <c r="JY122" s="183"/>
      <c r="JZ122" s="183"/>
      <c r="KA122" s="183"/>
      <c r="KB122" s="183"/>
      <c r="KC122" s="183"/>
      <c r="KD122" s="183"/>
      <c r="KE122" s="183"/>
      <c r="KF122" s="183"/>
      <c r="KG122" s="183"/>
      <c r="KH122" s="183"/>
      <c r="KI122" s="183"/>
      <c r="KJ122" s="183"/>
      <c r="KK122" s="183"/>
      <c r="KL122" s="183"/>
      <c r="KM122" s="183"/>
      <c r="KN122" s="183"/>
      <c r="KO122" s="183"/>
      <c r="KP122" s="183"/>
      <c r="KQ122" s="183"/>
      <c r="KR122" s="183"/>
      <c r="KS122" s="183"/>
      <c r="KT122" s="183"/>
      <c r="KU122" s="183"/>
      <c r="KV122" s="183"/>
      <c r="KW122" s="183"/>
      <c r="KX122" s="183"/>
      <c r="KY122" s="183"/>
      <c r="KZ122" s="183"/>
      <c r="LA122" s="183"/>
      <c r="LB122" s="183"/>
      <c r="LC122" s="183"/>
      <c r="LD122" s="183"/>
      <c r="LE122" s="183"/>
      <c r="LF122" s="183"/>
      <c r="LG122" s="183"/>
      <c r="LH122" s="183"/>
      <c r="LI122" s="183"/>
      <c r="LJ122" s="183"/>
      <c r="LK122" s="183"/>
      <c r="LL122" s="183"/>
      <c r="LM122" s="183"/>
      <c r="LN122" s="183"/>
      <c r="LO122" s="183"/>
      <c r="LP122" s="183"/>
      <c r="LQ122" s="183"/>
      <c r="LR122" s="183"/>
      <c r="LS122" s="183"/>
      <c r="LT122" s="183"/>
      <c r="LU122" s="183"/>
      <c r="LV122" s="183"/>
      <c r="LW122" s="183"/>
      <c r="LX122" s="183"/>
      <c r="LY122" s="183"/>
      <c r="LZ122" s="183"/>
      <c r="MA122" s="183"/>
      <c r="MB122" s="183"/>
      <c r="MC122" s="183"/>
      <c r="MD122" s="183"/>
      <c r="ME122" s="183"/>
      <c r="MF122" s="183"/>
      <c r="MG122" s="183"/>
      <c r="MH122" s="183"/>
      <c r="MI122" s="183"/>
      <c r="MJ122" s="183"/>
      <c r="MK122" s="183"/>
      <c r="ML122" s="183"/>
      <c r="MM122" s="183"/>
      <c r="MN122" s="183"/>
      <c r="MO122" s="183"/>
      <c r="MP122" s="183"/>
      <c r="MQ122" s="183"/>
      <c r="MR122" s="183"/>
      <c r="MS122" s="183"/>
      <c r="MT122" s="183"/>
      <c r="MU122" s="183"/>
      <c r="MV122" s="183"/>
      <c r="MW122" s="183"/>
      <c r="MX122" s="183"/>
      <c r="MY122" s="183"/>
      <c r="MZ122" s="183"/>
      <c r="NA122" s="183"/>
      <c r="NB122" s="183"/>
      <c r="NC122" s="183"/>
      <c r="ND122" s="183"/>
      <c r="NE122" s="183"/>
      <c r="NF122" s="183"/>
      <c r="NG122" s="183"/>
      <c r="NH122" s="183"/>
      <c r="NI122" s="183"/>
      <c r="NJ122" s="183"/>
      <c r="NK122" s="183"/>
      <c r="NL122" s="183"/>
      <c r="NM122" s="183"/>
      <c r="NN122" s="183"/>
      <c r="NO122" s="183"/>
      <c r="NP122" s="183"/>
      <c r="NQ122" s="183"/>
      <c r="NR122" s="183"/>
      <c r="NS122" s="183"/>
      <c r="NT122" s="183"/>
      <c r="NU122" s="183"/>
      <c r="NV122" s="183"/>
      <c r="NW122" s="183"/>
      <c r="NX122" s="183"/>
      <c r="NY122" s="183"/>
      <c r="NZ122" s="183"/>
      <c r="OA122" s="183"/>
      <c r="OB122" s="183"/>
      <c r="OC122" s="183"/>
      <c r="OD122" s="183"/>
      <c r="OE122" s="183"/>
      <c r="OF122" s="183"/>
      <c r="OG122" s="183"/>
      <c r="OH122" s="183"/>
      <c r="OI122" s="183"/>
      <c r="OJ122" s="183"/>
      <c r="OK122" s="183"/>
      <c r="OL122" s="183"/>
      <c r="OM122" s="183"/>
      <c r="ON122" s="183"/>
      <c r="OO122" s="183"/>
      <c r="OP122" s="183"/>
      <c r="OQ122" s="183"/>
      <c r="OR122" s="183"/>
      <c r="OS122" s="183"/>
      <c r="OT122" s="183"/>
      <c r="OU122" s="183"/>
      <c r="OV122" s="183"/>
      <c r="OW122" s="183"/>
      <c r="OX122" s="183"/>
      <c r="OY122" s="183"/>
      <c r="OZ122" s="183"/>
      <c r="PA122" s="183"/>
      <c r="PB122" s="183"/>
      <c r="PC122" s="183"/>
      <c r="PD122" s="183"/>
      <c r="PE122" s="183"/>
      <c r="PF122" s="183"/>
      <c r="PG122" s="183"/>
      <c r="PH122" s="183"/>
      <c r="PI122" s="183"/>
      <c r="PJ122" s="183"/>
      <c r="PK122" s="183"/>
      <c r="PL122" s="183"/>
      <c r="PM122" s="183"/>
      <c r="PN122" s="183"/>
      <c r="PO122" s="183"/>
      <c r="PP122" s="183"/>
      <c r="PQ122" s="183"/>
      <c r="PR122" s="183"/>
      <c r="PS122" s="183"/>
      <c r="PT122" s="183"/>
      <c r="PU122" s="183"/>
      <c r="PV122" s="183"/>
      <c r="PW122" s="183"/>
      <c r="PX122" s="183"/>
      <c r="PY122" s="183"/>
      <c r="PZ122" s="183"/>
      <c r="QA122" s="183"/>
      <c r="QB122" s="183"/>
      <c r="QC122" s="183"/>
      <c r="QD122" s="183"/>
      <c r="QE122" s="183"/>
      <c r="QF122" s="183"/>
      <c r="QG122" s="183"/>
      <c r="QH122" s="183"/>
      <c r="QI122" s="183"/>
      <c r="QJ122" s="183"/>
      <c r="QK122" s="183"/>
      <c r="QL122" s="183"/>
      <c r="QM122" s="183"/>
      <c r="QN122" s="183"/>
      <c r="QO122" s="183"/>
      <c r="QP122" s="183"/>
      <c r="QQ122" s="183"/>
      <c r="QR122" s="183"/>
      <c r="QS122" s="183"/>
      <c r="QT122" s="183"/>
      <c r="QU122" s="183"/>
      <c r="QV122" s="183"/>
      <c r="QW122" s="183"/>
      <c r="QX122" s="183"/>
      <c r="QY122" s="183"/>
      <c r="QZ122" s="183"/>
      <c r="RA122" s="183"/>
      <c r="RB122" s="183"/>
      <c r="RC122" s="183"/>
      <c r="RD122" s="183"/>
      <c r="RE122" s="183"/>
      <c r="RF122" s="183"/>
      <c r="RG122" s="183"/>
      <c r="RH122" s="183"/>
      <c r="RI122" s="183"/>
      <c r="RJ122" s="183"/>
      <c r="RK122" s="183"/>
      <c r="RL122" s="183"/>
      <c r="RM122" s="183"/>
      <c r="RN122" s="183"/>
      <c r="RO122" s="183"/>
      <c r="RP122" s="183"/>
      <c r="RQ122" s="183"/>
      <c r="RR122" s="183"/>
      <c r="RS122" s="183"/>
      <c r="RT122" s="183"/>
      <c r="RU122" s="183"/>
      <c r="RV122" s="183"/>
      <c r="RW122" s="183"/>
      <c r="RX122" s="183"/>
      <c r="RY122" s="183"/>
      <c r="RZ122" s="183"/>
      <c r="SA122" s="183"/>
      <c r="SB122" s="183"/>
      <c r="SC122" s="183"/>
      <c r="SD122" s="183"/>
      <c r="SE122" s="183"/>
      <c r="SF122" s="183"/>
      <c r="SG122" s="183"/>
      <c r="SH122" s="183"/>
      <c r="SI122" s="183"/>
      <c r="SJ122" s="183"/>
      <c r="SK122" s="183"/>
      <c r="SL122" s="183"/>
      <c r="SM122" s="183"/>
      <c r="SN122" s="183"/>
      <c r="SO122" s="183"/>
      <c r="SP122" s="183"/>
      <c r="SQ122" s="183"/>
      <c r="SR122" s="183"/>
      <c r="SS122" s="183"/>
      <c r="ST122" s="183"/>
      <c r="SU122" s="183"/>
      <c r="SV122" s="183"/>
      <c r="SW122" s="183"/>
      <c r="SX122" s="183"/>
      <c r="SY122" s="183"/>
      <c r="SZ122" s="183"/>
      <c r="TA122" s="183"/>
      <c r="TB122" s="183"/>
      <c r="TC122" s="183"/>
      <c r="TD122" s="183"/>
      <c r="TE122" s="183"/>
      <c r="TF122" s="183"/>
      <c r="TG122" s="183"/>
      <c r="TH122" s="183"/>
      <c r="TI122" s="183"/>
      <c r="TJ122" s="183"/>
      <c r="TK122" s="183"/>
      <c r="TL122" s="183"/>
      <c r="TM122" s="183"/>
      <c r="TN122" s="183"/>
      <c r="TO122" s="183"/>
      <c r="TP122" s="183"/>
      <c r="TQ122" s="183"/>
      <c r="TR122" s="183"/>
      <c r="TS122" s="183"/>
      <c r="TT122" s="183"/>
      <c r="TU122" s="183"/>
      <c r="TV122" s="183"/>
      <c r="TW122" s="183"/>
      <c r="TX122" s="183"/>
      <c r="TY122" s="183"/>
      <c r="TZ122" s="183"/>
      <c r="UA122" s="183"/>
      <c r="UB122" s="183"/>
      <c r="UC122" s="183"/>
      <c r="UD122" s="183"/>
      <c r="UE122" s="183"/>
      <c r="UF122" s="183"/>
      <c r="UG122" s="183"/>
      <c r="UH122" s="183"/>
      <c r="UI122" s="183"/>
      <c r="UJ122" s="183"/>
      <c r="UK122" s="183"/>
      <c r="UL122" s="183"/>
      <c r="UM122" s="183"/>
      <c r="UN122" s="183"/>
      <c r="UO122" s="183"/>
      <c r="UP122" s="183"/>
      <c r="UQ122" s="183"/>
      <c r="UR122" s="183"/>
      <c r="US122" s="183"/>
      <c r="UT122" s="183"/>
      <c r="UU122" s="183"/>
      <c r="UV122" s="183"/>
      <c r="UW122" s="183"/>
      <c r="UX122" s="183"/>
      <c r="UY122" s="183"/>
      <c r="UZ122" s="183"/>
      <c r="VA122" s="183"/>
      <c r="VB122" s="183"/>
      <c r="VC122" s="183"/>
      <c r="VD122" s="183"/>
      <c r="VE122" s="183"/>
      <c r="VF122" s="183"/>
      <c r="VG122" s="183"/>
      <c r="VH122" s="183"/>
      <c r="VI122" s="183"/>
      <c r="VJ122" s="183"/>
      <c r="VK122" s="183"/>
      <c r="VL122" s="183"/>
      <c r="VM122" s="183"/>
      <c r="VN122" s="183"/>
      <c r="VO122" s="183"/>
      <c r="VP122" s="183"/>
      <c r="VQ122" s="183"/>
      <c r="VR122" s="183"/>
      <c r="VS122" s="183"/>
      <c r="VT122" s="183"/>
      <c r="VU122" s="183"/>
      <c r="VV122" s="183"/>
      <c r="VW122" s="183"/>
      <c r="VX122" s="183"/>
      <c r="VY122" s="183"/>
      <c r="VZ122" s="183"/>
      <c r="WA122" s="183"/>
      <c r="WB122" s="183"/>
      <c r="WC122" s="183"/>
      <c r="WD122" s="183"/>
      <c r="WE122" s="183"/>
      <c r="WF122" s="183"/>
      <c r="WG122" s="183"/>
      <c r="WH122" s="183"/>
      <c r="WI122" s="183"/>
      <c r="WJ122" s="183"/>
      <c r="WK122" s="183"/>
      <c r="WL122" s="183"/>
      <c r="WM122" s="183"/>
      <c r="WN122" s="183"/>
      <c r="WO122" s="183"/>
      <c r="WP122" s="183"/>
      <c r="WQ122" s="183"/>
      <c r="WR122" s="183"/>
      <c r="WS122" s="183"/>
      <c r="WT122" s="183"/>
      <c r="WU122" s="183"/>
      <c r="WV122" s="183"/>
      <c r="WW122" s="183"/>
      <c r="WX122" s="183"/>
      <c r="WY122" s="183"/>
      <c r="WZ122" s="183"/>
      <c r="XA122" s="183"/>
      <c r="XB122" s="183"/>
      <c r="XC122" s="183"/>
      <c r="XD122" s="183"/>
      <c r="XE122" s="183"/>
      <c r="XF122" s="183"/>
      <c r="XG122" s="183"/>
      <c r="XH122" s="183"/>
      <c r="XI122" s="183"/>
      <c r="XJ122" s="183"/>
      <c r="XK122" s="183"/>
      <c r="XL122" s="183"/>
      <c r="XM122" s="183"/>
      <c r="XN122" s="183"/>
      <c r="XO122" s="183"/>
      <c r="XP122" s="183"/>
      <c r="XQ122" s="183"/>
      <c r="XR122" s="183"/>
      <c r="XS122" s="183"/>
      <c r="XT122" s="183"/>
      <c r="XU122" s="183"/>
      <c r="XV122" s="183"/>
      <c r="XW122" s="183"/>
      <c r="XX122" s="183"/>
      <c r="XY122" s="183"/>
      <c r="XZ122" s="183"/>
      <c r="YA122" s="183"/>
      <c r="YB122" s="183"/>
      <c r="YC122" s="183"/>
      <c r="YD122" s="183"/>
      <c r="YE122" s="183"/>
      <c r="YF122" s="183"/>
      <c r="YG122" s="183"/>
      <c r="YH122" s="183"/>
      <c r="YI122" s="183"/>
      <c r="YJ122" s="183"/>
      <c r="YK122" s="183"/>
      <c r="YL122" s="183"/>
      <c r="YM122" s="183"/>
      <c r="YN122" s="183"/>
      <c r="YO122" s="183"/>
      <c r="YP122" s="183"/>
      <c r="YQ122" s="183"/>
      <c r="YR122" s="183"/>
      <c r="YS122" s="183"/>
      <c r="YT122" s="183"/>
      <c r="YU122" s="183"/>
      <c r="YV122" s="183"/>
      <c r="YW122" s="183"/>
      <c r="YX122" s="183"/>
      <c r="YY122" s="183"/>
      <c r="YZ122" s="183"/>
      <c r="ZA122" s="183"/>
      <c r="ZB122" s="183"/>
      <c r="ZC122" s="183"/>
      <c r="ZD122" s="183"/>
      <c r="ZE122" s="183"/>
      <c r="ZF122" s="183"/>
      <c r="ZG122" s="183"/>
      <c r="ZH122" s="183"/>
      <c r="ZI122" s="183"/>
      <c r="ZJ122" s="183"/>
      <c r="ZK122" s="183"/>
      <c r="ZL122" s="183"/>
      <c r="ZM122" s="183"/>
      <c r="ZN122" s="183"/>
      <c r="ZO122" s="183"/>
      <c r="ZP122" s="183"/>
      <c r="ZQ122" s="183"/>
      <c r="ZR122" s="183"/>
      <c r="ZS122" s="183"/>
      <c r="ZT122" s="183"/>
      <c r="ZU122" s="183"/>
      <c r="ZV122" s="183"/>
      <c r="ZW122" s="183"/>
      <c r="ZX122" s="183"/>
      <c r="ZY122" s="183"/>
      <c r="ZZ122" s="183"/>
      <c r="AAA122" s="183"/>
      <c r="AAB122" s="183"/>
      <c r="AAC122" s="183"/>
      <c r="AAD122" s="183"/>
      <c r="AAE122" s="183"/>
      <c r="AAF122" s="183"/>
      <c r="AAG122" s="183"/>
      <c r="AAH122" s="183"/>
      <c r="AAI122" s="183"/>
      <c r="AAJ122" s="183"/>
      <c r="AAK122" s="183"/>
      <c r="AAL122" s="183"/>
      <c r="AAM122" s="183"/>
      <c r="AAN122" s="183"/>
      <c r="AAO122" s="183"/>
      <c r="AAP122" s="183"/>
      <c r="AAQ122" s="183"/>
      <c r="AAR122" s="183"/>
      <c r="AAS122" s="183"/>
      <c r="AAT122" s="183"/>
      <c r="AAU122" s="183"/>
      <c r="AAV122" s="183"/>
      <c r="AAW122" s="183"/>
      <c r="AAX122" s="183"/>
      <c r="AAY122" s="183"/>
      <c r="AAZ122" s="183"/>
      <c r="ABA122" s="183"/>
      <c r="ABB122" s="183"/>
      <c r="ABC122" s="183"/>
      <c r="ABD122" s="183"/>
      <c r="ABE122" s="183"/>
      <c r="ABF122" s="183"/>
      <c r="ABG122" s="183"/>
      <c r="ABH122" s="183"/>
      <c r="ABI122" s="183"/>
      <c r="ABJ122" s="183"/>
      <c r="ABK122" s="183"/>
      <c r="ABL122" s="183"/>
      <c r="ABM122" s="183"/>
      <c r="ABN122" s="183"/>
      <c r="ABO122" s="183"/>
      <c r="ABP122" s="183"/>
      <c r="ABQ122" s="183"/>
      <c r="ABR122" s="183"/>
      <c r="ABS122" s="183"/>
      <c r="ABT122" s="183"/>
      <c r="ABU122" s="183"/>
      <c r="ABV122" s="183"/>
      <c r="ABW122" s="183"/>
      <c r="ABX122" s="183"/>
      <c r="ABY122" s="183"/>
      <c r="ABZ122" s="183"/>
      <c r="ACA122" s="183"/>
      <c r="ACB122" s="183"/>
      <c r="ACC122" s="183"/>
      <c r="ACD122" s="183"/>
      <c r="ACE122" s="183"/>
      <c r="ACF122" s="183"/>
      <c r="ACG122" s="183"/>
      <c r="ACH122" s="183"/>
      <c r="ACI122" s="183"/>
      <c r="ACJ122" s="183"/>
      <c r="ACK122" s="183"/>
      <c r="ACL122" s="183"/>
      <c r="ACM122" s="183"/>
      <c r="ACN122" s="183"/>
      <c r="ACO122" s="183"/>
      <c r="ACP122" s="183"/>
      <c r="ACQ122" s="183"/>
      <c r="ACR122" s="183"/>
      <c r="ACS122" s="183"/>
      <c r="ACT122" s="183"/>
      <c r="ACU122" s="183"/>
      <c r="ACV122" s="183"/>
      <c r="ACW122" s="183"/>
      <c r="ACX122" s="183"/>
      <c r="ACY122" s="183"/>
      <c r="ACZ122" s="183"/>
      <c r="ADA122" s="183"/>
      <c r="ADB122" s="183"/>
      <c r="ADC122" s="183"/>
      <c r="ADD122" s="183"/>
      <c r="ADE122" s="183"/>
      <c r="ADF122" s="183"/>
      <c r="ADG122" s="183"/>
      <c r="ADH122" s="183"/>
      <c r="ADI122" s="183"/>
      <c r="ADJ122" s="183"/>
      <c r="ADK122" s="183"/>
      <c r="ADL122" s="183"/>
      <c r="ADM122" s="183"/>
      <c r="ADN122" s="183"/>
      <c r="ADO122" s="183"/>
      <c r="ADP122" s="183"/>
      <c r="ADQ122" s="183"/>
      <c r="ADR122" s="183"/>
      <c r="ADS122" s="183"/>
      <c r="ADT122" s="183"/>
      <c r="ADU122" s="183"/>
      <c r="ADV122" s="183"/>
      <c r="ADW122" s="183"/>
      <c r="ADX122" s="183"/>
      <c r="ADY122" s="183"/>
      <c r="ADZ122" s="183"/>
      <c r="AEA122" s="183"/>
      <c r="AEB122" s="183"/>
      <c r="AEC122" s="183"/>
      <c r="AED122" s="183"/>
      <c r="AEE122" s="183"/>
      <c r="AEF122" s="183"/>
      <c r="AEG122" s="183"/>
      <c r="AEH122" s="183"/>
      <c r="AEI122" s="183"/>
      <c r="AEJ122" s="183"/>
      <c r="AEK122" s="183"/>
      <c r="AEL122" s="183"/>
      <c r="AEM122" s="183"/>
      <c r="AEN122" s="183"/>
      <c r="AEO122" s="183"/>
      <c r="AEP122" s="183"/>
      <c r="AEQ122" s="183"/>
      <c r="AER122" s="183"/>
      <c r="AES122" s="183"/>
      <c r="AET122" s="183"/>
      <c r="AEU122" s="183"/>
      <c r="AEV122" s="183"/>
      <c r="AEW122" s="183"/>
      <c r="AEX122" s="183"/>
      <c r="AEY122" s="183"/>
      <c r="AEZ122" s="183"/>
      <c r="AFA122" s="183"/>
      <c r="AFB122" s="183"/>
      <c r="AFC122" s="183"/>
      <c r="AFD122" s="183"/>
      <c r="AFE122" s="183"/>
      <c r="AFF122" s="183"/>
      <c r="AFG122" s="183"/>
      <c r="AFH122" s="183"/>
      <c r="AFI122" s="183"/>
      <c r="AFJ122" s="183"/>
      <c r="AFK122" s="183"/>
      <c r="AFL122" s="183"/>
      <c r="AFM122" s="183"/>
      <c r="AFN122" s="183"/>
      <c r="AFO122" s="183"/>
      <c r="AFP122" s="183"/>
      <c r="AFQ122" s="183"/>
      <c r="AFR122" s="183"/>
      <c r="AFS122" s="183"/>
      <c r="AFT122" s="183"/>
      <c r="AFU122" s="183"/>
      <c r="AFV122" s="183"/>
      <c r="AFW122" s="183"/>
      <c r="AFX122" s="183"/>
      <c r="AFY122" s="183"/>
      <c r="AFZ122" s="183"/>
      <c r="AGA122" s="183"/>
      <c r="AGB122" s="183"/>
      <c r="AGC122" s="183"/>
      <c r="AGD122" s="183"/>
      <c r="AGE122" s="183"/>
      <c r="AGF122" s="183"/>
      <c r="AGG122" s="183"/>
      <c r="AGH122" s="183"/>
      <c r="AGI122" s="183"/>
      <c r="AGJ122" s="183"/>
      <c r="AGK122" s="183"/>
      <c r="AGL122" s="183"/>
      <c r="AGM122" s="183"/>
      <c r="AGN122" s="183"/>
      <c r="AGO122" s="183"/>
      <c r="AGP122" s="183"/>
      <c r="AGQ122" s="183"/>
      <c r="AGR122" s="183"/>
      <c r="AGS122" s="183"/>
      <c r="AGT122" s="183"/>
      <c r="AGU122" s="183"/>
      <c r="AGV122" s="183"/>
      <c r="AGW122" s="183"/>
      <c r="AGX122" s="183"/>
      <c r="AGY122" s="183"/>
      <c r="AGZ122" s="183"/>
      <c r="AHA122" s="183"/>
      <c r="AHB122" s="183"/>
      <c r="AHC122" s="183"/>
      <c r="AHD122" s="183"/>
      <c r="AHE122" s="183"/>
      <c r="AHF122" s="183"/>
      <c r="AHG122" s="183"/>
      <c r="AHH122" s="183"/>
      <c r="AHI122" s="183"/>
      <c r="AHJ122" s="183"/>
      <c r="AHK122" s="183"/>
      <c r="AHL122" s="183"/>
      <c r="AHM122" s="183"/>
      <c r="AHN122" s="183"/>
      <c r="AHO122" s="183"/>
      <c r="AHP122" s="183"/>
      <c r="AHQ122" s="183"/>
      <c r="AHR122" s="183"/>
      <c r="AHS122" s="183"/>
      <c r="AHT122" s="183"/>
      <c r="AHU122" s="183"/>
      <c r="AHV122" s="183"/>
      <c r="AHW122" s="183"/>
      <c r="AHX122" s="183"/>
      <c r="AHY122" s="183"/>
      <c r="AHZ122" s="183"/>
      <c r="AIA122" s="183"/>
      <c r="AIB122" s="183"/>
      <c r="AIC122" s="183"/>
      <c r="AID122" s="183"/>
      <c r="AIE122" s="183"/>
      <c r="AIF122" s="183"/>
      <c r="AIG122" s="183"/>
      <c r="AIH122" s="183"/>
      <c r="AII122" s="183"/>
      <c r="AIJ122" s="183"/>
      <c r="AIK122" s="183"/>
      <c r="AIL122" s="183"/>
      <c r="AIM122" s="183"/>
      <c r="AIN122" s="183"/>
      <c r="AIO122" s="183"/>
      <c r="AIP122" s="183"/>
      <c r="AIQ122" s="183"/>
      <c r="AIR122" s="183"/>
      <c r="AIS122" s="183"/>
      <c r="AIT122" s="183"/>
      <c r="AIU122" s="183"/>
      <c r="AIV122" s="183"/>
      <c r="AIW122" s="183"/>
      <c r="AIX122" s="183"/>
      <c r="AIY122" s="183"/>
      <c r="AIZ122" s="183"/>
      <c r="AJA122" s="183"/>
      <c r="AJB122" s="183"/>
      <c r="AJC122" s="183"/>
      <c r="AJD122" s="183"/>
      <c r="AJE122" s="183"/>
      <c r="AJF122" s="183"/>
      <c r="AJG122" s="183"/>
      <c r="AJH122" s="183"/>
      <c r="AJI122" s="183"/>
      <c r="AJJ122" s="183"/>
      <c r="AJK122" s="183"/>
      <c r="AJL122" s="183"/>
      <c r="AJM122" s="183"/>
      <c r="AJN122" s="183"/>
      <c r="AJO122" s="183"/>
      <c r="AJP122" s="183"/>
      <c r="AJQ122" s="183"/>
      <c r="AJR122" s="183"/>
      <c r="AJS122" s="183"/>
      <c r="AJT122" s="183"/>
      <c r="AJU122" s="183"/>
      <c r="AJV122" s="183"/>
      <c r="AJW122" s="183"/>
      <c r="AJX122" s="183"/>
      <c r="AJY122" s="183"/>
      <c r="AJZ122" s="183"/>
      <c r="AKA122" s="183"/>
      <c r="AKB122" s="183"/>
      <c r="AKC122" s="183"/>
      <c r="AKD122" s="183"/>
      <c r="AKE122" s="183"/>
      <c r="AKF122" s="183"/>
      <c r="AKG122" s="183"/>
      <c r="AKH122" s="183"/>
      <c r="AKI122" s="183"/>
      <c r="AKJ122" s="183"/>
      <c r="AKK122" s="183"/>
      <c r="AKL122" s="183"/>
      <c r="AKM122" s="183"/>
      <c r="AKN122" s="183"/>
      <c r="AKO122" s="183"/>
      <c r="AKP122" s="183"/>
      <c r="AKQ122" s="183"/>
      <c r="AKR122" s="183"/>
      <c r="AKS122" s="183"/>
      <c r="AKT122" s="183"/>
      <c r="AKU122" s="183"/>
      <c r="AKV122" s="183"/>
      <c r="AKW122" s="183"/>
      <c r="AKX122" s="183"/>
      <c r="AKY122" s="183"/>
      <c r="AKZ122" s="183"/>
      <c r="ALA122" s="183"/>
      <c r="ALB122" s="183"/>
      <c r="ALC122" s="183"/>
      <c r="ALD122" s="183"/>
      <c r="ALE122" s="183"/>
      <c r="ALF122" s="183"/>
      <c r="ALG122" s="183"/>
      <c r="ALH122" s="183"/>
      <c r="ALI122" s="183"/>
      <c r="ALJ122" s="183"/>
      <c r="ALK122" s="183"/>
      <c r="ALL122" s="183"/>
      <c r="ALM122" s="183"/>
      <c r="ALN122" s="183"/>
      <c r="ALO122" s="183"/>
      <c r="ALP122" s="183"/>
      <c r="ALQ122" s="183"/>
      <c r="ALR122" s="183"/>
      <c r="ALS122" s="183"/>
      <c r="ALT122" s="183"/>
      <c r="ALU122" s="183"/>
      <c r="ALV122" s="183"/>
      <c r="ALW122" s="183"/>
      <c r="ALX122" s="183"/>
      <c r="ALY122" s="183"/>
      <c r="ALZ122" s="183"/>
      <c r="AMA122" s="183"/>
      <c r="AMB122" s="183"/>
      <c r="AMC122" s="183"/>
      <c r="AMD122" s="183"/>
      <c r="AME122" s="183"/>
      <c r="AMF122" s="183"/>
      <c r="AMG122" s="183"/>
      <c r="AMH122" s="183"/>
      <c r="AMI122" s="183"/>
      <c r="AMJ122" s="183"/>
      <c r="AMK122" s="183"/>
      <c r="AML122" s="183"/>
      <c r="AMM122" s="183"/>
      <c r="AMN122" s="183"/>
      <c r="AMO122" s="183"/>
      <c r="AMP122" s="183"/>
      <c r="AMQ122" s="183"/>
      <c r="AMR122" s="183"/>
      <c r="AMS122" s="183"/>
      <c r="AMT122" s="183"/>
      <c r="AMU122" s="183"/>
      <c r="AMV122" s="183"/>
      <c r="AMW122" s="183"/>
      <c r="AMX122" s="183"/>
      <c r="AMY122" s="183"/>
      <c r="AMZ122" s="183"/>
      <c r="ANA122" s="183"/>
      <c r="ANB122" s="183"/>
      <c r="ANC122" s="183"/>
      <c r="AND122" s="183"/>
      <c r="ANE122" s="183"/>
      <c r="ANF122" s="183"/>
      <c r="ANG122" s="183"/>
      <c r="ANH122" s="183"/>
      <c r="ANI122" s="183"/>
      <c r="ANJ122" s="183"/>
      <c r="ANK122" s="183"/>
      <c r="ANL122" s="183"/>
      <c r="ANM122" s="183"/>
      <c r="ANN122" s="183"/>
      <c r="ANO122" s="183"/>
      <c r="ANP122" s="183"/>
      <c r="ANQ122" s="183"/>
      <c r="ANR122" s="183"/>
      <c r="ANS122" s="183"/>
      <c r="ANT122" s="183"/>
      <c r="ANU122" s="183"/>
      <c r="ANV122" s="183"/>
      <c r="ANW122" s="183"/>
      <c r="ANX122" s="183"/>
      <c r="ANY122" s="183"/>
      <c r="ANZ122" s="183"/>
      <c r="AOA122" s="183"/>
      <c r="AOB122" s="183"/>
      <c r="AOC122" s="183"/>
      <c r="AOD122" s="183"/>
      <c r="AOE122" s="183"/>
      <c r="AOF122" s="183"/>
      <c r="AOG122" s="183"/>
      <c r="AOH122" s="183"/>
      <c r="AOI122" s="183"/>
      <c r="AOJ122" s="183"/>
      <c r="AOK122" s="183"/>
      <c r="AOL122" s="183"/>
      <c r="AOM122" s="183"/>
      <c r="AON122" s="183"/>
      <c r="AOO122" s="183"/>
      <c r="AOP122" s="183"/>
      <c r="AOQ122" s="183"/>
      <c r="AOR122" s="183"/>
      <c r="AOS122" s="183"/>
      <c r="AOT122" s="183"/>
      <c r="AOU122" s="183"/>
      <c r="AOV122" s="183"/>
      <c r="AOW122" s="183"/>
      <c r="AOX122" s="183"/>
      <c r="AOY122" s="183"/>
      <c r="AOZ122" s="183"/>
      <c r="APA122" s="183"/>
      <c r="APB122" s="183"/>
      <c r="APC122" s="183"/>
      <c r="APD122" s="183"/>
      <c r="APE122" s="183"/>
      <c r="APF122" s="183"/>
      <c r="APG122" s="183"/>
      <c r="APH122" s="183"/>
      <c r="API122" s="183"/>
      <c r="APJ122" s="183"/>
      <c r="APK122" s="183"/>
      <c r="APL122" s="183"/>
      <c r="APM122" s="183"/>
      <c r="APN122" s="183"/>
      <c r="APO122" s="183"/>
      <c r="APP122" s="183"/>
      <c r="APQ122" s="183"/>
      <c r="APR122" s="183"/>
      <c r="APS122" s="183"/>
      <c r="APT122" s="183"/>
      <c r="APU122" s="183"/>
      <c r="APV122" s="183"/>
      <c r="APW122" s="183"/>
      <c r="APX122" s="183"/>
      <c r="APY122" s="183"/>
      <c r="APZ122" s="183"/>
      <c r="AQA122" s="183"/>
      <c r="AQB122" s="183"/>
      <c r="AQC122" s="183"/>
      <c r="AQD122" s="183"/>
      <c r="AQE122" s="183"/>
      <c r="AQF122" s="183"/>
      <c r="AQG122" s="183"/>
      <c r="AQH122" s="183"/>
      <c r="AQI122" s="183"/>
      <c r="AQJ122" s="183"/>
      <c r="AQK122" s="183"/>
      <c r="AQL122" s="183"/>
      <c r="AQM122" s="183"/>
      <c r="AQN122" s="183"/>
      <c r="AQO122" s="183"/>
      <c r="AQP122" s="183"/>
      <c r="AQQ122" s="183"/>
      <c r="AQR122" s="183"/>
      <c r="AQS122" s="183"/>
      <c r="AQT122" s="183"/>
      <c r="AQU122" s="183"/>
      <c r="AQV122" s="183"/>
      <c r="AQW122" s="183"/>
      <c r="AQX122" s="183"/>
      <c r="AQY122" s="183"/>
      <c r="AQZ122" s="183"/>
      <c r="ARA122" s="183"/>
      <c r="ARB122" s="183"/>
      <c r="ARC122" s="183"/>
      <c r="ARD122" s="183"/>
      <c r="ARE122" s="183"/>
      <c r="ARF122" s="183"/>
      <c r="ARG122" s="183"/>
      <c r="ARH122" s="183"/>
      <c r="ARI122" s="183"/>
      <c r="ARJ122" s="183"/>
      <c r="ARK122" s="183"/>
      <c r="ARL122" s="183"/>
      <c r="ARM122" s="183"/>
      <c r="ARN122" s="183"/>
      <c r="ARO122" s="183"/>
      <c r="ARP122" s="183"/>
      <c r="ARQ122" s="183"/>
      <c r="ARR122" s="183"/>
      <c r="ARS122" s="183"/>
      <c r="ART122" s="183"/>
      <c r="ARU122" s="183"/>
      <c r="ARV122" s="183"/>
      <c r="ARW122" s="183"/>
      <c r="ARX122" s="183"/>
      <c r="ARY122" s="183"/>
      <c r="ARZ122" s="183"/>
      <c r="ASA122" s="183"/>
      <c r="ASB122" s="183"/>
      <c r="ASC122" s="183"/>
      <c r="ASD122" s="183"/>
      <c r="ASE122" s="183"/>
      <c r="ASF122" s="183"/>
      <c r="ASG122" s="183"/>
      <c r="ASH122" s="183"/>
      <c r="ASI122" s="183"/>
      <c r="ASJ122" s="183"/>
      <c r="ASK122" s="183"/>
      <c r="ASL122" s="183"/>
      <c r="ASM122" s="183"/>
      <c r="ASN122" s="183"/>
      <c r="ASO122" s="183"/>
      <c r="ASP122" s="183"/>
      <c r="ASQ122" s="183"/>
      <c r="ASR122" s="183"/>
      <c r="ASS122" s="183"/>
      <c r="AST122" s="183"/>
      <c r="ASU122" s="183"/>
      <c r="ASV122" s="183"/>
      <c r="ASW122" s="183"/>
      <c r="ASX122" s="183"/>
      <c r="ASY122" s="183"/>
      <c r="ASZ122" s="183"/>
      <c r="ATA122" s="183"/>
      <c r="ATB122" s="183"/>
      <c r="ATC122" s="183"/>
      <c r="ATD122" s="183"/>
      <c r="ATE122" s="183"/>
      <c r="ATF122" s="183"/>
      <c r="ATG122" s="183"/>
      <c r="ATH122" s="183"/>
      <c r="ATI122" s="183"/>
      <c r="ATJ122" s="183"/>
      <c r="ATK122" s="183"/>
      <c r="ATL122" s="183"/>
      <c r="ATM122" s="183"/>
      <c r="ATN122" s="183"/>
      <c r="ATO122" s="183"/>
      <c r="ATP122" s="183"/>
      <c r="ATQ122" s="183"/>
      <c r="ATR122" s="183"/>
      <c r="ATS122" s="183"/>
      <c r="ATT122" s="183"/>
      <c r="ATU122" s="183"/>
      <c r="ATV122" s="183"/>
      <c r="ATW122" s="183"/>
      <c r="ATX122" s="183"/>
      <c r="ATY122" s="183"/>
      <c r="ATZ122" s="183"/>
      <c r="AUA122" s="183"/>
      <c r="AUB122" s="183"/>
      <c r="AUC122" s="183"/>
      <c r="AUD122" s="183"/>
      <c r="AUE122" s="183"/>
      <c r="AUF122" s="183"/>
      <c r="AUG122" s="183"/>
      <c r="AUH122" s="183"/>
      <c r="AUI122" s="183"/>
      <c r="AUJ122" s="183"/>
      <c r="AUK122" s="183"/>
      <c r="AUL122" s="183"/>
      <c r="AUM122" s="183"/>
      <c r="AUN122" s="183"/>
      <c r="AUO122" s="183"/>
      <c r="AUP122" s="183"/>
      <c r="AUQ122" s="183"/>
      <c r="AUR122" s="183"/>
      <c r="AUS122" s="183"/>
      <c r="AUT122" s="183"/>
      <c r="AUU122" s="183"/>
      <c r="AUV122" s="183"/>
      <c r="AUW122" s="183"/>
      <c r="AUX122" s="183"/>
      <c r="AUY122" s="183"/>
      <c r="AUZ122" s="183"/>
      <c r="AVA122" s="183"/>
      <c r="AVB122" s="183"/>
      <c r="AVC122" s="183"/>
      <c r="AVD122" s="183"/>
      <c r="AVE122" s="183"/>
      <c r="AVF122" s="183"/>
      <c r="AVG122" s="183"/>
      <c r="AVH122" s="183"/>
      <c r="AVI122" s="183"/>
      <c r="AVJ122" s="183"/>
      <c r="AVK122" s="183"/>
      <c r="AVL122" s="183"/>
      <c r="AVM122" s="183"/>
      <c r="AVN122" s="183"/>
      <c r="AVO122" s="183"/>
      <c r="AVP122" s="183"/>
      <c r="AVQ122" s="183"/>
      <c r="AVR122" s="183"/>
      <c r="AVS122" s="183"/>
      <c r="AVT122" s="183"/>
      <c r="AVU122" s="183"/>
      <c r="AVV122" s="183"/>
      <c r="AVW122" s="183"/>
      <c r="AVX122" s="183"/>
      <c r="AVY122" s="183"/>
      <c r="AVZ122" s="183"/>
      <c r="AWA122" s="183"/>
      <c r="AWB122" s="183"/>
      <c r="AWC122" s="183"/>
      <c r="AWD122" s="183"/>
      <c r="AWE122" s="183"/>
      <c r="AWF122" s="183"/>
      <c r="AWG122" s="183"/>
      <c r="AWH122" s="183"/>
      <c r="AWI122" s="183"/>
      <c r="AWJ122" s="183"/>
      <c r="AWK122" s="183"/>
      <c r="AWL122" s="183"/>
      <c r="AWM122" s="183"/>
      <c r="AWN122" s="183"/>
      <c r="AWO122" s="183"/>
      <c r="AWP122" s="183"/>
      <c r="AWQ122" s="183"/>
      <c r="AWR122" s="183"/>
      <c r="AWS122" s="183"/>
      <c r="AWT122" s="183"/>
      <c r="AWU122" s="183"/>
      <c r="AWV122" s="183"/>
      <c r="AWW122" s="183"/>
      <c r="AWX122" s="183"/>
      <c r="AWY122" s="183"/>
      <c r="AWZ122" s="183"/>
      <c r="AXA122" s="183"/>
      <c r="AXB122" s="183"/>
      <c r="AXC122" s="183"/>
      <c r="AXD122" s="183"/>
      <c r="AXE122" s="183"/>
      <c r="AXF122" s="183"/>
      <c r="AXG122" s="183"/>
      <c r="AXH122" s="183"/>
      <c r="AXI122" s="183"/>
      <c r="AXJ122" s="183"/>
      <c r="AXK122" s="183"/>
      <c r="AXL122" s="183"/>
      <c r="AXM122" s="183"/>
      <c r="AXN122" s="183"/>
      <c r="AXO122" s="183"/>
      <c r="AXP122" s="183"/>
      <c r="AXQ122" s="183"/>
      <c r="AXR122" s="183"/>
      <c r="AXS122" s="183"/>
      <c r="AXT122" s="183"/>
      <c r="AXU122" s="183"/>
      <c r="AXV122" s="183"/>
      <c r="AXW122" s="183"/>
      <c r="AXX122" s="183"/>
      <c r="AXY122" s="183"/>
      <c r="AXZ122" s="183"/>
      <c r="AYA122" s="183"/>
      <c r="AYB122" s="183"/>
      <c r="AYC122" s="183"/>
      <c r="AYD122" s="183"/>
      <c r="AYE122" s="183"/>
      <c r="AYF122" s="183"/>
      <c r="AYG122" s="183"/>
      <c r="AYH122" s="183"/>
      <c r="AYI122" s="183"/>
      <c r="AYJ122" s="183"/>
      <c r="AYK122" s="183"/>
      <c r="AYL122" s="183"/>
      <c r="AYM122" s="183"/>
      <c r="AYN122" s="183"/>
      <c r="AYO122" s="183"/>
      <c r="AYP122" s="183"/>
      <c r="AYQ122" s="183"/>
      <c r="AYR122" s="183"/>
      <c r="AYS122" s="183"/>
      <c r="AYT122" s="183"/>
      <c r="AYU122" s="183"/>
      <c r="AYV122" s="183"/>
      <c r="AYW122" s="183"/>
      <c r="AYX122" s="183"/>
      <c r="AYY122" s="183"/>
      <c r="AYZ122" s="183"/>
      <c r="AZA122" s="183"/>
      <c r="AZB122" s="183"/>
      <c r="AZC122" s="183"/>
      <c r="AZD122" s="183"/>
      <c r="AZE122" s="183"/>
      <c r="AZF122" s="183"/>
      <c r="AZG122" s="183"/>
      <c r="AZH122" s="183"/>
      <c r="AZI122" s="183"/>
      <c r="AZJ122" s="183"/>
      <c r="AZK122" s="183"/>
      <c r="AZL122" s="183"/>
      <c r="AZM122" s="183"/>
      <c r="AZN122" s="183"/>
      <c r="AZO122" s="183"/>
      <c r="AZP122" s="183"/>
      <c r="AZQ122" s="183"/>
      <c r="AZR122" s="183"/>
      <c r="AZS122" s="183"/>
      <c r="AZT122" s="183"/>
      <c r="AZU122" s="183"/>
      <c r="AZV122" s="183"/>
      <c r="AZW122" s="183"/>
      <c r="AZX122" s="183"/>
      <c r="AZY122" s="183"/>
      <c r="AZZ122" s="183"/>
      <c r="BAA122" s="183"/>
      <c r="BAB122" s="183"/>
      <c r="BAC122" s="183"/>
      <c r="BAD122" s="183"/>
      <c r="BAE122" s="183"/>
      <c r="BAF122" s="183"/>
      <c r="BAG122" s="183"/>
      <c r="BAH122" s="183"/>
      <c r="BAI122" s="183"/>
      <c r="BAJ122" s="183"/>
      <c r="BAK122" s="183"/>
      <c r="BAL122" s="183"/>
      <c r="BAM122" s="183"/>
      <c r="BAN122" s="183"/>
      <c r="BAO122" s="183"/>
      <c r="BAP122" s="183"/>
      <c r="BAQ122" s="183"/>
      <c r="BAR122" s="183"/>
      <c r="BAS122" s="183"/>
      <c r="BAT122" s="183"/>
      <c r="BAU122" s="183"/>
      <c r="BAV122" s="183"/>
      <c r="BAW122" s="183"/>
      <c r="BAX122" s="183"/>
      <c r="BAY122" s="183"/>
      <c r="BAZ122" s="183"/>
      <c r="BBA122" s="183"/>
      <c r="BBB122" s="183"/>
      <c r="BBC122" s="183"/>
      <c r="BBD122" s="183"/>
      <c r="BBE122" s="183"/>
      <c r="BBF122" s="183"/>
      <c r="BBG122" s="183"/>
      <c r="BBH122" s="183"/>
      <c r="BBI122" s="183"/>
      <c r="BBJ122" s="183"/>
      <c r="BBK122" s="183"/>
      <c r="BBL122" s="183"/>
      <c r="BBM122" s="183"/>
      <c r="BBN122" s="183"/>
      <c r="BBO122" s="183"/>
      <c r="BBP122" s="183"/>
      <c r="BBQ122" s="183"/>
      <c r="BBR122" s="183"/>
      <c r="BBS122" s="183"/>
      <c r="BBT122" s="183"/>
      <c r="BBU122" s="183"/>
      <c r="BBV122" s="183"/>
      <c r="BBW122" s="183"/>
      <c r="BBX122" s="183"/>
      <c r="BBY122" s="183"/>
      <c r="BBZ122" s="183"/>
      <c r="BCA122" s="183"/>
      <c r="BCB122" s="183"/>
      <c r="BCC122" s="183"/>
      <c r="BCD122" s="183"/>
      <c r="BCE122" s="183"/>
      <c r="BCF122" s="183"/>
      <c r="BCG122" s="183"/>
      <c r="BCH122" s="183"/>
      <c r="BCI122" s="183"/>
      <c r="BCJ122" s="183"/>
      <c r="BCK122" s="183"/>
      <c r="BCL122" s="183"/>
      <c r="BCM122" s="183"/>
      <c r="BCN122" s="183"/>
      <c r="BCO122" s="183"/>
      <c r="BCP122" s="183"/>
      <c r="BCQ122" s="183"/>
      <c r="BCR122" s="183"/>
      <c r="BCS122" s="183"/>
      <c r="BCT122" s="183"/>
      <c r="BCU122" s="183"/>
      <c r="BCV122" s="183"/>
      <c r="BCW122" s="183"/>
      <c r="BCX122" s="183"/>
      <c r="BCY122" s="183"/>
      <c r="BCZ122" s="183"/>
      <c r="BDA122" s="183"/>
      <c r="BDB122" s="183"/>
      <c r="BDC122" s="183"/>
      <c r="BDD122" s="183"/>
      <c r="BDE122" s="183"/>
      <c r="BDF122" s="183"/>
      <c r="BDG122" s="183"/>
      <c r="BDH122" s="183"/>
      <c r="BDI122" s="183"/>
      <c r="BDJ122" s="183"/>
      <c r="BDK122" s="183"/>
      <c r="BDL122" s="183"/>
      <c r="BDM122" s="183"/>
      <c r="BDN122" s="183"/>
      <c r="BDO122" s="183"/>
      <c r="BDP122" s="183"/>
      <c r="BDQ122" s="183"/>
      <c r="BDR122" s="183"/>
      <c r="BDS122" s="183"/>
      <c r="BDT122" s="183"/>
      <c r="BDU122" s="183"/>
      <c r="BDV122" s="183"/>
      <c r="BDW122" s="183"/>
      <c r="BDX122" s="183"/>
      <c r="BDY122" s="183"/>
      <c r="BDZ122" s="183"/>
      <c r="BEA122" s="183"/>
      <c r="BEB122" s="183"/>
      <c r="BEC122" s="183"/>
      <c r="BED122" s="183"/>
      <c r="BEE122" s="183"/>
      <c r="BEF122" s="183"/>
      <c r="BEG122" s="183"/>
      <c r="BEH122" s="183"/>
      <c r="BEI122" s="183"/>
      <c r="BEJ122" s="183"/>
      <c r="BEK122" s="183"/>
      <c r="BEL122" s="183"/>
      <c r="BEM122" s="183"/>
      <c r="BEN122" s="183"/>
      <c r="BEO122" s="183"/>
      <c r="BEP122" s="183"/>
      <c r="BEQ122" s="183"/>
      <c r="BER122" s="183"/>
      <c r="BES122" s="183"/>
      <c r="BET122" s="183"/>
      <c r="BEU122" s="183"/>
      <c r="BEV122" s="183"/>
      <c r="BEW122" s="183"/>
      <c r="BEX122" s="183"/>
      <c r="BEY122" s="183"/>
      <c r="BEZ122" s="183"/>
      <c r="BFA122" s="183"/>
      <c r="BFB122" s="183"/>
      <c r="BFC122" s="183"/>
      <c r="BFD122" s="183"/>
      <c r="BFE122" s="183"/>
      <c r="BFF122" s="183"/>
      <c r="BFG122" s="183"/>
      <c r="BFH122" s="183"/>
      <c r="BFI122" s="183"/>
      <c r="BFJ122" s="183"/>
      <c r="BFK122" s="183"/>
      <c r="BFL122" s="183"/>
      <c r="BFM122" s="183"/>
      <c r="BFN122" s="183"/>
      <c r="BFO122" s="183"/>
      <c r="BFP122" s="183"/>
      <c r="BFQ122" s="183"/>
      <c r="BFR122" s="183"/>
      <c r="BFS122" s="183"/>
      <c r="BFT122" s="183"/>
      <c r="BFU122" s="183"/>
      <c r="BFV122" s="183"/>
      <c r="BFW122" s="183"/>
      <c r="BFX122" s="183"/>
      <c r="BFY122" s="183"/>
      <c r="BFZ122" s="183"/>
      <c r="BGA122" s="183"/>
      <c r="BGB122" s="183"/>
      <c r="BGC122" s="183"/>
      <c r="BGD122" s="183"/>
      <c r="BGE122" s="183"/>
      <c r="BGF122" s="183"/>
      <c r="BGG122" s="183"/>
      <c r="BGH122" s="183"/>
      <c r="BGI122" s="183"/>
      <c r="BGJ122" s="183"/>
      <c r="BGK122" s="183"/>
      <c r="BGL122" s="183"/>
      <c r="BGM122" s="183"/>
      <c r="BGN122" s="183"/>
      <c r="BGO122" s="183"/>
      <c r="BGP122" s="183"/>
      <c r="BGQ122" s="183"/>
      <c r="BGR122" s="183"/>
      <c r="BGS122" s="183"/>
      <c r="BGT122" s="183"/>
      <c r="BGU122" s="183"/>
      <c r="BGV122" s="183"/>
      <c r="BGW122" s="183"/>
      <c r="BGX122" s="183"/>
      <c r="BGY122" s="183"/>
      <c r="BGZ122" s="183"/>
      <c r="BHA122" s="183"/>
      <c r="BHB122" s="183"/>
      <c r="BHC122" s="183"/>
      <c r="BHD122" s="183"/>
      <c r="BHE122" s="183"/>
      <c r="BHF122" s="183"/>
      <c r="BHG122" s="183"/>
      <c r="BHH122" s="183"/>
      <c r="BHI122" s="183"/>
      <c r="BHJ122" s="183"/>
      <c r="BHK122" s="183"/>
      <c r="BHL122" s="183"/>
      <c r="BHM122" s="183"/>
      <c r="BHN122" s="183"/>
      <c r="BHO122" s="183"/>
      <c r="BHP122" s="183"/>
      <c r="BHQ122" s="183"/>
      <c r="BHR122" s="183"/>
      <c r="BHS122" s="183"/>
      <c r="BHT122" s="183"/>
      <c r="BHU122" s="183"/>
      <c r="BHV122" s="183"/>
      <c r="BHW122" s="183"/>
      <c r="BHX122" s="183"/>
      <c r="BHY122" s="183"/>
      <c r="BHZ122" s="183"/>
      <c r="BIA122" s="183"/>
      <c r="BIB122" s="183"/>
      <c r="BIC122" s="183"/>
      <c r="BID122" s="183"/>
      <c r="BIE122" s="183"/>
      <c r="BIF122" s="183"/>
      <c r="BIG122" s="183"/>
      <c r="BIH122" s="183"/>
      <c r="BII122" s="183"/>
      <c r="BIJ122" s="183"/>
      <c r="BIK122" s="183"/>
      <c r="BIL122" s="183"/>
      <c r="BIM122" s="183"/>
      <c r="BIN122" s="183"/>
      <c r="BIO122" s="183"/>
      <c r="BIP122" s="183"/>
      <c r="BIQ122" s="183"/>
      <c r="BIR122" s="183"/>
      <c r="BIS122" s="183"/>
      <c r="BIT122" s="183"/>
      <c r="BIU122" s="183"/>
      <c r="BIV122" s="183"/>
      <c r="BIW122" s="183"/>
      <c r="BIX122" s="183"/>
      <c r="BIY122" s="183"/>
      <c r="BIZ122" s="183"/>
      <c r="BJA122" s="183"/>
      <c r="BJB122" s="183"/>
      <c r="BJC122" s="183"/>
      <c r="BJD122" s="183"/>
      <c r="BJE122" s="183"/>
      <c r="BJF122" s="183"/>
      <c r="BJG122" s="183"/>
      <c r="BJH122" s="183"/>
      <c r="BJI122" s="183"/>
      <c r="BJJ122" s="183"/>
      <c r="BJK122" s="183"/>
      <c r="BJL122" s="183"/>
      <c r="BJM122" s="183"/>
      <c r="BJN122" s="183"/>
      <c r="BJO122" s="183"/>
      <c r="BJP122" s="183"/>
      <c r="BJQ122" s="183"/>
      <c r="BJR122" s="183"/>
      <c r="BJS122" s="183"/>
      <c r="BJT122" s="183"/>
      <c r="BJU122" s="183"/>
      <c r="BJV122" s="183"/>
      <c r="BJW122" s="183"/>
      <c r="BJX122" s="183"/>
      <c r="BJY122" s="183"/>
      <c r="BJZ122" s="183"/>
      <c r="BKA122" s="183"/>
      <c r="BKB122" s="183"/>
      <c r="BKC122" s="183"/>
      <c r="BKD122" s="183"/>
      <c r="BKE122" s="183"/>
      <c r="BKF122" s="183"/>
      <c r="BKG122" s="183"/>
      <c r="BKH122" s="183"/>
      <c r="BKI122" s="183"/>
      <c r="BKJ122" s="183"/>
      <c r="BKK122" s="183"/>
      <c r="BKL122" s="183"/>
      <c r="BKM122" s="183"/>
      <c r="BKN122" s="183"/>
      <c r="BKO122" s="183"/>
      <c r="BKP122" s="183"/>
      <c r="BKQ122" s="183"/>
      <c r="BKR122" s="183"/>
      <c r="BKS122" s="183"/>
      <c r="BKT122" s="183"/>
      <c r="BKU122" s="183"/>
      <c r="BKV122" s="183"/>
      <c r="BKW122" s="183"/>
      <c r="BKX122" s="183"/>
      <c r="BKY122" s="183"/>
      <c r="BKZ122" s="183"/>
      <c r="BLA122" s="183"/>
      <c r="BLB122" s="183"/>
      <c r="BLC122" s="183"/>
      <c r="BLD122" s="183"/>
      <c r="BLE122" s="183"/>
      <c r="BLF122" s="183"/>
      <c r="BLG122" s="183"/>
      <c r="BLH122" s="183"/>
      <c r="BLI122" s="183"/>
      <c r="BLJ122" s="183"/>
      <c r="BLK122" s="183"/>
      <c r="BLL122" s="183"/>
      <c r="BLM122" s="183"/>
      <c r="BLN122" s="183"/>
      <c r="BLO122" s="183"/>
      <c r="BLP122" s="183"/>
      <c r="BLQ122" s="183"/>
      <c r="BLR122" s="183"/>
      <c r="BLS122" s="183"/>
      <c r="BLT122" s="183"/>
      <c r="BLU122" s="183"/>
      <c r="BLV122" s="183"/>
      <c r="BLW122" s="183"/>
      <c r="BLX122" s="183"/>
      <c r="BLY122" s="183"/>
      <c r="BLZ122" s="183"/>
      <c r="BMA122" s="183"/>
      <c r="BMB122" s="183"/>
      <c r="BMC122" s="183"/>
      <c r="BMD122" s="183"/>
      <c r="BME122" s="183"/>
      <c r="BMF122" s="183"/>
      <c r="BMG122" s="183"/>
      <c r="BMH122" s="183"/>
      <c r="BMI122" s="183"/>
      <c r="BMJ122" s="183"/>
      <c r="BMK122" s="183"/>
      <c r="BML122" s="183"/>
      <c r="BMM122" s="183"/>
      <c r="BMN122" s="183"/>
      <c r="BMO122" s="183"/>
      <c r="BMP122" s="183"/>
      <c r="BMQ122" s="183"/>
      <c r="BMR122" s="183"/>
      <c r="BMS122" s="183"/>
      <c r="BMT122" s="183"/>
      <c r="BMU122" s="183"/>
      <c r="BMV122" s="183"/>
      <c r="BMW122" s="183"/>
      <c r="BMX122" s="183"/>
      <c r="BMY122" s="183"/>
      <c r="BMZ122" s="183"/>
      <c r="BNA122" s="183"/>
      <c r="BNB122" s="183"/>
      <c r="BNC122" s="183"/>
      <c r="BND122" s="183"/>
      <c r="BNE122" s="183"/>
      <c r="BNF122" s="183"/>
      <c r="BNG122" s="183"/>
      <c r="BNH122" s="183"/>
      <c r="BNI122" s="183"/>
      <c r="BNJ122" s="183"/>
      <c r="BNK122" s="183"/>
      <c r="BNL122" s="183"/>
      <c r="BNM122" s="183"/>
      <c r="BNN122" s="183"/>
      <c r="BNO122" s="183"/>
      <c r="BNP122" s="183"/>
      <c r="BNQ122" s="183"/>
      <c r="BNR122" s="183"/>
      <c r="BNS122" s="183"/>
      <c r="BNT122" s="183"/>
      <c r="BNU122" s="183"/>
      <c r="BNV122" s="183"/>
      <c r="BNW122" s="183"/>
      <c r="BNX122" s="183"/>
      <c r="BNY122" s="183"/>
      <c r="BNZ122" s="183"/>
      <c r="BOA122" s="183"/>
      <c r="BOB122" s="183"/>
      <c r="BOC122" s="183"/>
      <c r="BOD122" s="183"/>
      <c r="BOE122" s="183"/>
      <c r="BOF122" s="183"/>
      <c r="BOG122" s="183"/>
      <c r="BOH122" s="183"/>
      <c r="BOI122" s="183"/>
      <c r="BOJ122" s="183"/>
      <c r="BOK122" s="183"/>
      <c r="BOL122" s="183"/>
      <c r="BOM122" s="183"/>
      <c r="BON122" s="183"/>
      <c r="BOO122" s="183"/>
      <c r="BOP122" s="183"/>
      <c r="BOQ122" s="183"/>
      <c r="BOR122" s="183"/>
      <c r="BOS122" s="183"/>
      <c r="BOT122" s="183"/>
      <c r="BOU122" s="183"/>
      <c r="BOV122" s="183"/>
      <c r="BOW122" s="183"/>
      <c r="BOX122" s="183"/>
      <c r="BOY122" s="183"/>
      <c r="BOZ122" s="183"/>
      <c r="BPA122" s="183"/>
      <c r="BPB122" s="183"/>
      <c r="BPC122" s="183"/>
      <c r="BPD122" s="183"/>
      <c r="BPE122" s="183"/>
      <c r="BPF122" s="183"/>
      <c r="BPG122" s="183"/>
      <c r="BPH122" s="183"/>
      <c r="BPI122" s="183"/>
      <c r="BPJ122" s="183"/>
      <c r="BPK122" s="183"/>
      <c r="BPL122" s="183"/>
      <c r="BPM122" s="183"/>
      <c r="BPN122" s="183"/>
      <c r="BPO122" s="183"/>
      <c r="BPP122" s="183"/>
      <c r="BPQ122" s="183"/>
      <c r="BPR122" s="183"/>
      <c r="BPS122" s="183"/>
      <c r="BPT122" s="183"/>
      <c r="BPU122" s="183"/>
      <c r="BPV122" s="183"/>
      <c r="BPW122" s="183"/>
      <c r="BPX122" s="183"/>
      <c r="BPY122" s="183"/>
      <c r="BPZ122" s="183"/>
      <c r="BQA122" s="183"/>
      <c r="BQB122" s="183"/>
      <c r="BQC122" s="183"/>
      <c r="BQD122" s="183"/>
      <c r="BQE122" s="183"/>
      <c r="BQF122" s="183"/>
      <c r="BQG122" s="183"/>
      <c r="BQH122" s="183"/>
      <c r="BQI122" s="183"/>
      <c r="BQJ122" s="183"/>
      <c r="BQK122" s="183"/>
      <c r="BQL122" s="183"/>
      <c r="BQM122" s="183"/>
      <c r="BQN122" s="183"/>
      <c r="BQO122" s="183"/>
      <c r="BQP122" s="183"/>
      <c r="BQQ122" s="183"/>
      <c r="BQR122" s="183"/>
      <c r="BQS122" s="183"/>
      <c r="BQT122" s="183"/>
      <c r="BQU122" s="183"/>
      <c r="BQV122" s="183"/>
      <c r="BQW122" s="183"/>
      <c r="BQX122" s="183"/>
      <c r="BQY122" s="183"/>
      <c r="BQZ122" s="183"/>
      <c r="BRA122" s="183"/>
      <c r="BRB122" s="183"/>
      <c r="BRC122" s="183"/>
      <c r="BRD122" s="183"/>
      <c r="BRE122" s="183"/>
      <c r="BRF122" s="183"/>
      <c r="BRG122" s="183"/>
      <c r="BRH122" s="183"/>
      <c r="BRI122" s="183"/>
      <c r="BRJ122" s="183"/>
      <c r="BRK122" s="183"/>
      <c r="BRL122" s="183"/>
      <c r="BRM122" s="183"/>
      <c r="BRN122" s="183"/>
      <c r="BRO122" s="183"/>
      <c r="BRP122" s="183"/>
      <c r="BRQ122" s="183"/>
      <c r="BRR122" s="183"/>
      <c r="BRS122" s="183"/>
      <c r="BRT122" s="183"/>
      <c r="BRU122" s="183"/>
      <c r="BRV122" s="183"/>
      <c r="BRW122" s="183"/>
      <c r="BRX122" s="183"/>
      <c r="BRY122" s="183"/>
      <c r="BRZ122" s="183"/>
      <c r="BSA122" s="183"/>
      <c r="BSB122" s="183"/>
      <c r="BSC122" s="183"/>
      <c r="BSD122" s="183"/>
      <c r="BSE122" s="183"/>
      <c r="BSF122" s="183"/>
      <c r="BSG122" s="183"/>
      <c r="BSH122" s="183"/>
      <c r="BSI122" s="183"/>
      <c r="BSJ122" s="183"/>
      <c r="BSK122" s="183"/>
      <c r="BSL122" s="183"/>
      <c r="BSM122" s="183"/>
      <c r="BSN122" s="183"/>
      <c r="BSO122" s="183"/>
      <c r="BSP122" s="183"/>
      <c r="BSQ122" s="183"/>
      <c r="BSR122" s="183"/>
      <c r="BSS122" s="183"/>
      <c r="BST122" s="183"/>
      <c r="BSU122" s="183"/>
      <c r="BSV122" s="183"/>
      <c r="BSW122" s="183"/>
      <c r="BSX122" s="183"/>
      <c r="BSY122" s="183"/>
      <c r="BSZ122" s="183"/>
      <c r="BTA122" s="183"/>
      <c r="BTB122" s="183"/>
      <c r="BTC122" s="183"/>
      <c r="BTD122" s="183"/>
      <c r="BTE122" s="183"/>
      <c r="BTF122" s="183"/>
      <c r="BTG122" s="183"/>
      <c r="BTH122" s="183"/>
      <c r="BTI122" s="183"/>
      <c r="BTJ122" s="183"/>
      <c r="BTK122" s="183"/>
      <c r="BTL122" s="183"/>
      <c r="BTM122" s="183"/>
      <c r="BTN122" s="183"/>
      <c r="BTO122" s="183"/>
      <c r="BTP122" s="183"/>
      <c r="BTQ122" s="183"/>
      <c r="BTR122" s="183"/>
      <c r="BTS122" s="183"/>
      <c r="BTT122" s="183"/>
      <c r="BTU122" s="183"/>
      <c r="BTV122" s="183"/>
      <c r="BTW122" s="183"/>
      <c r="BTX122" s="183"/>
      <c r="BTY122" s="183"/>
      <c r="BTZ122" s="183"/>
      <c r="BUA122" s="183"/>
      <c r="BUB122" s="183"/>
      <c r="BUC122" s="183"/>
      <c r="BUD122" s="183"/>
      <c r="BUE122" s="183"/>
      <c r="BUF122" s="183"/>
      <c r="BUG122" s="183"/>
      <c r="BUH122" s="183"/>
      <c r="BUI122" s="183"/>
      <c r="BUJ122" s="183"/>
      <c r="BUK122" s="183"/>
      <c r="BUL122" s="183"/>
      <c r="BUM122" s="183"/>
      <c r="BUN122" s="183"/>
      <c r="BUO122" s="183"/>
      <c r="BUP122" s="183"/>
      <c r="BUQ122" s="183"/>
      <c r="BUR122" s="183"/>
      <c r="BUS122" s="183"/>
      <c r="BUT122" s="183"/>
      <c r="BUU122" s="183"/>
      <c r="BUV122" s="183"/>
      <c r="BUW122" s="183"/>
      <c r="BUX122" s="183"/>
      <c r="BUY122" s="183"/>
      <c r="BUZ122" s="183"/>
      <c r="BVA122" s="183"/>
      <c r="BVB122" s="183"/>
      <c r="BVC122" s="183"/>
      <c r="BVD122" s="183"/>
      <c r="BVE122" s="183"/>
      <c r="BVF122" s="183"/>
      <c r="BVG122" s="183"/>
      <c r="BVH122" s="183"/>
      <c r="BVI122" s="183"/>
      <c r="BVJ122" s="183"/>
      <c r="BVK122" s="183"/>
      <c r="BVL122" s="183"/>
      <c r="BVM122" s="183"/>
      <c r="BVN122" s="183"/>
      <c r="BVO122" s="183"/>
      <c r="BVP122" s="183"/>
      <c r="BVQ122" s="183"/>
      <c r="BVR122" s="183"/>
      <c r="BVS122" s="183"/>
      <c r="BVT122" s="183"/>
      <c r="BVU122" s="183"/>
      <c r="BVV122" s="183"/>
      <c r="BVW122" s="183"/>
      <c r="BVX122" s="183"/>
      <c r="BVY122" s="183"/>
      <c r="BVZ122" s="183"/>
      <c r="BWA122" s="183"/>
      <c r="BWB122" s="183"/>
      <c r="BWC122" s="183"/>
      <c r="BWD122" s="183"/>
      <c r="BWE122" s="183"/>
      <c r="BWF122" s="183"/>
      <c r="BWG122" s="183"/>
      <c r="BWH122" s="183"/>
      <c r="BWI122" s="183"/>
      <c r="BWJ122" s="183"/>
      <c r="BWK122" s="183"/>
      <c r="BWL122" s="183"/>
      <c r="BWM122" s="183"/>
      <c r="BWN122" s="183"/>
      <c r="BWO122" s="183"/>
      <c r="BWP122" s="183"/>
      <c r="BWQ122" s="183"/>
      <c r="BWR122" s="183"/>
      <c r="BWS122" s="183"/>
      <c r="BWT122" s="183"/>
      <c r="BWU122" s="183"/>
      <c r="BWV122" s="183"/>
      <c r="BWW122" s="183"/>
      <c r="BWX122" s="183"/>
      <c r="BWY122" s="183"/>
      <c r="BWZ122" s="183"/>
      <c r="BXA122" s="183"/>
      <c r="BXB122" s="183"/>
      <c r="BXC122" s="183"/>
      <c r="BXD122" s="183"/>
      <c r="BXE122" s="183"/>
      <c r="BXF122" s="183"/>
      <c r="BXG122" s="183"/>
      <c r="BXH122" s="183"/>
      <c r="BXI122" s="183"/>
      <c r="BXJ122" s="183"/>
      <c r="BXK122" s="183"/>
      <c r="BXL122" s="183"/>
      <c r="BXM122" s="183"/>
      <c r="BXN122" s="183"/>
      <c r="BXO122" s="183"/>
      <c r="BXP122" s="183"/>
      <c r="BXQ122" s="183"/>
      <c r="BXR122" s="183"/>
      <c r="BXS122" s="183"/>
      <c r="BXT122" s="183"/>
      <c r="BXU122" s="183"/>
      <c r="BXV122" s="183"/>
      <c r="BXW122" s="183"/>
      <c r="BXX122" s="183"/>
      <c r="BXY122" s="183"/>
      <c r="BXZ122" s="183"/>
      <c r="BYA122" s="183"/>
      <c r="BYB122" s="183"/>
      <c r="BYC122" s="183"/>
      <c r="BYD122" s="183"/>
      <c r="BYE122" s="183"/>
      <c r="BYF122" s="183"/>
      <c r="BYG122" s="183"/>
      <c r="BYH122" s="183"/>
      <c r="BYI122" s="183"/>
      <c r="BYJ122" s="183"/>
      <c r="BYK122" s="183"/>
      <c r="BYL122" s="183"/>
      <c r="BYM122" s="183"/>
      <c r="BYN122" s="183"/>
      <c r="BYO122" s="183"/>
      <c r="BYP122" s="183"/>
      <c r="BYQ122" s="183"/>
      <c r="BYR122" s="183"/>
      <c r="BYS122" s="183"/>
      <c r="BYT122" s="183"/>
      <c r="BYU122" s="183"/>
      <c r="BYV122" s="183"/>
      <c r="BYW122" s="183"/>
      <c r="BYX122" s="183"/>
      <c r="BYY122" s="183"/>
      <c r="BYZ122" s="183"/>
      <c r="BZA122" s="183"/>
      <c r="BZB122" s="183"/>
      <c r="BZC122" s="183"/>
      <c r="BZD122" s="183"/>
      <c r="BZE122" s="183"/>
      <c r="BZF122" s="183"/>
      <c r="BZG122" s="183"/>
      <c r="BZH122" s="183"/>
      <c r="BZI122" s="183"/>
      <c r="BZJ122" s="183"/>
      <c r="BZK122" s="183"/>
      <c r="BZL122" s="183"/>
      <c r="BZM122" s="183"/>
      <c r="BZN122" s="183"/>
      <c r="BZO122" s="183"/>
      <c r="BZP122" s="183"/>
      <c r="BZQ122" s="183"/>
      <c r="BZR122" s="183"/>
      <c r="BZS122" s="183"/>
      <c r="BZT122" s="183"/>
      <c r="BZU122" s="183"/>
      <c r="BZV122" s="183"/>
      <c r="BZW122" s="183"/>
      <c r="BZX122" s="183"/>
      <c r="BZY122" s="183"/>
      <c r="BZZ122" s="183"/>
      <c r="CAA122" s="183"/>
      <c r="CAB122" s="183"/>
      <c r="CAC122" s="183"/>
      <c r="CAD122" s="183"/>
      <c r="CAE122" s="183"/>
      <c r="CAF122" s="183"/>
      <c r="CAG122" s="183"/>
      <c r="CAH122" s="183"/>
      <c r="CAI122" s="183"/>
      <c r="CAJ122" s="183"/>
      <c r="CAK122" s="183"/>
      <c r="CAL122" s="183"/>
      <c r="CAM122" s="183"/>
      <c r="CAN122" s="183"/>
      <c r="CAO122" s="183"/>
      <c r="CAP122" s="183"/>
      <c r="CAQ122" s="183"/>
      <c r="CAR122" s="183"/>
      <c r="CAS122" s="183"/>
      <c r="CAT122" s="183"/>
      <c r="CAU122" s="183"/>
      <c r="CAV122" s="183"/>
      <c r="CAW122" s="183"/>
      <c r="CAX122" s="183"/>
      <c r="CAY122" s="183"/>
      <c r="CAZ122" s="183"/>
      <c r="CBA122" s="183"/>
      <c r="CBB122" s="183"/>
      <c r="CBC122" s="183"/>
      <c r="CBD122" s="183"/>
      <c r="CBE122" s="183"/>
      <c r="CBF122" s="183"/>
      <c r="CBG122" s="183"/>
      <c r="CBH122" s="183"/>
      <c r="CBI122" s="183"/>
      <c r="CBJ122" s="183"/>
      <c r="CBK122" s="183"/>
      <c r="CBL122" s="183"/>
      <c r="CBM122" s="183"/>
      <c r="CBN122" s="183"/>
      <c r="CBO122" s="183"/>
      <c r="CBP122" s="183"/>
      <c r="CBQ122" s="183"/>
      <c r="CBR122" s="183"/>
      <c r="CBS122" s="183"/>
      <c r="CBT122" s="183"/>
      <c r="CBU122" s="183"/>
      <c r="CBV122" s="183"/>
      <c r="CBW122" s="183"/>
      <c r="CBX122" s="183"/>
      <c r="CBY122" s="183"/>
      <c r="CBZ122" s="183"/>
      <c r="CCA122" s="183"/>
      <c r="CCB122" s="183"/>
      <c r="CCC122" s="183"/>
      <c r="CCD122" s="183"/>
      <c r="CCE122" s="183"/>
      <c r="CCF122" s="183"/>
      <c r="CCG122" s="183"/>
      <c r="CCH122" s="183"/>
      <c r="CCI122" s="183"/>
      <c r="CCJ122" s="183"/>
      <c r="CCK122" s="183"/>
      <c r="CCL122" s="183"/>
      <c r="CCM122" s="183"/>
      <c r="CCN122" s="183"/>
      <c r="CCO122" s="183"/>
      <c r="CCP122" s="183"/>
      <c r="CCQ122" s="183"/>
      <c r="CCR122" s="183"/>
      <c r="CCS122" s="183"/>
      <c r="CCT122" s="183"/>
      <c r="CCU122" s="183"/>
      <c r="CCV122" s="183"/>
      <c r="CCW122" s="183"/>
      <c r="CCX122" s="183"/>
      <c r="CCY122" s="183"/>
      <c r="CCZ122" s="183"/>
      <c r="CDA122" s="183"/>
      <c r="CDB122" s="183"/>
      <c r="CDC122" s="183"/>
      <c r="CDD122" s="183"/>
      <c r="CDE122" s="183"/>
      <c r="CDF122" s="183"/>
      <c r="CDG122" s="183"/>
      <c r="CDH122" s="183"/>
      <c r="CDI122" s="183"/>
      <c r="CDJ122" s="183"/>
      <c r="CDK122" s="183"/>
      <c r="CDL122" s="183"/>
      <c r="CDM122" s="183"/>
      <c r="CDN122" s="183"/>
      <c r="CDO122" s="183"/>
      <c r="CDP122" s="183"/>
      <c r="CDQ122" s="183"/>
      <c r="CDR122" s="183"/>
      <c r="CDS122" s="183"/>
      <c r="CDT122" s="183"/>
      <c r="CDU122" s="183"/>
      <c r="CDV122" s="183"/>
      <c r="CDW122" s="183"/>
      <c r="CDX122" s="183"/>
      <c r="CDY122" s="183"/>
      <c r="CDZ122" s="183"/>
      <c r="CEA122" s="183"/>
      <c r="CEB122" s="183"/>
      <c r="CEC122" s="183"/>
      <c r="CED122" s="183"/>
      <c r="CEE122" s="183"/>
      <c r="CEF122" s="183"/>
      <c r="CEG122" s="183"/>
      <c r="CEH122" s="183"/>
      <c r="CEI122" s="183"/>
      <c r="CEJ122" s="183"/>
      <c r="CEK122" s="183"/>
      <c r="CEL122" s="183"/>
      <c r="CEM122" s="183"/>
      <c r="CEN122" s="183"/>
      <c r="CEO122" s="183"/>
      <c r="CEP122" s="183"/>
      <c r="CEQ122" s="183"/>
      <c r="CER122" s="183"/>
      <c r="CES122" s="183"/>
      <c r="CET122" s="183"/>
      <c r="CEU122" s="183"/>
      <c r="CEV122" s="183"/>
      <c r="CEW122" s="183"/>
      <c r="CEX122" s="183"/>
      <c r="CEY122" s="183"/>
      <c r="CEZ122" s="183"/>
      <c r="CFA122" s="183"/>
      <c r="CFB122" s="183"/>
      <c r="CFC122" s="183"/>
      <c r="CFD122" s="183"/>
      <c r="CFE122" s="183"/>
      <c r="CFF122" s="183"/>
      <c r="CFG122" s="183"/>
      <c r="CFH122" s="183"/>
      <c r="CFI122" s="183"/>
      <c r="CFJ122" s="183"/>
      <c r="CFK122" s="183"/>
      <c r="CFL122" s="183"/>
      <c r="CFM122" s="183"/>
      <c r="CFN122" s="183"/>
      <c r="CFO122" s="183"/>
      <c r="CFP122" s="183"/>
      <c r="CFQ122" s="183"/>
      <c r="CFR122" s="183"/>
      <c r="CFS122" s="183"/>
      <c r="CFT122" s="183"/>
      <c r="CFU122" s="183"/>
      <c r="CFV122" s="183"/>
      <c r="CFW122" s="183"/>
      <c r="CFX122" s="183"/>
      <c r="CFY122" s="183"/>
      <c r="CFZ122" s="183"/>
      <c r="CGA122" s="183"/>
      <c r="CGB122" s="183"/>
      <c r="CGC122" s="183"/>
      <c r="CGD122" s="183"/>
      <c r="CGE122" s="183"/>
      <c r="CGF122" s="183"/>
      <c r="CGG122" s="183"/>
      <c r="CGH122" s="183"/>
      <c r="CGI122" s="183"/>
      <c r="CGJ122" s="183"/>
      <c r="CGK122" s="183"/>
      <c r="CGL122" s="183"/>
      <c r="CGM122" s="183"/>
      <c r="CGN122" s="183"/>
      <c r="CGO122" s="183"/>
      <c r="CGP122" s="183"/>
      <c r="CGQ122" s="183"/>
      <c r="CGR122" s="183"/>
      <c r="CGS122" s="183"/>
      <c r="CGT122" s="183"/>
      <c r="CGU122" s="183"/>
      <c r="CGV122" s="183"/>
      <c r="CGW122" s="183"/>
      <c r="CGX122" s="183"/>
      <c r="CGY122" s="183"/>
      <c r="CGZ122" s="183"/>
      <c r="CHA122" s="183"/>
      <c r="CHB122" s="183"/>
      <c r="CHC122" s="183"/>
      <c r="CHD122" s="183"/>
      <c r="CHE122" s="183"/>
      <c r="CHF122" s="183"/>
      <c r="CHG122" s="183"/>
      <c r="CHH122" s="183"/>
      <c r="CHI122" s="183"/>
      <c r="CHJ122" s="183"/>
      <c r="CHK122" s="183"/>
      <c r="CHL122" s="183"/>
      <c r="CHM122" s="183"/>
      <c r="CHN122" s="183"/>
      <c r="CHO122" s="183"/>
      <c r="CHP122" s="183"/>
      <c r="CHQ122" s="183"/>
      <c r="CHR122" s="183"/>
      <c r="CHS122" s="183"/>
      <c r="CHT122" s="183"/>
      <c r="CHU122" s="183"/>
      <c r="CHV122" s="183"/>
      <c r="CHW122" s="183"/>
      <c r="CHX122" s="183"/>
      <c r="CHY122" s="183"/>
      <c r="CHZ122" s="183"/>
      <c r="CIA122" s="183"/>
      <c r="CIB122" s="183"/>
      <c r="CIC122" s="183"/>
      <c r="CID122" s="183"/>
      <c r="CIE122" s="183"/>
      <c r="CIF122" s="183"/>
      <c r="CIG122" s="183"/>
      <c r="CIH122" s="183"/>
      <c r="CII122" s="183"/>
      <c r="CIJ122" s="183"/>
      <c r="CIK122" s="183"/>
      <c r="CIL122" s="183"/>
      <c r="CIM122" s="183"/>
      <c r="CIN122" s="183"/>
      <c r="CIO122" s="183"/>
      <c r="CIP122" s="183"/>
      <c r="CIQ122" s="183"/>
      <c r="CIR122" s="183"/>
      <c r="CIS122" s="183"/>
      <c r="CIT122" s="183"/>
      <c r="CIU122" s="183"/>
      <c r="CIV122" s="183"/>
      <c r="CIW122" s="183"/>
      <c r="CIX122" s="183"/>
      <c r="CIY122" s="183"/>
      <c r="CIZ122" s="183"/>
      <c r="CJA122" s="183"/>
      <c r="CJB122" s="183"/>
      <c r="CJC122" s="183"/>
      <c r="CJD122" s="183"/>
      <c r="CJE122" s="183"/>
      <c r="CJF122" s="183"/>
      <c r="CJG122" s="183"/>
      <c r="CJH122" s="183"/>
      <c r="CJI122" s="183"/>
      <c r="CJJ122" s="183"/>
      <c r="CJK122" s="183"/>
      <c r="CJL122" s="183"/>
      <c r="CJM122" s="183"/>
      <c r="CJN122" s="183"/>
      <c r="CJO122" s="183"/>
      <c r="CJP122" s="183"/>
      <c r="CJQ122" s="183"/>
      <c r="CJR122" s="183"/>
      <c r="CJS122" s="183"/>
      <c r="CJT122" s="183"/>
      <c r="CJU122" s="183"/>
      <c r="CJV122" s="183"/>
      <c r="CJW122" s="183"/>
      <c r="CJX122" s="183"/>
      <c r="CJY122" s="183"/>
      <c r="CJZ122" s="183"/>
      <c r="CKA122" s="183"/>
      <c r="CKB122" s="183"/>
      <c r="CKC122" s="183"/>
      <c r="CKD122" s="183"/>
      <c r="CKE122" s="183"/>
      <c r="CKF122" s="183"/>
      <c r="CKG122" s="183"/>
      <c r="CKH122" s="183"/>
      <c r="CKI122" s="183"/>
      <c r="CKJ122" s="183"/>
      <c r="CKK122" s="183"/>
      <c r="CKL122" s="183"/>
      <c r="CKM122" s="183"/>
      <c r="CKN122" s="183"/>
      <c r="CKO122" s="183"/>
      <c r="CKP122" s="183"/>
      <c r="CKQ122" s="183"/>
      <c r="CKR122" s="183"/>
      <c r="CKS122" s="183"/>
      <c r="CKT122" s="183"/>
      <c r="CKU122" s="183"/>
      <c r="CKV122" s="183"/>
      <c r="CKW122" s="183"/>
      <c r="CKX122" s="183"/>
      <c r="CKY122" s="183"/>
      <c r="CKZ122" s="183"/>
      <c r="CLA122" s="183"/>
      <c r="CLB122" s="183"/>
      <c r="CLC122" s="183"/>
      <c r="CLD122" s="183"/>
      <c r="CLE122" s="183"/>
      <c r="CLF122" s="183"/>
      <c r="CLG122" s="183"/>
      <c r="CLH122" s="183"/>
      <c r="CLI122" s="183"/>
      <c r="CLJ122" s="183"/>
      <c r="CLK122" s="183"/>
      <c r="CLL122" s="183"/>
      <c r="CLM122" s="183"/>
      <c r="CLN122" s="183"/>
      <c r="CLO122" s="183"/>
      <c r="CLP122" s="183"/>
      <c r="CLQ122" s="183"/>
      <c r="CLR122" s="183"/>
      <c r="CLS122" s="183"/>
      <c r="CLT122" s="183"/>
      <c r="CLU122" s="183"/>
      <c r="CLV122" s="183"/>
      <c r="CLW122" s="183"/>
      <c r="CLX122" s="183"/>
      <c r="CLY122" s="183"/>
      <c r="CLZ122" s="183"/>
      <c r="CMA122" s="183"/>
      <c r="CMB122" s="183"/>
      <c r="CMC122" s="183"/>
      <c r="CMD122" s="183"/>
      <c r="CME122" s="183"/>
      <c r="CMF122" s="183"/>
      <c r="CMG122" s="183"/>
      <c r="CMH122" s="183"/>
      <c r="CMI122" s="183"/>
      <c r="CMJ122" s="183"/>
      <c r="CMK122" s="183"/>
      <c r="CML122" s="183"/>
      <c r="CMM122" s="183"/>
      <c r="CMN122" s="183"/>
      <c r="CMO122" s="183"/>
      <c r="CMP122" s="183"/>
      <c r="CMQ122" s="183"/>
      <c r="CMR122" s="183"/>
      <c r="CMS122" s="183"/>
      <c r="CMT122" s="183"/>
      <c r="CMU122" s="183"/>
      <c r="CMV122" s="183"/>
      <c r="CMW122" s="183"/>
      <c r="CMX122" s="183"/>
      <c r="CMY122" s="183"/>
      <c r="CMZ122" s="183"/>
      <c r="CNA122" s="183"/>
      <c r="CNB122" s="183"/>
      <c r="CNC122" s="183"/>
      <c r="CND122" s="183"/>
      <c r="CNE122" s="183"/>
      <c r="CNF122" s="183"/>
      <c r="CNG122" s="183"/>
      <c r="CNH122" s="183"/>
      <c r="CNI122" s="183"/>
      <c r="CNJ122" s="183"/>
      <c r="CNK122" s="183"/>
      <c r="CNL122" s="183"/>
      <c r="CNM122" s="183"/>
      <c r="CNN122" s="183"/>
      <c r="CNO122" s="183"/>
      <c r="CNP122" s="183"/>
      <c r="CNQ122" s="183"/>
      <c r="CNR122" s="183"/>
      <c r="CNS122" s="183"/>
      <c r="CNT122" s="183"/>
      <c r="CNU122" s="183"/>
      <c r="CNV122" s="183"/>
      <c r="CNW122" s="183"/>
      <c r="CNX122" s="183"/>
      <c r="CNY122" s="183"/>
      <c r="CNZ122" s="183"/>
      <c r="COA122" s="183"/>
      <c r="COB122" s="183"/>
      <c r="COC122" s="183"/>
      <c r="COD122" s="183"/>
      <c r="COE122" s="183"/>
      <c r="COF122" s="183"/>
      <c r="COG122" s="183"/>
      <c r="COH122" s="183"/>
      <c r="COI122" s="183"/>
      <c r="COJ122" s="183"/>
      <c r="COK122" s="183"/>
      <c r="COL122" s="183"/>
      <c r="COM122" s="183"/>
      <c r="CON122" s="183"/>
      <c r="COO122" s="183"/>
      <c r="COP122" s="183"/>
      <c r="COQ122" s="183"/>
      <c r="COR122" s="183"/>
      <c r="COS122" s="183"/>
      <c r="COT122" s="183"/>
      <c r="COU122" s="183"/>
      <c r="COV122" s="183"/>
      <c r="COW122" s="183"/>
      <c r="COX122" s="183"/>
    </row>
    <row r="123" spans="1:2442" s="296" customFormat="1" ht="18.95" customHeight="1">
      <c r="A123" s="284"/>
      <c r="B123" s="313"/>
      <c r="C123" s="286"/>
      <c r="D123" s="284"/>
      <c r="E123" s="287"/>
      <c r="F123" s="288"/>
      <c r="G123" s="288"/>
      <c r="H123" s="312"/>
      <c r="I123" s="291"/>
      <c r="K123" s="301"/>
      <c r="L123" s="301"/>
      <c r="M123" s="301"/>
      <c r="N123" s="275"/>
      <c r="O123" s="267"/>
      <c r="P123" s="268"/>
      <c r="Q123" s="269"/>
      <c r="R123" s="269"/>
      <c r="S123" s="267"/>
      <c r="T123" s="183"/>
      <c r="U123" s="183"/>
      <c r="V123" s="183"/>
      <c r="W123" s="183"/>
      <c r="X123" s="183"/>
      <c r="Y123" s="183"/>
      <c r="Z123" s="183"/>
      <c r="AA123" s="183"/>
      <c r="AB123" s="183"/>
      <c r="AC123" s="183"/>
      <c r="AD123" s="183"/>
      <c r="AE123" s="183"/>
      <c r="AF123" s="183"/>
      <c r="AG123" s="183"/>
      <c r="AH123" s="183"/>
      <c r="AI123" s="183"/>
      <c r="AJ123" s="183"/>
      <c r="AK123" s="183"/>
      <c r="AL123" s="183"/>
      <c r="AM123" s="183"/>
      <c r="AN123" s="183"/>
      <c r="AO123" s="183"/>
      <c r="AP123" s="183"/>
      <c r="AQ123" s="183"/>
      <c r="AR123" s="183"/>
      <c r="AS123" s="183"/>
      <c r="AT123" s="183"/>
      <c r="AU123" s="183"/>
      <c r="AV123" s="183"/>
      <c r="AW123" s="183"/>
      <c r="AX123" s="183"/>
      <c r="AY123" s="183"/>
      <c r="AZ123" s="183"/>
      <c r="BA123" s="183"/>
      <c r="BB123" s="183"/>
      <c r="BC123" s="183"/>
      <c r="BD123" s="183"/>
      <c r="BE123" s="183"/>
      <c r="BF123" s="183"/>
      <c r="BG123" s="183"/>
      <c r="BH123" s="183"/>
      <c r="BI123" s="183"/>
      <c r="BJ123" s="183"/>
      <c r="BK123" s="183"/>
      <c r="BL123" s="183"/>
      <c r="BM123" s="183"/>
      <c r="BN123" s="183"/>
      <c r="BO123" s="183"/>
      <c r="BP123" s="183"/>
      <c r="BQ123" s="183"/>
      <c r="BR123" s="183"/>
      <c r="BS123" s="183"/>
      <c r="BT123" s="183"/>
      <c r="BU123" s="183"/>
      <c r="BV123" s="183"/>
      <c r="BW123" s="183"/>
      <c r="BX123" s="183"/>
      <c r="BY123" s="183"/>
      <c r="BZ123" s="183"/>
      <c r="CA123" s="183"/>
      <c r="CB123" s="183"/>
      <c r="CC123" s="183"/>
      <c r="CD123" s="183"/>
      <c r="CE123" s="183"/>
      <c r="CF123" s="183"/>
      <c r="CG123" s="183"/>
      <c r="CH123" s="183"/>
      <c r="CI123" s="183"/>
      <c r="CJ123" s="183"/>
      <c r="CK123" s="183"/>
      <c r="CL123" s="183"/>
      <c r="CM123" s="183"/>
      <c r="CN123" s="183"/>
      <c r="CO123" s="183"/>
      <c r="CP123" s="183"/>
      <c r="CQ123" s="183"/>
      <c r="CR123" s="183"/>
      <c r="CS123" s="183"/>
      <c r="CT123" s="183"/>
      <c r="CU123" s="183"/>
      <c r="CV123" s="183"/>
      <c r="CW123" s="183"/>
      <c r="CX123" s="183"/>
      <c r="CY123" s="183"/>
      <c r="CZ123" s="183"/>
      <c r="DA123" s="183"/>
      <c r="DB123" s="183"/>
      <c r="DC123" s="183"/>
      <c r="DD123" s="183"/>
      <c r="DE123" s="183"/>
      <c r="DF123" s="183"/>
      <c r="DG123" s="183"/>
      <c r="DH123" s="183"/>
      <c r="DI123" s="183"/>
      <c r="DJ123" s="183"/>
      <c r="DK123" s="183"/>
      <c r="DL123" s="183"/>
      <c r="DM123" s="183"/>
      <c r="DN123" s="183"/>
      <c r="DO123" s="183"/>
      <c r="DP123" s="183"/>
      <c r="DQ123" s="183"/>
      <c r="DR123" s="183"/>
      <c r="DS123" s="183"/>
      <c r="DT123" s="183"/>
      <c r="DU123" s="183"/>
      <c r="DV123" s="183"/>
      <c r="DW123" s="183"/>
      <c r="DX123" s="183"/>
      <c r="DY123" s="183"/>
      <c r="DZ123" s="183"/>
      <c r="EA123" s="183"/>
      <c r="EB123" s="183"/>
      <c r="EC123" s="183"/>
      <c r="ED123" s="183"/>
      <c r="EE123" s="183"/>
      <c r="EF123" s="183"/>
      <c r="EG123" s="183"/>
      <c r="EH123" s="183"/>
      <c r="EI123" s="183"/>
      <c r="EJ123" s="183"/>
      <c r="EK123" s="183"/>
      <c r="EL123" s="183"/>
      <c r="EM123" s="183"/>
      <c r="EN123" s="183"/>
      <c r="EO123" s="183"/>
      <c r="EP123" s="183"/>
      <c r="EQ123" s="183"/>
      <c r="ER123" s="183"/>
      <c r="ES123" s="183"/>
      <c r="ET123" s="183"/>
      <c r="EU123" s="183"/>
      <c r="EV123" s="183"/>
      <c r="EW123" s="183"/>
      <c r="EX123" s="183"/>
      <c r="EY123" s="183"/>
      <c r="EZ123" s="183"/>
      <c r="FA123" s="183"/>
      <c r="FB123" s="183"/>
      <c r="FC123" s="183"/>
      <c r="FD123" s="183"/>
      <c r="FE123" s="183"/>
      <c r="FF123" s="183"/>
      <c r="FG123" s="183"/>
      <c r="FH123" s="183"/>
      <c r="FI123" s="183"/>
      <c r="FJ123" s="183"/>
      <c r="FK123" s="183"/>
      <c r="FL123" s="183"/>
      <c r="FM123" s="183"/>
      <c r="FN123" s="183"/>
      <c r="FO123" s="183"/>
      <c r="FP123" s="183"/>
      <c r="FQ123" s="183"/>
      <c r="FR123" s="183"/>
      <c r="FS123" s="183"/>
      <c r="FT123" s="183"/>
      <c r="FU123" s="183"/>
      <c r="FV123" s="183"/>
      <c r="FW123" s="183"/>
      <c r="FX123" s="183"/>
      <c r="FY123" s="183"/>
      <c r="FZ123" s="183"/>
      <c r="GA123" s="183"/>
      <c r="GB123" s="183"/>
      <c r="GC123" s="183"/>
      <c r="GD123" s="183"/>
      <c r="GE123" s="183"/>
      <c r="GF123" s="183"/>
      <c r="GG123" s="183"/>
      <c r="GH123" s="183"/>
      <c r="GI123" s="183"/>
      <c r="GJ123" s="183"/>
      <c r="GK123" s="183"/>
      <c r="GL123" s="183"/>
      <c r="GM123" s="183"/>
      <c r="GN123" s="183"/>
      <c r="GO123" s="183"/>
      <c r="GP123" s="183"/>
      <c r="GQ123" s="183"/>
      <c r="GR123" s="183"/>
      <c r="GS123" s="183"/>
      <c r="GT123" s="183"/>
      <c r="GU123" s="183"/>
      <c r="GV123" s="183"/>
      <c r="GW123" s="183"/>
      <c r="GX123" s="183"/>
      <c r="GY123" s="183"/>
      <c r="GZ123" s="183"/>
      <c r="HA123" s="183"/>
      <c r="HB123" s="183"/>
      <c r="HC123" s="183"/>
      <c r="HD123" s="183"/>
      <c r="HE123" s="183"/>
      <c r="HF123" s="183"/>
      <c r="HG123" s="183"/>
      <c r="HH123" s="183"/>
      <c r="HI123" s="183"/>
      <c r="HJ123" s="183"/>
      <c r="HK123" s="183"/>
      <c r="HL123" s="183"/>
      <c r="HM123" s="183"/>
      <c r="HN123" s="183"/>
      <c r="HO123" s="183"/>
      <c r="HP123" s="183"/>
      <c r="HQ123" s="183"/>
      <c r="HR123" s="183"/>
      <c r="HS123" s="183"/>
      <c r="HT123" s="183"/>
      <c r="HU123" s="183"/>
      <c r="HV123" s="183"/>
      <c r="HW123" s="183"/>
      <c r="HX123" s="183"/>
      <c r="HY123" s="183"/>
      <c r="HZ123" s="183"/>
      <c r="IA123" s="183"/>
      <c r="IB123" s="183"/>
      <c r="IC123" s="183"/>
      <c r="ID123" s="183"/>
      <c r="IE123" s="183"/>
      <c r="IF123" s="183"/>
      <c r="IG123" s="183"/>
      <c r="IH123" s="183"/>
      <c r="II123" s="183"/>
      <c r="IJ123" s="183"/>
      <c r="IK123" s="183"/>
      <c r="IL123" s="183"/>
      <c r="IM123" s="183"/>
      <c r="IN123" s="183"/>
      <c r="IO123" s="183"/>
      <c r="IP123" s="183"/>
      <c r="IQ123" s="183"/>
      <c r="IR123" s="183"/>
      <c r="IS123" s="183"/>
      <c r="IT123" s="183"/>
      <c r="IU123" s="183"/>
      <c r="IV123" s="183"/>
      <c r="IW123" s="183"/>
      <c r="IX123" s="183"/>
      <c r="IY123" s="183"/>
      <c r="IZ123" s="183"/>
      <c r="JA123" s="183"/>
      <c r="JB123" s="183"/>
      <c r="JC123" s="183"/>
      <c r="JD123" s="183"/>
      <c r="JE123" s="183"/>
      <c r="JF123" s="183"/>
      <c r="JG123" s="183"/>
      <c r="JH123" s="183"/>
      <c r="JI123" s="183"/>
      <c r="JJ123" s="183"/>
      <c r="JK123" s="183"/>
      <c r="JL123" s="183"/>
      <c r="JM123" s="183"/>
      <c r="JN123" s="183"/>
      <c r="JO123" s="183"/>
      <c r="JP123" s="183"/>
      <c r="JQ123" s="183"/>
      <c r="JR123" s="183"/>
      <c r="JS123" s="183"/>
      <c r="JT123" s="183"/>
      <c r="JU123" s="183"/>
      <c r="JV123" s="183"/>
      <c r="JW123" s="183"/>
      <c r="JX123" s="183"/>
      <c r="JY123" s="183"/>
      <c r="JZ123" s="183"/>
      <c r="KA123" s="183"/>
      <c r="KB123" s="183"/>
      <c r="KC123" s="183"/>
      <c r="KD123" s="183"/>
      <c r="KE123" s="183"/>
      <c r="KF123" s="183"/>
      <c r="KG123" s="183"/>
      <c r="KH123" s="183"/>
      <c r="KI123" s="183"/>
      <c r="KJ123" s="183"/>
      <c r="KK123" s="183"/>
      <c r="KL123" s="183"/>
      <c r="KM123" s="183"/>
      <c r="KN123" s="183"/>
      <c r="KO123" s="183"/>
      <c r="KP123" s="183"/>
      <c r="KQ123" s="183"/>
      <c r="KR123" s="183"/>
      <c r="KS123" s="183"/>
      <c r="KT123" s="183"/>
      <c r="KU123" s="183"/>
      <c r="KV123" s="183"/>
      <c r="KW123" s="183"/>
      <c r="KX123" s="183"/>
      <c r="KY123" s="183"/>
      <c r="KZ123" s="183"/>
      <c r="LA123" s="183"/>
      <c r="LB123" s="183"/>
      <c r="LC123" s="183"/>
      <c r="LD123" s="183"/>
      <c r="LE123" s="183"/>
      <c r="LF123" s="183"/>
      <c r="LG123" s="183"/>
      <c r="LH123" s="183"/>
      <c r="LI123" s="183"/>
      <c r="LJ123" s="183"/>
      <c r="LK123" s="183"/>
      <c r="LL123" s="183"/>
      <c r="LM123" s="183"/>
      <c r="LN123" s="183"/>
      <c r="LO123" s="183"/>
      <c r="LP123" s="183"/>
      <c r="LQ123" s="183"/>
      <c r="LR123" s="183"/>
      <c r="LS123" s="183"/>
      <c r="LT123" s="183"/>
      <c r="LU123" s="183"/>
      <c r="LV123" s="183"/>
      <c r="LW123" s="183"/>
      <c r="LX123" s="183"/>
      <c r="LY123" s="183"/>
      <c r="LZ123" s="183"/>
      <c r="MA123" s="183"/>
      <c r="MB123" s="183"/>
      <c r="MC123" s="183"/>
      <c r="MD123" s="183"/>
      <c r="ME123" s="183"/>
      <c r="MF123" s="183"/>
      <c r="MG123" s="183"/>
      <c r="MH123" s="183"/>
      <c r="MI123" s="183"/>
      <c r="MJ123" s="183"/>
      <c r="MK123" s="183"/>
      <c r="ML123" s="183"/>
      <c r="MM123" s="183"/>
      <c r="MN123" s="183"/>
      <c r="MO123" s="183"/>
      <c r="MP123" s="183"/>
      <c r="MQ123" s="183"/>
      <c r="MR123" s="183"/>
      <c r="MS123" s="183"/>
      <c r="MT123" s="183"/>
      <c r="MU123" s="183"/>
      <c r="MV123" s="183"/>
      <c r="MW123" s="183"/>
      <c r="MX123" s="183"/>
      <c r="MY123" s="183"/>
      <c r="MZ123" s="183"/>
      <c r="NA123" s="183"/>
      <c r="NB123" s="183"/>
      <c r="NC123" s="183"/>
      <c r="ND123" s="183"/>
      <c r="NE123" s="183"/>
      <c r="NF123" s="183"/>
      <c r="NG123" s="183"/>
      <c r="NH123" s="183"/>
      <c r="NI123" s="183"/>
      <c r="NJ123" s="183"/>
      <c r="NK123" s="183"/>
      <c r="NL123" s="183"/>
      <c r="NM123" s="183"/>
      <c r="NN123" s="183"/>
      <c r="NO123" s="183"/>
      <c r="NP123" s="183"/>
      <c r="NQ123" s="183"/>
      <c r="NR123" s="183"/>
      <c r="NS123" s="183"/>
      <c r="NT123" s="183"/>
      <c r="NU123" s="183"/>
      <c r="NV123" s="183"/>
      <c r="NW123" s="183"/>
      <c r="NX123" s="183"/>
      <c r="NY123" s="183"/>
      <c r="NZ123" s="183"/>
      <c r="OA123" s="183"/>
      <c r="OB123" s="183"/>
      <c r="OC123" s="183"/>
      <c r="OD123" s="183"/>
      <c r="OE123" s="183"/>
      <c r="OF123" s="183"/>
      <c r="OG123" s="183"/>
      <c r="OH123" s="183"/>
      <c r="OI123" s="183"/>
      <c r="OJ123" s="183"/>
      <c r="OK123" s="183"/>
      <c r="OL123" s="183"/>
      <c r="OM123" s="183"/>
      <c r="ON123" s="183"/>
      <c r="OO123" s="183"/>
      <c r="OP123" s="183"/>
      <c r="OQ123" s="183"/>
      <c r="OR123" s="183"/>
      <c r="OS123" s="183"/>
      <c r="OT123" s="183"/>
      <c r="OU123" s="183"/>
      <c r="OV123" s="183"/>
      <c r="OW123" s="183"/>
      <c r="OX123" s="183"/>
      <c r="OY123" s="183"/>
      <c r="OZ123" s="183"/>
      <c r="PA123" s="183"/>
      <c r="PB123" s="183"/>
      <c r="PC123" s="183"/>
      <c r="PD123" s="183"/>
      <c r="PE123" s="183"/>
      <c r="PF123" s="183"/>
      <c r="PG123" s="183"/>
      <c r="PH123" s="183"/>
      <c r="PI123" s="183"/>
      <c r="PJ123" s="183"/>
      <c r="PK123" s="183"/>
      <c r="PL123" s="183"/>
      <c r="PM123" s="183"/>
      <c r="PN123" s="183"/>
      <c r="PO123" s="183"/>
      <c r="PP123" s="183"/>
      <c r="PQ123" s="183"/>
      <c r="PR123" s="183"/>
      <c r="PS123" s="183"/>
      <c r="PT123" s="183"/>
      <c r="PU123" s="183"/>
      <c r="PV123" s="183"/>
      <c r="PW123" s="183"/>
      <c r="PX123" s="183"/>
      <c r="PY123" s="183"/>
      <c r="PZ123" s="183"/>
      <c r="QA123" s="183"/>
      <c r="QB123" s="183"/>
      <c r="QC123" s="183"/>
      <c r="QD123" s="183"/>
      <c r="QE123" s="183"/>
      <c r="QF123" s="183"/>
      <c r="QG123" s="183"/>
      <c r="QH123" s="183"/>
      <c r="QI123" s="183"/>
      <c r="QJ123" s="183"/>
      <c r="QK123" s="183"/>
      <c r="QL123" s="183"/>
      <c r="QM123" s="183"/>
      <c r="QN123" s="183"/>
      <c r="QO123" s="183"/>
      <c r="QP123" s="183"/>
      <c r="QQ123" s="183"/>
      <c r="QR123" s="183"/>
      <c r="QS123" s="183"/>
      <c r="QT123" s="183"/>
      <c r="QU123" s="183"/>
      <c r="QV123" s="183"/>
      <c r="QW123" s="183"/>
      <c r="QX123" s="183"/>
      <c r="QY123" s="183"/>
      <c r="QZ123" s="183"/>
      <c r="RA123" s="183"/>
      <c r="RB123" s="183"/>
      <c r="RC123" s="183"/>
      <c r="RD123" s="183"/>
      <c r="RE123" s="183"/>
      <c r="RF123" s="183"/>
      <c r="RG123" s="183"/>
      <c r="RH123" s="183"/>
      <c r="RI123" s="183"/>
      <c r="RJ123" s="183"/>
      <c r="RK123" s="183"/>
      <c r="RL123" s="183"/>
      <c r="RM123" s="183"/>
      <c r="RN123" s="183"/>
      <c r="RO123" s="183"/>
      <c r="RP123" s="183"/>
      <c r="RQ123" s="183"/>
      <c r="RR123" s="183"/>
      <c r="RS123" s="183"/>
      <c r="RT123" s="183"/>
      <c r="RU123" s="183"/>
      <c r="RV123" s="183"/>
      <c r="RW123" s="183"/>
      <c r="RX123" s="183"/>
      <c r="RY123" s="183"/>
      <c r="RZ123" s="183"/>
      <c r="SA123" s="183"/>
      <c r="SB123" s="183"/>
      <c r="SC123" s="183"/>
      <c r="SD123" s="183"/>
      <c r="SE123" s="183"/>
      <c r="SF123" s="183"/>
      <c r="SG123" s="183"/>
      <c r="SH123" s="183"/>
      <c r="SI123" s="183"/>
      <c r="SJ123" s="183"/>
      <c r="SK123" s="183"/>
      <c r="SL123" s="183"/>
      <c r="SM123" s="183"/>
      <c r="SN123" s="183"/>
      <c r="SO123" s="183"/>
      <c r="SP123" s="183"/>
      <c r="SQ123" s="183"/>
      <c r="SR123" s="183"/>
      <c r="SS123" s="183"/>
      <c r="ST123" s="183"/>
      <c r="SU123" s="183"/>
      <c r="SV123" s="183"/>
      <c r="SW123" s="183"/>
      <c r="SX123" s="183"/>
      <c r="SY123" s="183"/>
      <c r="SZ123" s="183"/>
      <c r="TA123" s="183"/>
      <c r="TB123" s="183"/>
      <c r="TC123" s="183"/>
      <c r="TD123" s="183"/>
      <c r="TE123" s="183"/>
      <c r="TF123" s="183"/>
      <c r="TG123" s="183"/>
      <c r="TH123" s="183"/>
      <c r="TI123" s="183"/>
      <c r="TJ123" s="183"/>
      <c r="TK123" s="183"/>
      <c r="TL123" s="183"/>
      <c r="TM123" s="183"/>
      <c r="TN123" s="183"/>
      <c r="TO123" s="183"/>
      <c r="TP123" s="183"/>
      <c r="TQ123" s="183"/>
      <c r="TR123" s="183"/>
      <c r="TS123" s="183"/>
      <c r="TT123" s="183"/>
      <c r="TU123" s="183"/>
      <c r="TV123" s="183"/>
      <c r="TW123" s="183"/>
      <c r="TX123" s="183"/>
      <c r="TY123" s="183"/>
      <c r="TZ123" s="183"/>
      <c r="UA123" s="183"/>
      <c r="UB123" s="183"/>
      <c r="UC123" s="183"/>
      <c r="UD123" s="183"/>
      <c r="UE123" s="183"/>
      <c r="UF123" s="183"/>
      <c r="UG123" s="183"/>
      <c r="UH123" s="183"/>
      <c r="UI123" s="183"/>
      <c r="UJ123" s="183"/>
      <c r="UK123" s="183"/>
      <c r="UL123" s="183"/>
      <c r="UM123" s="183"/>
      <c r="UN123" s="183"/>
      <c r="UO123" s="183"/>
      <c r="UP123" s="183"/>
      <c r="UQ123" s="183"/>
      <c r="UR123" s="183"/>
      <c r="US123" s="183"/>
      <c r="UT123" s="183"/>
      <c r="UU123" s="183"/>
      <c r="UV123" s="183"/>
      <c r="UW123" s="183"/>
      <c r="UX123" s="183"/>
      <c r="UY123" s="183"/>
      <c r="UZ123" s="183"/>
      <c r="VA123" s="183"/>
      <c r="VB123" s="183"/>
      <c r="VC123" s="183"/>
      <c r="VD123" s="183"/>
      <c r="VE123" s="183"/>
      <c r="VF123" s="183"/>
      <c r="VG123" s="183"/>
      <c r="VH123" s="183"/>
      <c r="VI123" s="183"/>
      <c r="VJ123" s="183"/>
      <c r="VK123" s="183"/>
      <c r="VL123" s="183"/>
      <c r="VM123" s="183"/>
      <c r="VN123" s="183"/>
      <c r="VO123" s="183"/>
      <c r="VP123" s="183"/>
      <c r="VQ123" s="183"/>
      <c r="VR123" s="183"/>
      <c r="VS123" s="183"/>
      <c r="VT123" s="183"/>
      <c r="VU123" s="183"/>
      <c r="VV123" s="183"/>
      <c r="VW123" s="183"/>
      <c r="VX123" s="183"/>
      <c r="VY123" s="183"/>
      <c r="VZ123" s="183"/>
      <c r="WA123" s="183"/>
      <c r="WB123" s="183"/>
      <c r="WC123" s="183"/>
      <c r="WD123" s="183"/>
      <c r="WE123" s="183"/>
      <c r="WF123" s="183"/>
      <c r="WG123" s="183"/>
      <c r="WH123" s="183"/>
      <c r="WI123" s="183"/>
      <c r="WJ123" s="183"/>
      <c r="WK123" s="183"/>
      <c r="WL123" s="183"/>
      <c r="WM123" s="183"/>
      <c r="WN123" s="183"/>
      <c r="WO123" s="183"/>
      <c r="WP123" s="183"/>
      <c r="WQ123" s="183"/>
      <c r="WR123" s="183"/>
      <c r="WS123" s="183"/>
      <c r="WT123" s="183"/>
      <c r="WU123" s="183"/>
      <c r="WV123" s="183"/>
      <c r="WW123" s="183"/>
      <c r="WX123" s="183"/>
      <c r="WY123" s="183"/>
      <c r="WZ123" s="183"/>
      <c r="XA123" s="183"/>
      <c r="XB123" s="183"/>
      <c r="XC123" s="183"/>
      <c r="XD123" s="183"/>
      <c r="XE123" s="183"/>
      <c r="XF123" s="183"/>
      <c r="XG123" s="183"/>
      <c r="XH123" s="183"/>
      <c r="XI123" s="183"/>
      <c r="XJ123" s="183"/>
      <c r="XK123" s="183"/>
      <c r="XL123" s="183"/>
      <c r="XM123" s="183"/>
      <c r="XN123" s="183"/>
      <c r="XO123" s="183"/>
      <c r="XP123" s="183"/>
      <c r="XQ123" s="183"/>
      <c r="XR123" s="183"/>
      <c r="XS123" s="183"/>
      <c r="XT123" s="183"/>
      <c r="XU123" s="183"/>
      <c r="XV123" s="183"/>
      <c r="XW123" s="183"/>
      <c r="XX123" s="183"/>
      <c r="XY123" s="183"/>
      <c r="XZ123" s="183"/>
      <c r="YA123" s="183"/>
      <c r="YB123" s="183"/>
      <c r="YC123" s="183"/>
      <c r="YD123" s="183"/>
      <c r="YE123" s="183"/>
      <c r="YF123" s="183"/>
      <c r="YG123" s="183"/>
      <c r="YH123" s="183"/>
      <c r="YI123" s="183"/>
      <c r="YJ123" s="183"/>
      <c r="YK123" s="183"/>
      <c r="YL123" s="183"/>
      <c r="YM123" s="183"/>
      <c r="YN123" s="183"/>
      <c r="YO123" s="183"/>
      <c r="YP123" s="183"/>
      <c r="YQ123" s="183"/>
      <c r="YR123" s="183"/>
      <c r="YS123" s="183"/>
      <c r="YT123" s="183"/>
      <c r="YU123" s="183"/>
      <c r="YV123" s="183"/>
      <c r="YW123" s="183"/>
      <c r="YX123" s="183"/>
      <c r="YY123" s="183"/>
      <c r="YZ123" s="183"/>
      <c r="ZA123" s="183"/>
      <c r="ZB123" s="183"/>
      <c r="ZC123" s="183"/>
      <c r="ZD123" s="183"/>
      <c r="ZE123" s="183"/>
      <c r="ZF123" s="183"/>
      <c r="ZG123" s="183"/>
      <c r="ZH123" s="183"/>
      <c r="ZI123" s="183"/>
      <c r="ZJ123" s="183"/>
      <c r="ZK123" s="183"/>
      <c r="ZL123" s="183"/>
      <c r="ZM123" s="183"/>
      <c r="ZN123" s="183"/>
      <c r="ZO123" s="183"/>
      <c r="ZP123" s="183"/>
      <c r="ZQ123" s="183"/>
      <c r="ZR123" s="183"/>
      <c r="ZS123" s="183"/>
      <c r="ZT123" s="183"/>
      <c r="ZU123" s="183"/>
      <c r="ZV123" s="183"/>
      <c r="ZW123" s="183"/>
      <c r="ZX123" s="183"/>
      <c r="ZY123" s="183"/>
      <c r="ZZ123" s="183"/>
      <c r="AAA123" s="183"/>
      <c r="AAB123" s="183"/>
      <c r="AAC123" s="183"/>
      <c r="AAD123" s="183"/>
      <c r="AAE123" s="183"/>
      <c r="AAF123" s="183"/>
      <c r="AAG123" s="183"/>
      <c r="AAH123" s="183"/>
      <c r="AAI123" s="183"/>
      <c r="AAJ123" s="183"/>
      <c r="AAK123" s="183"/>
      <c r="AAL123" s="183"/>
      <c r="AAM123" s="183"/>
      <c r="AAN123" s="183"/>
      <c r="AAO123" s="183"/>
      <c r="AAP123" s="183"/>
      <c r="AAQ123" s="183"/>
      <c r="AAR123" s="183"/>
      <c r="AAS123" s="183"/>
      <c r="AAT123" s="183"/>
      <c r="AAU123" s="183"/>
      <c r="AAV123" s="183"/>
      <c r="AAW123" s="183"/>
      <c r="AAX123" s="183"/>
      <c r="AAY123" s="183"/>
      <c r="AAZ123" s="183"/>
      <c r="ABA123" s="183"/>
      <c r="ABB123" s="183"/>
      <c r="ABC123" s="183"/>
      <c r="ABD123" s="183"/>
      <c r="ABE123" s="183"/>
      <c r="ABF123" s="183"/>
      <c r="ABG123" s="183"/>
      <c r="ABH123" s="183"/>
      <c r="ABI123" s="183"/>
      <c r="ABJ123" s="183"/>
      <c r="ABK123" s="183"/>
      <c r="ABL123" s="183"/>
      <c r="ABM123" s="183"/>
      <c r="ABN123" s="183"/>
      <c r="ABO123" s="183"/>
      <c r="ABP123" s="183"/>
      <c r="ABQ123" s="183"/>
      <c r="ABR123" s="183"/>
      <c r="ABS123" s="183"/>
      <c r="ABT123" s="183"/>
      <c r="ABU123" s="183"/>
      <c r="ABV123" s="183"/>
      <c r="ABW123" s="183"/>
      <c r="ABX123" s="183"/>
      <c r="ABY123" s="183"/>
      <c r="ABZ123" s="183"/>
      <c r="ACA123" s="183"/>
      <c r="ACB123" s="183"/>
      <c r="ACC123" s="183"/>
      <c r="ACD123" s="183"/>
      <c r="ACE123" s="183"/>
      <c r="ACF123" s="183"/>
      <c r="ACG123" s="183"/>
      <c r="ACH123" s="183"/>
      <c r="ACI123" s="183"/>
      <c r="ACJ123" s="183"/>
      <c r="ACK123" s="183"/>
      <c r="ACL123" s="183"/>
      <c r="ACM123" s="183"/>
      <c r="ACN123" s="183"/>
      <c r="ACO123" s="183"/>
      <c r="ACP123" s="183"/>
      <c r="ACQ123" s="183"/>
      <c r="ACR123" s="183"/>
      <c r="ACS123" s="183"/>
      <c r="ACT123" s="183"/>
      <c r="ACU123" s="183"/>
      <c r="ACV123" s="183"/>
      <c r="ACW123" s="183"/>
      <c r="ACX123" s="183"/>
      <c r="ACY123" s="183"/>
      <c r="ACZ123" s="183"/>
      <c r="ADA123" s="183"/>
      <c r="ADB123" s="183"/>
      <c r="ADC123" s="183"/>
      <c r="ADD123" s="183"/>
      <c r="ADE123" s="183"/>
      <c r="ADF123" s="183"/>
      <c r="ADG123" s="183"/>
      <c r="ADH123" s="183"/>
      <c r="ADI123" s="183"/>
      <c r="ADJ123" s="183"/>
      <c r="ADK123" s="183"/>
      <c r="ADL123" s="183"/>
      <c r="ADM123" s="183"/>
      <c r="ADN123" s="183"/>
      <c r="ADO123" s="183"/>
      <c r="ADP123" s="183"/>
      <c r="ADQ123" s="183"/>
      <c r="ADR123" s="183"/>
      <c r="ADS123" s="183"/>
      <c r="ADT123" s="183"/>
      <c r="ADU123" s="183"/>
      <c r="ADV123" s="183"/>
      <c r="ADW123" s="183"/>
      <c r="ADX123" s="183"/>
      <c r="ADY123" s="183"/>
      <c r="ADZ123" s="183"/>
      <c r="AEA123" s="183"/>
      <c r="AEB123" s="183"/>
      <c r="AEC123" s="183"/>
      <c r="AED123" s="183"/>
      <c r="AEE123" s="183"/>
      <c r="AEF123" s="183"/>
      <c r="AEG123" s="183"/>
      <c r="AEH123" s="183"/>
      <c r="AEI123" s="183"/>
      <c r="AEJ123" s="183"/>
      <c r="AEK123" s="183"/>
      <c r="AEL123" s="183"/>
      <c r="AEM123" s="183"/>
      <c r="AEN123" s="183"/>
      <c r="AEO123" s="183"/>
      <c r="AEP123" s="183"/>
      <c r="AEQ123" s="183"/>
      <c r="AER123" s="183"/>
      <c r="AES123" s="183"/>
      <c r="AET123" s="183"/>
      <c r="AEU123" s="183"/>
      <c r="AEV123" s="183"/>
      <c r="AEW123" s="183"/>
      <c r="AEX123" s="183"/>
      <c r="AEY123" s="183"/>
      <c r="AEZ123" s="183"/>
      <c r="AFA123" s="183"/>
      <c r="AFB123" s="183"/>
      <c r="AFC123" s="183"/>
      <c r="AFD123" s="183"/>
      <c r="AFE123" s="183"/>
      <c r="AFF123" s="183"/>
      <c r="AFG123" s="183"/>
      <c r="AFH123" s="183"/>
      <c r="AFI123" s="183"/>
      <c r="AFJ123" s="183"/>
      <c r="AFK123" s="183"/>
      <c r="AFL123" s="183"/>
      <c r="AFM123" s="183"/>
      <c r="AFN123" s="183"/>
      <c r="AFO123" s="183"/>
      <c r="AFP123" s="183"/>
      <c r="AFQ123" s="183"/>
      <c r="AFR123" s="183"/>
      <c r="AFS123" s="183"/>
      <c r="AFT123" s="183"/>
      <c r="AFU123" s="183"/>
      <c r="AFV123" s="183"/>
      <c r="AFW123" s="183"/>
      <c r="AFX123" s="183"/>
      <c r="AFY123" s="183"/>
      <c r="AFZ123" s="183"/>
      <c r="AGA123" s="183"/>
      <c r="AGB123" s="183"/>
      <c r="AGC123" s="183"/>
      <c r="AGD123" s="183"/>
      <c r="AGE123" s="183"/>
      <c r="AGF123" s="183"/>
      <c r="AGG123" s="183"/>
      <c r="AGH123" s="183"/>
      <c r="AGI123" s="183"/>
      <c r="AGJ123" s="183"/>
      <c r="AGK123" s="183"/>
      <c r="AGL123" s="183"/>
      <c r="AGM123" s="183"/>
      <c r="AGN123" s="183"/>
      <c r="AGO123" s="183"/>
      <c r="AGP123" s="183"/>
      <c r="AGQ123" s="183"/>
      <c r="AGR123" s="183"/>
      <c r="AGS123" s="183"/>
      <c r="AGT123" s="183"/>
      <c r="AGU123" s="183"/>
      <c r="AGV123" s="183"/>
      <c r="AGW123" s="183"/>
      <c r="AGX123" s="183"/>
      <c r="AGY123" s="183"/>
      <c r="AGZ123" s="183"/>
      <c r="AHA123" s="183"/>
      <c r="AHB123" s="183"/>
      <c r="AHC123" s="183"/>
      <c r="AHD123" s="183"/>
      <c r="AHE123" s="183"/>
      <c r="AHF123" s="183"/>
      <c r="AHG123" s="183"/>
      <c r="AHH123" s="183"/>
      <c r="AHI123" s="183"/>
      <c r="AHJ123" s="183"/>
      <c r="AHK123" s="183"/>
      <c r="AHL123" s="183"/>
      <c r="AHM123" s="183"/>
      <c r="AHN123" s="183"/>
      <c r="AHO123" s="183"/>
      <c r="AHP123" s="183"/>
      <c r="AHQ123" s="183"/>
      <c r="AHR123" s="183"/>
      <c r="AHS123" s="183"/>
      <c r="AHT123" s="183"/>
      <c r="AHU123" s="183"/>
      <c r="AHV123" s="183"/>
      <c r="AHW123" s="183"/>
      <c r="AHX123" s="183"/>
      <c r="AHY123" s="183"/>
      <c r="AHZ123" s="183"/>
      <c r="AIA123" s="183"/>
      <c r="AIB123" s="183"/>
      <c r="AIC123" s="183"/>
      <c r="AID123" s="183"/>
      <c r="AIE123" s="183"/>
      <c r="AIF123" s="183"/>
      <c r="AIG123" s="183"/>
      <c r="AIH123" s="183"/>
      <c r="AII123" s="183"/>
      <c r="AIJ123" s="183"/>
      <c r="AIK123" s="183"/>
      <c r="AIL123" s="183"/>
      <c r="AIM123" s="183"/>
      <c r="AIN123" s="183"/>
      <c r="AIO123" s="183"/>
      <c r="AIP123" s="183"/>
      <c r="AIQ123" s="183"/>
      <c r="AIR123" s="183"/>
      <c r="AIS123" s="183"/>
      <c r="AIT123" s="183"/>
      <c r="AIU123" s="183"/>
      <c r="AIV123" s="183"/>
      <c r="AIW123" s="183"/>
      <c r="AIX123" s="183"/>
      <c r="AIY123" s="183"/>
      <c r="AIZ123" s="183"/>
      <c r="AJA123" s="183"/>
      <c r="AJB123" s="183"/>
      <c r="AJC123" s="183"/>
      <c r="AJD123" s="183"/>
      <c r="AJE123" s="183"/>
      <c r="AJF123" s="183"/>
      <c r="AJG123" s="183"/>
      <c r="AJH123" s="183"/>
      <c r="AJI123" s="183"/>
      <c r="AJJ123" s="183"/>
      <c r="AJK123" s="183"/>
      <c r="AJL123" s="183"/>
      <c r="AJM123" s="183"/>
      <c r="AJN123" s="183"/>
      <c r="AJO123" s="183"/>
      <c r="AJP123" s="183"/>
      <c r="AJQ123" s="183"/>
      <c r="AJR123" s="183"/>
      <c r="AJS123" s="183"/>
      <c r="AJT123" s="183"/>
      <c r="AJU123" s="183"/>
      <c r="AJV123" s="183"/>
      <c r="AJW123" s="183"/>
      <c r="AJX123" s="183"/>
      <c r="AJY123" s="183"/>
      <c r="AJZ123" s="183"/>
      <c r="AKA123" s="183"/>
      <c r="AKB123" s="183"/>
      <c r="AKC123" s="183"/>
      <c r="AKD123" s="183"/>
      <c r="AKE123" s="183"/>
      <c r="AKF123" s="183"/>
      <c r="AKG123" s="183"/>
      <c r="AKH123" s="183"/>
      <c r="AKI123" s="183"/>
      <c r="AKJ123" s="183"/>
      <c r="AKK123" s="183"/>
      <c r="AKL123" s="183"/>
      <c r="AKM123" s="183"/>
      <c r="AKN123" s="183"/>
      <c r="AKO123" s="183"/>
      <c r="AKP123" s="183"/>
      <c r="AKQ123" s="183"/>
      <c r="AKR123" s="183"/>
      <c r="AKS123" s="183"/>
      <c r="AKT123" s="183"/>
      <c r="AKU123" s="183"/>
      <c r="AKV123" s="183"/>
      <c r="AKW123" s="183"/>
      <c r="AKX123" s="183"/>
      <c r="AKY123" s="183"/>
      <c r="AKZ123" s="183"/>
      <c r="ALA123" s="183"/>
      <c r="ALB123" s="183"/>
      <c r="ALC123" s="183"/>
      <c r="ALD123" s="183"/>
      <c r="ALE123" s="183"/>
      <c r="ALF123" s="183"/>
      <c r="ALG123" s="183"/>
      <c r="ALH123" s="183"/>
      <c r="ALI123" s="183"/>
      <c r="ALJ123" s="183"/>
      <c r="ALK123" s="183"/>
      <c r="ALL123" s="183"/>
      <c r="ALM123" s="183"/>
      <c r="ALN123" s="183"/>
      <c r="ALO123" s="183"/>
      <c r="ALP123" s="183"/>
      <c r="ALQ123" s="183"/>
      <c r="ALR123" s="183"/>
      <c r="ALS123" s="183"/>
      <c r="ALT123" s="183"/>
      <c r="ALU123" s="183"/>
      <c r="ALV123" s="183"/>
      <c r="ALW123" s="183"/>
      <c r="ALX123" s="183"/>
      <c r="ALY123" s="183"/>
      <c r="ALZ123" s="183"/>
      <c r="AMA123" s="183"/>
      <c r="AMB123" s="183"/>
      <c r="AMC123" s="183"/>
      <c r="AMD123" s="183"/>
      <c r="AME123" s="183"/>
      <c r="AMF123" s="183"/>
      <c r="AMG123" s="183"/>
      <c r="AMH123" s="183"/>
      <c r="AMI123" s="183"/>
      <c r="AMJ123" s="183"/>
      <c r="AMK123" s="183"/>
      <c r="AML123" s="183"/>
      <c r="AMM123" s="183"/>
      <c r="AMN123" s="183"/>
      <c r="AMO123" s="183"/>
      <c r="AMP123" s="183"/>
      <c r="AMQ123" s="183"/>
      <c r="AMR123" s="183"/>
      <c r="AMS123" s="183"/>
      <c r="AMT123" s="183"/>
      <c r="AMU123" s="183"/>
      <c r="AMV123" s="183"/>
      <c r="AMW123" s="183"/>
      <c r="AMX123" s="183"/>
      <c r="AMY123" s="183"/>
      <c r="AMZ123" s="183"/>
      <c r="ANA123" s="183"/>
      <c r="ANB123" s="183"/>
      <c r="ANC123" s="183"/>
      <c r="AND123" s="183"/>
      <c r="ANE123" s="183"/>
      <c r="ANF123" s="183"/>
      <c r="ANG123" s="183"/>
      <c r="ANH123" s="183"/>
      <c r="ANI123" s="183"/>
      <c r="ANJ123" s="183"/>
      <c r="ANK123" s="183"/>
      <c r="ANL123" s="183"/>
      <c r="ANM123" s="183"/>
      <c r="ANN123" s="183"/>
      <c r="ANO123" s="183"/>
      <c r="ANP123" s="183"/>
      <c r="ANQ123" s="183"/>
      <c r="ANR123" s="183"/>
      <c r="ANS123" s="183"/>
      <c r="ANT123" s="183"/>
      <c r="ANU123" s="183"/>
      <c r="ANV123" s="183"/>
      <c r="ANW123" s="183"/>
      <c r="ANX123" s="183"/>
      <c r="ANY123" s="183"/>
      <c r="ANZ123" s="183"/>
      <c r="AOA123" s="183"/>
      <c r="AOB123" s="183"/>
      <c r="AOC123" s="183"/>
      <c r="AOD123" s="183"/>
      <c r="AOE123" s="183"/>
      <c r="AOF123" s="183"/>
      <c r="AOG123" s="183"/>
      <c r="AOH123" s="183"/>
      <c r="AOI123" s="183"/>
      <c r="AOJ123" s="183"/>
      <c r="AOK123" s="183"/>
      <c r="AOL123" s="183"/>
      <c r="AOM123" s="183"/>
      <c r="AON123" s="183"/>
      <c r="AOO123" s="183"/>
      <c r="AOP123" s="183"/>
      <c r="AOQ123" s="183"/>
      <c r="AOR123" s="183"/>
      <c r="AOS123" s="183"/>
      <c r="AOT123" s="183"/>
      <c r="AOU123" s="183"/>
      <c r="AOV123" s="183"/>
      <c r="AOW123" s="183"/>
      <c r="AOX123" s="183"/>
      <c r="AOY123" s="183"/>
      <c r="AOZ123" s="183"/>
      <c r="APA123" s="183"/>
      <c r="APB123" s="183"/>
      <c r="APC123" s="183"/>
      <c r="APD123" s="183"/>
      <c r="APE123" s="183"/>
      <c r="APF123" s="183"/>
      <c r="APG123" s="183"/>
      <c r="APH123" s="183"/>
      <c r="API123" s="183"/>
      <c r="APJ123" s="183"/>
      <c r="APK123" s="183"/>
      <c r="APL123" s="183"/>
      <c r="APM123" s="183"/>
      <c r="APN123" s="183"/>
      <c r="APO123" s="183"/>
      <c r="APP123" s="183"/>
      <c r="APQ123" s="183"/>
      <c r="APR123" s="183"/>
      <c r="APS123" s="183"/>
      <c r="APT123" s="183"/>
      <c r="APU123" s="183"/>
      <c r="APV123" s="183"/>
      <c r="APW123" s="183"/>
      <c r="APX123" s="183"/>
      <c r="APY123" s="183"/>
      <c r="APZ123" s="183"/>
      <c r="AQA123" s="183"/>
      <c r="AQB123" s="183"/>
      <c r="AQC123" s="183"/>
      <c r="AQD123" s="183"/>
      <c r="AQE123" s="183"/>
      <c r="AQF123" s="183"/>
      <c r="AQG123" s="183"/>
      <c r="AQH123" s="183"/>
      <c r="AQI123" s="183"/>
      <c r="AQJ123" s="183"/>
      <c r="AQK123" s="183"/>
      <c r="AQL123" s="183"/>
      <c r="AQM123" s="183"/>
      <c r="AQN123" s="183"/>
      <c r="AQO123" s="183"/>
      <c r="AQP123" s="183"/>
      <c r="AQQ123" s="183"/>
      <c r="AQR123" s="183"/>
      <c r="AQS123" s="183"/>
      <c r="AQT123" s="183"/>
      <c r="AQU123" s="183"/>
      <c r="AQV123" s="183"/>
      <c r="AQW123" s="183"/>
      <c r="AQX123" s="183"/>
      <c r="AQY123" s="183"/>
      <c r="AQZ123" s="183"/>
      <c r="ARA123" s="183"/>
      <c r="ARB123" s="183"/>
      <c r="ARC123" s="183"/>
      <c r="ARD123" s="183"/>
      <c r="ARE123" s="183"/>
      <c r="ARF123" s="183"/>
      <c r="ARG123" s="183"/>
      <c r="ARH123" s="183"/>
      <c r="ARI123" s="183"/>
      <c r="ARJ123" s="183"/>
      <c r="ARK123" s="183"/>
      <c r="ARL123" s="183"/>
      <c r="ARM123" s="183"/>
      <c r="ARN123" s="183"/>
      <c r="ARO123" s="183"/>
      <c r="ARP123" s="183"/>
      <c r="ARQ123" s="183"/>
      <c r="ARR123" s="183"/>
      <c r="ARS123" s="183"/>
      <c r="ART123" s="183"/>
      <c r="ARU123" s="183"/>
      <c r="ARV123" s="183"/>
      <c r="ARW123" s="183"/>
      <c r="ARX123" s="183"/>
      <c r="ARY123" s="183"/>
      <c r="ARZ123" s="183"/>
      <c r="ASA123" s="183"/>
      <c r="ASB123" s="183"/>
      <c r="ASC123" s="183"/>
      <c r="ASD123" s="183"/>
      <c r="ASE123" s="183"/>
      <c r="ASF123" s="183"/>
      <c r="ASG123" s="183"/>
      <c r="ASH123" s="183"/>
      <c r="ASI123" s="183"/>
      <c r="ASJ123" s="183"/>
      <c r="ASK123" s="183"/>
      <c r="ASL123" s="183"/>
      <c r="ASM123" s="183"/>
      <c r="ASN123" s="183"/>
      <c r="ASO123" s="183"/>
      <c r="ASP123" s="183"/>
      <c r="ASQ123" s="183"/>
      <c r="ASR123" s="183"/>
      <c r="ASS123" s="183"/>
      <c r="AST123" s="183"/>
      <c r="ASU123" s="183"/>
      <c r="ASV123" s="183"/>
      <c r="ASW123" s="183"/>
      <c r="ASX123" s="183"/>
      <c r="ASY123" s="183"/>
      <c r="ASZ123" s="183"/>
      <c r="ATA123" s="183"/>
      <c r="ATB123" s="183"/>
      <c r="ATC123" s="183"/>
      <c r="ATD123" s="183"/>
      <c r="ATE123" s="183"/>
      <c r="ATF123" s="183"/>
      <c r="ATG123" s="183"/>
      <c r="ATH123" s="183"/>
      <c r="ATI123" s="183"/>
      <c r="ATJ123" s="183"/>
      <c r="ATK123" s="183"/>
      <c r="ATL123" s="183"/>
      <c r="ATM123" s="183"/>
      <c r="ATN123" s="183"/>
      <c r="ATO123" s="183"/>
      <c r="ATP123" s="183"/>
      <c r="ATQ123" s="183"/>
      <c r="ATR123" s="183"/>
      <c r="ATS123" s="183"/>
      <c r="ATT123" s="183"/>
      <c r="ATU123" s="183"/>
      <c r="ATV123" s="183"/>
      <c r="ATW123" s="183"/>
      <c r="ATX123" s="183"/>
      <c r="ATY123" s="183"/>
      <c r="ATZ123" s="183"/>
      <c r="AUA123" s="183"/>
      <c r="AUB123" s="183"/>
      <c r="AUC123" s="183"/>
      <c r="AUD123" s="183"/>
      <c r="AUE123" s="183"/>
      <c r="AUF123" s="183"/>
      <c r="AUG123" s="183"/>
      <c r="AUH123" s="183"/>
      <c r="AUI123" s="183"/>
      <c r="AUJ123" s="183"/>
      <c r="AUK123" s="183"/>
      <c r="AUL123" s="183"/>
      <c r="AUM123" s="183"/>
      <c r="AUN123" s="183"/>
      <c r="AUO123" s="183"/>
      <c r="AUP123" s="183"/>
      <c r="AUQ123" s="183"/>
      <c r="AUR123" s="183"/>
      <c r="AUS123" s="183"/>
      <c r="AUT123" s="183"/>
      <c r="AUU123" s="183"/>
      <c r="AUV123" s="183"/>
      <c r="AUW123" s="183"/>
      <c r="AUX123" s="183"/>
      <c r="AUY123" s="183"/>
      <c r="AUZ123" s="183"/>
      <c r="AVA123" s="183"/>
      <c r="AVB123" s="183"/>
      <c r="AVC123" s="183"/>
      <c r="AVD123" s="183"/>
      <c r="AVE123" s="183"/>
      <c r="AVF123" s="183"/>
      <c r="AVG123" s="183"/>
      <c r="AVH123" s="183"/>
      <c r="AVI123" s="183"/>
      <c r="AVJ123" s="183"/>
      <c r="AVK123" s="183"/>
      <c r="AVL123" s="183"/>
      <c r="AVM123" s="183"/>
      <c r="AVN123" s="183"/>
      <c r="AVO123" s="183"/>
      <c r="AVP123" s="183"/>
      <c r="AVQ123" s="183"/>
      <c r="AVR123" s="183"/>
      <c r="AVS123" s="183"/>
      <c r="AVT123" s="183"/>
      <c r="AVU123" s="183"/>
      <c r="AVV123" s="183"/>
      <c r="AVW123" s="183"/>
      <c r="AVX123" s="183"/>
      <c r="AVY123" s="183"/>
      <c r="AVZ123" s="183"/>
      <c r="AWA123" s="183"/>
      <c r="AWB123" s="183"/>
      <c r="AWC123" s="183"/>
      <c r="AWD123" s="183"/>
      <c r="AWE123" s="183"/>
      <c r="AWF123" s="183"/>
      <c r="AWG123" s="183"/>
      <c r="AWH123" s="183"/>
      <c r="AWI123" s="183"/>
      <c r="AWJ123" s="183"/>
      <c r="AWK123" s="183"/>
      <c r="AWL123" s="183"/>
      <c r="AWM123" s="183"/>
      <c r="AWN123" s="183"/>
      <c r="AWO123" s="183"/>
      <c r="AWP123" s="183"/>
      <c r="AWQ123" s="183"/>
      <c r="AWR123" s="183"/>
      <c r="AWS123" s="183"/>
      <c r="AWT123" s="183"/>
      <c r="AWU123" s="183"/>
      <c r="AWV123" s="183"/>
      <c r="AWW123" s="183"/>
      <c r="AWX123" s="183"/>
      <c r="AWY123" s="183"/>
      <c r="AWZ123" s="183"/>
      <c r="AXA123" s="183"/>
      <c r="AXB123" s="183"/>
      <c r="AXC123" s="183"/>
      <c r="AXD123" s="183"/>
      <c r="AXE123" s="183"/>
      <c r="AXF123" s="183"/>
      <c r="AXG123" s="183"/>
      <c r="AXH123" s="183"/>
      <c r="AXI123" s="183"/>
      <c r="AXJ123" s="183"/>
      <c r="AXK123" s="183"/>
      <c r="AXL123" s="183"/>
      <c r="AXM123" s="183"/>
      <c r="AXN123" s="183"/>
      <c r="AXO123" s="183"/>
      <c r="AXP123" s="183"/>
      <c r="AXQ123" s="183"/>
      <c r="AXR123" s="183"/>
      <c r="AXS123" s="183"/>
      <c r="AXT123" s="183"/>
      <c r="AXU123" s="183"/>
      <c r="AXV123" s="183"/>
      <c r="AXW123" s="183"/>
      <c r="AXX123" s="183"/>
      <c r="AXY123" s="183"/>
      <c r="AXZ123" s="183"/>
      <c r="AYA123" s="183"/>
      <c r="AYB123" s="183"/>
      <c r="AYC123" s="183"/>
      <c r="AYD123" s="183"/>
      <c r="AYE123" s="183"/>
      <c r="AYF123" s="183"/>
      <c r="AYG123" s="183"/>
      <c r="AYH123" s="183"/>
      <c r="AYI123" s="183"/>
      <c r="AYJ123" s="183"/>
      <c r="AYK123" s="183"/>
      <c r="AYL123" s="183"/>
      <c r="AYM123" s="183"/>
      <c r="AYN123" s="183"/>
      <c r="AYO123" s="183"/>
      <c r="AYP123" s="183"/>
      <c r="AYQ123" s="183"/>
      <c r="AYR123" s="183"/>
      <c r="AYS123" s="183"/>
      <c r="AYT123" s="183"/>
      <c r="AYU123" s="183"/>
      <c r="AYV123" s="183"/>
      <c r="AYW123" s="183"/>
      <c r="AYX123" s="183"/>
      <c r="AYY123" s="183"/>
      <c r="AYZ123" s="183"/>
      <c r="AZA123" s="183"/>
      <c r="AZB123" s="183"/>
      <c r="AZC123" s="183"/>
      <c r="AZD123" s="183"/>
      <c r="AZE123" s="183"/>
      <c r="AZF123" s="183"/>
      <c r="AZG123" s="183"/>
      <c r="AZH123" s="183"/>
      <c r="AZI123" s="183"/>
      <c r="AZJ123" s="183"/>
      <c r="AZK123" s="183"/>
      <c r="AZL123" s="183"/>
      <c r="AZM123" s="183"/>
      <c r="AZN123" s="183"/>
      <c r="AZO123" s="183"/>
      <c r="AZP123" s="183"/>
      <c r="AZQ123" s="183"/>
      <c r="AZR123" s="183"/>
      <c r="AZS123" s="183"/>
      <c r="AZT123" s="183"/>
      <c r="AZU123" s="183"/>
      <c r="AZV123" s="183"/>
      <c r="AZW123" s="183"/>
      <c r="AZX123" s="183"/>
      <c r="AZY123" s="183"/>
      <c r="AZZ123" s="183"/>
      <c r="BAA123" s="183"/>
      <c r="BAB123" s="183"/>
      <c r="BAC123" s="183"/>
      <c r="BAD123" s="183"/>
      <c r="BAE123" s="183"/>
      <c r="BAF123" s="183"/>
      <c r="BAG123" s="183"/>
      <c r="BAH123" s="183"/>
      <c r="BAI123" s="183"/>
      <c r="BAJ123" s="183"/>
      <c r="BAK123" s="183"/>
      <c r="BAL123" s="183"/>
      <c r="BAM123" s="183"/>
      <c r="BAN123" s="183"/>
      <c r="BAO123" s="183"/>
      <c r="BAP123" s="183"/>
      <c r="BAQ123" s="183"/>
      <c r="BAR123" s="183"/>
      <c r="BAS123" s="183"/>
      <c r="BAT123" s="183"/>
      <c r="BAU123" s="183"/>
      <c r="BAV123" s="183"/>
      <c r="BAW123" s="183"/>
      <c r="BAX123" s="183"/>
      <c r="BAY123" s="183"/>
      <c r="BAZ123" s="183"/>
      <c r="BBA123" s="183"/>
      <c r="BBB123" s="183"/>
      <c r="BBC123" s="183"/>
      <c r="BBD123" s="183"/>
      <c r="BBE123" s="183"/>
      <c r="BBF123" s="183"/>
      <c r="BBG123" s="183"/>
      <c r="BBH123" s="183"/>
      <c r="BBI123" s="183"/>
      <c r="BBJ123" s="183"/>
      <c r="BBK123" s="183"/>
      <c r="BBL123" s="183"/>
      <c r="BBM123" s="183"/>
      <c r="BBN123" s="183"/>
      <c r="BBO123" s="183"/>
      <c r="BBP123" s="183"/>
      <c r="BBQ123" s="183"/>
      <c r="BBR123" s="183"/>
      <c r="BBS123" s="183"/>
      <c r="BBT123" s="183"/>
      <c r="BBU123" s="183"/>
      <c r="BBV123" s="183"/>
      <c r="BBW123" s="183"/>
      <c r="BBX123" s="183"/>
      <c r="BBY123" s="183"/>
      <c r="BBZ123" s="183"/>
      <c r="BCA123" s="183"/>
      <c r="BCB123" s="183"/>
      <c r="BCC123" s="183"/>
      <c r="BCD123" s="183"/>
      <c r="BCE123" s="183"/>
      <c r="BCF123" s="183"/>
      <c r="BCG123" s="183"/>
      <c r="BCH123" s="183"/>
      <c r="BCI123" s="183"/>
      <c r="BCJ123" s="183"/>
      <c r="BCK123" s="183"/>
      <c r="BCL123" s="183"/>
      <c r="BCM123" s="183"/>
      <c r="BCN123" s="183"/>
      <c r="BCO123" s="183"/>
      <c r="BCP123" s="183"/>
      <c r="BCQ123" s="183"/>
      <c r="BCR123" s="183"/>
      <c r="BCS123" s="183"/>
      <c r="BCT123" s="183"/>
      <c r="BCU123" s="183"/>
      <c r="BCV123" s="183"/>
      <c r="BCW123" s="183"/>
      <c r="BCX123" s="183"/>
      <c r="BCY123" s="183"/>
      <c r="BCZ123" s="183"/>
      <c r="BDA123" s="183"/>
      <c r="BDB123" s="183"/>
      <c r="BDC123" s="183"/>
      <c r="BDD123" s="183"/>
      <c r="BDE123" s="183"/>
      <c r="BDF123" s="183"/>
      <c r="BDG123" s="183"/>
      <c r="BDH123" s="183"/>
      <c r="BDI123" s="183"/>
      <c r="BDJ123" s="183"/>
      <c r="BDK123" s="183"/>
      <c r="BDL123" s="183"/>
      <c r="BDM123" s="183"/>
      <c r="BDN123" s="183"/>
      <c r="BDO123" s="183"/>
      <c r="BDP123" s="183"/>
      <c r="BDQ123" s="183"/>
      <c r="BDR123" s="183"/>
      <c r="BDS123" s="183"/>
      <c r="BDT123" s="183"/>
      <c r="BDU123" s="183"/>
      <c r="BDV123" s="183"/>
      <c r="BDW123" s="183"/>
      <c r="BDX123" s="183"/>
      <c r="BDY123" s="183"/>
      <c r="BDZ123" s="183"/>
      <c r="BEA123" s="183"/>
      <c r="BEB123" s="183"/>
      <c r="BEC123" s="183"/>
      <c r="BED123" s="183"/>
      <c r="BEE123" s="183"/>
      <c r="BEF123" s="183"/>
      <c r="BEG123" s="183"/>
      <c r="BEH123" s="183"/>
      <c r="BEI123" s="183"/>
      <c r="BEJ123" s="183"/>
      <c r="BEK123" s="183"/>
      <c r="BEL123" s="183"/>
      <c r="BEM123" s="183"/>
      <c r="BEN123" s="183"/>
      <c r="BEO123" s="183"/>
      <c r="BEP123" s="183"/>
      <c r="BEQ123" s="183"/>
      <c r="BER123" s="183"/>
      <c r="BES123" s="183"/>
      <c r="BET123" s="183"/>
      <c r="BEU123" s="183"/>
      <c r="BEV123" s="183"/>
      <c r="BEW123" s="183"/>
      <c r="BEX123" s="183"/>
      <c r="BEY123" s="183"/>
      <c r="BEZ123" s="183"/>
      <c r="BFA123" s="183"/>
      <c r="BFB123" s="183"/>
      <c r="BFC123" s="183"/>
      <c r="BFD123" s="183"/>
      <c r="BFE123" s="183"/>
      <c r="BFF123" s="183"/>
      <c r="BFG123" s="183"/>
      <c r="BFH123" s="183"/>
      <c r="BFI123" s="183"/>
      <c r="BFJ123" s="183"/>
      <c r="BFK123" s="183"/>
      <c r="BFL123" s="183"/>
      <c r="BFM123" s="183"/>
      <c r="BFN123" s="183"/>
      <c r="BFO123" s="183"/>
      <c r="BFP123" s="183"/>
      <c r="BFQ123" s="183"/>
      <c r="BFR123" s="183"/>
      <c r="BFS123" s="183"/>
      <c r="BFT123" s="183"/>
      <c r="BFU123" s="183"/>
      <c r="BFV123" s="183"/>
      <c r="BFW123" s="183"/>
      <c r="BFX123" s="183"/>
      <c r="BFY123" s="183"/>
      <c r="BFZ123" s="183"/>
      <c r="BGA123" s="183"/>
      <c r="BGB123" s="183"/>
      <c r="BGC123" s="183"/>
      <c r="BGD123" s="183"/>
      <c r="BGE123" s="183"/>
      <c r="BGF123" s="183"/>
      <c r="BGG123" s="183"/>
      <c r="BGH123" s="183"/>
      <c r="BGI123" s="183"/>
      <c r="BGJ123" s="183"/>
      <c r="BGK123" s="183"/>
      <c r="BGL123" s="183"/>
      <c r="BGM123" s="183"/>
      <c r="BGN123" s="183"/>
      <c r="BGO123" s="183"/>
      <c r="BGP123" s="183"/>
      <c r="BGQ123" s="183"/>
      <c r="BGR123" s="183"/>
      <c r="BGS123" s="183"/>
      <c r="BGT123" s="183"/>
      <c r="BGU123" s="183"/>
      <c r="BGV123" s="183"/>
      <c r="BGW123" s="183"/>
      <c r="BGX123" s="183"/>
      <c r="BGY123" s="183"/>
      <c r="BGZ123" s="183"/>
      <c r="BHA123" s="183"/>
      <c r="BHB123" s="183"/>
      <c r="BHC123" s="183"/>
      <c r="BHD123" s="183"/>
      <c r="BHE123" s="183"/>
      <c r="BHF123" s="183"/>
      <c r="BHG123" s="183"/>
      <c r="BHH123" s="183"/>
      <c r="BHI123" s="183"/>
      <c r="BHJ123" s="183"/>
      <c r="BHK123" s="183"/>
      <c r="BHL123" s="183"/>
      <c r="BHM123" s="183"/>
      <c r="BHN123" s="183"/>
      <c r="BHO123" s="183"/>
      <c r="BHP123" s="183"/>
      <c r="BHQ123" s="183"/>
      <c r="BHR123" s="183"/>
      <c r="BHS123" s="183"/>
      <c r="BHT123" s="183"/>
      <c r="BHU123" s="183"/>
      <c r="BHV123" s="183"/>
      <c r="BHW123" s="183"/>
      <c r="BHX123" s="183"/>
      <c r="BHY123" s="183"/>
      <c r="BHZ123" s="183"/>
      <c r="BIA123" s="183"/>
      <c r="BIB123" s="183"/>
      <c r="BIC123" s="183"/>
      <c r="BID123" s="183"/>
      <c r="BIE123" s="183"/>
      <c r="BIF123" s="183"/>
      <c r="BIG123" s="183"/>
      <c r="BIH123" s="183"/>
      <c r="BII123" s="183"/>
      <c r="BIJ123" s="183"/>
      <c r="BIK123" s="183"/>
      <c r="BIL123" s="183"/>
      <c r="BIM123" s="183"/>
      <c r="BIN123" s="183"/>
      <c r="BIO123" s="183"/>
      <c r="BIP123" s="183"/>
      <c r="BIQ123" s="183"/>
      <c r="BIR123" s="183"/>
      <c r="BIS123" s="183"/>
      <c r="BIT123" s="183"/>
      <c r="BIU123" s="183"/>
      <c r="BIV123" s="183"/>
      <c r="BIW123" s="183"/>
      <c r="BIX123" s="183"/>
      <c r="BIY123" s="183"/>
      <c r="BIZ123" s="183"/>
      <c r="BJA123" s="183"/>
      <c r="BJB123" s="183"/>
      <c r="BJC123" s="183"/>
      <c r="BJD123" s="183"/>
      <c r="BJE123" s="183"/>
      <c r="BJF123" s="183"/>
      <c r="BJG123" s="183"/>
      <c r="BJH123" s="183"/>
      <c r="BJI123" s="183"/>
      <c r="BJJ123" s="183"/>
      <c r="BJK123" s="183"/>
      <c r="BJL123" s="183"/>
      <c r="BJM123" s="183"/>
      <c r="BJN123" s="183"/>
      <c r="BJO123" s="183"/>
      <c r="BJP123" s="183"/>
      <c r="BJQ123" s="183"/>
      <c r="BJR123" s="183"/>
      <c r="BJS123" s="183"/>
      <c r="BJT123" s="183"/>
      <c r="BJU123" s="183"/>
      <c r="BJV123" s="183"/>
      <c r="BJW123" s="183"/>
      <c r="BJX123" s="183"/>
      <c r="BJY123" s="183"/>
      <c r="BJZ123" s="183"/>
      <c r="BKA123" s="183"/>
      <c r="BKB123" s="183"/>
      <c r="BKC123" s="183"/>
      <c r="BKD123" s="183"/>
      <c r="BKE123" s="183"/>
      <c r="BKF123" s="183"/>
      <c r="BKG123" s="183"/>
      <c r="BKH123" s="183"/>
      <c r="BKI123" s="183"/>
      <c r="BKJ123" s="183"/>
      <c r="BKK123" s="183"/>
      <c r="BKL123" s="183"/>
      <c r="BKM123" s="183"/>
      <c r="BKN123" s="183"/>
      <c r="BKO123" s="183"/>
      <c r="BKP123" s="183"/>
      <c r="BKQ123" s="183"/>
      <c r="BKR123" s="183"/>
      <c r="BKS123" s="183"/>
      <c r="BKT123" s="183"/>
      <c r="BKU123" s="183"/>
      <c r="BKV123" s="183"/>
      <c r="BKW123" s="183"/>
      <c r="BKX123" s="183"/>
      <c r="BKY123" s="183"/>
      <c r="BKZ123" s="183"/>
      <c r="BLA123" s="183"/>
      <c r="BLB123" s="183"/>
      <c r="BLC123" s="183"/>
      <c r="BLD123" s="183"/>
      <c r="BLE123" s="183"/>
      <c r="BLF123" s="183"/>
      <c r="BLG123" s="183"/>
      <c r="BLH123" s="183"/>
      <c r="BLI123" s="183"/>
      <c r="BLJ123" s="183"/>
      <c r="BLK123" s="183"/>
      <c r="BLL123" s="183"/>
      <c r="BLM123" s="183"/>
      <c r="BLN123" s="183"/>
      <c r="BLO123" s="183"/>
      <c r="BLP123" s="183"/>
      <c r="BLQ123" s="183"/>
      <c r="BLR123" s="183"/>
      <c r="BLS123" s="183"/>
      <c r="BLT123" s="183"/>
      <c r="BLU123" s="183"/>
      <c r="BLV123" s="183"/>
      <c r="BLW123" s="183"/>
      <c r="BLX123" s="183"/>
      <c r="BLY123" s="183"/>
      <c r="BLZ123" s="183"/>
      <c r="BMA123" s="183"/>
      <c r="BMB123" s="183"/>
      <c r="BMC123" s="183"/>
      <c r="BMD123" s="183"/>
      <c r="BME123" s="183"/>
      <c r="BMF123" s="183"/>
      <c r="BMG123" s="183"/>
      <c r="BMH123" s="183"/>
      <c r="BMI123" s="183"/>
      <c r="BMJ123" s="183"/>
      <c r="BMK123" s="183"/>
      <c r="BML123" s="183"/>
      <c r="BMM123" s="183"/>
      <c r="BMN123" s="183"/>
      <c r="BMO123" s="183"/>
      <c r="BMP123" s="183"/>
      <c r="BMQ123" s="183"/>
      <c r="BMR123" s="183"/>
      <c r="BMS123" s="183"/>
      <c r="BMT123" s="183"/>
      <c r="BMU123" s="183"/>
      <c r="BMV123" s="183"/>
      <c r="BMW123" s="183"/>
      <c r="BMX123" s="183"/>
      <c r="BMY123" s="183"/>
      <c r="BMZ123" s="183"/>
      <c r="BNA123" s="183"/>
      <c r="BNB123" s="183"/>
      <c r="BNC123" s="183"/>
      <c r="BND123" s="183"/>
      <c r="BNE123" s="183"/>
      <c r="BNF123" s="183"/>
      <c r="BNG123" s="183"/>
      <c r="BNH123" s="183"/>
      <c r="BNI123" s="183"/>
      <c r="BNJ123" s="183"/>
      <c r="BNK123" s="183"/>
      <c r="BNL123" s="183"/>
      <c r="BNM123" s="183"/>
      <c r="BNN123" s="183"/>
      <c r="BNO123" s="183"/>
      <c r="BNP123" s="183"/>
      <c r="BNQ123" s="183"/>
      <c r="BNR123" s="183"/>
      <c r="BNS123" s="183"/>
      <c r="BNT123" s="183"/>
      <c r="BNU123" s="183"/>
      <c r="BNV123" s="183"/>
      <c r="BNW123" s="183"/>
      <c r="BNX123" s="183"/>
      <c r="BNY123" s="183"/>
      <c r="BNZ123" s="183"/>
      <c r="BOA123" s="183"/>
      <c r="BOB123" s="183"/>
      <c r="BOC123" s="183"/>
      <c r="BOD123" s="183"/>
      <c r="BOE123" s="183"/>
      <c r="BOF123" s="183"/>
      <c r="BOG123" s="183"/>
      <c r="BOH123" s="183"/>
      <c r="BOI123" s="183"/>
      <c r="BOJ123" s="183"/>
      <c r="BOK123" s="183"/>
      <c r="BOL123" s="183"/>
      <c r="BOM123" s="183"/>
      <c r="BON123" s="183"/>
      <c r="BOO123" s="183"/>
      <c r="BOP123" s="183"/>
      <c r="BOQ123" s="183"/>
      <c r="BOR123" s="183"/>
      <c r="BOS123" s="183"/>
      <c r="BOT123" s="183"/>
      <c r="BOU123" s="183"/>
      <c r="BOV123" s="183"/>
      <c r="BOW123" s="183"/>
      <c r="BOX123" s="183"/>
      <c r="BOY123" s="183"/>
      <c r="BOZ123" s="183"/>
      <c r="BPA123" s="183"/>
      <c r="BPB123" s="183"/>
      <c r="BPC123" s="183"/>
      <c r="BPD123" s="183"/>
      <c r="BPE123" s="183"/>
      <c r="BPF123" s="183"/>
      <c r="BPG123" s="183"/>
      <c r="BPH123" s="183"/>
      <c r="BPI123" s="183"/>
      <c r="BPJ123" s="183"/>
      <c r="BPK123" s="183"/>
      <c r="BPL123" s="183"/>
      <c r="BPM123" s="183"/>
      <c r="BPN123" s="183"/>
      <c r="BPO123" s="183"/>
      <c r="BPP123" s="183"/>
      <c r="BPQ123" s="183"/>
      <c r="BPR123" s="183"/>
      <c r="BPS123" s="183"/>
      <c r="BPT123" s="183"/>
      <c r="BPU123" s="183"/>
      <c r="BPV123" s="183"/>
      <c r="BPW123" s="183"/>
      <c r="BPX123" s="183"/>
      <c r="BPY123" s="183"/>
      <c r="BPZ123" s="183"/>
      <c r="BQA123" s="183"/>
      <c r="BQB123" s="183"/>
      <c r="BQC123" s="183"/>
      <c r="BQD123" s="183"/>
      <c r="BQE123" s="183"/>
      <c r="BQF123" s="183"/>
      <c r="BQG123" s="183"/>
      <c r="BQH123" s="183"/>
      <c r="BQI123" s="183"/>
      <c r="BQJ123" s="183"/>
      <c r="BQK123" s="183"/>
      <c r="BQL123" s="183"/>
      <c r="BQM123" s="183"/>
      <c r="BQN123" s="183"/>
      <c r="BQO123" s="183"/>
      <c r="BQP123" s="183"/>
      <c r="BQQ123" s="183"/>
      <c r="BQR123" s="183"/>
      <c r="BQS123" s="183"/>
      <c r="BQT123" s="183"/>
      <c r="BQU123" s="183"/>
      <c r="BQV123" s="183"/>
      <c r="BQW123" s="183"/>
      <c r="BQX123" s="183"/>
      <c r="BQY123" s="183"/>
      <c r="BQZ123" s="183"/>
      <c r="BRA123" s="183"/>
      <c r="BRB123" s="183"/>
      <c r="BRC123" s="183"/>
      <c r="BRD123" s="183"/>
      <c r="BRE123" s="183"/>
      <c r="BRF123" s="183"/>
      <c r="BRG123" s="183"/>
      <c r="BRH123" s="183"/>
      <c r="BRI123" s="183"/>
      <c r="BRJ123" s="183"/>
      <c r="BRK123" s="183"/>
      <c r="BRL123" s="183"/>
      <c r="BRM123" s="183"/>
      <c r="BRN123" s="183"/>
      <c r="BRO123" s="183"/>
      <c r="BRP123" s="183"/>
      <c r="BRQ123" s="183"/>
      <c r="BRR123" s="183"/>
      <c r="BRS123" s="183"/>
      <c r="BRT123" s="183"/>
      <c r="BRU123" s="183"/>
      <c r="BRV123" s="183"/>
      <c r="BRW123" s="183"/>
      <c r="BRX123" s="183"/>
      <c r="BRY123" s="183"/>
      <c r="BRZ123" s="183"/>
      <c r="BSA123" s="183"/>
      <c r="BSB123" s="183"/>
      <c r="BSC123" s="183"/>
      <c r="BSD123" s="183"/>
      <c r="BSE123" s="183"/>
      <c r="BSF123" s="183"/>
      <c r="BSG123" s="183"/>
      <c r="BSH123" s="183"/>
      <c r="BSI123" s="183"/>
      <c r="BSJ123" s="183"/>
      <c r="BSK123" s="183"/>
      <c r="BSL123" s="183"/>
      <c r="BSM123" s="183"/>
      <c r="BSN123" s="183"/>
      <c r="BSO123" s="183"/>
      <c r="BSP123" s="183"/>
      <c r="BSQ123" s="183"/>
      <c r="BSR123" s="183"/>
      <c r="BSS123" s="183"/>
      <c r="BST123" s="183"/>
      <c r="BSU123" s="183"/>
      <c r="BSV123" s="183"/>
      <c r="BSW123" s="183"/>
      <c r="BSX123" s="183"/>
      <c r="BSY123" s="183"/>
      <c r="BSZ123" s="183"/>
      <c r="BTA123" s="183"/>
      <c r="BTB123" s="183"/>
      <c r="BTC123" s="183"/>
      <c r="BTD123" s="183"/>
      <c r="BTE123" s="183"/>
      <c r="BTF123" s="183"/>
      <c r="BTG123" s="183"/>
      <c r="BTH123" s="183"/>
      <c r="BTI123" s="183"/>
      <c r="BTJ123" s="183"/>
      <c r="BTK123" s="183"/>
      <c r="BTL123" s="183"/>
      <c r="BTM123" s="183"/>
      <c r="BTN123" s="183"/>
      <c r="BTO123" s="183"/>
      <c r="BTP123" s="183"/>
      <c r="BTQ123" s="183"/>
      <c r="BTR123" s="183"/>
      <c r="BTS123" s="183"/>
      <c r="BTT123" s="183"/>
      <c r="BTU123" s="183"/>
      <c r="BTV123" s="183"/>
      <c r="BTW123" s="183"/>
      <c r="BTX123" s="183"/>
      <c r="BTY123" s="183"/>
      <c r="BTZ123" s="183"/>
      <c r="BUA123" s="183"/>
      <c r="BUB123" s="183"/>
      <c r="BUC123" s="183"/>
      <c r="BUD123" s="183"/>
      <c r="BUE123" s="183"/>
      <c r="BUF123" s="183"/>
      <c r="BUG123" s="183"/>
      <c r="BUH123" s="183"/>
      <c r="BUI123" s="183"/>
      <c r="BUJ123" s="183"/>
      <c r="BUK123" s="183"/>
      <c r="BUL123" s="183"/>
      <c r="BUM123" s="183"/>
      <c r="BUN123" s="183"/>
      <c r="BUO123" s="183"/>
      <c r="BUP123" s="183"/>
      <c r="BUQ123" s="183"/>
      <c r="BUR123" s="183"/>
      <c r="BUS123" s="183"/>
      <c r="BUT123" s="183"/>
      <c r="BUU123" s="183"/>
      <c r="BUV123" s="183"/>
      <c r="BUW123" s="183"/>
      <c r="BUX123" s="183"/>
      <c r="BUY123" s="183"/>
      <c r="BUZ123" s="183"/>
      <c r="BVA123" s="183"/>
      <c r="BVB123" s="183"/>
      <c r="BVC123" s="183"/>
      <c r="BVD123" s="183"/>
      <c r="BVE123" s="183"/>
      <c r="BVF123" s="183"/>
      <c r="BVG123" s="183"/>
      <c r="BVH123" s="183"/>
      <c r="BVI123" s="183"/>
      <c r="BVJ123" s="183"/>
      <c r="BVK123" s="183"/>
      <c r="BVL123" s="183"/>
      <c r="BVM123" s="183"/>
      <c r="BVN123" s="183"/>
      <c r="BVO123" s="183"/>
      <c r="BVP123" s="183"/>
      <c r="BVQ123" s="183"/>
      <c r="BVR123" s="183"/>
      <c r="BVS123" s="183"/>
      <c r="BVT123" s="183"/>
      <c r="BVU123" s="183"/>
      <c r="BVV123" s="183"/>
      <c r="BVW123" s="183"/>
      <c r="BVX123" s="183"/>
      <c r="BVY123" s="183"/>
      <c r="BVZ123" s="183"/>
      <c r="BWA123" s="183"/>
      <c r="BWB123" s="183"/>
      <c r="BWC123" s="183"/>
      <c r="BWD123" s="183"/>
      <c r="BWE123" s="183"/>
      <c r="BWF123" s="183"/>
      <c r="BWG123" s="183"/>
      <c r="BWH123" s="183"/>
      <c r="BWI123" s="183"/>
      <c r="BWJ123" s="183"/>
      <c r="BWK123" s="183"/>
      <c r="BWL123" s="183"/>
      <c r="BWM123" s="183"/>
      <c r="BWN123" s="183"/>
      <c r="BWO123" s="183"/>
      <c r="BWP123" s="183"/>
      <c r="BWQ123" s="183"/>
      <c r="BWR123" s="183"/>
      <c r="BWS123" s="183"/>
      <c r="BWT123" s="183"/>
      <c r="BWU123" s="183"/>
      <c r="BWV123" s="183"/>
      <c r="BWW123" s="183"/>
      <c r="BWX123" s="183"/>
      <c r="BWY123" s="183"/>
      <c r="BWZ123" s="183"/>
      <c r="BXA123" s="183"/>
      <c r="BXB123" s="183"/>
      <c r="BXC123" s="183"/>
      <c r="BXD123" s="183"/>
      <c r="BXE123" s="183"/>
      <c r="BXF123" s="183"/>
      <c r="BXG123" s="183"/>
      <c r="BXH123" s="183"/>
      <c r="BXI123" s="183"/>
      <c r="BXJ123" s="183"/>
      <c r="BXK123" s="183"/>
      <c r="BXL123" s="183"/>
      <c r="BXM123" s="183"/>
      <c r="BXN123" s="183"/>
      <c r="BXO123" s="183"/>
      <c r="BXP123" s="183"/>
      <c r="BXQ123" s="183"/>
      <c r="BXR123" s="183"/>
      <c r="BXS123" s="183"/>
      <c r="BXT123" s="183"/>
      <c r="BXU123" s="183"/>
      <c r="BXV123" s="183"/>
      <c r="BXW123" s="183"/>
      <c r="BXX123" s="183"/>
      <c r="BXY123" s="183"/>
      <c r="BXZ123" s="183"/>
      <c r="BYA123" s="183"/>
      <c r="BYB123" s="183"/>
      <c r="BYC123" s="183"/>
      <c r="BYD123" s="183"/>
      <c r="BYE123" s="183"/>
      <c r="BYF123" s="183"/>
      <c r="BYG123" s="183"/>
      <c r="BYH123" s="183"/>
      <c r="BYI123" s="183"/>
      <c r="BYJ123" s="183"/>
      <c r="BYK123" s="183"/>
      <c r="BYL123" s="183"/>
      <c r="BYM123" s="183"/>
      <c r="BYN123" s="183"/>
      <c r="BYO123" s="183"/>
      <c r="BYP123" s="183"/>
      <c r="BYQ123" s="183"/>
      <c r="BYR123" s="183"/>
      <c r="BYS123" s="183"/>
      <c r="BYT123" s="183"/>
      <c r="BYU123" s="183"/>
      <c r="BYV123" s="183"/>
      <c r="BYW123" s="183"/>
      <c r="BYX123" s="183"/>
      <c r="BYY123" s="183"/>
      <c r="BYZ123" s="183"/>
      <c r="BZA123" s="183"/>
      <c r="BZB123" s="183"/>
      <c r="BZC123" s="183"/>
      <c r="BZD123" s="183"/>
      <c r="BZE123" s="183"/>
      <c r="BZF123" s="183"/>
      <c r="BZG123" s="183"/>
      <c r="BZH123" s="183"/>
      <c r="BZI123" s="183"/>
      <c r="BZJ123" s="183"/>
      <c r="BZK123" s="183"/>
      <c r="BZL123" s="183"/>
      <c r="BZM123" s="183"/>
      <c r="BZN123" s="183"/>
      <c r="BZO123" s="183"/>
      <c r="BZP123" s="183"/>
      <c r="BZQ123" s="183"/>
      <c r="BZR123" s="183"/>
      <c r="BZS123" s="183"/>
      <c r="BZT123" s="183"/>
      <c r="BZU123" s="183"/>
      <c r="BZV123" s="183"/>
      <c r="BZW123" s="183"/>
      <c r="BZX123" s="183"/>
      <c r="BZY123" s="183"/>
      <c r="BZZ123" s="183"/>
      <c r="CAA123" s="183"/>
      <c r="CAB123" s="183"/>
      <c r="CAC123" s="183"/>
      <c r="CAD123" s="183"/>
      <c r="CAE123" s="183"/>
      <c r="CAF123" s="183"/>
      <c r="CAG123" s="183"/>
      <c r="CAH123" s="183"/>
      <c r="CAI123" s="183"/>
      <c r="CAJ123" s="183"/>
      <c r="CAK123" s="183"/>
      <c r="CAL123" s="183"/>
      <c r="CAM123" s="183"/>
      <c r="CAN123" s="183"/>
      <c r="CAO123" s="183"/>
      <c r="CAP123" s="183"/>
      <c r="CAQ123" s="183"/>
      <c r="CAR123" s="183"/>
      <c r="CAS123" s="183"/>
      <c r="CAT123" s="183"/>
      <c r="CAU123" s="183"/>
      <c r="CAV123" s="183"/>
      <c r="CAW123" s="183"/>
      <c r="CAX123" s="183"/>
      <c r="CAY123" s="183"/>
      <c r="CAZ123" s="183"/>
      <c r="CBA123" s="183"/>
      <c r="CBB123" s="183"/>
      <c r="CBC123" s="183"/>
      <c r="CBD123" s="183"/>
      <c r="CBE123" s="183"/>
      <c r="CBF123" s="183"/>
      <c r="CBG123" s="183"/>
      <c r="CBH123" s="183"/>
      <c r="CBI123" s="183"/>
      <c r="CBJ123" s="183"/>
      <c r="CBK123" s="183"/>
      <c r="CBL123" s="183"/>
      <c r="CBM123" s="183"/>
      <c r="CBN123" s="183"/>
      <c r="CBO123" s="183"/>
      <c r="CBP123" s="183"/>
      <c r="CBQ123" s="183"/>
      <c r="CBR123" s="183"/>
      <c r="CBS123" s="183"/>
      <c r="CBT123" s="183"/>
      <c r="CBU123" s="183"/>
      <c r="CBV123" s="183"/>
      <c r="CBW123" s="183"/>
      <c r="CBX123" s="183"/>
      <c r="CBY123" s="183"/>
      <c r="CBZ123" s="183"/>
      <c r="CCA123" s="183"/>
      <c r="CCB123" s="183"/>
      <c r="CCC123" s="183"/>
      <c r="CCD123" s="183"/>
      <c r="CCE123" s="183"/>
      <c r="CCF123" s="183"/>
      <c r="CCG123" s="183"/>
      <c r="CCH123" s="183"/>
      <c r="CCI123" s="183"/>
      <c r="CCJ123" s="183"/>
      <c r="CCK123" s="183"/>
      <c r="CCL123" s="183"/>
      <c r="CCM123" s="183"/>
      <c r="CCN123" s="183"/>
      <c r="CCO123" s="183"/>
      <c r="CCP123" s="183"/>
      <c r="CCQ123" s="183"/>
      <c r="CCR123" s="183"/>
      <c r="CCS123" s="183"/>
      <c r="CCT123" s="183"/>
      <c r="CCU123" s="183"/>
      <c r="CCV123" s="183"/>
      <c r="CCW123" s="183"/>
      <c r="CCX123" s="183"/>
      <c r="CCY123" s="183"/>
      <c r="CCZ123" s="183"/>
      <c r="CDA123" s="183"/>
      <c r="CDB123" s="183"/>
      <c r="CDC123" s="183"/>
      <c r="CDD123" s="183"/>
      <c r="CDE123" s="183"/>
      <c r="CDF123" s="183"/>
      <c r="CDG123" s="183"/>
      <c r="CDH123" s="183"/>
      <c r="CDI123" s="183"/>
      <c r="CDJ123" s="183"/>
      <c r="CDK123" s="183"/>
      <c r="CDL123" s="183"/>
      <c r="CDM123" s="183"/>
      <c r="CDN123" s="183"/>
      <c r="CDO123" s="183"/>
      <c r="CDP123" s="183"/>
      <c r="CDQ123" s="183"/>
      <c r="CDR123" s="183"/>
      <c r="CDS123" s="183"/>
      <c r="CDT123" s="183"/>
      <c r="CDU123" s="183"/>
      <c r="CDV123" s="183"/>
      <c r="CDW123" s="183"/>
      <c r="CDX123" s="183"/>
      <c r="CDY123" s="183"/>
      <c r="CDZ123" s="183"/>
      <c r="CEA123" s="183"/>
      <c r="CEB123" s="183"/>
      <c r="CEC123" s="183"/>
      <c r="CED123" s="183"/>
      <c r="CEE123" s="183"/>
      <c r="CEF123" s="183"/>
      <c r="CEG123" s="183"/>
      <c r="CEH123" s="183"/>
      <c r="CEI123" s="183"/>
      <c r="CEJ123" s="183"/>
      <c r="CEK123" s="183"/>
      <c r="CEL123" s="183"/>
      <c r="CEM123" s="183"/>
      <c r="CEN123" s="183"/>
      <c r="CEO123" s="183"/>
      <c r="CEP123" s="183"/>
      <c r="CEQ123" s="183"/>
      <c r="CER123" s="183"/>
      <c r="CES123" s="183"/>
      <c r="CET123" s="183"/>
      <c r="CEU123" s="183"/>
      <c r="CEV123" s="183"/>
      <c r="CEW123" s="183"/>
      <c r="CEX123" s="183"/>
      <c r="CEY123" s="183"/>
      <c r="CEZ123" s="183"/>
      <c r="CFA123" s="183"/>
      <c r="CFB123" s="183"/>
      <c r="CFC123" s="183"/>
      <c r="CFD123" s="183"/>
      <c r="CFE123" s="183"/>
      <c r="CFF123" s="183"/>
      <c r="CFG123" s="183"/>
      <c r="CFH123" s="183"/>
      <c r="CFI123" s="183"/>
      <c r="CFJ123" s="183"/>
      <c r="CFK123" s="183"/>
      <c r="CFL123" s="183"/>
      <c r="CFM123" s="183"/>
      <c r="CFN123" s="183"/>
      <c r="CFO123" s="183"/>
      <c r="CFP123" s="183"/>
      <c r="CFQ123" s="183"/>
      <c r="CFR123" s="183"/>
      <c r="CFS123" s="183"/>
      <c r="CFT123" s="183"/>
      <c r="CFU123" s="183"/>
      <c r="CFV123" s="183"/>
      <c r="CFW123" s="183"/>
      <c r="CFX123" s="183"/>
      <c r="CFY123" s="183"/>
      <c r="CFZ123" s="183"/>
      <c r="CGA123" s="183"/>
      <c r="CGB123" s="183"/>
      <c r="CGC123" s="183"/>
      <c r="CGD123" s="183"/>
      <c r="CGE123" s="183"/>
      <c r="CGF123" s="183"/>
      <c r="CGG123" s="183"/>
      <c r="CGH123" s="183"/>
      <c r="CGI123" s="183"/>
      <c r="CGJ123" s="183"/>
      <c r="CGK123" s="183"/>
      <c r="CGL123" s="183"/>
      <c r="CGM123" s="183"/>
      <c r="CGN123" s="183"/>
      <c r="CGO123" s="183"/>
      <c r="CGP123" s="183"/>
      <c r="CGQ123" s="183"/>
      <c r="CGR123" s="183"/>
      <c r="CGS123" s="183"/>
      <c r="CGT123" s="183"/>
      <c r="CGU123" s="183"/>
      <c r="CGV123" s="183"/>
      <c r="CGW123" s="183"/>
      <c r="CGX123" s="183"/>
      <c r="CGY123" s="183"/>
      <c r="CGZ123" s="183"/>
      <c r="CHA123" s="183"/>
      <c r="CHB123" s="183"/>
      <c r="CHC123" s="183"/>
      <c r="CHD123" s="183"/>
      <c r="CHE123" s="183"/>
      <c r="CHF123" s="183"/>
      <c r="CHG123" s="183"/>
      <c r="CHH123" s="183"/>
      <c r="CHI123" s="183"/>
      <c r="CHJ123" s="183"/>
      <c r="CHK123" s="183"/>
      <c r="CHL123" s="183"/>
      <c r="CHM123" s="183"/>
      <c r="CHN123" s="183"/>
      <c r="CHO123" s="183"/>
      <c r="CHP123" s="183"/>
      <c r="CHQ123" s="183"/>
      <c r="CHR123" s="183"/>
      <c r="CHS123" s="183"/>
      <c r="CHT123" s="183"/>
      <c r="CHU123" s="183"/>
      <c r="CHV123" s="183"/>
      <c r="CHW123" s="183"/>
      <c r="CHX123" s="183"/>
      <c r="CHY123" s="183"/>
      <c r="CHZ123" s="183"/>
      <c r="CIA123" s="183"/>
      <c r="CIB123" s="183"/>
      <c r="CIC123" s="183"/>
      <c r="CID123" s="183"/>
      <c r="CIE123" s="183"/>
      <c r="CIF123" s="183"/>
      <c r="CIG123" s="183"/>
      <c r="CIH123" s="183"/>
      <c r="CII123" s="183"/>
      <c r="CIJ123" s="183"/>
      <c r="CIK123" s="183"/>
      <c r="CIL123" s="183"/>
      <c r="CIM123" s="183"/>
      <c r="CIN123" s="183"/>
      <c r="CIO123" s="183"/>
      <c r="CIP123" s="183"/>
      <c r="CIQ123" s="183"/>
      <c r="CIR123" s="183"/>
      <c r="CIS123" s="183"/>
      <c r="CIT123" s="183"/>
      <c r="CIU123" s="183"/>
      <c r="CIV123" s="183"/>
      <c r="CIW123" s="183"/>
      <c r="CIX123" s="183"/>
      <c r="CIY123" s="183"/>
      <c r="CIZ123" s="183"/>
      <c r="CJA123" s="183"/>
      <c r="CJB123" s="183"/>
      <c r="CJC123" s="183"/>
      <c r="CJD123" s="183"/>
      <c r="CJE123" s="183"/>
      <c r="CJF123" s="183"/>
      <c r="CJG123" s="183"/>
      <c r="CJH123" s="183"/>
      <c r="CJI123" s="183"/>
      <c r="CJJ123" s="183"/>
      <c r="CJK123" s="183"/>
      <c r="CJL123" s="183"/>
      <c r="CJM123" s="183"/>
      <c r="CJN123" s="183"/>
      <c r="CJO123" s="183"/>
      <c r="CJP123" s="183"/>
      <c r="CJQ123" s="183"/>
      <c r="CJR123" s="183"/>
      <c r="CJS123" s="183"/>
      <c r="CJT123" s="183"/>
      <c r="CJU123" s="183"/>
      <c r="CJV123" s="183"/>
      <c r="CJW123" s="183"/>
      <c r="CJX123" s="183"/>
      <c r="CJY123" s="183"/>
      <c r="CJZ123" s="183"/>
      <c r="CKA123" s="183"/>
      <c r="CKB123" s="183"/>
      <c r="CKC123" s="183"/>
      <c r="CKD123" s="183"/>
      <c r="CKE123" s="183"/>
      <c r="CKF123" s="183"/>
      <c r="CKG123" s="183"/>
      <c r="CKH123" s="183"/>
      <c r="CKI123" s="183"/>
      <c r="CKJ123" s="183"/>
      <c r="CKK123" s="183"/>
      <c r="CKL123" s="183"/>
      <c r="CKM123" s="183"/>
      <c r="CKN123" s="183"/>
      <c r="CKO123" s="183"/>
      <c r="CKP123" s="183"/>
      <c r="CKQ123" s="183"/>
      <c r="CKR123" s="183"/>
      <c r="CKS123" s="183"/>
      <c r="CKT123" s="183"/>
      <c r="CKU123" s="183"/>
      <c r="CKV123" s="183"/>
      <c r="CKW123" s="183"/>
      <c r="CKX123" s="183"/>
      <c r="CKY123" s="183"/>
      <c r="CKZ123" s="183"/>
      <c r="CLA123" s="183"/>
      <c r="CLB123" s="183"/>
      <c r="CLC123" s="183"/>
      <c r="CLD123" s="183"/>
      <c r="CLE123" s="183"/>
      <c r="CLF123" s="183"/>
      <c r="CLG123" s="183"/>
      <c r="CLH123" s="183"/>
      <c r="CLI123" s="183"/>
      <c r="CLJ123" s="183"/>
      <c r="CLK123" s="183"/>
      <c r="CLL123" s="183"/>
      <c r="CLM123" s="183"/>
      <c r="CLN123" s="183"/>
      <c r="CLO123" s="183"/>
      <c r="CLP123" s="183"/>
      <c r="CLQ123" s="183"/>
      <c r="CLR123" s="183"/>
      <c r="CLS123" s="183"/>
      <c r="CLT123" s="183"/>
      <c r="CLU123" s="183"/>
      <c r="CLV123" s="183"/>
      <c r="CLW123" s="183"/>
      <c r="CLX123" s="183"/>
      <c r="CLY123" s="183"/>
      <c r="CLZ123" s="183"/>
      <c r="CMA123" s="183"/>
      <c r="CMB123" s="183"/>
      <c r="CMC123" s="183"/>
      <c r="CMD123" s="183"/>
      <c r="CME123" s="183"/>
      <c r="CMF123" s="183"/>
      <c r="CMG123" s="183"/>
      <c r="CMH123" s="183"/>
      <c r="CMI123" s="183"/>
      <c r="CMJ123" s="183"/>
      <c r="CMK123" s="183"/>
      <c r="CML123" s="183"/>
      <c r="CMM123" s="183"/>
      <c r="CMN123" s="183"/>
      <c r="CMO123" s="183"/>
      <c r="CMP123" s="183"/>
      <c r="CMQ123" s="183"/>
      <c r="CMR123" s="183"/>
      <c r="CMS123" s="183"/>
      <c r="CMT123" s="183"/>
      <c r="CMU123" s="183"/>
      <c r="CMV123" s="183"/>
      <c r="CMW123" s="183"/>
      <c r="CMX123" s="183"/>
      <c r="CMY123" s="183"/>
      <c r="CMZ123" s="183"/>
      <c r="CNA123" s="183"/>
      <c r="CNB123" s="183"/>
      <c r="CNC123" s="183"/>
      <c r="CND123" s="183"/>
      <c r="CNE123" s="183"/>
      <c r="CNF123" s="183"/>
      <c r="CNG123" s="183"/>
      <c r="CNH123" s="183"/>
      <c r="CNI123" s="183"/>
      <c r="CNJ123" s="183"/>
      <c r="CNK123" s="183"/>
      <c r="CNL123" s="183"/>
      <c r="CNM123" s="183"/>
      <c r="CNN123" s="183"/>
      <c r="CNO123" s="183"/>
      <c r="CNP123" s="183"/>
      <c r="CNQ123" s="183"/>
      <c r="CNR123" s="183"/>
      <c r="CNS123" s="183"/>
      <c r="CNT123" s="183"/>
      <c r="CNU123" s="183"/>
      <c r="CNV123" s="183"/>
      <c r="CNW123" s="183"/>
      <c r="CNX123" s="183"/>
      <c r="CNY123" s="183"/>
      <c r="CNZ123" s="183"/>
      <c r="COA123" s="183"/>
      <c r="COB123" s="183"/>
      <c r="COC123" s="183"/>
      <c r="COD123" s="183"/>
      <c r="COE123" s="183"/>
      <c r="COF123" s="183"/>
      <c r="COG123" s="183"/>
      <c r="COH123" s="183"/>
      <c r="COI123" s="183"/>
      <c r="COJ123" s="183"/>
      <c r="COK123" s="183"/>
      <c r="COL123" s="183"/>
      <c r="COM123" s="183"/>
      <c r="CON123" s="183"/>
      <c r="COO123" s="183"/>
      <c r="COP123" s="183"/>
      <c r="COQ123" s="183"/>
      <c r="COR123" s="183"/>
      <c r="COS123" s="183"/>
      <c r="COT123" s="183"/>
      <c r="COU123" s="183"/>
      <c r="COV123" s="183"/>
      <c r="COW123" s="183"/>
      <c r="COX123" s="183"/>
    </row>
    <row r="124" spans="1:2442" s="296" customFormat="1" ht="18.95" customHeight="1">
      <c r="A124" s="284"/>
      <c r="B124" s="313"/>
      <c r="C124" s="286"/>
      <c r="D124" s="284"/>
      <c r="E124" s="287"/>
      <c r="F124" s="288"/>
      <c r="G124" s="288"/>
      <c r="H124" s="312"/>
      <c r="I124" s="291"/>
      <c r="K124" s="301"/>
      <c r="L124" s="301"/>
      <c r="M124" s="301"/>
      <c r="N124" s="275"/>
      <c r="O124" s="267"/>
      <c r="P124" s="268"/>
      <c r="Q124" s="269"/>
      <c r="R124" s="269"/>
      <c r="S124" s="267"/>
      <c r="T124" s="183"/>
      <c r="U124" s="183"/>
      <c r="V124" s="183"/>
      <c r="W124" s="183"/>
      <c r="X124" s="183"/>
      <c r="Y124" s="183"/>
      <c r="Z124" s="183"/>
      <c r="AA124" s="183"/>
      <c r="AB124" s="183"/>
      <c r="AC124" s="183"/>
      <c r="AD124" s="183"/>
      <c r="AE124" s="183"/>
      <c r="AF124" s="183"/>
      <c r="AG124" s="183"/>
      <c r="AH124" s="183"/>
      <c r="AI124" s="183"/>
      <c r="AJ124" s="183"/>
      <c r="AK124" s="183"/>
      <c r="AL124" s="183"/>
      <c r="AM124" s="183"/>
      <c r="AN124" s="183"/>
      <c r="AO124" s="183"/>
      <c r="AP124" s="183"/>
      <c r="AQ124" s="183"/>
      <c r="AR124" s="183"/>
      <c r="AS124" s="183"/>
      <c r="AT124" s="183"/>
      <c r="AU124" s="183"/>
      <c r="AV124" s="183"/>
      <c r="AW124" s="183"/>
      <c r="AX124" s="183"/>
      <c r="AY124" s="183"/>
      <c r="AZ124" s="183"/>
      <c r="BA124" s="183"/>
      <c r="BB124" s="183"/>
      <c r="BC124" s="183"/>
      <c r="BD124" s="183"/>
      <c r="BE124" s="183"/>
      <c r="BF124" s="183"/>
      <c r="BG124" s="183"/>
      <c r="BH124" s="183"/>
      <c r="BI124" s="183"/>
      <c r="BJ124" s="183"/>
      <c r="BK124" s="183"/>
      <c r="BL124" s="183"/>
      <c r="BM124" s="183"/>
      <c r="BN124" s="183"/>
      <c r="BO124" s="183"/>
      <c r="BP124" s="183"/>
      <c r="BQ124" s="183"/>
      <c r="BR124" s="183"/>
      <c r="BS124" s="183"/>
      <c r="BT124" s="183"/>
      <c r="BU124" s="183"/>
      <c r="BV124" s="183"/>
      <c r="BW124" s="183"/>
      <c r="BX124" s="183"/>
      <c r="BY124" s="183"/>
      <c r="BZ124" s="183"/>
      <c r="CA124" s="183"/>
      <c r="CB124" s="183"/>
      <c r="CC124" s="183"/>
      <c r="CD124" s="183"/>
      <c r="CE124" s="183"/>
      <c r="CF124" s="183"/>
      <c r="CG124" s="183"/>
      <c r="CH124" s="183"/>
      <c r="CI124" s="183"/>
      <c r="CJ124" s="183"/>
      <c r="CK124" s="183"/>
      <c r="CL124" s="183"/>
      <c r="CM124" s="183"/>
      <c r="CN124" s="183"/>
      <c r="CO124" s="183"/>
      <c r="CP124" s="183"/>
      <c r="CQ124" s="183"/>
      <c r="CR124" s="183"/>
      <c r="CS124" s="183"/>
      <c r="CT124" s="183"/>
      <c r="CU124" s="183"/>
      <c r="CV124" s="183"/>
      <c r="CW124" s="183"/>
      <c r="CX124" s="183"/>
      <c r="CY124" s="183"/>
      <c r="CZ124" s="183"/>
      <c r="DA124" s="183"/>
      <c r="DB124" s="183"/>
      <c r="DC124" s="183"/>
      <c r="DD124" s="183"/>
      <c r="DE124" s="183"/>
      <c r="DF124" s="183"/>
      <c r="DG124" s="183"/>
      <c r="DH124" s="183"/>
      <c r="DI124" s="183"/>
      <c r="DJ124" s="183"/>
      <c r="DK124" s="183"/>
      <c r="DL124" s="183"/>
      <c r="DM124" s="183"/>
      <c r="DN124" s="183"/>
      <c r="DO124" s="183"/>
      <c r="DP124" s="183"/>
      <c r="DQ124" s="183"/>
      <c r="DR124" s="183"/>
      <c r="DS124" s="183"/>
      <c r="DT124" s="183"/>
      <c r="DU124" s="183"/>
      <c r="DV124" s="183"/>
      <c r="DW124" s="183"/>
      <c r="DX124" s="183"/>
      <c r="DY124" s="183"/>
      <c r="DZ124" s="183"/>
      <c r="EA124" s="183"/>
      <c r="EB124" s="183"/>
      <c r="EC124" s="183"/>
      <c r="ED124" s="183"/>
      <c r="EE124" s="183"/>
      <c r="EF124" s="183"/>
      <c r="EG124" s="183"/>
      <c r="EH124" s="183"/>
      <c r="EI124" s="183"/>
      <c r="EJ124" s="183"/>
      <c r="EK124" s="183"/>
      <c r="EL124" s="183"/>
      <c r="EM124" s="183"/>
      <c r="EN124" s="183"/>
      <c r="EO124" s="183"/>
      <c r="EP124" s="183"/>
      <c r="EQ124" s="183"/>
      <c r="ER124" s="183"/>
      <c r="ES124" s="183"/>
      <c r="ET124" s="183"/>
      <c r="EU124" s="183"/>
      <c r="EV124" s="183"/>
      <c r="EW124" s="183"/>
      <c r="EX124" s="183"/>
      <c r="EY124" s="183"/>
      <c r="EZ124" s="183"/>
      <c r="FA124" s="183"/>
      <c r="FB124" s="183"/>
      <c r="FC124" s="183"/>
      <c r="FD124" s="183"/>
      <c r="FE124" s="183"/>
      <c r="FF124" s="183"/>
      <c r="FG124" s="183"/>
      <c r="FH124" s="183"/>
      <c r="FI124" s="183"/>
      <c r="FJ124" s="183"/>
      <c r="FK124" s="183"/>
      <c r="FL124" s="183"/>
      <c r="FM124" s="183"/>
      <c r="FN124" s="183"/>
      <c r="FO124" s="183"/>
      <c r="FP124" s="183"/>
      <c r="FQ124" s="183"/>
      <c r="FR124" s="183"/>
      <c r="FS124" s="183"/>
      <c r="FT124" s="183"/>
      <c r="FU124" s="183"/>
      <c r="FV124" s="183"/>
      <c r="FW124" s="183"/>
      <c r="FX124" s="183"/>
      <c r="FY124" s="183"/>
      <c r="FZ124" s="183"/>
      <c r="GA124" s="183"/>
      <c r="GB124" s="183"/>
      <c r="GC124" s="183"/>
      <c r="GD124" s="183"/>
      <c r="GE124" s="183"/>
      <c r="GF124" s="183"/>
      <c r="GG124" s="183"/>
      <c r="GH124" s="183"/>
      <c r="GI124" s="183"/>
      <c r="GJ124" s="183"/>
      <c r="GK124" s="183"/>
      <c r="GL124" s="183"/>
      <c r="GM124" s="183"/>
      <c r="GN124" s="183"/>
      <c r="GO124" s="183"/>
      <c r="GP124" s="183"/>
      <c r="GQ124" s="183"/>
      <c r="GR124" s="183"/>
      <c r="GS124" s="183"/>
      <c r="GT124" s="183"/>
      <c r="GU124" s="183"/>
      <c r="GV124" s="183"/>
      <c r="GW124" s="183"/>
      <c r="GX124" s="183"/>
      <c r="GY124" s="183"/>
      <c r="GZ124" s="183"/>
      <c r="HA124" s="183"/>
      <c r="HB124" s="183"/>
      <c r="HC124" s="183"/>
      <c r="HD124" s="183"/>
      <c r="HE124" s="183"/>
      <c r="HF124" s="183"/>
      <c r="HG124" s="183"/>
      <c r="HH124" s="183"/>
      <c r="HI124" s="183"/>
      <c r="HJ124" s="183"/>
      <c r="HK124" s="183"/>
      <c r="HL124" s="183"/>
      <c r="HM124" s="183"/>
      <c r="HN124" s="183"/>
      <c r="HO124" s="183"/>
      <c r="HP124" s="183"/>
      <c r="HQ124" s="183"/>
      <c r="HR124" s="183"/>
      <c r="HS124" s="183"/>
      <c r="HT124" s="183"/>
      <c r="HU124" s="183"/>
      <c r="HV124" s="183"/>
      <c r="HW124" s="183"/>
      <c r="HX124" s="183"/>
      <c r="HY124" s="183"/>
      <c r="HZ124" s="183"/>
      <c r="IA124" s="183"/>
      <c r="IB124" s="183"/>
      <c r="IC124" s="183"/>
      <c r="ID124" s="183"/>
      <c r="IE124" s="183"/>
      <c r="IF124" s="183"/>
      <c r="IG124" s="183"/>
      <c r="IH124" s="183"/>
      <c r="II124" s="183"/>
      <c r="IJ124" s="183"/>
      <c r="IK124" s="183"/>
      <c r="IL124" s="183"/>
      <c r="IM124" s="183"/>
      <c r="IN124" s="183"/>
      <c r="IO124" s="183"/>
      <c r="IP124" s="183"/>
      <c r="IQ124" s="183"/>
      <c r="IR124" s="183"/>
      <c r="IS124" s="183"/>
      <c r="IT124" s="183"/>
      <c r="IU124" s="183"/>
      <c r="IV124" s="183"/>
      <c r="IW124" s="183"/>
      <c r="IX124" s="183"/>
      <c r="IY124" s="183"/>
      <c r="IZ124" s="183"/>
      <c r="JA124" s="183"/>
      <c r="JB124" s="183"/>
      <c r="JC124" s="183"/>
      <c r="JD124" s="183"/>
      <c r="JE124" s="183"/>
      <c r="JF124" s="183"/>
      <c r="JG124" s="183"/>
      <c r="JH124" s="183"/>
      <c r="JI124" s="183"/>
      <c r="JJ124" s="183"/>
      <c r="JK124" s="183"/>
      <c r="JL124" s="183"/>
      <c r="JM124" s="183"/>
      <c r="JN124" s="183"/>
      <c r="JO124" s="183"/>
      <c r="JP124" s="183"/>
      <c r="JQ124" s="183"/>
      <c r="JR124" s="183"/>
      <c r="JS124" s="183"/>
      <c r="JT124" s="183"/>
      <c r="JU124" s="183"/>
      <c r="JV124" s="183"/>
      <c r="JW124" s="183"/>
      <c r="JX124" s="183"/>
      <c r="JY124" s="183"/>
      <c r="JZ124" s="183"/>
      <c r="KA124" s="183"/>
      <c r="KB124" s="183"/>
      <c r="KC124" s="183"/>
      <c r="KD124" s="183"/>
      <c r="KE124" s="183"/>
      <c r="KF124" s="183"/>
      <c r="KG124" s="183"/>
      <c r="KH124" s="183"/>
      <c r="KI124" s="183"/>
      <c r="KJ124" s="183"/>
      <c r="KK124" s="183"/>
      <c r="KL124" s="183"/>
      <c r="KM124" s="183"/>
      <c r="KN124" s="183"/>
      <c r="KO124" s="183"/>
      <c r="KP124" s="183"/>
      <c r="KQ124" s="183"/>
      <c r="KR124" s="183"/>
      <c r="KS124" s="183"/>
      <c r="KT124" s="183"/>
      <c r="KU124" s="183"/>
      <c r="KV124" s="183"/>
      <c r="KW124" s="183"/>
      <c r="KX124" s="183"/>
      <c r="KY124" s="183"/>
      <c r="KZ124" s="183"/>
      <c r="LA124" s="183"/>
      <c r="LB124" s="183"/>
      <c r="LC124" s="183"/>
      <c r="LD124" s="183"/>
      <c r="LE124" s="183"/>
      <c r="LF124" s="183"/>
      <c r="LG124" s="183"/>
      <c r="LH124" s="183"/>
      <c r="LI124" s="183"/>
      <c r="LJ124" s="183"/>
      <c r="LK124" s="183"/>
      <c r="LL124" s="183"/>
      <c r="LM124" s="183"/>
      <c r="LN124" s="183"/>
      <c r="LO124" s="183"/>
      <c r="LP124" s="183"/>
      <c r="LQ124" s="183"/>
      <c r="LR124" s="183"/>
      <c r="LS124" s="183"/>
      <c r="LT124" s="183"/>
      <c r="LU124" s="183"/>
      <c r="LV124" s="183"/>
      <c r="LW124" s="183"/>
      <c r="LX124" s="183"/>
      <c r="LY124" s="183"/>
      <c r="LZ124" s="183"/>
      <c r="MA124" s="183"/>
      <c r="MB124" s="183"/>
      <c r="MC124" s="183"/>
      <c r="MD124" s="183"/>
      <c r="ME124" s="183"/>
      <c r="MF124" s="183"/>
      <c r="MG124" s="183"/>
      <c r="MH124" s="183"/>
      <c r="MI124" s="183"/>
      <c r="MJ124" s="183"/>
      <c r="MK124" s="183"/>
      <c r="ML124" s="183"/>
      <c r="MM124" s="183"/>
      <c r="MN124" s="183"/>
      <c r="MO124" s="183"/>
      <c r="MP124" s="183"/>
      <c r="MQ124" s="183"/>
      <c r="MR124" s="183"/>
      <c r="MS124" s="183"/>
      <c r="MT124" s="183"/>
      <c r="MU124" s="183"/>
      <c r="MV124" s="183"/>
      <c r="MW124" s="183"/>
      <c r="MX124" s="183"/>
      <c r="MY124" s="183"/>
      <c r="MZ124" s="183"/>
      <c r="NA124" s="183"/>
      <c r="NB124" s="183"/>
      <c r="NC124" s="183"/>
      <c r="ND124" s="183"/>
      <c r="NE124" s="183"/>
      <c r="NF124" s="183"/>
      <c r="NG124" s="183"/>
      <c r="NH124" s="183"/>
      <c r="NI124" s="183"/>
      <c r="NJ124" s="183"/>
      <c r="NK124" s="183"/>
      <c r="NL124" s="183"/>
      <c r="NM124" s="183"/>
      <c r="NN124" s="183"/>
      <c r="NO124" s="183"/>
      <c r="NP124" s="183"/>
      <c r="NQ124" s="183"/>
      <c r="NR124" s="183"/>
      <c r="NS124" s="183"/>
      <c r="NT124" s="183"/>
      <c r="NU124" s="183"/>
      <c r="NV124" s="183"/>
      <c r="NW124" s="183"/>
      <c r="NX124" s="183"/>
      <c r="NY124" s="183"/>
      <c r="NZ124" s="183"/>
      <c r="OA124" s="183"/>
      <c r="OB124" s="183"/>
      <c r="OC124" s="183"/>
      <c r="OD124" s="183"/>
      <c r="OE124" s="183"/>
      <c r="OF124" s="183"/>
      <c r="OG124" s="183"/>
      <c r="OH124" s="183"/>
      <c r="OI124" s="183"/>
      <c r="OJ124" s="183"/>
      <c r="OK124" s="183"/>
      <c r="OL124" s="183"/>
      <c r="OM124" s="183"/>
      <c r="ON124" s="183"/>
      <c r="OO124" s="183"/>
      <c r="OP124" s="183"/>
      <c r="OQ124" s="183"/>
      <c r="OR124" s="183"/>
      <c r="OS124" s="183"/>
      <c r="OT124" s="183"/>
      <c r="OU124" s="183"/>
      <c r="OV124" s="183"/>
      <c r="OW124" s="183"/>
      <c r="OX124" s="183"/>
      <c r="OY124" s="183"/>
      <c r="OZ124" s="183"/>
      <c r="PA124" s="183"/>
      <c r="PB124" s="183"/>
      <c r="PC124" s="183"/>
      <c r="PD124" s="183"/>
      <c r="PE124" s="183"/>
      <c r="PF124" s="183"/>
      <c r="PG124" s="183"/>
      <c r="PH124" s="183"/>
      <c r="PI124" s="183"/>
      <c r="PJ124" s="183"/>
      <c r="PK124" s="183"/>
      <c r="PL124" s="183"/>
      <c r="PM124" s="183"/>
      <c r="PN124" s="183"/>
      <c r="PO124" s="183"/>
      <c r="PP124" s="183"/>
      <c r="PQ124" s="183"/>
      <c r="PR124" s="183"/>
      <c r="PS124" s="183"/>
      <c r="PT124" s="183"/>
      <c r="PU124" s="183"/>
      <c r="PV124" s="183"/>
      <c r="PW124" s="183"/>
      <c r="PX124" s="183"/>
      <c r="PY124" s="183"/>
      <c r="PZ124" s="183"/>
      <c r="QA124" s="183"/>
      <c r="QB124" s="183"/>
      <c r="QC124" s="183"/>
      <c r="QD124" s="183"/>
      <c r="QE124" s="183"/>
      <c r="QF124" s="183"/>
      <c r="QG124" s="183"/>
      <c r="QH124" s="183"/>
      <c r="QI124" s="183"/>
      <c r="QJ124" s="183"/>
      <c r="QK124" s="183"/>
      <c r="QL124" s="183"/>
      <c r="QM124" s="183"/>
      <c r="QN124" s="183"/>
      <c r="QO124" s="183"/>
      <c r="QP124" s="183"/>
      <c r="QQ124" s="183"/>
      <c r="QR124" s="183"/>
      <c r="QS124" s="183"/>
      <c r="QT124" s="183"/>
      <c r="QU124" s="183"/>
      <c r="QV124" s="183"/>
      <c r="QW124" s="183"/>
      <c r="QX124" s="183"/>
      <c r="QY124" s="183"/>
      <c r="QZ124" s="183"/>
      <c r="RA124" s="183"/>
      <c r="RB124" s="183"/>
      <c r="RC124" s="183"/>
      <c r="RD124" s="183"/>
      <c r="RE124" s="183"/>
      <c r="RF124" s="183"/>
      <c r="RG124" s="183"/>
      <c r="RH124" s="183"/>
      <c r="RI124" s="183"/>
      <c r="RJ124" s="183"/>
      <c r="RK124" s="183"/>
      <c r="RL124" s="183"/>
      <c r="RM124" s="183"/>
      <c r="RN124" s="183"/>
      <c r="RO124" s="183"/>
      <c r="RP124" s="183"/>
      <c r="RQ124" s="183"/>
      <c r="RR124" s="183"/>
      <c r="RS124" s="183"/>
      <c r="RT124" s="183"/>
      <c r="RU124" s="183"/>
      <c r="RV124" s="183"/>
      <c r="RW124" s="183"/>
      <c r="RX124" s="183"/>
      <c r="RY124" s="183"/>
      <c r="RZ124" s="183"/>
      <c r="SA124" s="183"/>
      <c r="SB124" s="183"/>
      <c r="SC124" s="183"/>
      <c r="SD124" s="183"/>
      <c r="SE124" s="183"/>
      <c r="SF124" s="183"/>
      <c r="SG124" s="183"/>
      <c r="SH124" s="183"/>
      <c r="SI124" s="183"/>
      <c r="SJ124" s="183"/>
      <c r="SK124" s="183"/>
      <c r="SL124" s="183"/>
      <c r="SM124" s="183"/>
      <c r="SN124" s="183"/>
      <c r="SO124" s="183"/>
      <c r="SP124" s="183"/>
      <c r="SQ124" s="183"/>
      <c r="SR124" s="183"/>
      <c r="SS124" s="183"/>
      <c r="ST124" s="183"/>
      <c r="SU124" s="183"/>
      <c r="SV124" s="183"/>
      <c r="SW124" s="183"/>
      <c r="SX124" s="183"/>
      <c r="SY124" s="183"/>
      <c r="SZ124" s="183"/>
      <c r="TA124" s="183"/>
      <c r="TB124" s="183"/>
      <c r="TC124" s="183"/>
      <c r="TD124" s="183"/>
      <c r="TE124" s="183"/>
      <c r="TF124" s="183"/>
      <c r="TG124" s="183"/>
      <c r="TH124" s="183"/>
      <c r="TI124" s="183"/>
      <c r="TJ124" s="183"/>
      <c r="TK124" s="183"/>
      <c r="TL124" s="183"/>
      <c r="TM124" s="183"/>
      <c r="TN124" s="183"/>
      <c r="TO124" s="183"/>
      <c r="TP124" s="183"/>
      <c r="TQ124" s="183"/>
      <c r="TR124" s="183"/>
      <c r="TS124" s="183"/>
      <c r="TT124" s="183"/>
      <c r="TU124" s="183"/>
      <c r="TV124" s="183"/>
      <c r="TW124" s="183"/>
      <c r="TX124" s="183"/>
      <c r="TY124" s="183"/>
      <c r="TZ124" s="183"/>
      <c r="UA124" s="183"/>
      <c r="UB124" s="183"/>
      <c r="UC124" s="183"/>
      <c r="UD124" s="183"/>
      <c r="UE124" s="183"/>
      <c r="UF124" s="183"/>
      <c r="UG124" s="183"/>
      <c r="UH124" s="183"/>
      <c r="UI124" s="183"/>
      <c r="UJ124" s="183"/>
      <c r="UK124" s="183"/>
      <c r="UL124" s="183"/>
      <c r="UM124" s="183"/>
      <c r="UN124" s="183"/>
      <c r="UO124" s="183"/>
      <c r="UP124" s="183"/>
      <c r="UQ124" s="183"/>
      <c r="UR124" s="183"/>
      <c r="US124" s="183"/>
      <c r="UT124" s="183"/>
      <c r="UU124" s="183"/>
      <c r="UV124" s="183"/>
      <c r="UW124" s="183"/>
      <c r="UX124" s="183"/>
      <c r="UY124" s="183"/>
      <c r="UZ124" s="183"/>
      <c r="VA124" s="183"/>
      <c r="VB124" s="183"/>
      <c r="VC124" s="183"/>
      <c r="VD124" s="183"/>
      <c r="VE124" s="183"/>
      <c r="VF124" s="183"/>
      <c r="VG124" s="183"/>
      <c r="VH124" s="183"/>
      <c r="VI124" s="183"/>
      <c r="VJ124" s="183"/>
      <c r="VK124" s="183"/>
      <c r="VL124" s="183"/>
      <c r="VM124" s="183"/>
      <c r="VN124" s="183"/>
      <c r="VO124" s="183"/>
      <c r="VP124" s="183"/>
      <c r="VQ124" s="183"/>
      <c r="VR124" s="183"/>
      <c r="VS124" s="183"/>
      <c r="VT124" s="183"/>
      <c r="VU124" s="183"/>
      <c r="VV124" s="183"/>
      <c r="VW124" s="183"/>
      <c r="VX124" s="183"/>
      <c r="VY124" s="183"/>
      <c r="VZ124" s="183"/>
      <c r="WA124" s="183"/>
      <c r="WB124" s="183"/>
      <c r="WC124" s="183"/>
      <c r="WD124" s="183"/>
      <c r="WE124" s="183"/>
      <c r="WF124" s="183"/>
      <c r="WG124" s="183"/>
      <c r="WH124" s="183"/>
      <c r="WI124" s="183"/>
      <c r="WJ124" s="183"/>
      <c r="WK124" s="183"/>
      <c r="WL124" s="183"/>
      <c r="WM124" s="183"/>
      <c r="WN124" s="183"/>
      <c r="WO124" s="183"/>
      <c r="WP124" s="183"/>
      <c r="WQ124" s="183"/>
      <c r="WR124" s="183"/>
      <c r="WS124" s="183"/>
      <c r="WT124" s="183"/>
      <c r="WU124" s="183"/>
      <c r="WV124" s="183"/>
      <c r="WW124" s="183"/>
      <c r="WX124" s="183"/>
      <c r="WY124" s="183"/>
      <c r="WZ124" s="183"/>
      <c r="XA124" s="183"/>
      <c r="XB124" s="183"/>
      <c r="XC124" s="183"/>
      <c r="XD124" s="183"/>
      <c r="XE124" s="183"/>
      <c r="XF124" s="183"/>
      <c r="XG124" s="183"/>
      <c r="XH124" s="183"/>
      <c r="XI124" s="183"/>
      <c r="XJ124" s="183"/>
      <c r="XK124" s="183"/>
      <c r="XL124" s="183"/>
      <c r="XM124" s="183"/>
      <c r="XN124" s="183"/>
      <c r="XO124" s="183"/>
      <c r="XP124" s="183"/>
      <c r="XQ124" s="183"/>
      <c r="XR124" s="183"/>
      <c r="XS124" s="183"/>
      <c r="XT124" s="183"/>
      <c r="XU124" s="183"/>
      <c r="XV124" s="183"/>
      <c r="XW124" s="183"/>
      <c r="XX124" s="183"/>
      <c r="XY124" s="183"/>
      <c r="XZ124" s="183"/>
      <c r="YA124" s="183"/>
      <c r="YB124" s="183"/>
      <c r="YC124" s="183"/>
      <c r="YD124" s="183"/>
      <c r="YE124" s="183"/>
      <c r="YF124" s="183"/>
      <c r="YG124" s="183"/>
      <c r="YH124" s="183"/>
      <c r="YI124" s="183"/>
      <c r="YJ124" s="183"/>
      <c r="YK124" s="183"/>
      <c r="YL124" s="183"/>
      <c r="YM124" s="183"/>
      <c r="YN124" s="183"/>
      <c r="YO124" s="183"/>
      <c r="YP124" s="183"/>
      <c r="YQ124" s="183"/>
      <c r="YR124" s="183"/>
      <c r="YS124" s="183"/>
      <c r="YT124" s="183"/>
      <c r="YU124" s="183"/>
      <c r="YV124" s="183"/>
      <c r="YW124" s="183"/>
      <c r="YX124" s="183"/>
      <c r="YY124" s="183"/>
      <c r="YZ124" s="183"/>
      <c r="ZA124" s="183"/>
      <c r="ZB124" s="183"/>
      <c r="ZC124" s="183"/>
      <c r="ZD124" s="183"/>
      <c r="ZE124" s="183"/>
      <c r="ZF124" s="183"/>
      <c r="ZG124" s="183"/>
      <c r="ZH124" s="183"/>
      <c r="ZI124" s="183"/>
      <c r="ZJ124" s="183"/>
      <c r="ZK124" s="183"/>
      <c r="ZL124" s="183"/>
      <c r="ZM124" s="183"/>
      <c r="ZN124" s="183"/>
      <c r="ZO124" s="183"/>
      <c r="ZP124" s="183"/>
      <c r="ZQ124" s="183"/>
      <c r="ZR124" s="183"/>
      <c r="ZS124" s="183"/>
      <c r="ZT124" s="183"/>
      <c r="ZU124" s="183"/>
      <c r="ZV124" s="183"/>
      <c r="ZW124" s="183"/>
      <c r="ZX124" s="183"/>
      <c r="ZY124" s="183"/>
      <c r="ZZ124" s="183"/>
      <c r="AAA124" s="183"/>
      <c r="AAB124" s="183"/>
      <c r="AAC124" s="183"/>
      <c r="AAD124" s="183"/>
      <c r="AAE124" s="183"/>
      <c r="AAF124" s="183"/>
      <c r="AAG124" s="183"/>
      <c r="AAH124" s="183"/>
      <c r="AAI124" s="183"/>
      <c r="AAJ124" s="183"/>
      <c r="AAK124" s="183"/>
      <c r="AAL124" s="183"/>
      <c r="AAM124" s="183"/>
      <c r="AAN124" s="183"/>
      <c r="AAO124" s="183"/>
      <c r="AAP124" s="183"/>
      <c r="AAQ124" s="183"/>
      <c r="AAR124" s="183"/>
      <c r="AAS124" s="183"/>
      <c r="AAT124" s="183"/>
      <c r="AAU124" s="183"/>
      <c r="AAV124" s="183"/>
      <c r="AAW124" s="183"/>
      <c r="AAX124" s="183"/>
      <c r="AAY124" s="183"/>
      <c r="AAZ124" s="183"/>
      <c r="ABA124" s="183"/>
      <c r="ABB124" s="183"/>
      <c r="ABC124" s="183"/>
      <c r="ABD124" s="183"/>
      <c r="ABE124" s="183"/>
      <c r="ABF124" s="183"/>
      <c r="ABG124" s="183"/>
      <c r="ABH124" s="183"/>
      <c r="ABI124" s="183"/>
      <c r="ABJ124" s="183"/>
      <c r="ABK124" s="183"/>
      <c r="ABL124" s="183"/>
      <c r="ABM124" s="183"/>
      <c r="ABN124" s="183"/>
      <c r="ABO124" s="183"/>
      <c r="ABP124" s="183"/>
      <c r="ABQ124" s="183"/>
      <c r="ABR124" s="183"/>
      <c r="ABS124" s="183"/>
      <c r="ABT124" s="183"/>
      <c r="ABU124" s="183"/>
      <c r="ABV124" s="183"/>
      <c r="ABW124" s="183"/>
      <c r="ABX124" s="183"/>
      <c r="ABY124" s="183"/>
      <c r="ABZ124" s="183"/>
      <c r="ACA124" s="183"/>
      <c r="ACB124" s="183"/>
      <c r="ACC124" s="183"/>
      <c r="ACD124" s="183"/>
      <c r="ACE124" s="183"/>
      <c r="ACF124" s="183"/>
      <c r="ACG124" s="183"/>
      <c r="ACH124" s="183"/>
      <c r="ACI124" s="183"/>
      <c r="ACJ124" s="183"/>
      <c r="ACK124" s="183"/>
      <c r="ACL124" s="183"/>
      <c r="ACM124" s="183"/>
      <c r="ACN124" s="183"/>
      <c r="ACO124" s="183"/>
      <c r="ACP124" s="183"/>
      <c r="ACQ124" s="183"/>
      <c r="ACR124" s="183"/>
      <c r="ACS124" s="183"/>
      <c r="ACT124" s="183"/>
      <c r="ACU124" s="183"/>
      <c r="ACV124" s="183"/>
      <c r="ACW124" s="183"/>
      <c r="ACX124" s="183"/>
      <c r="ACY124" s="183"/>
      <c r="ACZ124" s="183"/>
      <c r="ADA124" s="183"/>
      <c r="ADB124" s="183"/>
      <c r="ADC124" s="183"/>
      <c r="ADD124" s="183"/>
      <c r="ADE124" s="183"/>
      <c r="ADF124" s="183"/>
      <c r="ADG124" s="183"/>
      <c r="ADH124" s="183"/>
      <c r="ADI124" s="183"/>
      <c r="ADJ124" s="183"/>
      <c r="ADK124" s="183"/>
      <c r="ADL124" s="183"/>
      <c r="ADM124" s="183"/>
      <c r="ADN124" s="183"/>
      <c r="ADO124" s="183"/>
      <c r="ADP124" s="183"/>
      <c r="ADQ124" s="183"/>
      <c r="ADR124" s="183"/>
      <c r="ADS124" s="183"/>
      <c r="ADT124" s="183"/>
      <c r="ADU124" s="183"/>
      <c r="ADV124" s="183"/>
      <c r="ADW124" s="183"/>
      <c r="ADX124" s="183"/>
      <c r="ADY124" s="183"/>
      <c r="ADZ124" s="183"/>
      <c r="AEA124" s="183"/>
      <c r="AEB124" s="183"/>
      <c r="AEC124" s="183"/>
      <c r="AED124" s="183"/>
      <c r="AEE124" s="183"/>
      <c r="AEF124" s="183"/>
      <c r="AEG124" s="183"/>
      <c r="AEH124" s="183"/>
      <c r="AEI124" s="183"/>
      <c r="AEJ124" s="183"/>
      <c r="AEK124" s="183"/>
      <c r="AEL124" s="183"/>
      <c r="AEM124" s="183"/>
      <c r="AEN124" s="183"/>
      <c r="AEO124" s="183"/>
      <c r="AEP124" s="183"/>
      <c r="AEQ124" s="183"/>
      <c r="AER124" s="183"/>
      <c r="AES124" s="183"/>
      <c r="AET124" s="183"/>
      <c r="AEU124" s="183"/>
      <c r="AEV124" s="183"/>
      <c r="AEW124" s="183"/>
      <c r="AEX124" s="183"/>
      <c r="AEY124" s="183"/>
      <c r="AEZ124" s="183"/>
      <c r="AFA124" s="183"/>
      <c r="AFB124" s="183"/>
      <c r="AFC124" s="183"/>
      <c r="AFD124" s="183"/>
      <c r="AFE124" s="183"/>
      <c r="AFF124" s="183"/>
      <c r="AFG124" s="183"/>
      <c r="AFH124" s="183"/>
      <c r="AFI124" s="183"/>
      <c r="AFJ124" s="183"/>
      <c r="AFK124" s="183"/>
      <c r="AFL124" s="183"/>
      <c r="AFM124" s="183"/>
      <c r="AFN124" s="183"/>
      <c r="AFO124" s="183"/>
      <c r="AFP124" s="183"/>
      <c r="AFQ124" s="183"/>
      <c r="AFR124" s="183"/>
      <c r="AFS124" s="183"/>
      <c r="AFT124" s="183"/>
      <c r="AFU124" s="183"/>
      <c r="AFV124" s="183"/>
      <c r="AFW124" s="183"/>
      <c r="AFX124" s="183"/>
      <c r="AFY124" s="183"/>
      <c r="AFZ124" s="183"/>
      <c r="AGA124" s="183"/>
      <c r="AGB124" s="183"/>
      <c r="AGC124" s="183"/>
      <c r="AGD124" s="183"/>
      <c r="AGE124" s="183"/>
      <c r="AGF124" s="183"/>
      <c r="AGG124" s="183"/>
      <c r="AGH124" s="183"/>
      <c r="AGI124" s="183"/>
      <c r="AGJ124" s="183"/>
      <c r="AGK124" s="183"/>
      <c r="AGL124" s="183"/>
      <c r="AGM124" s="183"/>
      <c r="AGN124" s="183"/>
      <c r="AGO124" s="183"/>
      <c r="AGP124" s="183"/>
      <c r="AGQ124" s="183"/>
      <c r="AGR124" s="183"/>
      <c r="AGS124" s="183"/>
      <c r="AGT124" s="183"/>
      <c r="AGU124" s="183"/>
      <c r="AGV124" s="183"/>
      <c r="AGW124" s="183"/>
      <c r="AGX124" s="183"/>
      <c r="AGY124" s="183"/>
      <c r="AGZ124" s="183"/>
      <c r="AHA124" s="183"/>
      <c r="AHB124" s="183"/>
      <c r="AHC124" s="183"/>
      <c r="AHD124" s="183"/>
      <c r="AHE124" s="183"/>
      <c r="AHF124" s="183"/>
      <c r="AHG124" s="183"/>
      <c r="AHH124" s="183"/>
      <c r="AHI124" s="183"/>
      <c r="AHJ124" s="183"/>
      <c r="AHK124" s="183"/>
      <c r="AHL124" s="183"/>
      <c r="AHM124" s="183"/>
      <c r="AHN124" s="183"/>
      <c r="AHO124" s="183"/>
      <c r="AHP124" s="183"/>
      <c r="AHQ124" s="183"/>
      <c r="AHR124" s="183"/>
      <c r="AHS124" s="183"/>
      <c r="AHT124" s="183"/>
      <c r="AHU124" s="183"/>
      <c r="AHV124" s="183"/>
      <c r="AHW124" s="183"/>
      <c r="AHX124" s="183"/>
      <c r="AHY124" s="183"/>
      <c r="AHZ124" s="183"/>
      <c r="AIA124" s="183"/>
      <c r="AIB124" s="183"/>
      <c r="AIC124" s="183"/>
      <c r="AID124" s="183"/>
      <c r="AIE124" s="183"/>
      <c r="AIF124" s="183"/>
      <c r="AIG124" s="183"/>
      <c r="AIH124" s="183"/>
      <c r="AII124" s="183"/>
      <c r="AIJ124" s="183"/>
      <c r="AIK124" s="183"/>
      <c r="AIL124" s="183"/>
      <c r="AIM124" s="183"/>
      <c r="AIN124" s="183"/>
      <c r="AIO124" s="183"/>
      <c r="AIP124" s="183"/>
      <c r="AIQ124" s="183"/>
      <c r="AIR124" s="183"/>
      <c r="AIS124" s="183"/>
      <c r="AIT124" s="183"/>
      <c r="AIU124" s="183"/>
      <c r="AIV124" s="183"/>
      <c r="AIW124" s="183"/>
      <c r="AIX124" s="183"/>
      <c r="AIY124" s="183"/>
      <c r="AIZ124" s="183"/>
      <c r="AJA124" s="183"/>
      <c r="AJB124" s="183"/>
      <c r="AJC124" s="183"/>
      <c r="AJD124" s="183"/>
      <c r="AJE124" s="183"/>
      <c r="AJF124" s="183"/>
      <c r="AJG124" s="183"/>
      <c r="AJH124" s="183"/>
      <c r="AJI124" s="183"/>
      <c r="AJJ124" s="183"/>
      <c r="AJK124" s="183"/>
      <c r="AJL124" s="183"/>
      <c r="AJM124" s="183"/>
      <c r="AJN124" s="183"/>
      <c r="AJO124" s="183"/>
      <c r="AJP124" s="183"/>
      <c r="AJQ124" s="183"/>
      <c r="AJR124" s="183"/>
      <c r="AJS124" s="183"/>
      <c r="AJT124" s="183"/>
      <c r="AJU124" s="183"/>
      <c r="AJV124" s="183"/>
      <c r="AJW124" s="183"/>
      <c r="AJX124" s="183"/>
      <c r="AJY124" s="183"/>
      <c r="AJZ124" s="183"/>
      <c r="AKA124" s="183"/>
      <c r="AKB124" s="183"/>
      <c r="AKC124" s="183"/>
      <c r="AKD124" s="183"/>
      <c r="AKE124" s="183"/>
      <c r="AKF124" s="183"/>
      <c r="AKG124" s="183"/>
      <c r="AKH124" s="183"/>
      <c r="AKI124" s="183"/>
      <c r="AKJ124" s="183"/>
      <c r="AKK124" s="183"/>
      <c r="AKL124" s="183"/>
      <c r="AKM124" s="183"/>
      <c r="AKN124" s="183"/>
      <c r="AKO124" s="183"/>
      <c r="AKP124" s="183"/>
      <c r="AKQ124" s="183"/>
      <c r="AKR124" s="183"/>
      <c r="AKS124" s="183"/>
      <c r="AKT124" s="183"/>
      <c r="AKU124" s="183"/>
      <c r="AKV124" s="183"/>
      <c r="AKW124" s="183"/>
      <c r="AKX124" s="183"/>
      <c r="AKY124" s="183"/>
      <c r="AKZ124" s="183"/>
      <c r="ALA124" s="183"/>
      <c r="ALB124" s="183"/>
      <c r="ALC124" s="183"/>
      <c r="ALD124" s="183"/>
      <c r="ALE124" s="183"/>
      <c r="ALF124" s="183"/>
      <c r="ALG124" s="183"/>
      <c r="ALH124" s="183"/>
      <c r="ALI124" s="183"/>
      <c r="ALJ124" s="183"/>
      <c r="ALK124" s="183"/>
      <c r="ALL124" s="183"/>
      <c r="ALM124" s="183"/>
      <c r="ALN124" s="183"/>
      <c r="ALO124" s="183"/>
      <c r="ALP124" s="183"/>
      <c r="ALQ124" s="183"/>
      <c r="ALR124" s="183"/>
      <c r="ALS124" s="183"/>
      <c r="ALT124" s="183"/>
      <c r="ALU124" s="183"/>
      <c r="ALV124" s="183"/>
      <c r="ALW124" s="183"/>
      <c r="ALX124" s="183"/>
      <c r="ALY124" s="183"/>
      <c r="ALZ124" s="183"/>
      <c r="AMA124" s="183"/>
      <c r="AMB124" s="183"/>
      <c r="AMC124" s="183"/>
      <c r="AMD124" s="183"/>
      <c r="AME124" s="183"/>
      <c r="AMF124" s="183"/>
      <c r="AMG124" s="183"/>
      <c r="AMH124" s="183"/>
      <c r="AMI124" s="183"/>
      <c r="AMJ124" s="183"/>
      <c r="AMK124" s="183"/>
      <c r="AML124" s="183"/>
      <c r="AMM124" s="183"/>
      <c r="AMN124" s="183"/>
      <c r="AMO124" s="183"/>
      <c r="AMP124" s="183"/>
      <c r="AMQ124" s="183"/>
      <c r="AMR124" s="183"/>
      <c r="AMS124" s="183"/>
      <c r="AMT124" s="183"/>
      <c r="AMU124" s="183"/>
      <c r="AMV124" s="183"/>
      <c r="AMW124" s="183"/>
      <c r="AMX124" s="183"/>
      <c r="AMY124" s="183"/>
      <c r="AMZ124" s="183"/>
      <c r="ANA124" s="183"/>
      <c r="ANB124" s="183"/>
      <c r="ANC124" s="183"/>
      <c r="AND124" s="183"/>
      <c r="ANE124" s="183"/>
      <c r="ANF124" s="183"/>
      <c r="ANG124" s="183"/>
      <c r="ANH124" s="183"/>
      <c r="ANI124" s="183"/>
      <c r="ANJ124" s="183"/>
      <c r="ANK124" s="183"/>
      <c r="ANL124" s="183"/>
      <c r="ANM124" s="183"/>
      <c r="ANN124" s="183"/>
      <c r="ANO124" s="183"/>
      <c r="ANP124" s="183"/>
      <c r="ANQ124" s="183"/>
      <c r="ANR124" s="183"/>
      <c r="ANS124" s="183"/>
      <c r="ANT124" s="183"/>
      <c r="ANU124" s="183"/>
      <c r="ANV124" s="183"/>
      <c r="ANW124" s="183"/>
      <c r="ANX124" s="183"/>
      <c r="ANY124" s="183"/>
      <c r="ANZ124" s="183"/>
      <c r="AOA124" s="183"/>
      <c r="AOB124" s="183"/>
      <c r="AOC124" s="183"/>
      <c r="AOD124" s="183"/>
      <c r="AOE124" s="183"/>
      <c r="AOF124" s="183"/>
      <c r="AOG124" s="183"/>
      <c r="AOH124" s="183"/>
      <c r="AOI124" s="183"/>
      <c r="AOJ124" s="183"/>
      <c r="AOK124" s="183"/>
      <c r="AOL124" s="183"/>
      <c r="AOM124" s="183"/>
      <c r="AON124" s="183"/>
      <c r="AOO124" s="183"/>
      <c r="AOP124" s="183"/>
      <c r="AOQ124" s="183"/>
      <c r="AOR124" s="183"/>
      <c r="AOS124" s="183"/>
      <c r="AOT124" s="183"/>
      <c r="AOU124" s="183"/>
      <c r="AOV124" s="183"/>
      <c r="AOW124" s="183"/>
      <c r="AOX124" s="183"/>
      <c r="AOY124" s="183"/>
      <c r="AOZ124" s="183"/>
      <c r="APA124" s="183"/>
      <c r="APB124" s="183"/>
      <c r="APC124" s="183"/>
      <c r="APD124" s="183"/>
      <c r="APE124" s="183"/>
      <c r="APF124" s="183"/>
      <c r="APG124" s="183"/>
      <c r="APH124" s="183"/>
      <c r="API124" s="183"/>
      <c r="APJ124" s="183"/>
      <c r="APK124" s="183"/>
      <c r="APL124" s="183"/>
      <c r="APM124" s="183"/>
      <c r="APN124" s="183"/>
      <c r="APO124" s="183"/>
      <c r="APP124" s="183"/>
      <c r="APQ124" s="183"/>
      <c r="APR124" s="183"/>
      <c r="APS124" s="183"/>
      <c r="APT124" s="183"/>
      <c r="APU124" s="183"/>
      <c r="APV124" s="183"/>
      <c r="APW124" s="183"/>
      <c r="APX124" s="183"/>
      <c r="APY124" s="183"/>
      <c r="APZ124" s="183"/>
      <c r="AQA124" s="183"/>
      <c r="AQB124" s="183"/>
      <c r="AQC124" s="183"/>
      <c r="AQD124" s="183"/>
      <c r="AQE124" s="183"/>
      <c r="AQF124" s="183"/>
      <c r="AQG124" s="183"/>
      <c r="AQH124" s="183"/>
      <c r="AQI124" s="183"/>
      <c r="AQJ124" s="183"/>
      <c r="AQK124" s="183"/>
      <c r="AQL124" s="183"/>
      <c r="AQM124" s="183"/>
      <c r="AQN124" s="183"/>
      <c r="AQO124" s="183"/>
      <c r="AQP124" s="183"/>
      <c r="AQQ124" s="183"/>
      <c r="AQR124" s="183"/>
      <c r="AQS124" s="183"/>
      <c r="AQT124" s="183"/>
      <c r="AQU124" s="183"/>
      <c r="AQV124" s="183"/>
      <c r="AQW124" s="183"/>
      <c r="AQX124" s="183"/>
      <c r="AQY124" s="183"/>
      <c r="AQZ124" s="183"/>
      <c r="ARA124" s="183"/>
      <c r="ARB124" s="183"/>
      <c r="ARC124" s="183"/>
      <c r="ARD124" s="183"/>
      <c r="ARE124" s="183"/>
      <c r="ARF124" s="183"/>
      <c r="ARG124" s="183"/>
      <c r="ARH124" s="183"/>
      <c r="ARI124" s="183"/>
      <c r="ARJ124" s="183"/>
      <c r="ARK124" s="183"/>
      <c r="ARL124" s="183"/>
      <c r="ARM124" s="183"/>
      <c r="ARN124" s="183"/>
      <c r="ARO124" s="183"/>
      <c r="ARP124" s="183"/>
      <c r="ARQ124" s="183"/>
      <c r="ARR124" s="183"/>
      <c r="ARS124" s="183"/>
      <c r="ART124" s="183"/>
      <c r="ARU124" s="183"/>
      <c r="ARV124" s="183"/>
      <c r="ARW124" s="183"/>
      <c r="ARX124" s="183"/>
      <c r="ARY124" s="183"/>
      <c r="ARZ124" s="183"/>
      <c r="ASA124" s="183"/>
      <c r="ASB124" s="183"/>
      <c r="ASC124" s="183"/>
      <c r="ASD124" s="183"/>
      <c r="ASE124" s="183"/>
      <c r="ASF124" s="183"/>
      <c r="ASG124" s="183"/>
      <c r="ASH124" s="183"/>
      <c r="ASI124" s="183"/>
      <c r="ASJ124" s="183"/>
      <c r="ASK124" s="183"/>
      <c r="ASL124" s="183"/>
      <c r="ASM124" s="183"/>
      <c r="ASN124" s="183"/>
      <c r="ASO124" s="183"/>
      <c r="ASP124" s="183"/>
      <c r="ASQ124" s="183"/>
      <c r="ASR124" s="183"/>
      <c r="ASS124" s="183"/>
      <c r="AST124" s="183"/>
      <c r="ASU124" s="183"/>
      <c r="ASV124" s="183"/>
      <c r="ASW124" s="183"/>
      <c r="ASX124" s="183"/>
      <c r="ASY124" s="183"/>
      <c r="ASZ124" s="183"/>
      <c r="ATA124" s="183"/>
      <c r="ATB124" s="183"/>
      <c r="ATC124" s="183"/>
      <c r="ATD124" s="183"/>
      <c r="ATE124" s="183"/>
      <c r="ATF124" s="183"/>
      <c r="ATG124" s="183"/>
      <c r="ATH124" s="183"/>
      <c r="ATI124" s="183"/>
      <c r="ATJ124" s="183"/>
      <c r="ATK124" s="183"/>
      <c r="ATL124" s="183"/>
      <c r="ATM124" s="183"/>
      <c r="ATN124" s="183"/>
      <c r="ATO124" s="183"/>
      <c r="ATP124" s="183"/>
      <c r="ATQ124" s="183"/>
      <c r="ATR124" s="183"/>
      <c r="ATS124" s="183"/>
      <c r="ATT124" s="183"/>
      <c r="ATU124" s="183"/>
      <c r="ATV124" s="183"/>
      <c r="ATW124" s="183"/>
      <c r="ATX124" s="183"/>
      <c r="ATY124" s="183"/>
      <c r="ATZ124" s="183"/>
      <c r="AUA124" s="183"/>
      <c r="AUB124" s="183"/>
      <c r="AUC124" s="183"/>
      <c r="AUD124" s="183"/>
      <c r="AUE124" s="183"/>
      <c r="AUF124" s="183"/>
      <c r="AUG124" s="183"/>
      <c r="AUH124" s="183"/>
      <c r="AUI124" s="183"/>
      <c r="AUJ124" s="183"/>
      <c r="AUK124" s="183"/>
      <c r="AUL124" s="183"/>
      <c r="AUM124" s="183"/>
      <c r="AUN124" s="183"/>
      <c r="AUO124" s="183"/>
      <c r="AUP124" s="183"/>
      <c r="AUQ124" s="183"/>
      <c r="AUR124" s="183"/>
      <c r="AUS124" s="183"/>
      <c r="AUT124" s="183"/>
      <c r="AUU124" s="183"/>
      <c r="AUV124" s="183"/>
      <c r="AUW124" s="183"/>
      <c r="AUX124" s="183"/>
      <c r="AUY124" s="183"/>
      <c r="AUZ124" s="183"/>
      <c r="AVA124" s="183"/>
      <c r="AVB124" s="183"/>
      <c r="AVC124" s="183"/>
      <c r="AVD124" s="183"/>
      <c r="AVE124" s="183"/>
      <c r="AVF124" s="183"/>
      <c r="AVG124" s="183"/>
      <c r="AVH124" s="183"/>
      <c r="AVI124" s="183"/>
      <c r="AVJ124" s="183"/>
      <c r="AVK124" s="183"/>
      <c r="AVL124" s="183"/>
      <c r="AVM124" s="183"/>
      <c r="AVN124" s="183"/>
      <c r="AVO124" s="183"/>
      <c r="AVP124" s="183"/>
      <c r="AVQ124" s="183"/>
      <c r="AVR124" s="183"/>
      <c r="AVS124" s="183"/>
      <c r="AVT124" s="183"/>
      <c r="AVU124" s="183"/>
      <c r="AVV124" s="183"/>
      <c r="AVW124" s="183"/>
      <c r="AVX124" s="183"/>
      <c r="AVY124" s="183"/>
      <c r="AVZ124" s="183"/>
      <c r="AWA124" s="183"/>
      <c r="AWB124" s="183"/>
      <c r="AWC124" s="183"/>
      <c r="AWD124" s="183"/>
      <c r="AWE124" s="183"/>
      <c r="AWF124" s="183"/>
      <c r="AWG124" s="183"/>
      <c r="AWH124" s="183"/>
      <c r="AWI124" s="183"/>
      <c r="AWJ124" s="183"/>
      <c r="AWK124" s="183"/>
      <c r="AWL124" s="183"/>
      <c r="AWM124" s="183"/>
      <c r="AWN124" s="183"/>
      <c r="AWO124" s="183"/>
      <c r="AWP124" s="183"/>
      <c r="AWQ124" s="183"/>
      <c r="AWR124" s="183"/>
      <c r="AWS124" s="183"/>
      <c r="AWT124" s="183"/>
      <c r="AWU124" s="183"/>
      <c r="AWV124" s="183"/>
      <c r="AWW124" s="183"/>
      <c r="AWX124" s="183"/>
      <c r="AWY124" s="183"/>
      <c r="AWZ124" s="183"/>
      <c r="AXA124" s="183"/>
      <c r="AXB124" s="183"/>
      <c r="AXC124" s="183"/>
      <c r="AXD124" s="183"/>
      <c r="AXE124" s="183"/>
      <c r="AXF124" s="183"/>
      <c r="AXG124" s="183"/>
      <c r="AXH124" s="183"/>
      <c r="AXI124" s="183"/>
      <c r="AXJ124" s="183"/>
      <c r="AXK124" s="183"/>
      <c r="AXL124" s="183"/>
      <c r="AXM124" s="183"/>
      <c r="AXN124" s="183"/>
      <c r="AXO124" s="183"/>
      <c r="AXP124" s="183"/>
      <c r="AXQ124" s="183"/>
      <c r="AXR124" s="183"/>
      <c r="AXS124" s="183"/>
      <c r="AXT124" s="183"/>
      <c r="AXU124" s="183"/>
      <c r="AXV124" s="183"/>
      <c r="AXW124" s="183"/>
      <c r="AXX124" s="183"/>
      <c r="AXY124" s="183"/>
      <c r="AXZ124" s="183"/>
      <c r="AYA124" s="183"/>
      <c r="AYB124" s="183"/>
      <c r="AYC124" s="183"/>
      <c r="AYD124" s="183"/>
      <c r="AYE124" s="183"/>
      <c r="AYF124" s="183"/>
      <c r="AYG124" s="183"/>
      <c r="AYH124" s="183"/>
      <c r="AYI124" s="183"/>
      <c r="AYJ124" s="183"/>
      <c r="AYK124" s="183"/>
      <c r="AYL124" s="183"/>
      <c r="AYM124" s="183"/>
      <c r="AYN124" s="183"/>
      <c r="AYO124" s="183"/>
      <c r="AYP124" s="183"/>
      <c r="AYQ124" s="183"/>
      <c r="AYR124" s="183"/>
      <c r="AYS124" s="183"/>
      <c r="AYT124" s="183"/>
      <c r="AYU124" s="183"/>
      <c r="AYV124" s="183"/>
      <c r="AYW124" s="183"/>
      <c r="AYX124" s="183"/>
      <c r="AYY124" s="183"/>
      <c r="AYZ124" s="183"/>
      <c r="AZA124" s="183"/>
      <c r="AZB124" s="183"/>
      <c r="AZC124" s="183"/>
      <c r="AZD124" s="183"/>
      <c r="AZE124" s="183"/>
      <c r="AZF124" s="183"/>
      <c r="AZG124" s="183"/>
      <c r="AZH124" s="183"/>
      <c r="AZI124" s="183"/>
      <c r="AZJ124" s="183"/>
      <c r="AZK124" s="183"/>
      <c r="AZL124" s="183"/>
      <c r="AZM124" s="183"/>
      <c r="AZN124" s="183"/>
      <c r="AZO124" s="183"/>
      <c r="AZP124" s="183"/>
      <c r="AZQ124" s="183"/>
      <c r="AZR124" s="183"/>
      <c r="AZS124" s="183"/>
      <c r="AZT124" s="183"/>
      <c r="AZU124" s="183"/>
      <c r="AZV124" s="183"/>
      <c r="AZW124" s="183"/>
      <c r="AZX124" s="183"/>
      <c r="AZY124" s="183"/>
      <c r="AZZ124" s="183"/>
      <c r="BAA124" s="183"/>
      <c r="BAB124" s="183"/>
      <c r="BAC124" s="183"/>
      <c r="BAD124" s="183"/>
      <c r="BAE124" s="183"/>
      <c r="BAF124" s="183"/>
      <c r="BAG124" s="183"/>
      <c r="BAH124" s="183"/>
      <c r="BAI124" s="183"/>
      <c r="BAJ124" s="183"/>
      <c r="BAK124" s="183"/>
      <c r="BAL124" s="183"/>
      <c r="BAM124" s="183"/>
      <c r="BAN124" s="183"/>
      <c r="BAO124" s="183"/>
      <c r="BAP124" s="183"/>
      <c r="BAQ124" s="183"/>
      <c r="BAR124" s="183"/>
      <c r="BAS124" s="183"/>
      <c r="BAT124" s="183"/>
      <c r="BAU124" s="183"/>
      <c r="BAV124" s="183"/>
      <c r="BAW124" s="183"/>
      <c r="BAX124" s="183"/>
      <c r="BAY124" s="183"/>
      <c r="BAZ124" s="183"/>
      <c r="BBA124" s="183"/>
      <c r="BBB124" s="183"/>
      <c r="BBC124" s="183"/>
      <c r="BBD124" s="183"/>
      <c r="BBE124" s="183"/>
      <c r="BBF124" s="183"/>
      <c r="BBG124" s="183"/>
      <c r="BBH124" s="183"/>
      <c r="BBI124" s="183"/>
      <c r="BBJ124" s="183"/>
      <c r="BBK124" s="183"/>
      <c r="BBL124" s="183"/>
      <c r="BBM124" s="183"/>
      <c r="BBN124" s="183"/>
      <c r="BBO124" s="183"/>
      <c r="BBP124" s="183"/>
      <c r="BBQ124" s="183"/>
      <c r="BBR124" s="183"/>
      <c r="BBS124" s="183"/>
      <c r="BBT124" s="183"/>
      <c r="BBU124" s="183"/>
      <c r="BBV124" s="183"/>
      <c r="BBW124" s="183"/>
      <c r="BBX124" s="183"/>
      <c r="BBY124" s="183"/>
      <c r="BBZ124" s="183"/>
      <c r="BCA124" s="183"/>
      <c r="BCB124" s="183"/>
      <c r="BCC124" s="183"/>
      <c r="BCD124" s="183"/>
      <c r="BCE124" s="183"/>
      <c r="BCF124" s="183"/>
      <c r="BCG124" s="183"/>
      <c r="BCH124" s="183"/>
      <c r="BCI124" s="183"/>
      <c r="BCJ124" s="183"/>
      <c r="BCK124" s="183"/>
      <c r="BCL124" s="183"/>
      <c r="BCM124" s="183"/>
      <c r="BCN124" s="183"/>
      <c r="BCO124" s="183"/>
      <c r="BCP124" s="183"/>
      <c r="BCQ124" s="183"/>
      <c r="BCR124" s="183"/>
      <c r="BCS124" s="183"/>
      <c r="BCT124" s="183"/>
      <c r="BCU124" s="183"/>
      <c r="BCV124" s="183"/>
      <c r="BCW124" s="183"/>
      <c r="BCX124" s="183"/>
      <c r="BCY124" s="183"/>
      <c r="BCZ124" s="183"/>
      <c r="BDA124" s="183"/>
      <c r="BDB124" s="183"/>
      <c r="BDC124" s="183"/>
      <c r="BDD124" s="183"/>
      <c r="BDE124" s="183"/>
      <c r="BDF124" s="183"/>
      <c r="BDG124" s="183"/>
      <c r="BDH124" s="183"/>
      <c r="BDI124" s="183"/>
      <c r="BDJ124" s="183"/>
      <c r="BDK124" s="183"/>
      <c r="BDL124" s="183"/>
      <c r="BDM124" s="183"/>
      <c r="BDN124" s="183"/>
      <c r="BDO124" s="183"/>
      <c r="BDP124" s="183"/>
      <c r="BDQ124" s="183"/>
      <c r="BDR124" s="183"/>
      <c r="BDS124" s="183"/>
      <c r="BDT124" s="183"/>
      <c r="BDU124" s="183"/>
      <c r="BDV124" s="183"/>
      <c r="BDW124" s="183"/>
      <c r="BDX124" s="183"/>
      <c r="BDY124" s="183"/>
      <c r="BDZ124" s="183"/>
      <c r="BEA124" s="183"/>
      <c r="BEB124" s="183"/>
      <c r="BEC124" s="183"/>
      <c r="BED124" s="183"/>
      <c r="BEE124" s="183"/>
      <c r="BEF124" s="183"/>
      <c r="BEG124" s="183"/>
      <c r="BEH124" s="183"/>
      <c r="BEI124" s="183"/>
      <c r="BEJ124" s="183"/>
      <c r="BEK124" s="183"/>
      <c r="BEL124" s="183"/>
      <c r="BEM124" s="183"/>
      <c r="BEN124" s="183"/>
      <c r="BEO124" s="183"/>
      <c r="BEP124" s="183"/>
      <c r="BEQ124" s="183"/>
      <c r="BER124" s="183"/>
      <c r="BES124" s="183"/>
      <c r="BET124" s="183"/>
      <c r="BEU124" s="183"/>
      <c r="BEV124" s="183"/>
      <c r="BEW124" s="183"/>
      <c r="BEX124" s="183"/>
      <c r="BEY124" s="183"/>
      <c r="BEZ124" s="183"/>
      <c r="BFA124" s="183"/>
      <c r="BFB124" s="183"/>
      <c r="BFC124" s="183"/>
      <c r="BFD124" s="183"/>
      <c r="BFE124" s="183"/>
      <c r="BFF124" s="183"/>
      <c r="BFG124" s="183"/>
      <c r="BFH124" s="183"/>
      <c r="BFI124" s="183"/>
      <c r="BFJ124" s="183"/>
      <c r="BFK124" s="183"/>
      <c r="BFL124" s="183"/>
      <c r="BFM124" s="183"/>
      <c r="BFN124" s="183"/>
      <c r="BFO124" s="183"/>
      <c r="BFP124" s="183"/>
      <c r="BFQ124" s="183"/>
      <c r="BFR124" s="183"/>
      <c r="BFS124" s="183"/>
      <c r="BFT124" s="183"/>
      <c r="BFU124" s="183"/>
      <c r="BFV124" s="183"/>
      <c r="BFW124" s="183"/>
      <c r="BFX124" s="183"/>
      <c r="BFY124" s="183"/>
      <c r="BFZ124" s="183"/>
      <c r="BGA124" s="183"/>
      <c r="BGB124" s="183"/>
      <c r="BGC124" s="183"/>
      <c r="BGD124" s="183"/>
      <c r="BGE124" s="183"/>
      <c r="BGF124" s="183"/>
      <c r="BGG124" s="183"/>
      <c r="BGH124" s="183"/>
      <c r="BGI124" s="183"/>
      <c r="BGJ124" s="183"/>
      <c r="BGK124" s="183"/>
      <c r="BGL124" s="183"/>
      <c r="BGM124" s="183"/>
      <c r="BGN124" s="183"/>
      <c r="BGO124" s="183"/>
      <c r="BGP124" s="183"/>
      <c r="BGQ124" s="183"/>
      <c r="BGR124" s="183"/>
      <c r="BGS124" s="183"/>
      <c r="BGT124" s="183"/>
      <c r="BGU124" s="183"/>
      <c r="BGV124" s="183"/>
      <c r="BGW124" s="183"/>
      <c r="BGX124" s="183"/>
      <c r="BGY124" s="183"/>
      <c r="BGZ124" s="183"/>
      <c r="BHA124" s="183"/>
      <c r="BHB124" s="183"/>
      <c r="BHC124" s="183"/>
      <c r="BHD124" s="183"/>
      <c r="BHE124" s="183"/>
      <c r="BHF124" s="183"/>
      <c r="BHG124" s="183"/>
      <c r="BHH124" s="183"/>
      <c r="BHI124" s="183"/>
      <c r="BHJ124" s="183"/>
      <c r="BHK124" s="183"/>
      <c r="BHL124" s="183"/>
      <c r="BHM124" s="183"/>
      <c r="BHN124" s="183"/>
      <c r="BHO124" s="183"/>
      <c r="BHP124" s="183"/>
      <c r="BHQ124" s="183"/>
      <c r="BHR124" s="183"/>
      <c r="BHS124" s="183"/>
      <c r="BHT124" s="183"/>
      <c r="BHU124" s="183"/>
      <c r="BHV124" s="183"/>
      <c r="BHW124" s="183"/>
      <c r="BHX124" s="183"/>
      <c r="BHY124" s="183"/>
      <c r="BHZ124" s="183"/>
      <c r="BIA124" s="183"/>
      <c r="BIB124" s="183"/>
      <c r="BIC124" s="183"/>
      <c r="BID124" s="183"/>
      <c r="BIE124" s="183"/>
      <c r="BIF124" s="183"/>
      <c r="BIG124" s="183"/>
      <c r="BIH124" s="183"/>
      <c r="BII124" s="183"/>
      <c r="BIJ124" s="183"/>
      <c r="BIK124" s="183"/>
      <c r="BIL124" s="183"/>
      <c r="BIM124" s="183"/>
      <c r="BIN124" s="183"/>
      <c r="BIO124" s="183"/>
      <c r="BIP124" s="183"/>
      <c r="BIQ124" s="183"/>
      <c r="BIR124" s="183"/>
      <c r="BIS124" s="183"/>
      <c r="BIT124" s="183"/>
      <c r="BIU124" s="183"/>
      <c r="BIV124" s="183"/>
      <c r="BIW124" s="183"/>
      <c r="BIX124" s="183"/>
      <c r="BIY124" s="183"/>
      <c r="BIZ124" s="183"/>
      <c r="BJA124" s="183"/>
      <c r="BJB124" s="183"/>
      <c r="BJC124" s="183"/>
      <c r="BJD124" s="183"/>
      <c r="BJE124" s="183"/>
      <c r="BJF124" s="183"/>
      <c r="BJG124" s="183"/>
      <c r="BJH124" s="183"/>
      <c r="BJI124" s="183"/>
      <c r="BJJ124" s="183"/>
      <c r="BJK124" s="183"/>
      <c r="BJL124" s="183"/>
      <c r="BJM124" s="183"/>
      <c r="BJN124" s="183"/>
      <c r="BJO124" s="183"/>
      <c r="BJP124" s="183"/>
      <c r="BJQ124" s="183"/>
      <c r="BJR124" s="183"/>
      <c r="BJS124" s="183"/>
      <c r="BJT124" s="183"/>
      <c r="BJU124" s="183"/>
      <c r="BJV124" s="183"/>
      <c r="BJW124" s="183"/>
      <c r="BJX124" s="183"/>
      <c r="BJY124" s="183"/>
      <c r="BJZ124" s="183"/>
      <c r="BKA124" s="183"/>
      <c r="BKB124" s="183"/>
      <c r="BKC124" s="183"/>
      <c r="BKD124" s="183"/>
      <c r="BKE124" s="183"/>
      <c r="BKF124" s="183"/>
      <c r="BKG124" s="183"/>
      <c r="BKH124" s="183"/>
      <c r="BKI124" s="183"/>
      <c r="BKJ124" s="183"/>
      <c r="BKK124" s="183"/>
      <c r="BKL124" s="183"/>
      <c r="BKM124" s="183"/>
      <c r="BKN124" s="183"/>
      <c r="BKO124" s="183"/>
      <c r="BKP124" s="183"/>
      <c r="BKQ124" s="183"/>
      <c r="BKR124" s="183"/>
      <c r="BKS124" s="183"/>
      <c r="BKT124" s="183"/>
      <c r="BKU124" s="183"/>
      <c r="BKV124" s="183"/>
      <c r="BKW124" s="183"/>
      <c r="BKX124" s="183"/>
      <c r="BKY124" s="183"/>
      <c r="BKZ124" s="183"/>
      <c r="BLA124" s="183"/>
      <c r="BLB124" s="183"/>
      <c r="BLC124" s="183"/>
      <c r="BLD124" s="183"/>
      <c r="BLE124" s="183"/>
      <c r="BLF124" s="183"/>
      <c r="BLG124" s="183"/>
      <c r="BLH124" s="183"/>
      <c r="BLI124" s="183"/>
      <c r="BLJ124" s="183"/>
      <c r="BLK124" s="183"/>
      <c r="BLL124" s="183"/>
      <c r="BLM124" s="183"/>
      <c r="BLN124" s="183"/>
      <c r="BLO124" s="183"/>
      <c r="BLP124" s="183"/>
      <c r="BLQ124" s="183"/>
      <c r="BLR124" s="183"/>
      <c r="BLS124" s="183"/>
      <c r="BLT124" s="183"/>
      <c r="BLU124" s="183"/>
      <c r="BLV124" s="183"/>
      <c r="BLW124" s="183"/>
      <c r="BLX124" s="183"/>
      <c r="BLY124" s="183"/>
      <c r="BLZ124" s="183"/>
      <c r="BMA124" s="183"/>
      <c r="BMB124" s="183"/>
      <c r="BMC124" s="183"/>
      <c r="BMD124" s="183"/>
      <c r="BME124" s="183"/>
      <c r="BMF124" s="183"/>
      <c r="BMG124" s="183"/>
      <c r="BMH124" s="183"/>
      <c r="BMI124" s="183"/>
      <c r="BMJ124" s="183"/>
      <c r="BMK124" s="183"/>
      <c r="BML124" s="183"/>
      <c r="BMM124" s="183"/>
      <c r="BMN124" s="183"/>
      <c r="BMO124" s="183"/>
      <c r="BMP124" s="183"/>
      <c r="BMQ124" s="183"/>
      <c r="BMR124" s="183"/>
      <c r="BMS124" s="183"/>
      <c r="BMT124" s="183"/>
      <c r="BMU124" s="183"/>
      <c r="BMV124" s="183"/>
      <c r="BMW124" s="183"/>
      <c r="BMX124" s="183"/>
      <c r="BMY124" s="183"/>
      <c r="BMZ124" s="183"/>
      <c r="BNA124" s="183"/>
      <c r="BNB124" s="183"/>
      <c r="BNC124" s="183"/>
      <c r="BND124" s="183"/>
      <c r="BNE124" s="183"/>
      <c r="BNF124" s="183"/>
      <c r="BNG124" s="183"/>
      <c r="BNH124" s="183"/>
      <c r="BNI124" s="183"/>
      <c r="BNJ124" s="183"/>
      <c r="BNK124" s="183"/>
      <c r="BNL124" s="183"/>
      <c r="BNM124" s="183"/>
      <c r="BNN124" s="183"/>
      <c r="BNO124" s="183"/>
      <c r="BNP124" s="183"/>
      <c r="BNQ124" s="183"/>
      <c r="BNR124" s="183"/>
      <c r="BNS124" s="183"/>
      <c r="BNT124" s="183"/>
      <c r="BNU124" s="183"/>
      <c r="BNV124" s="183"/>
      <c r="BNW124" s="183"/>
      <c r="BNX124" s="183"/>
      <c r="BNY124" s="183"/>
      <c r="BNZ124" s="183"/>
      <c r="BOA124" s="183"/>
      <c r="BOB124" s="183"/>
      <c r="BOC124" s="183"/>
      <c r="BOD124" s="183"/>
      <c r="BOE124" s="183"/>
      <c r="BOF124" s="183"/>
      <c r="BOG124" s="183"/>
      <c r="BOH124" s="183"/>
      <c r="BOI124" s="183"/>
      <c r="BOJ124" s="183"/>
      <c r="BOK124" s="183"/>
      <c r="BOL124" s="183"/>
      <c r="BOM124" s="183"/>
      <c r="BON124" s="183"/>
      <c r="BOO124" s="183"/>
      <c r="BOP124" s="183"/>
      <c r="BOQ124" s="183"/>
      <c r="BOR124" s="183"/>
      <c r="BOS124" s="183"/>
      <c r="BOT124" s="183"/>
      <c r="BOU124" s="183"/>
      <c r="BOV124" s="183"/>
      <c r="BOW124" s="183"/>
      <c r="BOX124" s="183"/>
      <c r="BOY124" s="183"/>
      <c r="BOZ124" s="183"/>
      <c r="BPA124" s="183"/>
      <c r="BPB124" s="183"/>
      <c r="BPC124" s="183"/>
      <c r="BPD124" s="183"/>
      <c r="BPE124" s="183"/>
      <c r="BPF124" s="183"/>
      <c r="BPG124" s="183"/>
      <c r="BPH124" s="183"/>
      <c r="BPI124" s="183"/>
      <c r="BPJ124" s="183"/>
      <c r="BPK124" s="183"/>
      <c r="BPL124" s="183"/>
      <c r="BPM124" s="183"/>
      <c r="BPN124" s="183"/>
      <c r="BPO124" s="183"/>
      <c r="BPP124" s="183"/>
      <c r="BPQ124" s="183"/>
      <c r="BPR124" s="183"/>
      <c r="BPS124" s="183"/>
      <c r="BPT124" s="183"/>
      <c r="BPU124" s="183"/>
      <c r="BPV124" s="183"/>
      <c r="BPW124" s="183"/>
      <c r="BPX124" s="183"/>
      <c r="BPY124" s="183"/>
      <c r="BPZ124" s="183"/>
      <c r="BQA124" s="183"/>
      <c r="BQB124" s="183"/>
      <c r="BQC124" s="183"/>
      <c r="BQD124" s="183"/>
      <c r="BQE124" s="183"/>
      <c r="BQF124" s="183"/>
      <c r="BQG124" s="183"/>
      <c r="BQH124" s="183"/>
      <c r="BQI124" s="183"/>
      <c r="BQJ124" s="183"/>
      <c r="BQK124" s="183"/>
      <c r="BQL124" s="183"/>
      <c r="BQM124" s="183"/>
      <c r="BQN124" s="183"/>
      <c r="BQO124" s="183"/>
      <c r="BQP124" s="183"/>
      <c r="BQQ124" s="183"/>
      <c r="BQR124" s="183"/>
      <c r="BQS124" s="183"/>
      <c r="BQT124" s="183"/>
      <c r="BQU124" s="183"/>
      <c r="BQV124" s="183"/>
      <c r="BQW124" s="183"/>
      <c r="BQX124" s="183"/>
      <c r="BQY124" s="183"/>
      <c r="BQZ124" s="183"/>
      <c r="BRA124" s="183"/>
      <c r="BRB124" s="183"/>
      <c r="BRC124" s="183"/>
      <c r="BRD124" s="183"/>
      <c r="BRE124" s="183"/>
      <c r="BRF124" s="183"/>
      <c r="BRG124" s="183"/>
      <c r="BRH124" s="183"/>
      <c r="BRI124" s="183"/>
      <c r="BRJ124" s="183"/>
      <c r="BRK124" s="183"/>
      <c r="BRL124" s="183"/>
      <c r="BRM124" s="183"/>
      <c r="BRN124" s="183"/>
      <c r="BRO124" s="183"/>
      <c r="BRP124" s="183"/>
      <c r="BRQ124" s="183"/>
      <c r="BRR124" s="183"/>
      <c r="BRS124" s="183"/>
      <c r="BRT124" s="183"/>
      <c r="BRU124" s="183"/>
      <c r="BRV124" s="183"/>
      <c r="BRW124" s="183"/>
      <c r="BRX124" s="183"/>
      <c r="BRY124" s="183"/>
      <c r="BRZ124" s="183"/>
      <c r="BSA124" s="183"/>
      <c r="BSB124" s="183"/>
      <c r="BSC124" s="183"/>
      <c r="BSD124" s="183"/>
      <c r="BSE124" s="183"/>
      <c r="BSF124" s="183"/>
      <c r="BSG124" s="183"/>
      <c r="BSH124" s="183"/>
      <c r="BSI124" s="183"/>
      <c r="BSJ124" s="183"/>
      <c r="BSK124" s="183"/>
      <c r="BSL124" s="183"/>
      <c r="BSM124" s="183"/>
      <c r="BSN124" s="183"/>
      <c r="BSO124" s="183"/>
      <c r="BSP124" s="183"/>
      <c r="BSQ124" s="183"/>
      <c r="BSR124" s="183"/>
      <c r="BSS124" s="183"/>
      <c r="BST124" s="183"/>
      <c r="BSU124" s="183"/>
      <c r="BSV124" s="183"/>
      <c r="BSW124" s="183"/>
      <c r="BSX124" s="183"/>
      <c r="BSY124" s="183"/>
      <c r="BSZ124" s="183"/>
      <c r="BTA124" s="183"/>
      <c r="BTB124" s="183"/>
      <c r="BTC124" s="183"/>
      <c r="BTD124" s="183"/>
      <c r="BTE124" s="183"/>
      <c r="BTF124" s="183"/>
      <c r="BTG124" s="183"/>
      <c r="BTH124" s="183"/>
      <c r="BTI124" s="183"/>
      <c r="BTJ124" s="183"/>
      <c r="BTK124" s="183"/>
      <c r="BTL124" s="183"/>
      <c r="BTM124" s="183"/>
      <c r="BTN124" s="183"/>
      <c r="BTO124" s="183"/>
      <c r="BTP124" s="183"/>
      <c r="BTQ124" s="183"/>
      <c r="BTR124" s="183"/>
      <c r="BTS124" s="183"/>
      <c r="BTT124" s="183"/>
      <c r="BTU124" s="183"/>
      <c r="BTV124" s="183"/>
      <c r="BTW124" s="183"/>
      <c r="BTX124" s="183"/>
      <c r="BTY124" s="183"/>
      <c r="BTZ124" s="183"/>
      <c r="BUA124" s="183"/>
      <c r="BUB124" s="183"/>
      <c r="BUC124" s="183"/>
      <c r="BUD124" s="183"/>
      <c r="BUE124" s="183"/>
      <c r="BUF124" s="183"/>
      <c r="BUG124" s="183"/>
      <c r="BUH124" s="183"/>
      <c r="BUI124" s="183"/>
      <c r="BUJ124" s="183"/>
      <c r="BUK124" s="183"/>
      <c r="BUL124" s="183"/>
      <c r="BUM124" s="183"/>
      <c r="BUN124" s="183"/>
      <c r="BUO124" s="183"/>
      <c r="BUP124" s="183"/>
      <c r="BUQ124" s="183"/>
      <c r="BUR124" s="183"/>
      <c r="BUS124" s="183"/>
      <c r="BUT124" s="183"/>
      <c r="BUU124" s="183"/>
      <c r="BUV124" s="183"/>
      <c r="BUW124" s="183"/>
      <c r="BUX124" s="183"/>
      <c r="BUY124" s="183"/>
      <c r="BUZ124" s="183"/>
      <c r="BVA124" s="183"/>
      <c r="BVB124" s="183"/>
      <c r="BVC124" s="183"/>
      <c r="BVD124" s="183"/>
      <c r="BVE124" s="183"/>
      <c r="BVF124" s="183"/>
      <c r="BVG124" s="183"/>
      <c r="BVH124" s="183"/>
      <c r="BVI124" s="183"/>
      <c r="BVJ124" s="183"/>
      <c r="BVK124" s="183"/>
      <c r="BVL124" s="183"/>
      <c r="BVM124" s="183"/>
      <c r="BVN124" s="183"/>
      <c r="BVO124" s="183"/>
      <c r="BVP124" s="183"/>
      <c r="BVQ124" s="183"/>
      <c r="BVR124" s="183"/>
      <c r="BVS124" s="183"/>
      <c r="BVT124" s="183"/>
      <c r="BVU124" s="183"/>
      <c r="BVV124" s="183"/>
      <c r="BVW124" s="183"/>
      <c r="BVX124" s="183"/>
      <c r="BVY124" s="183"/>
      <c r="BVZ124" s="183"/>
      <c r="BWA124" s="183"/>
      <c r="BWB124" s="183"/>
      <c r="BWC124" s="183"/>
      <c r="BWD124" s="183"/>
      <c r="BWE124" s="183"/>
      <c r="BWF124" s="183"/>
      <c r="BWG124" s="183"/>
      <c r="BWH124" s="183"/>
      <c r="BWI124" s="183"/>
      <c r="BWJ124" s="183"/>
      <c r="BWK124" s="183"/>
      <c r="BWL124" s="183"/>
      <c r="BWM124" s="183"/>
      <c r="BWN124" s="183"/>
      <c r="BWO124" s="183"/>
      <c r="BWP124" s="183"/>
      <c r="BWQ124" s="183"/>
      <c r="BWR124" s="183"/>
      <c r="BWS124" s="183"/>
      <c r="BWT124" s="183"/>
      <c r="BWU124" s="183"/>
      <c r="BWV124" s="183"/>
      <c r="BWW124" s="183"/>
      <c r="BWX124" s="183"/>
      <c r="BWY124" s="183"/>
      <c r="BWZ124" s="183"/>
      <c r="BXA124" s="183"/>
      <c r="BXB124" s="183"/>
      <c r="BXC124" s="183"/>
      <c r="BXD124" s="183"/>
      <c r="BXE124" s="183"/>
      <c r="BXF124" s="183"/>
      <c r="BXG124" s="183"/>
      <c r="BXH124" s="183"/>
      <c r="BXI124" s="183"/>
      <c r="BXJ124" s="183"/>
      <c r="BXK124" s="183"/>
      <c r="BXL124" s="183"/>
      <c r="BXM124" s="183"/>
      <c r="BXN124" s="183"/>
      <c r="BXO124" s="183"/>
      <c r="BXP124" s="183"/>
      <c r="BXQ124" s="183"/>
      <c r="BXR124" s="183"/>
      <c r="BXS124" s="183"/>
      <c r="BXT124" s="183"/>
      <c r="BXU124" s="183"/>
      <c r="BXV124" s="183"/>
      <c r="BXW124" s="183"/>
      <c r="BXX124" s="183"/>
      <c r="BXY124" s="183"/>
      <c r="BXZ124" s="183"/>
      <c r="BYA124" s="183"/>
      <c r="BYB124" s="183"/>
      <c r="BYC124" s="183"/>
      <c r="BYD124" s="183"/>
      <c r="BYE124" s="183"/>
      <c r="BYF124" s="183"/>
      <c r="BYG124" s="183"/>
      <c r="BYH124" s="183"/>
      <c r="BYI124" s="183"/>
      <c r="BYJ124" s="183"/>
      <c r="BYK124" s="183"/>
      <c r="BYL124" s="183"/>
      <c r="BYM124" s="183"/>
      <c r="BYN124" s="183"/>
      <c r="BYO124" s="183"/>
      <c r="BYP124" s="183"/>
      <c r="BYQ124" s="183"/>
      <c r="BYR124" s="183"/>
      <c r="BYS124" s="183"/>
      <c r="BYT124" s="183"/>
      <c r="BYU124" s="183"/>
      <c r="BYV124" s="183"/>
      <c r="BYW124" s="183"/>
      <c r="BYX124" s="183"/>
      <c r="BYY124" s="183"/>
      <c r="BYZ124" s="183"/>
      <c r="BZA124" s="183"/>
      <c r="BZB124" s="183"/>
      <c r="BZC124" s="183"/>
      <c r="BZD124" s="183"/>
      <c r="BZE124" s="183"/>
      <c r="BZF124" s="183"/>
      <c r="BZG124" s="183"/>
      <c r="BZH124" s="183"/>
      <c r="BZI124" s="183"/>
      <c r="BZJ124" s="183"/>
      <c r="BZK124" s="183"/>
      <c r="BZL124" s="183"/>
      <c r="BZM124" s="183"/>
      <c r="BZN124" s="183"/>
      <c r="BZO124" s="183"/>
      <c r="BZP124" s="183"/>
      <c r="BZQ124" s="183"/>
      <c r="BZR124" s="183"/>
      <c r="BZS124" s="183"/>
      <c r="BZT124" s="183"/>
      <c r="BZU124" s="183"/>
      <c r="BZV124" s="183"/>
      <c r="BZW124" s="183"/>
      <c r="BZX124" s="183"/>
      <c r="BZY124" s="183"/>
      <c r="BZZ124" s="183"/>
      <c r="CAA124" s="183"/>
      <c r="CAB124" s="183"/>
      <c r="CAC124" s="183"/>
      <c r="CAD124" s="183"/>
      <c r="CAE124" s="183"/>
      <c r="CAF124" s="183"/>
      <c r="CAG124" s="183"/>
      <c r="CAH124" s="183"/>
      <c r="CAI124" s="183"/>
      <c r="CAJ124" s="183"/>
      <c r="CAK124" s="183"/>
      <c r="CAL124" s="183"/>
      <c r="CAM124" s="183"/>
      <c r="CAN124" s="183"/>
      <c r="CAO124" s="183"/>
      <c r="CAP124" s="183"/>
      <c r="CAQ124" s="183"/>
      <c r="CAR124" s="183"/>
      <c r="CAS124" s="183"/>
      <c r="CAT124" s="183"/>
      <c r="CAU124" s="183"/>
      <c r="CAV124" s="183"/>
      <c r="CAW124" s="183"/>
      <c r="CAX124" s="183"/>
      <c r="CAY124" s="183"/>
      <c r="CAZ124" s="183"/>
      <c r="CBA124" s="183"/>
      <c r="CBB124" s="183"/>
      <c r="CBC124" s="183"/>
      <c r="CBD124" s="183"/>
      <c r="CBE124" s="183"/>
      <c r="CBF124" s="183"/>
      <c r="CBG124" s="183"/>
      <c r="CBH124" s="183"/>
      <c r="CBI124" s="183"/>
      <c r="CBJ124" s="183"/>
      <c r="CBK124" s="183"/>
      <c r="CBL124" s="183"/>
      <c r="CBM124" s="183"/>
      <c r="CBN124" s="183"/>
      <c r="CBO124" s="183"/>
      <c r="CBP124" s="183"/>
      <c r="CBQ124" s="183"/>
      <c r="CBR124" s="183"/>
      <c r="CBS124" s="183"/>
      <c r="CBT124" s="183"/>
      <c r="CBU124" s="183"/>
      <c r="CBV124" s="183"/>
      <c r="CBW124" s="183"/>
      <c r="CBX124" s="183"/>
      <c r="CBY124" s="183"/>
      <c r="CBZ124" s="183"/>
      <c r="CCA124" s="183"/>
      <c r="CCB124" s="183"/>
      <c r="CCC124" s="183"/>
      <c r="CCD124" s="183"/>
      <c r="CCE124" s="183"/>
      <c r="CCF124" s="183"/>
      <c r="CCG124" s="183"/>
      <c r="CCH124" s="183"/>
      <c r="CCI124" s="183"/>
      <c r="CCJ124" s="183"/>
      <c r="CCK124" s="183"/>
      <c r="CCL124" s="183"/>
      <c r="CCM124" s="183"/>
      <c r="CCN124" s="183"/>
      <c r="CCO124" s="183"/>
      <c r="CCP124" s="183"/>
      <c r="CCQ124" s="183"/>
      <c r="CCR124" s="183"/>
      <c r="CCS124" s="183"/>
      <c r="CCT124" s="183"/>
      <c r="CCU124" s="183"/>
      <c r="CCV124" s="183"/>
      <c r="CCW124" s="183"/>
      <c r="CCX124" s="183"/>
      <c r="CCY124" s="183"/>
      <c r="CCZ124" s="183"/>
      <c r="CDA124" s="183"/>
      <c r="CDB124" s="183"/>
      <c r="CDC124" s="183"/>
      <c r="CDD124" s="183"/>
      <c r="CDE124" s="183"/>
      <c r="CDF124" s="183"/>
      <c r="CDG124" s="183"/>
      <c r="CDH124" s="183"/>
      <c r="CDI124" s="183"/>
      <c r="CDJ124" s="183"/>
      <c r="CDK124" s="183"/>
      <c r="CDL124" s="183"/>
      <c r="CDM124" s="183"/>
      <c r="CDN124" s="183"/>
      <c r="CDO124" s="183"/>
      <c r="CDP124" s="183"/>
      <c r="CDQ124" s="183"/>
      <c r="CDR124" s="183"/>
      <c r="CDS124" s="183"/>
      <c r="CDT124" s="183"/>
      <c r="CDU124" s="183"/>
      <c r="CDV124" s="183"/>
      <c r="CDW124" s="183"/>
      <c r="CDX124" s="183"/>
      <c r="CDY124" s="183"/>
      <c r="CDZ124" s="183"/>
      <c r="CEA124" s="183"/>
      <c r="CEB124" s="183"/>
      <c r="CEC124" s="183"/>
      <c r="CED124" s="183"/>
      <c r="CEE124" s="183"/>
      <c r="CEF124" s="183"/>
      <c r="CEG124" s="183"/>
      <c r="CEH124" s="183"/>
      <c r="CEI124" s="183"/>
      <c r="CEJ124" s="183"/>
      <c r="CEK124" s="183"/>
      <c r="CEL124" s="183"/>
      <c r="CEM124" s="183"/>
      <c r="CEN124" s="183"/>
      <c r="CEO124" s="183"/>
      <c r="CEP124" s="183"/>
      <c r="CEQ124" s="183"/>
      <c r="CER124" s="183"/>
      <c r="CES124" s="183"/>
      <c r="CET124" s="183"/>
      <c r="CEU124" s="183"/>
      <c r="CEV124" s="183"/>
      <c r="CEW124" s="183"/>
      <c r="CEX124" s="183"/>
      <c r="CEY124" s="183"/>
      <c r="CEZ124" s="183"/>
      <c r="CFA124" s="183"/>
      <c r="CFB124" s="183"/>
      <c r="CFC124" s="183"/>
      <c r="CFD124" s="183"/>
      <c r="CFE124" s="183"/>
      <c r="CFF124" s="183"/>
      <c r="CFG124" s="183"/>
      <c r="CFH124" s="183"/>
      <c r="CFI124" s="183"/>
      <c r="CFJ124" s="183"/>
      <c r="CFK124" s="183"/>
      <c r="CFL124" s="183"/>
      <c r="CFM124" s="183"/>
      <c r="CFN124" s="183"/>
      <c r="CFO124" s="183"/>
      <c r="CFP124" s="183"/>
      <c r="CFQ124" s="183"/>
      <c r="CFR124" s="183"/>
      <c r="CFS124" s="183"/>
      <c r="CFT124" s="183"/>
      <c r="CFU124" s="183"/>
      <c r="CFV124" s="183"/>
      <c r="CFW124" s="183"/>
      <c r="CFX124" s="183"/>
      <c r="CFY124" s="183"/>
      <c r="CFZ124" s="183"/>
      <c r="CGA124" s="183"/>
      <c r="CGB124" s="183"/>
      <c r="CGC124" s="183"/>
      <c r="CGD124" s="183"/>
      <c r="CGE124" s="183"/>
      <c r="CGF124" s="183"/>
      <c r="CGG124" s="183"/>
      <c r="CGH124" s="183"/>
      <c r="CGI124" s="183"/>
      <c r="CGJ124" s="183"/>
      <c r="CGK124" s="183"/>
      <c r="CGL124" s="183"/>
      <c r="CGM124" s="183"/>
      <c r="CGN124" s="183"/>
      <c r="CGO124" s="183"/>
      <c r="CGP124" s="183"/>
      <c r="CGQ124" s="183"/>
      <c r="CGR124" s="183"/>
      <c r="CGS124" s="183"/>
      <c r="CGT124" s="183"/>
      <c r="CGU124" s="183"/>
      <c r="CGV124" s="183"/>
      <c r="CGW124" s="183"/>
      <c r="CGX124" s="183"/>
      <c r="CGY124" s="183"/>
      <c r="CGZ124" s="183"/>
      <c r="CHA124" s="183"/>
      <c r="CHB124" s="183"/>
      <c r="CHC124" s="183"/>
      <c r="CHD124" s="183"/>
      <c r="CHE124" s="183"/>
      <c r="CHF124" s="183"/>
      <c r="CHG124" s="183"/>
      <c r="CHH124" s="183"/>
      <c r="CHI124" s="183"/>
      <c r="CHJ124" s="183"/>
      <c r="CHK124" s="183"/>
      <c r="CHL124" s="183"/>
      <c r="CHM124" s="183"/>
      <c r="CHN124" s="183"/>
      <c r="CHO124" s="183"/>
      <c r="CHP124" s="183"/>
      <c r="CHQ124" s="183"/>
      <c r="CHR124" s="183"/>
      <c r="CHS124" s="183"/>
      <c r="CHT124" s="183"/>
      <c r="CHU124" s="183"/>
      <c r="CHV124" s="183"/>
      <c r="CHW124" s="183"/>
      <c r="CHX124" s="183"/>
      <c r="CHY124" s="183"/>
      <c r="CHZ124" s="183"/>
      <c r="CIA124" s="183"/>
      <c r="CIB124" s="183"/>
      <c r="CIC124" s="183"/>
      <c r="CID124" s="183"/>
      <c r="CIE124" s="183"/>
      <c r="CIF124" s="183"/>
      <c r="CIG124" s="183"/>
      <c r="CIH124" s="183"/>
      <c r="CII124" s="183"/>
      <c r="CIJ124" s="183"/>
      <c r="CIK124" s="183"/>
      <c r="CIL124" s="183"/>
      <c r="CIM124" s="183"/>
      <c r="CIN124" s="183"/>
      <c r="CIO124" s="183"/>
      <c r="CIP124" s="183"/>
      <c r="CIQ124" s="183"/>
      <c r="CIR124" s="183"/>
      <c r="CIS124" s="183"/>
      <c r="CIT124" s="183"/>
      <c r="CIU124" s="183"/>
      <c r="CIV124" s="183"/>
      <c r="CIW124" s="183"/>
      <c r="CIX124" s="183"/>
      <c r="CIY124" s="183"/>
      <c r="CIZ124" s="183"/>
      <c r="CJA124" s="183"/>
      <c r="CJB124" s="183"/>
      <c r="CJC124" s="183"/>
      <c r="CJD124" s="183"/>
      <c r="CJE124" s="183"/>
      <c r="CJF124" s="183"/>
      <c r="CJG124" s="183"/>
      <c r="CJH124" s="183"/>
      <c r="CJI124" s="183"/>
      <c r="CJJ124" s="183"/>
      <c r="CJK124" s="183"/>
      <c r="CJL124" s="183"/>
      <c r="CJM124" s="183"/>
      <c r="CJN124" s="183"/>
      <c r="CJO124" s="183"/>
      <c r="CJP124" s="183"/>
      <c r="CJQ124" s="183"/>
      <c r="CJR124" s="183"/>
      <c r="CJS124" s="183"/>
      <c r="CJT124" s="183"/>
      <c r="CJU124" s="183"/>
      <c r="CJV124" s="183"/>
      <c r="CJW124" s="183"/>
      <c r="CJX124" s="183"/>
      <c r="CJY124" s="183"/>
      <c r="CJZ124" s="183"/>
      <c r="CKA124" s="183"/>
      <c r="CKB124" s="183"/>
      <c r="CKC124" s="183"/>
      <c r="CKD124" s="183"/>
      <c r="CKE124" s="183"/>
      <c r="CKF124" s="183"/>
      <c r="CKG124" s="183"/>
      <c r="CKH124" s="183"/>
      <c r="CKI124" s="183"/>
      <c r="CKJ124" s="183"/>
      <c r="CKK124" s="183"/>
      <c r="CKL124" s="183"/>
      <c r="CKM124" s="183"/>
      <c r="CKN124" s="183"/>
      <c r="CKO124" s="183"/>
      <c r="CKP124" s="183"/>
      <c r="CKQ124" s="183"/>
      <c r="CKR124" s="183"/>
      <c r="CKS124" s="183"/>
      <c r="CKT124" s="183"/>
      <c r="CKU124" s="183"/>
      <c r="CKV124" s="183"/>
      <c r="CKW124" s="183"/>
      <c r="CKX124" s="183"/>
      <c r="CKY124" s="183"/>
      <c r="CKZ124" s="183"/>
      <c r="CLA124" s="183"/>
      <c r="CLB124" s="183"/>
      <c r="CLC124" s="183"/>
      <c r="CLD124" s="183"/>
      <c r="CLE124" s="183"/>
      <c r="CLF124" s="183"/>
      <c r="CLG124" s="183"/>
      <c r="CLH124" s="183"/>
      <c r="CLI124" s="183"/>
      <c r="CLJ124" s="183"/>
      <c r="CLK124" s="183"/>
      <c r="CLL124" s="183"/>
      <c r="CLM124" s="183"/>
      <c r="CLN124" s="183"/>
      <c r="CLO124" s="183"/>
      <c r="CLP124" s="183"/>
      <c r="CLQ124" s="183"/>
      <c r="CLR124" s="183"/>
      <c r="CLS124" s="183"/>
      <c r="CLT124" s="183"/>
      <c r="CLU124" s="183"/>
      <c r="CLV124" s="183"/>
      <c r="CLW124" s="183"/>
      <c r="CLX124" s="183"/>
      <c r="CLY124" s="183"/>
      <c r="CLZ124" s="183"/>
      <c r="CMA124" s="183"/>
      <c r="CMB124" s="183"/>
      <c r="CMC124" s="183"/>
      <c r="CMD124" s="183"/>
      <c r="CME124" s="183"/>
      <c r="CMF124" s="183"/>
      <c r="CMG124" s="183"/>
      <c r="CMH124" s="183"/>
      <c r="CMI124" s="183"/>
      <c r="CMJ124" s="183"/>
      <c r="CMK124" s="183"/>
      <c r="CML124" s="183"/>
      <c r="CMM124" s="183"/>
      <c r="CMN124" s="183"/>
      <c r="CMO124" s="183"/>
      <c r="CMP124" s="183"/>
      <c r="CMQ124" s="183"/>
      <c r="CMR124" s="183"/>
      <c r="CMS124" s="183"/>
      <c r="CMT124" s="183"/>
      <c r="CMU124" s="183"/>
      <c r="CMV124" s="183"/>
      <c r="CMW124" s="183"/>
      <c r="CMX124" s="183"/>
      <c r="CMY124" s="183"/>
      <c r="CMZ124" s="183"/>
      <c r="CNA124" s="183"/>
      <c r="CNB124" s="183"/>
      <c r="CNC124" s="183"/>
      <c r="CND124" s="183"/>
      <c r="CNE124" s="183"/>
      <c r="CNF124" s="183"/>
      <c r="CNG124" s="183"/>
      <c r="CNH124" s="183"/>
      <c r="CNI124" s="183"/>
      <c r="CNJ124" s="183"/>
      <c r="CNK124" s="183"/>
      <c r="CNL124" s="183"/>
      <c r="CNM124" s="183"/>
      <c r="CNN124" s="183"/>
      <c r="CNO124" s="183"/>
      <c r="CNP124" s="183"/>
      <c r="CNQ124" s="183"/>
      <c r="CNR124" s="183"/>
      <c r="CNS124" s="183"/>
      <c r="CNT124" s="183"/>
      <c r="CNU124" s="183"/>
      <c r="CNV124" s="183"/>
      <c r="CNW124" s="183"/>
      <c r="CNX124" s="183"/>
      <c r="CNY124" s="183"/>
      <c r="CNZ124" s="183"/>
      <c r="COA124" s="183"/>
      <c r="COB124" s="183"/>
      <c r="COC124" s="183"/>
      <c r="COD124" s="183"/>
      <c r="COE124" s="183"/>
      <c r="COF124" s="183"/>
      <c r="COG124" s="183"/>
      <c r="COH124" s="183"/>
      <c r="COI124" s="183"/>
      <c r="COJ124" s="183"/>
      <c r="COK124" s="183"/>
      <c r="COL124" s="183"/>
      <c r="COM124" s="183"/>
      <c r="CON124" s="183"/>
      <c r="COO124" s="183"/>
      <c r="COP124" s="183"/>
      <c r="COQ124" s="183"/>
      <c r="COR124" s="183"/>
      <c r="COS124" s="183"/>
      <c r="COT124" s="183"/>
      <c r="COU124" s="183"/>
      <c r="COV124" s="183"/>
      <c r="COW124" s="183"/>
      <c r="COX124" s="183"/>
    </row>
    <row r="125" spans="1:2442" s="296" customFormat="1" ht="18.95" customHeight="1">
      <c r="A125" s="284"/>
      <c r="B125" s="313"/>
      <c r="C125" s="286"/>
      <c r="D125" s="284"/>
      <c r="E125" s="287"/>
      <c r="F125" s="288"/>
      <c r="G125" s="288"/>
      <c r="H125" s="312"/>
      <c r="I125" s="291"/>
      <c r="K125" s="301"/>
      <c r="L125" s="301"/>
      <c r="M125" s="301"/>
      <c r="N125" s="275"/>
      <c r="O125" s="267"/>
      <c r="P125" s="268"/>
      <c r="Q125" s="269"/>
      <c r="R125" s="269"/>
      <c r="S125" s="267"/>
      <c r="T125" s="183"/>
      <c r="U125" s="183"/>
      <c r="V125" s="183"/>
      <c r="W125" s="183"/>
      <c r="X125" s="183"/>
      <c r="Y125" s="183"/>
      <c r="Z125" s="183"/>
      <c r="AA125" s="183"/>
      <c r="AB125" s="183"/>
      <c r="AC125" s="183"/>
      <c r="AD125" s="183"/>
      <c r="AE125" s="183"/>
      <c r="AF125" s="183"/>
      <c r="AG125" s="183"/>
      <c r="AH125" s="183"/>
      <c r="AI125" s="183"/>
      <c r="AJ125" s="183"/>
      <c r="AK125" s="183"/>
      <c r="AL125" s="183"/>
      <c r="AM125" s="183"/>
      <c r="AN125" s="183"/>
      <c r="AO125" s="183"/>
      <c r="AP125" s="183"/>
      <c r="AQ125" s="183"/>
      <c r="AR125" s="183"/>
      <c r="AS125" s="183"/>
      <c r="AT125" s="183"/>
      <c r="AU125" s="183"/>
      <c r="AV125" s="183"/>
      <c r="AW125" s="183"/>
      <c r="AX125" s="183"/>
      <c r="AY125" s="183"/>
      <c r="AZ125" s="183"/>
      <c r="BA125" s="183"/>
      <c r="BB125" s="183"/>
      <c r="BC125" s="183"/>
      <c r="BD125" s="183"/>
      <c r="BE125" s="183"/>
      <c r="BF125" s="183"/>
      <c r="BG125" s="183"/>
      <c r="BH125" s="183"/>
      <c r="BI125" s="183"/>
      <c r="BJ125" s="183"/>
      <c r="BK125" s="183"/>
      <c r="BL125" s="183"/>
      <c r="BM125" s="183"/>
      <c r="BN125" s="183"/>
      <c r="BO125" s="183"/>
      <c r="BP125" s="183"/>
      <c r="BQ125" s="183"/>
      <c r="BR125" s="183"/>
      <c r="BS125" s="183"/>
      <c r="BT125" s="183"/>
      <c r="BU125" s="183"/>
      <c r="BV125" s="183"/>
      <c r="BW125" s="183"/>
      <c r="BX125" s="183"/>
      <c r="BY125" s="183"/>
      <c r="BZ125" s="183"/>
      <c r="CA125" s="183"/>
      <c r="CB125" s="183"/>
      <c r="CC125" s="183"/>
      <c r="CD125" s="183"/>
      <c r="CE125" s="183"/>
      <c r="CF125" s="183"/>
      <c r="CG125" s="183"/>
      <c r="CH125" s="183"/>
      <c r="CI125" s="183"/>
      <c r="CJ125" s="183"/>
      <c r="CK125" s="183"/>
      <c r="CL125" s="183"/>
      <c r="CM125" s="183"/>
      <c r="CN125" s="183"/>
      <c r="CO125" s="183"/>
      <c r="CP125" s="183"/>
      <c r="CQ125" s="183"/>
      <c r="CR125" s="183"/>
      <c r="CS125" s="183"/>
      <c r="CT125" s="183"/>
      <c r="CU125" s="183"/>
      <c r="CV125" s="183"/>
      <c r="CW125" s="183"/>
      <c r="CX125" s="183"/>
      <c r="CY125" s="183"/>
      <c r="CZ125" s="183"/>
      <c r="DA125" s="183"/>
      <c r="DB125" s="183"/>
      <c r="DC125" s="183"/>
      <c r="DD125" s="183"/>
      <c r="DE125" s="183"/>
      <c r="DF125" s="183"/>
      <c r="DG125" s="183"/>
      <c r="DH125" s="183"/>
      <c r="DI125" s="183"/>
      <c r="DJ125" s="183"/>
      <c r="DK125" s="183"/>
      <c r="DL125" s="183"/>
      <c r="DM125" s="183"/>
      <c r="DN125" s="183"/>
      <c r="DO125" s="183"/>
      <c r="DP125" s="183"/>
      <c r="DQ125" s="183"/>
      <c r="DR125" s="183"/>
      <c r="DS125" s="183"/>
      <c r="DT125" s="183"/>
      <c r="DU125" s="183"/>
      <c r="DV125" s="183"/>
      <c r="DW125" s="183"/>
      <c r="DX125" s="183"/>
      <c r="DY125" s="183"/>
      <c r="DZ125" s="183"/>
      <c r="EA125" s="183"/>
      <c r="EB125" s="183"/>
      <c r="EC125" s="183"/>
      <c r="ED125" s="183"/>
      <c r="EE125" s="183"/>
      <c r="EF125" s="183"/>
      <c r="EG125" s="183"/>
      <c r="EH125" s="183"/>
      <c r="EI125" s="183"/>
      <c r="EJ125" s="183"/>
      <c r="EK125" s="183"/>
      <c r="EL125" s="183"/>
      <c r="EM125" s="183"/>
      <c r="EN125" s="183"/>
      <c r="EO125" s="183"/>
      <c r="EP125" s="183"/>
      <c r="EQ125" s="183"/>
      <c r="ER125" s="183"/>
      <c r="ES125" s="183"/>
      <c r="ET125" s="183"/>
      <c r="EU125" s="183"/>
      <c r="EV125" s="183"/>
      <c r="EW125" s="183"/>
      <c r="EX125" s="183"/>
      <c r="EY125" s="183"/>
      <c r="EZ125" s="183"/>
      <c r="FA125" s="183"/>
      <c r="FB125" s="183"/>
      <c r="FC125" s="183"/>
      <c r="FD125" s="183"/>
      <c r="FE125" s="183"/>
      <c r="FF125" s="183"/>
      <c r="FG125" s="183"/>
      <c r="FH125" s="183"/>
      <c r="FI125" s="183"/>
      <c r="FJ125" s="183"/>
      <c r="FK125" s="183"/>
      <c r="FL125" s="183"/>
      <c r="FM125" s="183"/>
      <c r="FN125" s="183"/>
      <c r="FO125" s="183"/>
      <c r="FP125" s="183"/>
      <c r="FQ125" s="183"/>
      <c r="FR125" s="183"/>
      <c r="FS125" s="183"/>
      <c r="FT125" s="183"/>
      <c r="FU125" s="183"/>
      <c r="FV125" s="183"/>
      <c r="FW125" s="183"/>
      <c r="FX125" s="183"/>
      <c r="FY125" s="183"/>
      <c r="FZ125" s="183"/>
      <c r="GA125" s="183"/>
      <c r="GB125" s="183"/>
      <c r="GC125" s="183"/>
      <c r="GD125" s="183"/>
      <c r="GE125" s="183"/>
      <c r="GF125" s="183"/>
      <c r="GG125" s="183"/>
      <c r="GH125" s="183"/>
      <c r="GI125" s="183"/>
      <c r="GJ125" s="183"/>
      <c r="GK125" s="183"/>
      <c r="GL125" s="183"/>
      <c r="GM125" s="183"/>
      <c r="GN125" s="183"/>
      <c r="GO125" s="183"/>
      <c r="GP125" s="183"/>
      <c r="GQ125" s="183"/>
      <c r="GR125" s="183"/>
      <c r="GS125" s="183"/>
      <c r="GT125" s="183"/>
      <c r="GU125" s="183"/>
      <c r="GV125" s="183"/>
      <c r="GW125" s="183"/>
      <c r="GX125" s="183"/>
      <c r="GY125" s="183"/>
      <c r="GZ125" s="183"/>
      <c r="HA125" s="183"/>
      <c r="HB125" s="183"/>
      <c r="HC125" s="183"/>
      <c r="HD125" s="183"/>
      <c r="HE125" s="183"/>
      <c r="HF125" s="183"/>
      <c r="HG125" s="183"/>
      <c r="HH125" s="183"/>
      <c r="HI125" s="183"/>
      <c r="HJ125" s="183"/>
      <c r="HK125" s="183"/>
      <c r="HL125" s="183"/>
      <c r="HM125" s="183"/>
      <c r="HN125" s="183"/>
      <c r="HO125" s="183"/>
      <c r="HP125" s="183"/>
      <c r="HQ125" s="183"/>
      <c r="HR125" s="183"/>
      <c r="HS125" s="183"/>
      <c r="HT125" s="183"/>
      <c r="HU125" s="183"/>
      <c r="HV125" s="183"/>
      <c r="HW125" s="183"/>
      <c r="HX125" s="183"/>
      <c r="HY125" s="183"/>
      <c r="HZ125" s="183"/>
      <c r="IA125" s="183"/>
      <c r="IB125" s="183"/>
      <c r="IC125" s="183"/>
      <c r="ID125" s="183"/>
      <c r="IE125" s="183"/>
      <c r="IF125" s="183"/>
      <c r="IG125" s="183"/>
      <c r="IH125" s="183"/>
      <c r="II125" s="183"/>
      <c r="IJ125" s="183"/>
      <c r="IK125" s="183"/>
      <c r="IL125" s="183"/>
      <c r="IM125" s="183"/>
      <c r="IN125" s="183"/>
      <c r="IO125" s="183"/>
      <c r="IP125" s="183"/>
      <c r="IQ125" s="183"/>
      <c r="IR125" s="183"/>
      <c r="IS125" s="183"/>
      <c r="IT125" s="183"/>
      <c r="IU125" s="183"/>
      <c r="IV125" s="183"/>
      <c r="IW125" s="183"/>
      <c r="IX125" s="183"/>
      <c r="IY125" s="183"/>
      <c r="IZ125" s="183"/>
      <c r="JA125" s="183"/>
      <c r="JB125" s="183"/>
      <c r="JC125" s="183"/>
      <c r="JD125" s="183"/>
      <c r="JE125" s="183"/>
      <c r="JF125" s="183"/>
      <c r="JG125" s="183"/>
      <c r="JH125" s="183"/>
      <c r="JI125" s="183"/>
      <c r="JJ125" s="183"/>
      <c r="JK125" s="183"/>
      <c r="JL125" s="183"/>
      <c r="JM125" s="183"/>
      <c r="JN125" s="183"/>
      <c r="JO125" s="183"/>
      <c r="JP125" s="183"/>
      <c r="JQ125" s="183"/>
      <c r="JR125" s="183"/>
      <c r="JS125" s="183"/>
      <c r="JT125" s="183"/>
      <c r="JU125" s="183"/>
      <c r="JV125" s="183"/>
      <c r="JW125" s="183"/>
      <c r="JX125" s="183"/>
      <c r="JY125" s="183"/>
      <c r="JZ125" s="183"/>
      <c r="KA125" s="183"/>
      <c r="KB125" s="183"/>
      <c r="KC125" s="183"/>
      <c r="KD125" s="183"/>
      <c r="KE125" s="183"/>
      <c r="KF125" s="183"/>
      <c r="KG125" s="183"/>
      <c r="KH125" s="183"/>
      <c r="KI125" s="183"/>
      <c r="KJ125" s="183"/>
      <c r="KK125" s="183"/>
      <c r="KL125" s="183"/>
      <c r="KM125" s="183"/>
      <c r="KN125" s="183"/>
      <c r="KO125" s="183"/>
      <c r="KP125" s="183"/>
      <c r="KQ125" s="183"/>
      <c r="KR125" s="183"/>
      <c r="KS125" s="183"/>
      <c r="KT125" s="183"/>
      <c r="KU125" s="183"/>
      <c r="KV125" s="183"/>
      <c r="KW125" s="183"/>
      <c r="KX125" s="183"/>
      <c r="KY125" s="183"/>
      <c r="KZ125" s="183"/>
      <c r="LA125" s="183"/>
      <c r="LB125" s="183"/>
      <c r="LC125" s="183"/>
      <c r="LD125" s="183"/>
      <c r="LE125" s="183"/>
      <c r="LF125" s="183"/>
      <c r="LG125" s="183"/>
      <c r="LH125" s="183"/>
      <c r="LI125" s="183"/>
      <c r="LJ125" s="183"/>
      <c r="LK125" s="183"/>
      <c r="LL125" s="183"/>
      <c r="LM125" s="183"/>
      <c r="LN125" s="183"/>
      <c r="LO125" s="183"/>
      <c r="LP125" s="183"/>
      <c r="LQ125" s="183"/>
      <c r="LR125" s="183"/>
      <c r="LS125" s="183"/>
      <c r="LT125" s="183"/>
      <c r="LU125" s="183"/>
      <c r="LV125" s="183"/>
      <c r="LW125" s="183"/>
      <c r="LX125" s="183"/>
      <c r="LY125" s="183"/>
      <c r="LZ125" s="183"/>
      <c r="MA125" s="183"/>
      <c r="MB125" s="183"/>
      <c r="MC125" s="183"/>
      <c r="MD125" s="183"/>
      <c r="ME125" s="183"/>
      <c r="MF125" s="183"/>
      <c r="MG125" s="183"/>
      <c r="MH125" s="183"/>
      <c r="MI125" s="183"/>
      <c r="MJ125" s="183"/>
      <c r="MK125" s="183"/>
      <c r="ML125" s="183"/>
      <c r="MM125" s="183"/>
      <c r="MN125" s="183"/>
      <c r="MO125" s="183"/>
      <c r="MP125" s="183"/>
      <c r="MQ125" s="183"/>
      <c r="MR125" s="183"/>
      <c r="MS125" s="183"/>
      <c r="MT125" s="183"/>
      <c r="MU125" s="183"/>
      <c r="MV125" s="183"/>
      <c r="MW125" s="183"/>
      <c r="MX125" s="183"/>
      <c r="MY125" s="183"/>
      <c r="MZ125" s="183"/>
      <c r="NA125" s="183"/>
      <c r="NB125" s="183"/>
      <c r="NC125" s="183"/>
      <c r="ND125" s="183"/>
      <c r="NE125" s="183"/>
      <c r="NF125" s="183"/>
      <c r="NG125" s="183"/>
      <c r="NH125" s="183"/>
      <c r="NI125" s="183"/>
      <c r="NJ125" s="183"/>
      <c r="NK125" s="183"/>
      <c r="NL125" s="183"/>
      <c r="NM125" s="183"/>
      <c r="NN125" s="183"/>
      <c r="NO125" s="183"/>
      <c r="NP125" s="183"/>
      <c r="NQ125" s="183"/>
      <c r="NR125" s="183"/>
      <c r="NS125" s="183"/>
      <c r="NT125" s="183"/>
      <c r="NU125" s="183"/>
      <c r="NV125" s="183"/>
      <c r="NW125" s="183"/>
      <c r="NX125" s="183"/>
      <c r="NY125" s="183"/>
      <c r="NZ125" s="183"/>
      <c r="OA125" s="183"/>
      <c r="OB125" s="183"/>
      <c r="OC125" s="183"/>
      <c r="OD125" s="183"/>
      <c r="OE125" s="183"/>
      <c r="OF125" s="183"/>
      <c r="OG125" s="183"/>
      <c r="OH125" s="183"/>
      <c r="OI125" s="183"/>
      <c r="OJ125" s="183"/>
      <c r="OK125" s="183"/>
      <c r="OL125" s="183"/>
      <c r="OM125" s="183"/>
      <c r="ON125" s="183"/>
      <c r="OO125" s="183"/>
      <c r="OP125" s="183"/>
      <c r="OQ125" s="183"/>
      <c r="OR125" s="183"/>
      <c r="OS125" s="183"/>
      <c r="OT125" s="183"/>
      <c r="OU125" s="183"/>
      <c r="OV125" s="183"/>
      <c r="OW125" s="183"/>
      <c r="OX125" s="183"/>
      <c r="OY125" s="183"/>
      <c r="OZ125" s="183"/>
      <c r="PA125" s="183"/>
      <c r="PB125" s="183"/>
      <c r="PC125" s="183"/>
      <c r="PD125" s="183"/>
      <c r="PE125" s="183"/>
      <c r="PF125" s="183"/>
      <c r="PG125" s="183"/>
      <c r="PH125" s="183"/>
      <c r="PI125" s="183"/>
      <c r="PJ125" s="183"/>
      <c r="PK125" s="183"/>
      <c r="PL125" s="183"/>
      <c r="PM125" s="183"/>
      <c r="PN125" s="183"/>
      <c r="PO125" s="183"/>
      <c r="PP125" s="183"/>
      <c r="PQ125" s="183"/>
      <c r="PR125" s="183"/>
      <c r="PS125" s="183"/>
      <c r="PT125" s="183"/>
      <c r="PU125" s="183"/>
      <c r="PV125" s="183"/>
      <c r="PW125" s="183"/>
      <c r="PX125" s="183"/>
      <c r="PY125" s="183"/>
      <c r="PZ125" s="183"/>
      <c r="QA125" s="183"/>
      <c r="QB125" s="183"/>
      <c r="QC125" s="183"/>
      <c r="QD125" s="183"/>
      <c r="QE125" s="183"/>
      <c r="QF125" s="183"/>
      <c r="QG125" s="183"/>
      <c r="QH125" s="183"/>
      <c r="QI125" s="183"/>
      <c r="QJ125" s="183"/>
      <c r="QK125" s="183"/>
      <c r="QL125" s="183"/>
      <c r="QM125" s="183"/>
      <c r="QN125" s="183"/>
      <c r="QO125" s="183"/>
      <c r="QP125" s="183"/>
      <c r="QQ125" s="183"/>
      <c r="QR125" s="183"/>
      <c r="QS125" s="183"/>
      <c r="QT125" s="183"/>
      <c r="QU125" s="183"/>
      <c r="QV125" s="183"/>
      <c r="QW125" s="183"/>
      <c r="QX125" s="183"/>
      <c r="QY125" s="183"/>
      <c r="QZ125" s="183"/>
      <c r="RA125" s="183"/>
      <c r="RB125" s="183"/>
      <c r="RC125" s="183"/>
      <c r="RD125" s="183"/>
      <c r="RE125" s="183"/>
      <c r="RF125" s="183"/>
      <c r="RG125" s="183"/>
      <c r="RH125" s="183"/>
      <c r="RI125" s="183"/>
      <c r="RJ125" s="183"/>
      <c r="RK125" s="183"/>
      <c r="RL125" s="183"/>
      <c r="RM125" s="183"/>
      <c r="RN125" s="183"/>
      <c r="RO125" s="183"/>
      <c r="RP125" s="183"/>
      <c r="RQ125" s="183"/>
      <c r="RR125" s="183"/>
      <c r="RS125" s="183"/>
      <c r="RT125" s="183"/>
      <c r="RU125" s="183"/>
      <c r="RV125" s="183"/>
      <c r="RW125" s="183"/>
      <c r="RX125" s="183"/>
      <c r="RY125" s="183"/>
      <c r="RZ125" s="183"/>
      <c r="SA125" s="183"/>
      <c r="SB125" s="183"/>
      <c r="SC125" s="183"/>
      <c r="SD125" s="183"/>
      <c r="SE125" s="183"/>
      <c r="SF125" s="183"/>
      <c r="SG125" s="183"/>
      <c r="SH125" s="183"/>
      <c r="SI125" s="183"/>
      <c r="SJ125" s="183"/>
      <c r="SK125" s="183"/>
      <c r="SL125" s="183"/>
      <c r="SM125" s="183"/>
      <c r="SN125" s="183"/>
      <c r="SO125" s="183"/>
      <c r="SP125" s="183"/>
      <c r="SQ125" s="183"/>
      <c r="SR125" s="183"/>
      <c r="SS125" s="183"/>
      <c r="ST125" s="183"/>
      <c r="SU125" s="183"/>
      <c r="SV125" s="183"/>
      <c r="SW125" s="183"/>
      <c r="SX125" s="183"/>
      <c r="SY125" s="183"/>
      <c r="SZ125" s="183"/>
      <c r="TA125" s="183"/>
      <c r="TB125" s="183"/>
      <c r="TC125" s="183"/>
      <c r="TD125" s="183"/>
      <c r="TE125" s="183"/>
      <c r="TF125" s="183"/>
      <c r="TG125" s="183"/>
      <c r="TH125" s="183"/>
      <c r="TI125" s="183"/>
      <c r="TJ125" s="183"/>
      <c r="TK125" s="183"/>
      <c r="TL125" s="183"/>
      <c r="TM125" s="183"/>
      <c r="TN125" s="183"/>
      <c r="TO125" s="183"/>
      <c r="TP125" s="183"/>
      <c r="TQ125" s="183"/>
      <c r="TR125" s="183"/>
      <c r="TS125" s="183"/>
      <c r="TT125" s="183"/>
      <c r="TU125" s="183"/>
      <c r="TV125" s="183"/>
      <c r="TW125" s="183"/>
      <c r="TX125" s="183"/>
      <c r="TY125" s="183"/>
      <c r="TZ125" s="183"/>
      <c r="UA125" s="183"/>
      <c r="UB125" s="183"/>
      <c r="UC125" s="183"/>
      <c r="UD125" s="183"/>
      <c r="UE125" s="183"/>
      <c r="UF125" s="183"/>
      <c r="UG125" s="183"/>
      <c r="UH125" s="183"/>
      <c r="UI125" s="183"/>
      <c r="UJ125" s="183"/>
      <c r="UK125" s="183"/>
      <c r="UL125" s="183"/>
      <c r="UM125" s="183"/>
      <c r="UN125" s="183"/>
      <c r="UO125" s="183"/>
      <c r="UP125" s="183"/>
      <c r="UQ125" s="183"/>
      <c r="UR125" s="183"/>
      <c r="US125" s="183"/>
      <c r="UT125" s="183"/>
      <c r="UU125" s="183"/>
      <c r="UV125" s="183"/>
      <c r="UW125" s="183"/>
      <c r="UX125" s="183"/>
      <c r="UY125" s="183"/>
      <c r="UZ125" s="183"/>
      <c r="VA125" s="183"/>
      <c r="VB125" s="183"/>
      <c r="VC125" s="183"/>
      <c r="VD125" s="183"/>
      <c r="VE125" s="183"/>
      <c r="VF125" s="183"/>
      <c r="VG125" s="183"/>
      <c r="VH125" s="183"/>
      <c r="VI125" s="183"/>
      <c r="VJ125" s="183"/>
      <c r="VK125" s="183"/>
      <c r="VL125" s="183"/>
      <c r="VM125" s="183"/>
      <c r="VN125" s="183"/>
      <c r="VO125" s="183"/>
      <c r="VP125" s="183"/>
      <c r="VQ125" s="183"/>
      <c r="VR125" s="183"/>
      <c r="VS125" s="183"/>
      <c r="VT125" s="183"/>
      <c r="VU125" s="183"/>
      <c r="VV125" s="183"/>
      <c r="VW125" s="183"/>
      <c r="VX125" s="183"/>
      <c r="VY125" s="183"/>
      <c r="VZ125" s="183"/>
      <c r="WA125" s="183"/>
      <c r="WB125" s="183"/>
      <c r="WC125" s="183"/>
      <c r="WD125" s="183"/>
      <c r="WE125" s="183"/>
      <c r="WF125" s="183"/>
      <c r="WG125" s="183"/>
      <c r="WH125" s="183"/>
      <c r="WI125" s="183"/>
      <c r="WJ125" s="183"/>
      <c r="WK125" s="183"/>
      <c r="WL125" s="183"/>
      <c r="WM125" s="183"/>
      <c r="WN125" s="183"/>
      <c r="WO125" s="183"/>
      <c r="WP125" s="183"/>
      <c r="WQ125" s="183"/>
      <c r="WR125" s="183"/>
      <c r="WS125" s="183"/>
      <c r="WT125" s="183"/>
      <c r="WU125" s="183"/>
      <c r="WV125" s="183"/>
      <c r="WW125" s="183"/>
      <c r="WX125" s="183"/>
      <c r="WY125" s="183"/>
      <c r="WZ125" s="183"/>
      <c r="XA125" s="183"/>
      <c r="XB125" s="183"/>
      <c r="XC125" s="183"/>
      <c r="XD125" s="183"/>
      <c r="XE125" s="183"/>
      <c r="XF125" s="183"/>
      <c r="XG125" s="183"/>
      <c r="XH125" s="183"/>
      <c r="XI125" s="183"/>
      <c r="XJ125" s="183"/>
      <c r="XK125" s="183"/>
      <c r="XL125" s="183"/>
      <c r="XM125" s="183"/>
      <c r="XN125" s="183"/>
      <c r="XO125" s="183"/>
      <c r="XP125" s="183"/>
      <c r="XQ125" s="183"/>
      <c r="XR125" s="183"/>
      <c r="XS125" s="183"/>
      <c r="XT125" s="183"/>
      <c r="XU125" s="183"/>
      <c r="XV125" s="183"/>
      <c r="XW125" s="183"/>
      <c r="XX125" s="183"/>
      <c r="XY125" s="183"/>
      <c r="XZ125" s="183"/>
      <c r="YA125" s="183"/>
      <c r="YB125" s="183"/>
      <c r="YC125" s="183"/>
      <c r="YD125" s="183"/>
      <c r="YE125" s="183"/>
      <c r="YF125" s="183"/>
      <c r="YG125" s="183"/>
      <c r="YH125" s="183"/>
      <c r="YI125" s="183"/>
      <c r="YJ125" s="183"/>
      <c r="YK125" s="183"/>
      <c r="YL125" s="183"/>
      <c r="YM125" s="183"/>
      <c r="YN125" s="183"/>
      <c r="YO125" s="183"/>
      <c r="YP125" s="183"/>
      <c r="YQ125" s="183"/>
      <c r="YR125" s="183"/>
      <c r="YS125" s="183"/>
      <c r="YT125" s="183"/>
      <c r="YU125" s="183"/>
      <c r="YV125" s="183"/>
      <c r="YW125" s="183"/>
      <c r="YX125" s="183"/>
      <c r="YY125" s="183"/>
      <c r="YZ125" s="183"/>
      <c r="ZA125" s="183"/>
      <c r="ZB125" s="183"/>
      <c r="ZC125" s="183"/>
      <c r="ZD125" s="183"/>
      <c r="ZE125" s="183"/>
      <c r="ZF125" s="183"/>
      <c r="ZG125" s="183"/>
      <c r="ZH125" s="183"/>
      <c r="ZI125" s="183"/>
      <c r="ZJ125" s="183"/>
      <c r="ZK125" s="183"/>
      <c r="ZL125" s="183"/>
      <c r="ZM125" s="183"/>
      <c r="ZN125" s="183"/>
      <c r="ZO125" s="183"/>
      <c r="ZP125" s="183"/>
      <c r="ZQ125" s="183"/>
      <c r="ZR125" s="183"/>
      <c r="ZS125" s="183"/>
      <c r="ZT125" s="183"/>
      <c r="ZU125" s="183"/>
      <c r="ZV125" s="183"/>
      <c r="ZW125" s="183"/>
      <c r="ZX125" s="183"/>
      <c r="ZY125" s="183"/>
      <c r="ZZ125" s="183"/>
      <c r="AAA125" s="183"/>
      <c r="AAB125" s="183"/>
      <c r="AAC125" s="183"/>
      <c r="AAD125" s="183"/>
      <c r="AAE125" s="183"/>
      <c r="AAF125" s="183"/>
      <c r="AAG125" s="183"/>
      <c r="AAH125" s="183"/>
      <c r="AAI125" s="183"/>
      <c r="AAJ125" s="183"/>
      <c r="AAK125" s="183"/>
      <c r="AAL125" s="183"/>
      <c r="AAM125" s="183"/>
      <c r="AAN125" s="183"/>
      <c r="AAO125" s="183"/>
      <c r="AAP125" s="183"/>
      <c r="AAQ125" s="183"/>
      <c r="AAR125" s="183"/>
      <c r="AAS125" s="183"/>
      <c r="AAT125" s="183"/>
      <c r="AAU125" s="183"/>
      <c r="AAV125" s="183"/>
      <c r="AAW125" s="183"/>
      <c r="AAX125" s="183"/>
      <c r="AAY125" s="183"/>
      <c r="AAZ125" s="183"/>
      <c r="ABA125" s="183"/>
      <c r="ABB125" s="183"/>
      <c r="ABC125" s="183"/>
      <c r="ABD125" s="183"/>
      <c r="ABE125" s="183"/>
      <c r="ABF125" s="183"/>
      <c r="ABG125" s="183"/>
      <c r="ABH125" s="183"/>
      <c r="ABI125" s="183"/>
      <c r="ABJ125" s="183"/>
      <c r="ABK125" s="183"/>
      <c r="ABL125" s="183"/>
      <c r="ABM125" s="183"/>
      <c r="ABN125" s="183"/>
      <c r="ABO125" s="183"/>
      <c r="ABP125" s="183"/>
      <c r="ABQ125" s="183"/>
      <c r="ABR125" s="183"/>
      <c r="ABS125" s="183"/>
      <c r="ABT125" s="183"/>
      <c r="ABU125" s="183"/>
      <c r="ABV125" s="183"/>
      <c r="ABW125" s="183"/>
      <c r="ABX125" s="183"/>
      <c r="ABY125" s="183"/>
      <c r="ABZ125" s="183"/>
      <c r="ACA125" s="183"/>
      <c r="ACB125" s="183"/>
      <c r="ACC125" s="183"/>
      <c r="ACD125" s="183"/>
      <c r="ACE125" s="183"/>
      <c r="ACF125" s="183"/>
      <c r="ACG125" s="183"/>
      <c r="ACH125" s="183"/>
      <c r="ACI125" s="183"/>
      <c r="ACJ125" s="183"/>
      <c r="ACK125" s="183"/>
      <c r="ACL125" s="183"/>
      <c r="ACM125" s="183"/>
      <c r="ACN125" s="183"/>
      <c r="ACO125" s="183"/>
      <c r="ACP125" s="183"/>
      <c r="ACQ125" s="183"/>
      <c r="ACR125" s="183"/>
      <c r="ACS125" s="183"/>
      <c r="ACT125" s="183"/>
      <c r="ACU125" s="183"/>
      <c r="ACV125" s="183"/>
      <c r="ACW125" s="183"/>
      <c r="ACX125" s="183"/>
      <c r="ACY125" s="183"/>
      <c r="ACZ125" s="183"/>
      <c r="ADA125" s="183"/>
      <c r="ADB125" s="183"/>
      <c r="ADC125" s="183"/>
      <c r="ADD125" s="183"/>
      <c r="ADE125" s="183"/>
      <c r="ADF125" s="183"/>
      <c r="ADG125" s="183"/>
      <c r="ADH125" s="183"/>
      <c r="ADI125" s="183"/>
      <c r="ADJ125" s="183"/>
      <c r="ADK125" s="183"/>
      <c r="ADL125" s="183"/>
      <c r="ADM125" s="183"/>
      <c r="ADN125" s="183"/>
      <c r="ADO125" s="183"/>
      <c r="ADP125" s="183"/>
      <c r="ADQ125" s="183"/>
      <c r="ADR125" s="183"/>
      <c r="ADS125" s="183"/>
      <c r="ADT125" s="183"/>
      <c r="ADU125" s="183"/>
      <c r="ADV125" s="183"/>
      <c r="ADW125" s="183"/>
      <c r="ADX125" s="183"/>
      <c r="ADY125" s="183"/>
      <c r="ADZ125" s="183"/>
      <c r="AEA125" s="183"/>
      <c r="AEB125" s="183"/>
      <c r="AEC125" s="183"/>
      <c r="AED125" s="183"/>
      <c r="AEE125" s="183"/>
      <c r="AEF125" s="183"/>
      <c r="AEG125" s="183"/>
      <c r="AEH125" s="183"/>
      <c r="AEI125" s="183"/>
      <c r="AEJ125" s="183"/>
      <c r="AEK125" s="183"/>
      <c r="AEL125" s="183"/>
      <c r="AEM125" s="183"/>
      <c r="AEN125" s="183"/>
      <c r="AEO125" s="183"/>
      <c r="AEP125" s="183"/>
      <c r="AEQ125" s="183"/>
      <c r="AER125" s="183"/>
      <c r="AES125" s="183"/>
      <c r="AET125" s="183"/>
      <c r="AEU125" s="183"/>
      <c r="AEV125" s="183"/>
      <c r="AEW125" s="183"/>
      <c r="AEX125" s="183"/>
      <c r="AEY125" s="183"/>
      <c r="AEZ125" s="183"/>
      <c r="AFA125" s="183"/>
      <c r="AFB125" s="183"/>
      <c r="AFC125" s="183"/>
      <c r="AFD125" s="183"/>
      <c r="AFE125" s="183"/>
      <c r="AFF125" s="183"/>
      <c r="AFG125" s="183"/>
      <c r="AFH125" s="183"/>
      <c r="AFI125" s="183"/>
      <c r="AFJ125" s="183"/>
      <c r="AFK125" s="183"/>
      <c r="AFL125" s="183"/>
      <c r="AFM125" s="183"/>
      <c r="AFN125" s="183"/>
      <c r="AFO125" s="183"/>
      <c r="AFP125" s="183"/>
      <c r="AFQ125" s="183"/>
      <c r="AFR125" s="183"/>
      <c r="AFS125" s="183"/>
      <c r="AFT125" s="183"/>
      <c r="AFU125" s="183"/>
      <c r="AFV125" s="183"/>
      <c r="AFW125" s="183"/>
      <c r="AFX125" s="183"/>
      <c r="AFY125" s="183"/>
      <c r="AFZ125" s="183"/>
      <c r="AGA125" s="183"/>
      <c r="AGB125" s="183"/>
      <c r="AGC125" s="183"/>
      <c r="AGD125" s="183"/>
      <c r="AGE125" s="183"/>
      <c r="AGF125" s="183"/>
      <c r="AGG125" s="183"/>
      <c r="AGH125" s="183"/>
      <c r="AGI125" s="183"/>
      <c r="AGJ125" s="183"/>
      <c r="AGK125" s="183"/>
      <c r="AGL125" s="183"/>
      <c r="AGM125" s="183"/>
      <c r="AGN125" s="183"/>
      <c r="AGO125" s="183"/>
      <c r="AGP125" s="183"/>
      <c r="AGQ125" s="183"/>
      <c r="AGR125" s="183"/>
      <c r="AGS125" s="183"/>
      <c r="AGT125" s="183"/>
      <c r="AGU125" s="183"/>
      <c r="AGV125" s="183"/>
      <c r="AGW125" s="183"/>
      <c r="AGX125" s="183"/>
      <c r="AGY125" s="183"/>
      <c r="AGZ125" s="183"/>
      <c r="AHA125" s="183"/>
      <c r="AHB125" s="183"/>
      <c r="AHC125" s="183"/>
      <c r="AHD125" s="183"/>
      <c r="AHE125" s="183"/>
      <c r="AHF125" s="183"/>
      <c r="AHG125" s="183"/>
      <c r="AHH125" s="183"/>
      <c r="AHI125" s="183"/>
      <c r="AHJ125" s="183"/>
      <c r="AHK125" s="183"/>
      <c r="AHL125" s="183"/>
      <c r="AHM125" s="183"/>
      <c r="AHN125" s="183"/>
      <c r="AHO125" s="183"/>
      <c r="AHP125" s="183"/>
      <c r="AHQ125" s="183"/>
      <c r="AHR125" s="183"/>
      <c r="AHS125" s="183"/>
      <c r="AHT125" s="183"/>
      <c r="AHU125" s="183"/>
      <c r="AHV125" s="183"/>
      <c r="AHW125" s="183"/>
      <c r="AHX125" s="183"/>
      <c r="AHY125" s="183"/>
      <c r="AHZ125" s="183"/>
      <c r="AIA125" s="183"/>
      <c r="AIB125" s="183"/>
      <c r="AIC125" s="183"/>
      <c r="AID125" s="183"/>
      <c r="AIE125" s="183"/>
      <c r="AIF125" s="183"/>
      <c r="AIG125" s="183"/>
      <c r="AIH125" s="183"/>
      <c r="AII125" s="183"/>
      <c r="AIJ125" s="183"/>
      <c r="AIK125" s="183"/>
      <c r="AIL125" s="183"/>
      <c r="AIM125" s="183"/>
      <c r="AIN125" s="183"/>
      <c r="AIO125" s="183"/>
      <c r="AIP125" s="183"/>
      <c r="AIQ125" s="183"/>
      <c r="AIR125" s="183"/>
      <c r="AIS125" s="183"/>
      <c r="AIT125" s="183"/>
      <c r="AIU125" s="183"/>
      <c r="AIV125" s="183"/>
      <c r="AIW125" s="183"/>
      <c r="AIX125" s="183"/>
      <c r="AIY125" s="183"/>
      <c r="AIZ125" s="183"/>
      <c r="AJA125" s="183"/>
      <c r="AJB125" s="183"/>
      <c r="AJC125" s="183"/>
      <c r="AJD125" s="183"/>
      <c r="AJE125" s="183"/>
      <c r="AJF125" s="183"/>
      <c r="AJG125" s="183"/>
      <c r="AJH125" s="183"/>
      <c r="AJI125" s="183"/>
      <c r="AJJ125" s="183"/>
      <c r="AJK125" s="183"/>
      <c r="AJL125" s="183"/>
      <c r="AJM125" s="183"/>
      <c r="AJN125" s="183"/>
      <c r="AJO125" s="183"/>
      <c r="AJP125" s="183"/>
      <c r="AJQ125" s="183"/>
      <c r="AJR125" s="183"/>
      <c r="AJS125" s="183"/>
      <c r="AJT125" s="183"/>
      <c r="AJU125" s="183"/>
      <c r="AJV125" s="183"/>
      <c r="AJW125" s="183"/>
      <c r="AJX125" s="183"/>
      <c r="AJY125" s="183"/>
      <c r="AJZ125" s="183"/>
      <c r="AKA125" s="183"/>
      <c r="AKB125" s="183"/>
      <c r="AKC125" s="183"/>
      <c r="AKD125" s="183"/>
      <c r="AKE125" s="183"/>
      <c r="AKF125" s="183"/>
      <c r="AKG125" s="183"/>
      <c r="AKH125" s="183"/>
      <c r="AKI125" s="183"/>
      <c r="AKJ125" s="183"/>
      <c r="AKK125" s="183"/>
      <c r="AKL125" s="183"/>
      <c r="AKM125" s="183"/>
      <c r="AKN125" s="183"/>
      <c r="AKO125" s="183"/>
      <c r="AKP125" s="183"/>
      <c r="AKQ125" s="183"/>
      <c r="AKR125" s="183"/>
      <c r="AKS125" s="183"/>
      <c r="AKT125" s="183"/>
      <c r="AKU125" s="183"/>
      <c r="AKV125" s="183"/>
      <c r="AKW125" s="183"/>
      <c r="AKX125" s="183"/>
      <c r="AKY125" s="183"/>
      <c r="AKZ125" s="183"/>
      <c r="ALA125" s="183"/>
      <c r="ALB125" s="183"/>
      <c r="ALC125" s="183"/>
      <c r="ALD125" s="183"/>
      <c r="ALE125" s="183"/>
      <c r="ALF125" s="183"/>
      <c r="ALG125" s="183"/>
      <c r="ALH125" s="183"/>
      <c r="ALI125" s="183"/>
      <c r="ALJ125" s="183"/>
      <c r="ALK125" s="183"/>
      <c r="ALL125" s="183"/>
      <c r="ALM125" s="183"/>
      <c r="ALN125" s="183"/>
      <c r="ALO125" s="183"/>
      <c r="ALP125" s="183"/>
      <c r="ALQ125" s="183"/>
      <c r="ALR125" s="183"/>
      <c r="ALS125" s="183"/>
      <c r="ALT125" s="183"/>
      <c r="ALU125" s="183"/>
      <c r="ALV125" s="183"/>
      <c r="ALW125" s="183"/>
      <c r="ALX125" s="183"/>
      <c r="ALY125" s="183"/>
      <c r="ALZ125" s="183"/>
      <c r="AMA125" s="183"/>
      <c r="AMB125" s="183"/>
      <c r="AMC125" s="183"/>
      <c r="AMD125" s="183"/>
      <c r="AME125" s="183"/>
      <c r="AMF125" s="183"/>
      <c r="AMG125" s="183"/>
      <c r="AMH125" s="183"/>
      <c r="AMI125" s="183"/>
      <c r="AMJ125" s="183"/>
      <c r="AMK125" s="183"/>
      <c r="AML125" s="183"/>
      <c r="AMM125" s="183"/>
      <c r="AMN125" s="183"/>
      <c r="AMO125" s="183"/>
      <c r="AMP125" s="183"/>
      <c r="AMQ125" s="183"/>
      <c r="AMR125" s="183"/>
      <c r="AMS125" s="183"/>
      <c r="AMT125" s="183"/>
      <c r="AMU125" s="183"/>
      <c r="AMV125" s="183"/>
      <c r="AMW125" s="183"/>
      <c r="AMX125" s="183"/>
      <c r="AMY125" s="183"/>
      <c r="AMZ125" s="183"/>
      <c r="ANA125" s="183"/>
      <c r="ANB125" s="183"/>
      <c r="ANC125" s="183"/>
      <c r="AND125" s="183"/>
      <c r="ANE125" s="183"/>
      <c r="ANF125" s="183"/>
      <c r="ANG125" s="183"/>
      <c r="ANH125" s="183"/>
      <c r="ANI125" s="183"/>
      <c r="ANJ125" s="183"/>
      <c r="ANK125" s="183"/>
      <c r="ANL125" s="183"/>
      <c r="ANM125" s="183"/>
      <c r="ANN125" s="183"/>
      <c r="ANO125" s="183"/>
      <c r="ANP125" s="183"/>
      <c r="ANQ125" s="183"/>
      <c r="ANR125" s="183"/>
      <c r="ANS125" s="183"/>
      <c r="ANT125" s="183"/>
      <c r="ANU125" s="183"/>
      <c r="ANV125" s="183"/>
      <c r="ANW125" s="183"/>
      <c r="ANX125" s="183"/>
      <c r="ANY125" s="183"/>
      <c r="ANZ125" s="183"/>
      <c r="AOA125" s="183"/>
      <c r="AOB125" s="183"/>
      <c r="AOC125" s="183"/>
      <c r="AOD125" s="183"/>
      <c r="AOE125" s="183"/>
      <c r="AOF125" s="183"/>
      <c r="AOG125" s="183"/>
      <c r="AOH125" s="183"/>
      <c r="AOI125" s="183"/>
      <c r="AOJ125" s="183"/>
      <c r="AOK125" s="183"/>
      <c r="AOL125" s="183"/>
      <c r="AOM125" s="183"/>
      <c r="AON125" s="183"/>
      <c r="AOO125" s="183"/>
      <c r="AOP125" s="183"/>
      <c r="AOQ125" s="183"/>
      <c r="AOR125" s="183"/>
      <c r="AOS125" s="183"/>
      <c r="AOT125" s="183"/>
      <c r="AOU125" s="183"/>
      <c r="AOV125" s="183"/>
      <c r="AOW125" s="183"/>
      <c r="AOX125" s="183"/>
      <c r="AOY125" s="183"/>
      <c r="AOZ125" s="183"/>
      <c r="APA125" s="183"/>
      <c r="APB125" s="183"/>
      <c r="APC125" s="183"/>
      <c r="APD125" s="183"/>
      <c r="APE125" s="183"/>
      <c r="APF125" s="183"/>
      <c r="APG125" s="183"/>
      <c r="APH125" s="183"/>
      <c r="API125" s="183"/>
      <c r="APJ125" s="183"/>
      <c r="APK125" s="183"/>
      <c r="APL125" s="183"/>
      <c r="APM125" s="183"/>
      <c r="APN125" s="183"/>
      <c r="APO125" s="183"/>
      <c r="APP125" s="183"/>
      <c r="APQ125" s="183"/>
      <c r="APR125" s="183"/>
      <c r="APS125" s="183"/>
      <c r="APT125" s="183"/>
      <c r="APU125" s="183"/>
      <c r="APV125" s="183"/>
      <c r="APW125" s="183"/>
      <c r="APX125" s="183"/>
      <c r="APY125" s="183"/>
      <c r="APZ125" s="183"/>
      <c r="AQA125" s="183"/>
      <c r="AQB125" s="183"/>
      <c r="AQC125" s="183"/>
      <c r="AQD125" s="183"/>
      <c r="AQE125" s="183"/>
      <c r="AQF125" s="183"/>
      <c r="AQG125" s="183"/>
      <c r="AQH125" s="183"/>
      <c r="AQI125" s="183"/>
      <c r="AQJ125" s="183"/>
      <c r="AQK125" s="183"/>
      <c r="AQL125" s="183"/>
      <c r="AQM125" s="183"/>
      <c r="AQN125" s="183"/>
      <c r="AQO125" s="183"/>
      <c r="AQP125" s="183"/>
      <c r="AQQ125" s="183"/>
      <c r="AQR125" s="183"/>
      <c r="AQS125" s="183"/>
      <c r="AQT125" s="183"/>
      <c r="AQU125" s="183"/>
      <c r="AQV125" s="183"/>
      <c r="AQW125" s="183"/>
      <c r="AQX125" s="183"/>
      <c r="AQY125" s="183"/>
      <c r="AQZ125" s="183"/>
      <c r="ARA125" s="183"/>
      <c r="ARB125" s="183"/>
      <c r="ARC125" s="183"/>
      <c r="ARD125" s="183"/>
      <c r="ARE125" s="183"/>
      <c r="ARF125" s="183"/>
      <c r="ARG125" s="183"/>
      <c r="ARH125" s="183"/>
      <c r="ARI125" s="183"/>
      <c r="ARJ125" s="183"/>
      <c r="ARK125" s="183"/>
      <c r="ARL125" s="183"/>
      <c r="ARM125" s="183"/>
      <c r="ARN125" s="183"/>
      <c r="ARO125" s="183"/>
      <c r="ARP125" s="183"/>
      <c r="ARQ125" s="183"/>
      <c r="ARR125" s="183"/>
      <c r="ARS125" s="183"/>
      <c r="ART125" s="183"/>
      <c r="ARU125" s="183"/>
      <c r="ARV125" s="183"/>
      <c r="ARW125" s="183"/>
      <c r="ARX125" s="183"/>
      <c r="ARY125" s="183"/>
      <c r="ARZ125" s="183"/>
      <c r="ASA125" s="183"/>
      <c r="ASB125" s="183"/>
      <c r="ASC125" s="183"/>
      <c r="ASD125" s="183"/>
      <c r="ASE125" s="183"/>
      <c r="ASF125" s="183"/>
      <c r="ASG125" s="183"/>
      <c r="ASH125" s="183"/>
      <c r="ASI125" s="183"/>
      <c r="ASJ125" s="183"/>
      <c r="ASK125" s="183"/>
      <c r="ASL125" s="183"/>
      <c r="ASM125" s="183"/>
      <c r="ASN125" s="183"/>
      <c r="ASO125" s="183"/>
      <c r="ASP125" s="183"/>
      <c r="ASQ125" s="183"/>
      <c r="ASR125" s="183"/>
      <c r="ASS125" s="183"/>
      <c r="AST125" s="183"/>
      <c r="ASU125" s="183"/>
      <c r="ASV125" s="183"/>
      <c r="ASW125" s="183"/>
      <c r="ASX125" s="183"/>
      <c r="ASY125" s="183"/>
      <c r="ASZ125" s="183"/>
      <c r="ATA125" s="183"/>
      <c r="ATB125" s="183"/>
      <c r="ATC125" s="183"/>
      <c r="ATD125" s="183"/>
      <c r="ATE125" s="183"/>
      <c r="ATF125" s="183"/>
      <c r="ATG125" s="183"/>
      <c r="ATH125" s="183"/>
      <c r="ATI125" s="183"/>
      <c r="ATJ125" s="183"/>
      <c r="ATK125" s="183"/>
      <c r="ATL125" s="183"/>
      <c r="ATM125" s="183"/>
      <c r="ATN125" s="183"/>
      <c r="ATO125" s="183"/>
      <c r="ATP125" s="183"/>
      <c r="ATQ125" s="183"/>
      <c r="ATR125" s="183"/>
      <c r="ATS125" s="183"/>
      <c r="ATT125" s="183"/>
      <c r="ATU125" s="183"/>
      <c r="ATV125" s="183"/>
      <c r="ATW125" s="183"/>
      <c r="ATX125" s="183"/>
      <c r="ATY125" s="183"/>
      <c r="ATZ125" s="183"/>
      <c r="AUA125" s="183"/>
      <c r="AUB125" s="183"/>
      <c r="AUC125" s="183"/>
      <c r="AUD125" s="183"/>
      <c r="AUE125" s="183"/>
      <c r="AUF125" s="183"/>
      <c r="AUG125" s="183"/>
      <c r="AUH125" s="183"/>
      <c r="AUI125" s="183"/>
      <c r="AUJ125" s="183"/>
      <c r="AUK125" s="183"/>
      <c r="AUL125" s="183"/>
      <c r="AUM125" s="183"/>
      <c r="AUN125" s="183"/>
      <c r="AUO125" s="183"/>
      <c r="AUP125" s="183"/>
      <c r="AUQ125" s="183"/>
      <c r="AUR125" s="183"/>
      <c r="AUS125" s="183"/>
      <c r="AUT125" s="183"/>
      <c r="AUU125" s="183"/>
      <c r="AUV125" s="183"/>
      <c r="AUW125" s="183"/>
      <c r="AUX125" s="183"/>
      <c r="AUY125" s="183"/>
      <c r="AUZ125" s="183"/>
      <c r="AVA125" s="183"/>
      <c r="AVB125" s="183"/>
      <c r="AVC125" s="183"/>
      <c r="AVD125" s="183"/>
      <c r="AVE125" s="183"/>
      <c r="AVF125" s="183"/>
      <c r="AVG125" s="183"/>
      <c r="AVH125" s="183"/>
      <c r="AVI125" s="183"/>
      <c r="AVJ125" s="183"/>
      <c r="AVK125" s="183"/>
      <c r="AVL125" s="183"/>
      <c r="AVM125" s="183"/>
      <c r="AVN125" s="183"/>
      <c r="AVO125" s="183"/>
      <c r="AVP125" s="183"/>
      <c r="AVQ125" s="183"/>
      <c r="AVR125" s="183"/>
      <c r="AVS125" s="183"/>
      <c r="AVT125" s="183"/>
      <c r="AVU125" s="183"/>
      <c r="AVV125" s="183"/>
      <c r="AVW125" s="183"/>
      <c r="AVX125" s="183"/>
      <c r="AVY125" s="183"/>
      <c r="AVZ125" s="183"/>
      <c r="AWA125" s="183"/>
      <c r="AWB125" s="183"/>
      <c r="AWC125" s="183"/>
      <c r="AWD125" s="183"/>
      <c r="AWE125" s="183"/>
      <c r="AWF125" s="183"/>
      <c r="AWG125" s="183"/>
      <c r="AWH125" s="183"/>
      <c r="AWI125" s="183"/>
      <c r="AWJ125" s="183"/>
      <c r="AWK125" s="183"/>
      <c r="AWL125" s="183"/>
      <c r="AWM125" s="183"/>
      <c r="AWN125" s="183"/>
      <c r="AWO125" s="183"/>
      <c r="AWP125" s="183"/>
      <c r="AWQ125" s="183"/>
      <c r="AWR125" s="183"/>
      <c r="AWS125" s="183"/>
      <c r="AWT125" s="183"/>
      <c r="AWU125" s="183"/>
      <c r="AWV125" s="183"/>
      <c r="AWW125" s="183"/>
      <c r="AWX125" s="183"/>
      <c r="AWY125" s="183"/>
      <c r="AWZ125" s="183"/>
      <c r="AXA125" s="183"/>
      <c r="AXB125" s="183"/>
      <c r="AXC125" s="183"/>
      <c r="AXD125" s="183"/>
      <c r="AXE125" s="183"/>
      <c r="AXF125" s="183"/>
      <c r="AXG125" s="183"/>
      <c r="AXH125" s="183"/>
      <c r="AXI125" s="183"/>
      <c r="AXJ125" s="183"/>
      <c r="AXK125" s="183"/>
      <c r="AXL125" s="183"/>
      <c r="AXM125" s="183"/>
      <c r="AXN125" s="183"/>
      <c r="AXO125" s="183"/>
      <c r="AXP125" s="183"/>
      <c r="AXQ125" s="183"/>
      <c r="AXR125" s="183"/>
      <c r="AXS125" s="183"/>
      <c r="AXT125" s="183"/>
      <c r="AXU125" s="183"/>
      <c r="AXV125" s="183"/>
      <c r="AXW125" s="183"/>
      <c r="AXX125" s="183"/>
      <c r="AXY125" s="183"/>
      <c r="AXZ125" s="183"/>
      <c r="AYA125" s="183"/>
      <c r="AYB125" s="183"/>
      <c r="AYC125" s="183"/>
      <c r="AYD125" s="183"/>
      <c r="AYE125" s="183"/>
      <c r="AYF125" s="183"/>
      <c r="AYG125" s="183"/>
      <c r="AYH125" s="183"/>
      <c r="AYI125" s="183"/>
      <c r="AYJ125" s="183"/>
      <c r="AYK125" s="183"/>
      <c r="AYL125" s="183"/>
      <c r="AYM125" s="183"/>
      <c r="AYN125" s="183"/>
      <c r="AYO125" s="183"/>
      <c r="AYP125" s="183"/>
      <c r="AYQ125" s="183"/>
      <c r="AYR125" s="183"/>
      <c r="AYS125" s="183"/>
      <c r="AYT125" s="183"/>
      <c r="AYU125" s="183"/>
      <c r="AYV125" s="183"/>
      <c r="AYW125" s="183"/>
      <c r="AYX125" s="183"/>
      <c r="AYY125" s="183"/>
      <c r="AYZ125" s="183"/>
      <c r="AZA125" s="183"/>
      <c r="AZB125" s="183"/>
      <c r="AZC125" s="183"/>
      <c r="AZD125" s="183"/>
      <c r="AZE125" s="183"/>
      <c r="AZF125" s="183"/>
      <c r="AZG125" s="183"/>
      <c r="AZH125" s="183"/>
      <c r="AZI125" s="183"/>
      <c r="AZJ125" s="183"/>
      <c r="AZK125" s="183"/>
      <c r="AZL125" s="183"/>
      <c r="AZM125" s="183"/>
      <c r="AZN125" s="183"/>
      <c r="AZO125" s="183"/>
      <c r="AZP125" s="183"/>
      <c r="AZQ125" s="183"/>
      <c r="AZR125" s="183"/>
      <c r="AZS125" s="183"/>
      <c r="AZT125" s="183"/>
      <c r="AZU125" s="183"/>
      <c r="AZV125" s="183"/>
      <c r="AZW125" s="183"/>
      <c r="AZX125" s="183"/>
      <c r="AZY125" s="183"/>
      <c r="AZZ125" s="183"/>
      <c r="BAA125" s="183"/>
      <c r="BAB125" s="183"/>
      <c r="BAC125" s="183"/>
      <c r="BAD125" s="183"/>
      <c r="BAE125" s="183"/>
      <c r="BAF125" s="183"/>
      <c r="BAG125" s="183"/>
      <c r="BAH125" s="183"/>
      <c r="BAI125" s="183"/>
      <c r="BAJ125" s="183"/>
      <c r="BAK125" s="183"/>
      <c r="BAL125" s="183"/>
      <c r="BAM125" s="183"/>
      <c r="BAN125" s="183"/>
      <c r="BAO125" s="183"/>
      <c r="BAP125" s="183"/>
      <c r="BAQ125" s="183"/>
      <c r="BAR125" s="183"/>
      <c r="BAS125" s="183"/>
      <c r="BAT125" s="183"/>
      <c r="BAU125" s="183"/>
      <c r="BAV125" s="183"/>
      <c r="BAW125" s="183"/>
      <c r="BAX125" s="183"/>
      <c r="BAY125" s="183"/>
      <c r="BAZ125" s="183"/>
      <c r="BBA125" s="183"/>
      <c r="BBB125" s="183"/>
      <c r="BBC125" s="183"/>
      <c r="BBD125" s="183"/>
      <c r="BBE125" s="183"/>
      <c r="BBF125" s="183"/>
      <c r="BBG125" s="183"/>
      <c r="BBH125" s="183"/>
      <c r="BBI125" s="183"/>
      <c r="BBJ125" s="183"/>
      <c r="BBK125" s="183"/>
      <c r="BBL125" s="183"/>
      <c r="BBM125" s="183"/>
      <c r="BBN125" s="183"/>
      <c r="BBO125" s="183"/>
      <c r="BBP125" s="183"/>
      <c r="BBQ125" s="183"/>
      <c r="BBR125" s="183"/>
      <c r="BBS125" s="183"/>
      <c r="BBT125" s="183"/>
      <c r="BBU125" s="183"/>
      <c r="BBV125" s="183"/>
      <c r="BBW125" s="183"/>
      <c r="BBX125" s="183"/>
      <c r="BBY125" s="183"/>
      <c r="BBZ125" s="183"/>
      <c r="BCA125" s="183"/>
      <c r="BCB125" s="183"/>
      <c r="BCC125" s="183"/>
      <c r="BCD125" s="183"/>
      <c r="BCE125" s="183"/>
      <c r="BCF125" s="183"/>
      <c r="BCG125" s="183"/>
      <c r="BCH125" s="183"/>
      <c r="BCI125" s="183"/>
      <c r="BCJ125" s="183"/>
      <c r="BCK125" s="183"/>
      <c r="BCL125" s="183"/>
      <c r="BCM125" s="183"/>
      <c r="BCN125" s="183"/>
      <c r="BCO125" s="183"/>
      <c r="BCP125" s="183"/>
      <c r="BCQ125" s="183"/>
      <c r="BCR125" s="183"/>
      <c r="BCS125" s="183"/>
      <c r="BCT125" s="183"/>
      <c r="BCU125" s="183"/>
      <c r="BCV125" s="183"/>
      <c r="BCW125" s="183"/>
      <c r="BCX125" s="183"/>
      <c r="BCY125" s="183"/>
      <c r="BCZ125" s="183"/>
      <c r="BDA125" s="183"/>
      <c r="BDB125" s="183"/>
      <c r="BDC125" s="183"/>
      <c r="BDD125" s="183"/>
      <c r="BDE125" s="183"/>
      <c r="BDF125" s="183"/>
      <c r="BDG125" s="183"/>
      <c r="BDH125" s="183"/>
      <c r="BDI125" s="183"/>
      <c r="BDJ125" s="183"/>
      <c r="BDK125" s="183"/>
      <c r="BDL125" s="183"/>
      <c r="BDM125" s="183"/>
      <c r="BDN125" s="183"/>
      <c r="BDO125" s="183"/>
      <c r="BDP125" s="183"/>
      <c r="BDQ125" s="183"/>
      <c r="BDR125" s="183"/>
      <c r="BDS125" s="183"/>
      <c r="BDT125" s="183"/>
      <c r="BDU125" s="183"/>
      <c r="BDV125" s="183"/>
      <c r="BDW125" s="183"/>
      <c r="BDX125" s="183"/>
      <c r="BDY125" s="183"/>
      <c r="BDZ125" s="183"/>
      <c r="BEA125" s="183"/>
      <c r="BEB125" s="183"/>
      <c r="BEC125" s="183"/>
      <c r="BED125" s="183"/>
      <c r="BEE125" s="183"/>
      <c r="BEF125" s="183"/>
      <c r="BEG125" s="183"/>
      <c r="BEH125" s="183"/>
      <c r="BEI125" s="183"/>
      <c r="BEJ125" s="183"/>
      <c r="BEK125" s="183"/>
      <c r="BEL125" s="183"/>
      <c r="BEM125" s="183"/>
      <c r="BEN125" s="183"/>
      <c r="BEO125" s="183"/>
      <c r="BEP125" s="183"/>
      <c r="BEQ125" s="183"/>
      <c r="BER125" s="183"/>
      <c r="BES125" s="183"/>
      <c r="BET125" s="183"/>
      <c r="BEU125" s="183"/>
      <c r="BEV125" s="183"/>
      <c r="BEW125" s="183"/>
      <c r="BEX125" s="183"/>
      <c r="BEY125" s="183"/>
      <c r="BEZ125" s="183"/>
      <c r="BFA125" s="183"/>
      <c r="BFB125" s="183"/>
      <c r="BFC125" s="183"/>
      <c r="BFD125" s="183"/>
      <c r="BFE125" s="183"/>
      <c r="BFF125" s="183"/>
      <c r="BFG125" s="183"/>
      <c r="BFH125" s="183"/>
      <c r="BFI125" s="183"/>
      <c r="BFJ125" s="183"/>
      <c r="BFK125" s="183"/>
      <c r="BFL125" s="183"/>
      <c r="BFM125" s="183"/>
      <c r="BFN125" s="183"/>
      <c r="BFO125" s="183"/>
      <c r="BFP125" s="183"/>
      <c r="BFQ125" s="183"/>
      <c r="BFR125" s="183"/>
      <c r="BFS125" s="183"/>
      <c r="BFT125" s="183"/>
      <c r="BFU125" s="183"/>
      <c r="BFV125" s="183"/>
      <c r="BFW125" s="183"/>
      <c r="BFX125" s="183"/>
      <c r="BFY125" s="183"/>
      <c r="BFZ125" s="183"/>
      <c r="BGA125" s="183"/>
      <c r="BGB125" s="183"/>
      <c r="BGC125" s="183"/>
      <c r="BGD125" s="183"/>
      <c r="BGE125" s="183"/>
      <c r="BGF125" s="183"/>
      <c r="BGG125" s="183"/>
      <c r="BGH125" s="183"/>
      <c r="BGI125" s="183"/>
      <c r="BGJ125" s="183"/>
      <c r="BGK125" s="183"/>
      <c r="BGL125" s="183"/>
      <c r="BGM125" s="183"/>
      <c r="BGN125" s="183"/>
      <c r="BGO125" s="183"/>
      <c r="BGP125" s="183"/>
      <c r="BGQ125" s="183"/>
      <c r="BGR125" s="183"/>
      <c r="BGS125" s="183"/>
      <c r="BGT125" s="183"/>
      <c r="BGU125" s="183"/>
      <c r="BGV125" s="183"/>
      <c r="BGW125" s="183"/>
      <c r="BGX125" s="183"/>
      <c r="BGY125" s="183"/>
      <c r="BGZ125" s="183"/>
      <c r="BHA125" s="183"/>
      <c r="BHB125" s="183"/>
      <c r="BHC125" s="183"/>
      <c r="BHD125" s="183"/>
      <c r="BHE125" s="183"/>
      <c r="BHF125" s="183"/>
      <c r="BHG125" s="183"/>
      <c r="BHH125" s="183"/>
      <c r="BHI125" s="183"/>
      <c r="BHJ125" s="183"/>
      <c r="BHK125" s="183"/>
      <c r="BHL125" s="183"/>
      <c r="BHM125" s="183"/>
      <c r="BHN125" s="183"/>
      <c r="BHO125" s="183"/>
      <c r="BHP125" s="183"/>
      <c r="BHQ125" s="183"/>
      <c r="BHR125" s="183"/>
      <c r="BHS125" s="183"/>
      <c r="BHT125" s="183"/>
      <c r="BHU125" s="183"/>
      <c r="BHV125" s="183"/>
      <c r="BHW125" s="183"/>
      <c r="BHX125" s="183"/>
      <c r="BHY125" s="183"/>
      <c r="BHZ125" s="183"/>
      <c r="BIA125" s="183"/>
      <c r="BIB125" s="183"/>
      <c r="BIC125" s="183"/>
      <c r="BID125" s="183"/>
      <c r="BIE125" s="183"/>
      <c r="BIF125" s="183"/>
      <c r="BIG125" s="183"/>
      <c r="BIH125" s="183"/>
      <c r="BII125" s="183"/>
      <c r="BIJ125" s="183"/>
      <c r="BIK125" s="183"/>
      <c r="BIL125" s="183"/>
      <c r="BIM125" s="183"/>
      <c r="BIN125" s="183"/>
      <c r="BIO125" s="183"/>
      <c r="BIP125" s="183"/>
      <c r="BIQ125" s="183"/>
      <c r="BIR125" s="183"/>
      <c r="BIS125" s="183"/>
      <c r="BIT125" s="183"/>
      <c r="BIU125" s="183"/>
      <c r="BIV125" s="183"/>
      <c r="BIW125" s="183"/>
      <c r="BIX125" s="183"/>
      <c r="BIY125" s="183"/>
      <c r="BIZ125" s="183"/>
      <c r="BJA125" s="183"/>
      <c r="BJB125" s="183"/>
      <c r="BJC125" s="183"/>
      <c r="BJD125" s="183"/>
      <c r="BJE125" s="183"/>
      <c r="BJF125" s="183"/>
      <c r="BJG125" s="183"/>
      <c r="BJH125" s="183"/>
      <c r="BJI125" s="183"/>
      <c r="BJJ125" s="183"/>
      <c r="BJK125" s="183"/>
      <c r="BJL125" s="183"/>
      <c r="BJM125" s="183"/>
      <c r="BJN125" s="183"/>
      <c r="BJO125" s="183"/>
      <c r="BJP125" s="183"/>
      <c r="BJQ125" s="183"/>
      <c r="BJR125" s="183"/>
      <c r="BJS125" s="183"/>
      <c r="BJT125" s="183"/>
      <c r="BJU125" s="183"/>
      <c r="BJV125" s="183"/>
      <c r="BJW125" s="183"/>
      <c r="BJX125" s="183"/>
      <c r="BJY125" s="183"/>
      <c r="BJZ125" s="183"/>
      <c r="BKA125" s="183"/>
      <c r="BKB125" s="183"/>
      <c r="BKC125" s="183"/>
      <c r="BKD125" s="183"/>
      <c r="BKE125" s="183"/>
      <c r="BKF125" s="183"/>
      <c r="BKG125" s="183"/>
      <c r="BKH125" s="183"/>
      <c r="BKI125" s="183"/>
      <c r="BKJ125" s="183"/>
      <c r="BKK125" s="183"/>
      <c r="BKL125" s="183"/>
      <c r="BKM125" s="183"/>
      <c r="BKN125" s="183"/>
      <c r="BKO125" s="183"/>
      <c r="BKP125" s="183"/>
      <c r="BKQ125" s="183"/>
      <c r="BKR125" s="183"/>
      <c r="BKS125" s="183"/>
      <c r="BKT125" s="183"/>
      <c r="BKU125" s="183"/>
      <c r="BKV125" s="183"/>
      <c r="BKW125" s="183"/>
      <c r="BKX125" s="183"/>
      <c r="BKY125" s="183"/>
      <c r="BKZ125" s="183"/>
      <c r="BLA125" s="183"/>
      <c r="BLB125" s="183"/>
      <c r="BLC125" s="183"/>
      <c r="BLD125" s="183"/>
      <c r="BLE125" s="183"/>
      <c r="BLF125" s="183"/>
      <c r="BLG125" s="183"/>
      <c r="BLH125" s="183"/>
      <c r="BLI125" s="183"/>
      <c r="BLJ125" s="183"/>
      <c r="BLK125" s="183"/>
      <c r="BLL125" s="183"/>
      <c r="BLM125" s="183"/>
      <c r="BLN125" s="183"/>
      <c r="BLO125" s="183"/>
      <c r="BLP125" s="183"/>
      <c r="BLQ125" s="183"/>
      <c r="BLR125" s="183"/>
      <c r="BLS125" s="183"/>
      <c r="BLT125" s="183"/>
      <c r="BLU125" s="183"/>
      <c r="BLV125" s="183"/>
      <c r="BLW125" s="183"/>
      <c r="BLX125" s="183"/>
      <c r="BLY125" s="183"/>
      <c r="BLZ125" s="183"/>
      <c r="BMA125" s="183"/>
      <c r="BMB125" s="183"/>
      <c r="BMC125" s="183"/>
      <c r="BMD125" s="183"/>
      <c r="BME125" s="183"/>
      <c r="BMF125" s="183"/>
      <c r="BMG125" s="183"/>
      <c r="BMH125" s="183"/>
      <c r="BMI125" s="183"/>
      <c r="BMJ125" s="183"/>
      <c r="BMK125" s="183"/>
      <c r="BML125" s="183"/>
      <c r="BMM125" s="183"/>
      <c r="BMN125" s="183"/>
      <c r="BMO125" s="183"/>
      <c r="BMP125" s="183"/>
      <c r="BMQ125" s="183"/>
      <c r="BMR125" s="183"/>
      <c r="BMS125" s="183"/>
      <c r="BMT125" s="183"/>
      <c r="BMU125" s="183"/>
      <c r="BMV125" s="183"/>
      <c r="BMW125" s="183"/>
      <c r="BMX125" s="183"/>
      <c r="BMY125" s="183"/>
      <c r="BMZ125" s="183"/>
      <c r="BNA125" s="183"/>
      <c r="BNB125" s="183"/>
      <c r="BNC125" s="183"/>
      <c r="BND125" s="183"/>
      <c r="BNE125" s="183"/>
      <c r="BNF125" s="183"/>
      <c r="BNG125" s="183"/>
      <c r="BNH125" s="183"/>
      <c r="BNI125" s="183"/>
      <c r="BNJ125" s="183"/>
      <c r="BNK125" s="183"/>
      <c r="BNL125" s="183"/>
      <c r="BNM125" s="183"/>
      <c r="BNN125" s="183"/>
      <c r="BNO125" s="183"/>
      <c r="BNP125" s="183"/>
      <c r="BNQ125" s="183"/>
      <c r="BNR125" s="183"/>
      <c r="BNS125" s="183"/>
      <c r="BNT125" s="183"/>
      <c r="BNU125" s="183"/>
      <c r="BNV125" s="183"/>
      <c r="BNW125" s="183"/>
      <c r="BNX125" s="183"/>
      <c r="BNY125" s="183"/>
      <c r="BNZ125" s="183"/>
      <c r="BOA125" s="183"/>
      <c r="BOB125" s="183"/>
      <c r="BOC125" s="183"/>
      <c r="BOD125" s="183"/>
      <c r="BOE125" s="183"/>
      <c r="BOF125" s="183"/>
      <c r="BOG125" s="183"/>
      <c r="BOH125" s="183"/>
      <c r="BOI125" s="183"/>
      <c r="BOJ125" s="183"/>
      <c r="BOK125" s="183"/>
      <c r="BOL125" s="183"/>
      <c r="BOM125" s="183"/>
      <c r="BON125" s="183"/>
      <c r="BOO125" s="183"/>
      <c r="BOP125" s="183"/>
      <c r="BOQ125" s="183"/>
      <c r="BOR125" s="183"/>
      <c r="BOS125" s="183"/>
      <c r="BOT125" s="183"/>
      <c r="BOU125" s="183"/>
      <c r="BOV125" s="183"/>
      <c r="BOW125" s="183"/>
      <c r="BOX125" s="183"/>
      <c r="BOY125" s="183"/>
      <c r="BOZ125" s="183"/>
      <c r="BPA125" s="183"/>
      <c r="BPB125" s="183"/>
      <c r="BPC125" s="183"/>
      <c r="BPD125" s="183"/>
      <c r="BPE125" s="183"/>
      <c r="BPF125" s="183"/>
      <c r="BPG125" s="183"/>
      <c r="BPH125" s="183"/>
      <c r="BPI125" s="183"/>
      <c r="BPJ125" s="183"/>
      <c r="BPK125" s="183"/>
      <c r="BPL125" s="183"/>
      <c r="BPM125" s="183"/>
      <c r="BPN125" s="183"/>
      <c r="BPO125" s="183"/>
      <c r="BPP125" s="183"/>
      <c r="BPQ125" s="183"/>
      <c r="BPR125" s="183"/>
      <c r="BPS125" s="183"/>
      <c r="BPT125" s="183"/>
      <c r="BPU125" s="183"/>
      <c r="BPV125" s="183"/>
      <c r="BPW125" s="183"/>
      <c r="BPX125" s="183"/>
      <c r="BPY125" s="183"/>
      <c r="BPZ125" s="183"/>
      <c r="BQA125" s="183"/>
      <c r="BQB125" s="183"/>
      <c r="BQC125" s="183"/>
      <c r="BQD125" s="183"/>
      <c r="BQE125" s="183"/>
      <c r="BQF125" s="183"/>
      <c r="BQG125" s="183"/>
      <c r="BQH125" s="183"/>
      <c r="BQI125" s="183"/>
      <c r="BQJ125" s="183"/>
      <c r="BQK125" s="183"/>
      <c r="BQL125" s="183"/>
      <c r="BQM125" s="183"/>
      <c r="BQN125" s="183"/>
      <c r="BQO125" s="183"/>
      <c r="BQP125" s="183"/>
      <c r="BQQ125" s="183"/>
      <c r="BQR125" s="183"/>
      <c r="BQS125" s="183"/>
      <c r="BQT125" s="183"/>
      <c r="BQU125" s="183"/>
      <c r="BQV125" s="183"/>
      <c r="BQW125" s="183"/>
      <c r="BQX125" s="183"/>
      <c r="BQY125" s="183"/>
      <c r="BQZ125" s="183"/>
      <c r="BRA125" s="183"/>
      <c r="BRB125" s="183"/>
      <c r="BRC125" s="183"/>
      <c r="BRD125" s="183"/>
      <c r="BRE125" s="183"/>
      <c r="BRF125" s="183"/>
      <c r="BRG125" s="183"/>
      <c r="BRH125" s="183"/>
      <c r="BRI125" s="183"/>
      <c r="BRJ125" s="183"/>
      <c r="BRK125" s="183"/>
      <c r="BRL125" s="183"/>
      <c r="BRM125" s="183"/>
      <c r="BRN125" s="183"/>
      <c r="BRO125" s="183"/>
      <c r="BRP125" s="183"/>
      <c r="BRQ125" s="183"/>
      <c r="BRR125" s="183"/>
      <c r="BRS125" s="183"/>
      <c r="BRT125" s="183"/>
      <c r="BRU125" s="183"/>
      <c r="BRV125" s="183"/>
      <c r="BRW125" s="183"/>
      <c r="BRX125" s="183"/>
      <c r="BRY125" s="183"/>
      <c r="BRZ125" s="183"/>
      <c r="BSA125" s="183"/>
      <c r="BSB125" s="183"/>
      <c r="BSC125" s="183"/>
      <c r="BSD125" s="183"/>
      <c r="BSE125" s="183"/>
      <c r="BSF125" s="183"/>
      <c r="BSG125" s="183"/>
      <c r="BSH125" s="183"/>
      <c r="BSI125" s="183"/>
      <c r="BSJ125" s="183"/>
      <c r="BSK125" s="183"/>
      <c r="BSL125" s="183"/>
      <c r="BSM125" s="183"/>
      <c r="BSN125" s="183"/>
      <c r="BSO125" s="183"/>
      <c r="BSP125" s="183"/>
      <c r="BSQ125" s="183"/>
      <c r="BSR125" s="183"/>
      <c r="BSS125" s="183"/>
      <c r="BST125" s="183"/>
      <c r="BSU125" s="183"/>
      <c r="BSV125" s="183"/>
      <c r="BSW125" s="183"/>
      <c r="BSX125" s="183"/>
      <c r="BSY125" s="183"/>
      <c r="BSZ125" s="183"/>
      <c r="BTA125" s="183"/>
      <c r="BTB125" s="183"/>
      <c r="BTC125" s="183"/>
      <c r="BTD125" s="183"/>
      <c r="BTE125" s="183"/>
      <c r="BTF125" s="183"/>
      <c r="BTG125" s="183"/>
      <c r="BTH125" s="183"/>
      <c r="BTI125" s="183"/>
      <c r="BTJ125" s="183"/>
      <c r="BTK125" s="183"/>
      <c r="BTL125" s="183"/>
      <c r="BTM125" s="183"/>
      <c r="BTN125" s="183"/>
      <c r="BTO125" s="183"/>
      <c r="BTP125" s="183"/>
      <c r="BTQ125" s="183"/>
      <c r="BTR125" s="183"/>
      <c r="BTS125" s="183"/>
      <c r="BTT125" s="183"/>
      <c r="BTU125" s="183"/>
      <c r="BTV125" s="183"/>
      <c r="BTW125" s="183"/>
      <c r="BTX125" s="183"/>
      <c r="BTY125" s="183"/>
      <c r="BTZ125" s="183"/>
      <c r="BUA125" s="183"/>
      <c r="BUB125" s="183"/>
      <c r="BUC125" s="183"/>
      <c r="BUD125" s="183"/>
      <c r="BUE125" s="183"/>
      <c r="BUF125" s="183"/>
      <c r="BUG125" s="183"/>
      <c r="BUH125" s="183"/>
      <c r="BUI125" s="183"/>
      <c r="BUJ125" s="183"/>
      <c r="BUK125" s="183"/>
      <c r="BUL125" s="183"/>
      <c r="BUM125" s="183"/>
      <c r="BUN125" s="183"/>
      <c r="BUO125" s="183"/>
      <c r="BUP125" s="183"/>
      <c r="BUQ125" s="183"/>
      <c r="BUR125" s="183"/>
      <c r="BUS125" s="183"/>
      <c r="BUT125" s="183"/>
      <c r="BUU125" s="183"/>
      <c r="BUV125" s="183"/>
      <c r="BUW125" s="183"/>
      <c r="BUX125" s="183"/>
      <c r="BUY125" s="183"/>
      <c r="BUZ125" s="183"/>
      <c r="BVA125" s="183"/>
      <c r="BVB125" s="183"/>
      <c r="BVC125" s="183"/>
      <c r="BVD125" s="183"/>
      <c r="BVE125" s="183"/>
      <c r="BVF125" s="183"/>
      <c r="BVG125" s="183"/>
      <c r="BVH125" s="183"/>
      <c r="BVI125" s="183"/>
      <c r="BVJ125" s="183"/>
      <c r="BVK125" s="183"/>
      <c r="BVL125" s="183"/>
      <c r="BVM125" s="183"/>
      <c r="BVN125" s="183"/>
      <c r="BVO125" s="183"/>
      <c r="BVP125" s="183"/>
      <c r="BVQ125" s="183"/>
      <c r="BVR125" s="183"/>
      <c r="BVS125" s="183"/>
      <c r="BVT125" s="183"/>
      <c r="BVU125" s="183"/>
      <c r="BVV125" s="183"/>
      <c r="BVW125" s="183"/>
      <c r="BVX125" s="183"/>
      <c r="BVY125" s="183"/>
      <c r="BVZ125" s="183"/>
      <c r="BWA125" s="183"/>
      <c r="BWB125" s="183"/>
      <c r="BWC125" s="183"/>
      <c r="BWD125" s="183"/>
      <c r="BWE125" s="183"/>
      <c r="BWF125" s="183"/>
      <c r="BWG125" s="183"/>
      <c r="BWH125" s="183"/>
      <c r="BWI125" s="183"/>
      <c r="BWJ125" s="183"/>
      <c r="BWK125" s="183"/>
      <c r="BWL125" s="183"/>
      <c r="BWM125" s="183"/>
      <c r="BWN125" s="183"/>
      <c r="BWO125" s="183"/>
      <c r="BWP125" s="183"/>
      <c r="BWQ125" s="183"/>
      <c r="BWR125" s="183"/>
      <c r="BWS125" s="183"/>
      <c r="BWT125" s="183"/>
      <c r="BWU125" s="183"/>
      <c r="BWV125" s="183"/>
      <c r="BWW125" s="183"/>
      <c r="BWX125" s="183"/>
      <c r="BWY125" s="183"/>
      <c r="BWZ125" s="183"/>
      <c r="BXA125" s="183"/>
      <c r="BXB125" s="183"/>
      <c r="BXC125" s="183"/>
      <c r="BXD125" s="183"/>
      <c r="BXE125" s="183"/>
      <c r="BXF125" s="183"/>
      <c r="BXG125" s="183"/>
      <c r="BXH125" s="183"/>
      <c r="BXI125" s="183"/>
      <c r="BXJ125" s="183"/>
      <c r="BXK125" s="183"/>
      <c r="BXL125" s="183"/>
      <c r="BXM125" s="183"/>
      <c r="BXN125" s="183"/>
      <c r="BXO125" s="183"/>
      <c r="BXP125" s="183"/>
      <c r="BXQ125" s="183"/>
      <c r="BXR125" s="183"/>
      <c r="BXS125" s="183"/>
      <c r="BXT125" s="183"/>
      <c r="BXU125" s="183"/>
      <c r="BXV125" s="183"/>
      <c r="BXW125" s="183"/>
      <c r="BXX125" s="183"/>
      <c r="BXY125" s="183"/>
      <c r="BXZ125" s="183"/>
      <c r="BYA125" s="183"/>
      <c r="BYB125" s="183"/>
      <c r="BYC125" s="183"/>
      <c r="BYD125" s="183"/>
      <c r="BYE125" s="183"/>
      <c r="BYF125" s="183"/>
      <c r="BYG125" s="183"/>
      <c r="BYH125" s="183"/>
      <c r="BYI125" s="183"/>
      <c r="BYJ125" s="183"/>
      <c r="BYK125" s="183"/>
      <c r="BYL125" s="183"/>
      <c r="BYM125" s="183"/>
      <c r="BYN125" s="183"/>
      <c r="BYO125" s="183"/>
      <c r="BYP125" s="183"/>
      <c r="BYQ125" s="183"/>
      <c r="BYR125" s="183"/>
      <c r="BYS125" s="183"/>
      <c r="BYT125" s="183"/>
      <c r="BYU125" s="183"/>
      <c r="BYV125" s="183"/>
      <c r="BYW125" s="183"/>
      <c r="BYX125" s="183"/>
      <c r="BYY125" s="183"/>
      <c r="BYZ125" s="183"/>
      <c r="BZA125" s="183"/>
      <c r="BZB125" s="183"/>
      <c r="BZC125" s="183"/>
      <c r="BZD125" s="183"/>
      <c r="BZE125" s="183"/>
      <c r="BZF125" s="183"/>
      <c r="BZG125" s="183"/>
      <c r="BZH125" s="183"/>
      <c r="BZI125" s="183"/>
      <c r="BZJ125" s="183"/>
      <c r="BZK125" s="183"/>
      <c r="BZL125" s="183"/>
      <c r="BZM125" s="183"/>
      <c r="BZN125" s="183"/>
      <c r="BZO125" s="183"/>
      <c r="BZP125" s="183"/>
      <c r="BZQ125" s="183"/>
      <c r="BZR125" s="183"/>
      <c r="BZS125" s="183"/>
      <c r="BZT125" s="183"/>
      <c r="BZU125" s="183"/>
      <c r="BZV125" s="183"/>
      <c r="BZW125" s="183"/>
      <c r="BZX125" s="183"/>
      <c r="BZY125" s="183"/>
      <c r="BZZ125" s="183"/>
      <c r="CAA125" s="183"/>
      <c r="CAB125" s="183"/>
      <c r="CAC125" s="183"/>
      <c r="CAD125" s="183"/>
      <c r="CAE125" s="183"/>
      <c r="CAF125" s="183"/>
      <c r="CAG125" s="183"/>
      <c r="CAH125" s="183"/>
      <c r="CAI125" s="183"/>
      <c r="CAJ125" s="183"/>
      <c r="CAK125" s="183"/>
      <c r="CAL125" s="183"/>
      <c r="CAM125" s="183"/>
      <c r="CAN125" s="183"/>
      <c r="CAO125" s="183"/>
      <c r="CAP125" s="183"/>
      <c r="CAQ125" s="183"/>
      <c r="CAR125" s="183"/>
      <c r="CAS125" s="183"/>
      <c r="CAT125" s="183"/>
      <c r="CAU125" s="183"/>
      <c r="CAV125" s="183"/>
      <c r="CAW125" s="183"/>
      <c r="CAX125" s="183"/>
      <c r="CAY125" s="183"/>
      <c r="CAZ125" s="183"/>
      <c r="CBA125" s="183"/>
      <c r="CBB125" s="183"/>
      <c r="CBC125" s="183"/>
      <c r="CBD125" s="183"/>
      <c r="CBE125" s="183"/>
      <c r="CBF125" s="183"/>
      <c r="CBG125" s="183"/>
      <c r="CBH125" s="183"/>
      <c r="CBI125" s="183"/>
      <c r="CBJ125" s="183"/>
      <c r="CBK125" s="183"/>
      <c r="CBL125" s="183"/>
      <c r="CBM125" s="183"/>
      <c r="CBN125" s="183"/>
      <c r="CBO125" s="183"/>
      <c r="CBP125" s="183"/>
      <c r="CBQ125" s="183"/>
      <c r="CBR125" s="183"/>
      <c r="CBS125" s="183"/>
      <c r="CBT125" s="183"/>
      <c r="CBU125" s="183"/>
      <c r="CBV125" s="183"/>
      <c r="CBW125" s="183"/>
      <c r="CBX125" s="183"/>
      <c r="CBY125" s="183"/>
      <c r="CBZ125" s="183"/>
      <c r="CCA125" s="183"/>
      <c r="CCB125" s="183"/>
      <c r="CCC125" s="183"/>
      <c r="CCD125" s="183"/>
      <c r="CCE125" s="183"/>
      <c r="CCF125" s="183"/>
      <c r="CCG125" s="183"/>
      <c r="CCH125" s="183"/>
      <c r="CCI125" s="183"/>
      <c r="CCJ125" s="183"/>
      <c r="CCK125" s="183"/>
      <c r="CCL125" s="183"/>
      <c r="CCM125" s="183"/>
      <c r="CCN125" s="183"/>
      <c r="CCO125" s="183"/>
      <c r="CCP125" s="183"/>
      <c r="CCQ125" s="183"/>
      <c r="CCR125" s="183"/>
      <c r="CCS125" s="183"/>
      <c r="CCT125" s="183"/>
      <c r="CCU125" s="183"/>
      <c r="CCV125" s="183"/>
      <c r="CCW125" s="183"/>
      <c r="CCX125" s="183"/>
      <c r="CCY125" s="183"/>
      <c r="CCZ125" s="183"/>
      <c r="CDA125" s="183"/>
      <c r="CDB125" s="183"/>
      <c r="CDC125" s="183"/>
      <c r="CDD125" s="183"/>
      <c r="CDE125" s="183"/>
      <c r="CDF125" s="183"/>
      <c r="CDG125" s="183"/>
      <c r="CDH125" s="183"/>
      <c r="CDI125" s="183"/>
      <c r="CDJ125" s="183"/>
      <c r="CDK125" s="183"/>
      <c r="CDL125" s="183"/>
      <c r="CDM125" s="183"/>
      <c r="CDN125" s="183"/>
      <c r="CDO125" s="183"/>
      <c r="CDP125" s="183"/>
      <c r="CDQ125" s="183"/>
      <c r="CDR125" s="183"/>
      <c r="CDS125" s="183"/>
      <c r="CDT125" s="183"/>
      <c r="CDU125" s="183"/>
      <c r="CDV125" s="183"/>
      <c r="CDW125" s="183"/>
      <c r="CDX125" s="183"/>
      <c r="CDY125" s="183"/>
      <c r="CDZ125" s="183"/>
      <c r="CEA125" s="183"/>
      <c r="CEB125" s="183"/>
      <c r="CEC125" s="183"/>
      <c r="CED125" s="183"/>
      <c r="CEE125" s="183"/>
      <c r="CEF125" s="183"/>
      <c r="CEG125" s="183"/>
      <c r="CEH125" s="183"/>
      <c r="CEI125" s="183"/>
      <c r="CEJ125" s="183"/>
      <c r="CEK125" s="183"/>
      <c r="CEL125" s="183"/>
      <c r="CEM125" s="183"/>
      <c r="CEN125" s="183"/>
      <c r="CEO125" s="183"/>
      <c r="CEP125" s="183"/>
      <c r="CEQ125" s="183"/>
      <c r="CER125" s="183"/>
      <c r="CES125" s="183"/>
      <c r="CET125" s="183"/>
      <c r="CEU125" s="183"/>
      <c r="CEV125" s="183"/>
      <c r="CEW125" s="183"/>
      <c r="CEX125" s="183"/>
      <c r="CEY125" s="183"/>
      <c r="CEZ125" s="183"/>
      <c r="CFA125" s="183"/>
      <c r="CFB125" s="183"/>
      <c r="CFC125" s="183"/>
      <c r="CFD125" s="183"/>
      <c r="CFE125" s="183"/>
      <c r="CFF125" s="183"/>
      <c r="CFG125" s="183"/>
      <c r="CFH125" s="183"/>
      <c r="CFI125" s="183"/>
      <c r="CFJ125" s="183"/>
      <c r="CFK125" s="183"/>
      <c r="CFL125" s="183"/>
      <c r="CFM125" s="183"/>
      <c r="CFN125" s="183"/>
      <c r="CFO125" s="183"/>
      <c r="CFP125" s="183"/>
      <c r="CFQ125" s="183"/>
      <c r="CFR125" s="183"/>
      <c r="CFS125" s="183"/>
      <c r="CFT125" s="183"/>
      <c r="CFU125" s="183"/>
      <c r="CFV125" s="183"/>
      <c r="CFW125" s="183"/>
      <c r="CFX125" s="183"/>
      <c r="CFY125" s="183"/>
      <c r="CFZ125" s="183"/>
      <c r="CGA125" s="183"/>
      <c r="CGB125" s="183"/>
      <c r="CGC125" s="183"/>
      <c r="CGD125" s="183"/>
      <c r="CGE125" s="183"/>
      <c r="CGF125" s="183"/>
      <c r="CGG125" s="183"/>
      <c r="CGH125" s="183"/>
      <c r="CGI125" s="183"/>
      <c r="CGJ125" s="183"/>
      <c r="CGK125" s="183"/>
      <c r="CGL125" s="183"/>
      <c r="CGM125" s="183"/>
      <c r="CGN125" s="183"/>
      <c r="CGO125" s="183"/>
      <c r="CGP125" s="183"/>
      <c r="CGQ125" s="183"/>
      <c r="CGR125" s="183"/>
      <c r="CGS125" s="183"/>
      <c r="CGT125" s="183"/>
      <c r="CGU125" s="183"/>
      <c r="CGV125" s="183"/>
      <c r="CGW125" s="183"/>
      <c r="CGX125" s="183"/>
      <c r="CGY125" s="183"/>
      <c r="CGZ125" s="183"/>
      <c r="CHA125" s="183"/>
      <c r="CHB125" s="183"/>
      <c r="CHC125" s="183"/>
      <c r="CHD125" s="183"/>
      <c r="CHE125" s="183"/>
      <c r="CHF125" s="183"/>
      <c r="CHG125" s="183"/>
      <c r="CHH125" s="183"/>
      <c r="CHI125" s="183"/>
      <c r="CHJ125" s="183"/>
      <c r="CHK125" s="183"/>
      <c r="CHL125" s="183"/>
      <c r="CHM125" s="183"/>
      <c r="CHN125" s="183"/>
      <c r="CHO125" s="183"/>
      <c r="CHP125" s="183"/>
      <c r="CHQ125" s="183"/>
      <c r="CHR125" s="183"/>
      <c r="CHS125" s="183"/>
      <c r="CHT125" s="183"/>
      <c r="CHU125" s="183"/>
      <c r="CHV125" s="183"/>
      <c r="CHW125" s="183"/>
      <c r="CHX125" s="183"/>
      <c r="CHY125" s="183"/>
      <c r="CHZ125" s="183"/>
      <c r="CIA125" s="183"/>
      <c r="CIB125" s="183"/>
      <c r="CIC125" s="183"/>
      <c r="CID125" s="183"/>
      <c r="CIE125" s="183"/>
      <c r="CIF125" s="183"/>
      <c r="CIG125" s="183"/>
      <c r="CIH125" s="183"/>
      <c r="CII125" s="183"/>
      <c r="CIJ125" s="183"/>
      <c r="CIK125" s="183"/>
      <c r="CIL125" s="183"/>
      <c r="CIM125" s="183"/>
      <c r="CIN125" s="183"/>
      <c r="CIO125" s="183"/>
      <c r="CIP125" s="183"/>
      <c r="CIQ125" s="183"/>
      <c r="CIR125" s="183"/>
      <c r="CIS125" s="183"/>
      <c r="CIT125" s="183"/>
      <c r="CIU125" s="183"/>
      <c r="CIV125" s="183"/>
      <c r="CIW125" s="183"/>
      <c r="CIX125" s="183"/>
      <c r="CIY125" s="183"/>
      <c r="CIZ125" s="183"/>
      <c r="CJA125" s="183"/>
      <c r="CJB125" s="183"/>
      <c r="CJC125" s="183"/>
      <c r="CJD125" s="183"/>
      <c r="CJE125" s="183"/>
      <c r="CJF125" s="183"/>
      <c r="CJG125" s="183"/>
      <c r="CJH125" s="183"/>
      <c r="CJI125" s="183"/>
      <c r="CJJ125" s="183"/>
      <c r="CJK125" s="183"/>
      <c r="CJL125" s="183"/>
      <c r="CJM125" s="183"/>
      <c r="CJN125" s="183"/>
      <c r="CJO125" s="183"/>
      <c r="CJP125" s="183"/>
      <c r="CJQ125" s="183"/>
      <c r="CJR125" s="183"/>
      <c r="CJS125" s="183"/>
      <c r="CJT125" s="183"/>
      <c r="CJU125" s="183"/>
      <c r="CJV125" s="183"/>
      <c r="CJW125" s="183"/>
      <c r="CJX125" s="183"/>
      <c r="CJY125" s="183"/>
      <c r="CJZ125" s="183"/>
      <c r="CKA125" s="183"/>
      <c r="CKB125" s="183"/>
      <c r="CKC125" s="183"/>
      <c r="CKD125" s="183"/>
      <c r="CKE125" s="183"/>
      <c r="CKF125" s="183"/>
      <c r="CKG125" s="183"/>
      <c r="CKH125" s="183"/>
      <c r="CKI125" s="183"/>
      <c r="CKJ125" s="183"/>
      <c r="CKK125" s="183"/>
      <c r="CKL125" s="183"/>
      <c r="CKM125" s="183"/>
      <c r="CKN125" s="183"/>
      <c r="CKO125" s="183"/>
      <c r="CKP125" s="183"/>
      <c r="CKQ125" s="183"/>
      <c r="CKR125" s="183"/>
      <c r="CKS125" s="183"/>
      <c r="CKT125" s="183"/>
      <c r="CKU125" s="183"/>
      <c r="CKV125" s="183"/>
      <c r="CKW125" s="183"/>
      <c r="CKX125" s="183"/>
      <c r="CKY125" s="183"/>
      <c r="CKZ125" s="183"/>
      <c r="CLA125" s="183"/>
      <c r="CLB125" s="183"/>
      <c r="CLC125" s="183"/>
      <c r="CLD125" s="183"/>
      <c r="CLE125" s="183"/>
      <c r="CLF125" s="183"/>
      <c r="CLG125" s="183"/>
      <c r="CLH125" s="183"/>
      <c r="CLI125" s="183"/>
      <c r="CLJ125" s="183"/>
      <c r="CLK125" s="183"/>
      <c r="CLL125" s="183"/>
      <c r="CLM125" s="183"/>
      <c r="CLN125" s="183"/>
      <c r="CLO125" s="183"/>
      <c r="CLP125" s="183"/>
      <c r="CLQ125" s="183"/>
      <c r="CLR125" s="183"/>
      <c r="CLS125" s="183"/>
      <c r="CLT125" s="183"/>
      <c r="CLU125" s="183"/>
      <c r="CLV125" s="183"/>
      <c r="CLW125" s="183"/>
      <c r="CLX125" s="183"/>
      <c r="CLY125" s="183"/>
      <c r="CLZ125" s="183"/>
      <c r="CMA125" s="183"/>
      <c r="CMB125" s="183"/>
      <c r="CMC125" s="183"/>
      <c r="CMD125" s="183"/>
      <c r="CME125" s="183"/>
      <c r="CMF125" s="183"/>
      <c r="CMG125" s="183"/>
      <c r="CMH125" s="183"/>
      <c r="CMI125" s="183"/>
      <c r="CMJ125" s="183"/>
      <c r="CMK125" s="183"/>
      <c r="CML125" s="183"/>
      <c r="CMM125" s="183"/>
      <c r="CMN125" s="183"/>
      <c r="CMO125" s="183"/>
      <c r="CMP125" s="183"/>
      <c r="CMQ125" s="183"/>
      <c r="CMR125" s="183"/>
      <c r="CMS125" s="183"/>
      <c r="CMT125" s="183"/>
      <c r="CMU125" s="183"/>
      <c r="CMV125" s="183"/>
      <c r="CMW125" s="183"/>
      <c r="CMX125" s="183"/>
      <c r="CMY125" s="183"/>
      <c r="CMZ125" s="183"/>
      <c r="CNA125" s="183"/>
      <c r="CNB125" s="183"/>
      <c r="CNC125" s="183"/>
      <c r="CND125" s="183"/>
      <c r="CNE125" s="183"/>
      <c r="CNF125" s="183"/>
      <c r="CNG125" s="183"/>
      <c r="CNH125" s="183"/>
      <c r="CNI125" s="183"/>
      <c r="CNJ125" s="183"/>
      <c r="CNK125" s="183"/>
      <c r="CNL125" s="183"/>
      <c r="CNM125" s="183"/>
      <c r="CNN125" s="183"/>
      <c r="CNO125" s="183"/>
      <c r="CNP125" s="183"/>
      <c r="CNQ125" s="183"/>
      <c r="CNR125" s="183"/>
      <c r="CNS125" s="183"/>
      <c r="CNT125" s="183"/>
      <c r="CNU125" s="183"/>
      <c r="CNV125" s="183"/>
      <c r="CNW125" s="183"/>
      <c r="CNX125" s="183"/>
      <c r="CNY125" s="183"/>
      <c r="CNZ125" s="183"/>
      <c r="COA125" s="183"/>
      <c r="COB125" s="183"/>
      <c r="COC125" s="183"/>
      <c r="COD125" s="183"/>
      <c r="COE125" s="183"/>
      <c r="COF125" s="183"/>
      <c r="COG125" s="183"/>
      <c r="COH125" s="183"/>
      <c r="COI125" s="183"/>
      <c r="COJ125" s="183"/>
      <c r="COK125" s="183"/>
      <c r="COL125" s="183"/>
      <c r="COM125" s="183"/>
      <c r="CON125" s="183"/>
      <c r="COO125" s="183"/>
      <c r="COP125" s="183"/>
      <c r="COQ125" s="183"/>
      <c r="COR125" s="183"/>
      <c r="COS125" s="183"/>
      <c r="COT125" s="183"/>
      <c r="COU125" s="183"/>
      <c r="COV125" s="183"/>
      <c r="COW125" s="183"/>
      <c r="COX125" s="183"/>
    </row>
    <row r="126" spans="1:2442" s="296" customFormat="1" ht="18.95" customHeight="1">
      <c r="A126" s="284"/>
      <c r="B126" s="313"/>
      <c r="C126" s="286"/>
      <c r="D126" s="284"/>
      <c r="E126" s="287"/>
      <c r="F126" s="288"/>
      <c r="G126" s="288"/>
      <c r="H126" s="312"/>
      <c r="I126" s="291"/>
      <c r="K126" s="301"/>
      <c r="L126" s="301"/>
      <c r="M126" s="301"/>
      <c r="N126" s="275"/>
      <c r="O126" s="267"/>
      <c r="P126" s="268"/>
      <c r="Q126" s="269"/>
      <c r="R126" s="269"/>
      <c r="S126" s="267"/>
      <c r="T126" s="183"/>
      <c r="U126" s="183"/>
      <c r="V126" s="183"/>
      <c r="W126" s="183"/>
      <c r="X126" s="183"/>
      <c r="Y126" s="183"/>
      <c r="Z126" s="183"/>
      <c r="AA126" s="183"/>
      <c r="AB126" s="183"/>
      <c r="AC126" s="183"/>
      <c r="AD126" s="183"/>
      <c r="AE126" s="183"/>
      <c r="AF126" s="183"/>
      <c r="AG126" s="183"/>
      <c r="AH126" s="183"/>
      <c r="AI126" s="183"/>
      <c r="AJ126" s="183"/>
      <c r="AK126" s="183"/>
      <c r="AL126" s="183"/>
      <c r="AM126" s="183"/>
      <c r="AN126" s="183"/>
      <c r="AO126" s="183"/>
      <c r="AP126" s="183"/>
      <c r="AQ126" s="183"/>
      <c r="AR126" s="183"/>
      <c r="AS126" s="183"/>
      <c r="AT126" s="183"/>
      <c r="AU126" s="183"/>
      <c r="AV126" s="183"/>
      <c r="AW126" s="183"/>
      <c r="AX126" s="183"/>
      <c r="AY126" s="183"/>
      <c r="AZ126" s="183"/>
      <c r="BA126" s="183"/>
      <c r="BB126" s="183"/>
      <c r="BC126" s="183"/>
      <c r="BD126" s="183"/>
      <c r="BE126" s="183"/>
      <c r="BF126" s="183"/>
      <c r="BG126" s="183"/>
      <c r="BH126" s="183"/>
      <c r="BI126" s="183"/>
      <c r="BJ126" s="183"/>
      <c r="BK126" s="183"/>
      <c r="BL126" s="183"/>
      <c r="BM126" s="183"/>
      <c r="BN126" s="183"/>
      <c r="BO126" s="183"/>
      <c r="BP126" s="183"/>
      <c r="BQ126" s="183"/>
      <c r="BR126" s="183"/>
      <c r="BS126" s="183"/>
      <c r="BT126" s="183"/>
      <c r="BU126" s="183"/>
      <c r="BV126" s="183"/>
      <c r="BW126" s="183"/>
      <c r="BX126" s="183"/>
      <c r="BY126" s="183"/>
      <c r="BZ126" s="183"/>
      <c r="CA126" s="183"/>
      <c r="CB126" s="183"/>
      <c r="CC126" s="183"/>
      <c r="CD126" s="183"/>
      <c r="CE126" s="183"/>
      <c r="CF126" s="183"/>
      <c r="CG126" s="183"/>
      <c r="CH126" s="183"/>
      <c r="CI126" s="183"/>
      <c r="CJ126" s="183"/>
      <c r="CK126" s="183"/>
      <c r="CL126" s="183"/>
      <c r="CM126" s="183"/>
      <c r="CN126" s="183"/>
      <c r="CO126" s="183"/>
      <c r="CP126" s="183"/>
      <c r="CQ126" s="183"/>
      <c r="CR126" s="183"/>
      <c r="CS126" s="183"/>
      <c r="CT126" s="183"/>
      <c r="CU126" s="183"/>
      <c r="CV126" s="183"/>
      <c r="CW126" s="183"/>
      <c r="CX126" s="183"/>
      <c r="CY126" s="183"/>
      <c r="CZ126" s="183"/>
      <c r="DA126" s="183"/>
      <c r="DB126" s="183"/>
      <c r="DC126" s="183"/>
      <c r="DD126" s="183"/>
      <c r="DE126" s="183"/>
      <c r="DF126" s="183"/>
      <c r="DG126" s="183"/>
      <c r="DH126" s="183"/>
      <c r="DI126" s="183"/>
      <c r="DJ126" s="183"/>
      <c r="DK126" s="183"/>
      <c r="DL126" s="183"/>
      <c r="DM126" s="183"/>
      <c r="DN126" s="183"/>
      <c r="DO126" s="183"/>
      <c r="DP126" s="183"/>
      <c r="DQ126" s="183"/>
      <c r="DR126" s="183"/>
      <c r="DS126" s="183"/>
      <c r="DT126" s="183"/>
      <c r="DU126" s="183"/>
      <c r="DV126" s="183"/>
      <c r="DW126" s="183"/>
      <c r="DX126" s="183"/>
      <c r="DY126" s="183"/>
      <c r="DZ126" s="183"/>
      <c r="EA126" s="183"/>
      <c r="EB126" s="183"/>
      <c r="EC126" s="183"/>
      <c r="ED126" s="183"/>
      <c r="EE126" s="183"/>
      <c r="EF126" s="183"/>
      <c r="EG126" s="183"/>
      <c r="EH126" s="183"/>
      <c r="EI126" s="183"/>
      <c r="EJ126" s="183"/>
      <c r="EK126" s="183"/>
      <c r="EL126" s="183"/>
      <c r="EM126" s="183"/>
      <c r="EN126" s="183"/>
      <c r="EO126" s="183"/>
      <c r="EP126" s="183"/>
      <c r="EQ126" s="183"/>
      <c r="ER126" s="183"/>
      <c r="ES126" s="183"/>
      <c r="ET126" s="183"/>
      <c r="EU126" s="183"/>
      <c r="EV126" s="183"/>
      <c r="EW126" s="183"/>
      <c r="EX126" s="183"/>
      <c r="EY126" s="183"/>
      <c r="EZ126" s="183"/>
      <c r="FA126" s="183"/>
      <c r="FB126" s="183"/>
      <c r="FC126" s="183"/>
      <c r="FD126" s="183"/>
      <c r="FE126" s="183"/>
      <c r="FF126" s="183"/>
      <c r="FG126" s="183"/>
      <c r="FH126" s="183"/>
      <c r="FI126" s="183"/>
      <c r="FJ126" s="183"/>
      <c r="FK126" s="183"/>
      <c r="FL126" s="183"/>
      <c r="FM126" s="183"/>
      <c r="FN126" s="183"/>
      <c r="FO126" s="183"/>
      <c r="FP126" s="183"/>
      <c r="FQ126" s="183"/>
      <c r="FR126" s="183"/>
      <c r="FS126" s="183"/>
      <c r="FT126" s="183"/>
      <c r="FU126" s="183"/>
      <c r="FV126" s="183"/>
      <c r="FW126" s="183"/>
      <c r="FX126" s="183"/>
      <c r="FY126" s="183"/>
      <c r="FZ126" s="183"/>
      <c r="GA126" s="183"/>
      <c r="GB126" s="183"/>
      <c r="GC126" s="183"/>
      <c r="GD126" s="183"/>
      <c r="GE126" s="183"/>
      <c r="GF126" s="183"/>
      <c r="GG126" s="183"/>
      <c r="GH126" s="183"/>
      <c r="GI126" s="183"/>
      <c r="GJ126" s="183"/>
      <c r="GK126" s="183"/>
      <c r="GL126" s="183"/>
      <c r="GM126" s="183"/>
      <c r="GN126" s="183"/>
      <c r="GO126" s="183"/>
      <c r="GP126" s="183"/>
      <c r="GQ126" s="183"/>
      <c r="GR126" s="183"/>
      <c r="GS126" s="183"/>
      <c r="GT126" s="183"/>
      <c r="GU126" s="183"/>
      <c r="GV126" s="183"/>
      <c r="GW126" s="183"/>
      <c r="GX126" s="183"/>
      <c r="GY126" s="183"/>
      <c r="GZ126" s="183"/>
      <c r="HA126" s="183"/>
      <c r="HB126" s="183"/>
      <c r="HC126" s="183"/>
      <c r="HD126" s="183"/>
      <c r="HE126" s="183"/>
      <c r="HF126" s="183"/>
      <c r="HG126" s="183"/>
      <c r="HH126" s="183"/>
      <c r="HI126" s="183"/>
      <c r="HJ126" s="183"/>
      <c r="HK126" s="183"/>
      <c r="HL126" s="183"/>
      <c r="HM126" s="183"/>
      <c r="HN126" s="183"/>
      <c r="HO126" s="183"/>
      <c r="HP126" s="183"/>
      <c r="HQ126" s="183"/>
      <c r="HR126" s="183"/>
      <c r="HS126" s="183"/>
      <c r="HT126" s="183"/>
      <c r="HU126" s="183"/>
      <c r="HV126" s="183"/>
      <c r="HW126" s="183"/>
      <c r="HX126" s="183"/>
      <c r="HY126" s="183"/>
      <c r="HZ126" s="183"/>
      <c r="IA126" s="183"/>
      <c r="IB126" s="183"/>
      <c r="IC126" s="183"/>
      <c r="ID126" s="183"/>
      <c r="IE126" s="183"/>
      <c r="IF126" s="183"/>
      <c r="IG126" s="183"/>
      <c r="IH126" s="183"/>
      <c r="II126" s="183"/>
      <c r="IJ126" s="183"/>
      <c r="IK126" s="183"/>
      <c r="IL126" s="183"/>
      <c r="IM126" s="183"/>
      <c r="IN126" s="183"/>
      <c r="IO126" s="183"/>
      <c r="IP126" s="183"/>
      <c r="IQ126" s="183"/>
      <c r="IR126" s="183"/>
      <c r="IS126" s="183"/>
      <c r="IT126" s="183"/>
      <c r="IU126" s="183"/>
      <c r="IV126" s="183"/>
      <c r="IW126" s="183"/>
      <c r="IX126" s="183"/>
      <c r="IY126" s="183"/>
      <c r="IZ126" s="183"/>
      <c r="JA126" s="183"/>
      <c r="JB126" s="183"/>
      <c r="JC126" s="183"/>
      <c r="JD126" s="183"/>
      <c r="JE126" s="183"/>
      <c r="JF126" s="183"/>
      <c r="JG126" s="183"/>
      <c r="JH126" s="183"/>
      <c r="JI126" s="183"/>
      <c r="JJ126" s="183"/>
      <c r="JK126" s="183"/>
      <c r="JL126" s="183"/>
      <c r="JM126" s="183"/>
      <c r="JN126" s="183"/>
      <c r="JO126" s="183"/>
      <c r="JP126" s="183"/>
      <c r="JQ126" s="183"/>
      <c r="JR126" s="183"/>
      <c r="JS126" s="183"/>
      <c r="JT126" s="183"/>
      <c r="JU126" s="183"/>
      <c r="JV126" s="183"/>
      <c r="JW126" s="183"/>
      <c r="JX126" s="183"/>
      <c r="JY126" s="183"/>
      <c r="JZ126" s="183"/>
      <c r="KA126" s="183"/>
      <c r="KB126" s="183"/>
      <c r="KC126" s="183"/>
      <c r="KD126" s="183"/>
      <c r="KE126" s="183"/>
      <c r="KF126" s="183"/>
      <c r="KG126" s="183"/>
      <c r="KH126" s="183"/>
      <c r="KI126" s="183"/>
      <c r="KJ126" s="183"/>
      <c r="KK126" s="183"/>
      <c r="KL126" s="183"/>
      <c r="KM126" s="183"/>
      <c r="KN126" s="183"/>
      <c r="KO126" s="183"/>
      <c r="KP126" s="183"/>
      <c r="KQ126" s="183"/>
      <c r="KR126" s="183"/>
      <c r="KS126" s="183"/>
      <c r="KT126" s="183"/>
      <c r="KU126" s="183"/>
      <c r="KV126" s="183"/>
      <c r="KW126" s="183"/>
      <c r="KX126" s="183"/>
      <c r="KY126" s="183"/>
      <c r="KZ126" s="183"/>
      <c r="LA126" s="183"/>
      <c r="LB126" s="183"/>
      <c r="LC126" s="183"/>
      <c r="LD126" s="183"/>
      <c r="LE126" s="183"/>
      <c r="LF126" s="183"/>
      <c r="LG126" s="183"/>
      <c r="LH126" s="183"/>
      <c r="LI126" s="183"/>
      <c r="LJ126" s="183"/>
      <c r="LK126" s="183"/>
      <c r="LL126" s="183"/>
      <c r="LM126" s="183"/>
      <c r="LN126" s="183"/>
      <c r="LO126" s="183"/>
      <c r="LP126" s="183"/>
      <c r="LQ126" s="183"/>
      <c r="LR126" s="183"/>
      <c r="LS126" s="183"/>
      <c r="LT126" s="183"/>
      <c r="LU126" s="183"/>
      <c r="LV126" s="183"/>
      <c r="LW126" s="183"/>
      <c r="LX126" s="183"/>
      <c r="LY126" s="183"/>
      <c r="LZ126" s="183"/>
      <c r="MA126" s="183"/>
      <c r="MB126" s="183"/>
      <c r="MC126" s="183"/>
      <c r="MD126" s="183"/>
      <c r="ME126" s="183"/>
      <c r="MF126" s="183"/>
      <c r="MG126" s="183"/>
      <c r="MH126" s="183"/>
      <c r="MI126" s="183"/>
      <c r="MJ126" s="183"/>
      <c r="MK126" s="183"/>
      <c r="ML126" s="183"/>
      <c r="MM126" s="183"/>
      <c r="MN126" s="183"/>
      <c r="MO126" s="183"/>
      <c r="MP126" s="183"/>
      <c r="MQ126" s="183"/>
      <c r="MR126" s="183"/>
      <c r="MS126" s="183"/>
      <c r="MT126" s="183"/>
      <c r="MU126" s="183"/>
      <c r="MV126" s="183"/>
      <c r="MW126" s="183"/>
      <c r="MX126" s="183"/>
      <c r="MY126" s="183"/>
      <c r="MZ126" s="183"/>
      <c r="NA126" s="183"/>
      <c r="NB126" s="183"/>
      <c r="NC126" s="183"/>
      <c r="ND126" s="183"/>
      <c r="NE126" s="183"/>
      <c r="NF126" s="183"/>
      <c r="NG126" s="183"/>
      <c r="NH126" s="183"/>
      <c r="NI126" s="183"/>
      <c r="NJ126" s="183"/>
      <c r="NK126" s="183"/>
      <c r="NL126" s="183"/>
      <c r="NM126" s="183"/>
      <c r="NN126" s="183"/>
      <c r="NO126" s="183"/>
      <c r="NP126" s="183"/>
      <c r="NQ126" s="183"/>
      <c r="NR126" s="183"/>
      <c r="NS126" s="183"/>
      <c r="NT126" s="183"/>
      <c r="NU126" s="183"/>
      <c r="NV126" s="183"/>
      <c r="NW126" s="183"/>
      <c r="NX126" s="183"/>
      <c r="NY126" s="183"/>
      <c r="NZ126" s="183"/>
      <c r="OA126" s="183"/>
      <c r="OB126" s="183"/>
      <c r="OC126" s="183"/>
      <c r="OD126" s="183"/>
      <c r="OE126" s="183"/>
      <c r="OF126" s="183"/>
      <c r="OG126" s="183"/>
      <c r="OH126" s="183"/>
      <c r="OI126" s="183"/>
      <c r="OJ126" s="183"/>
      <c r="OK126" s="183"/>
      <c r="OL126" s="183"/>
      <c r="OM126" s="183"/>
      <c r="ON126" s="183"/>
      <c r="OO126" s="183"/>
      <c r="OP126" s="183"/>
      <c r="OQ126" s="183"/>
      <c r="OR126" s="183"/>
      <c r="OS126" s="183"/>
      <c r="OT126" s="183"/>
      <c r="OU126" s="183"/>
      <c r="OV126" s="183"/>
      <c r="OW126" s="183"/>
      <c r="OX126" s="183"/>
      <c r="OY126" s="183"/>
      <c r="OZ126" s="183"/>
      <c r="PA126" s="183"/>
      <c r="PB126" s="183"/>
      <c r="PC126" s="183"/>
      <c r="PD126" s="183"/>
      <c r="PE126" s="183"/>
      <c r="PF126" s="183"/>
      <c r="PG126" s="183"/>
      <c r="PH126" s="183"/>
      <c r="PI126" s="183"/>
      <c r="PJ126" s="183"/>
      <c r="PK126" s="183"/>
      <c r="PL126" s="183"/>
      <c r="PM126" s="183"/>
      <c r="PN126" s="183"/>
      <c r="PO126" s="183"/>
      <c r="PP126" s="183"/>
      <c r="PQ126" s="183"/>
      <c r="PR126" s="183"/>
      <c r="PS126" s="183"/>
      <c r="PT126" s="183"/>
      <c r="PU126" s="183"/>
      <c r="PV126" s="183"/>
      <c r="PW126" s="183"/>
      <c r="PX126" s="183"/>
      <c r="PY126" s="183"/>
      <c r="PZ126" s="183"/>
      <c r="QA126" s="183"/>
      <c r="QB126" s="183"/>
      <c r="QC126" s="183"/>
      <c r="QD126" s="183"/>
      <c r="QE126" s="183"/>
      <c r="QF126" s="183"/>
      <c r="QG126" s="183"/>
      <c r="QH126" s="183"/>
      <c r="QI126" s="183"/>
      <c r="QJ126" s="183"/>
      <c r="QK126" s="183"/>
      <c r="QL126" s="183"/>
      <c r="QM126" s="183"/>
      <c r="QN126" s="183"/>
      <c r="QO126" s="183"/>
      <c r="QP126" s="183"/>
      <c r="QQ126" s="183"/>
      <c r="QR126" s="183"/>
      <c r="QS126" s="183"/>
      <c r="QT126" s="183"/>
      <c r="QU126" s="183"/>
      <c r="QV126" s="183"/>
      <c r="QW126" s="183"/>
      <c r="QX126" s="183"/>
      <c r="QY126" s="183"/>
      <c r="QZ126" s="183"/>
      <c r="RA126" s="183"/>
      <c r="RB126" s="183"/>
      <c r="RC126" s="183"/>
      <c r="RD126" s="183"/>
      <c r="RE126" s="183"/>
      <c r="RF126" s="183"/>
      <c r="RG126" s="183"/>
      <c r="RH126" s="183"/>
      <c r="RI126" s="183"/>
      <c r="RJ126" s="183"/>
      <c r="RK126" s="183"/>
      <c r="RL126" s="183"/>
      <c r="RM126" s="183"/>
      <c r="RN126" s="183"/>
      <c r="RO126" s="183"/>
      <c r="RP126" s="183"/>
      <c r="RQ126" s="183"/>
      <c r="RR126" s="183"/>
      <c r="RS126" s="183"/>
      <c r="RT126" s="183"/>
      <c r="RU126" s="183"/>
      <c r="RV126" s="183"/>
      <c r="RW126" s="183"/>
      <c r="RX126" s="183"/>
      <c r="RY126" s="183"/>
      <c r="RZ126" s="183"/>
      <c r="SA126" s="183"/>
      <c r="SB126" s="183"/>
      <c r="SC126" s="183"/>
      <c r="SD126" s="183"/>
      <c r="SE126" s="183"/>
      <c r="SF126" s="183"/>
      <c r="SG126" s="183"/>
      <c r="SH126" s="183"/>
      <c r="SI126" s="183"/>
      <c r="SJ126" s="183"/>
      <c r="SK126" s="183"/>
      <c r="SL126" s="183"/>
      <c r="SM126" s="183"/>
      <c r="SN126" s="183"/>
      <c r="SO126" s="183"/>
      <c r="SP126" s="183"/>
      <c r="SQ126" s="183"/>
      <c r="SR126" s="183"/>
      <c r="SS126" s="183"/>
      <c r="ST126" s="183"/>
      <c r="SU126" s="183"/>
      <c r="SV126" s="183"/>
      <c r="SW126" s="183"/>
      <c r="SX126" s="183"/>
      <c r="SY126" s="183"/>
      <c r="SZ126" s="183"/>
      <c r="TA126" s="183"/>
      <c r="TB126" s="183"/>
      <c r="TC126" s="183"/>
      <c r="TD126" s="183"/>
      <c r="TE126" s="183"/>
      <c r="TF126" s="183"/>
      <c r="TG126" s="183"/>
      <c r="TH126" s="183"/>
      <c r="TI126" s="183"/>
      <c r="TJ126" s="183"/>
      <c r="TK126" s="183"/>
      <c r="TL126" s="183"/>
      <c r="TM126" s="183"/>
      <c r="TN126" s="183"/>
      <c r="TO126" s="183"/>
      <c r="TP126" s="183"/>
      <c r="TQ126" s="183"/>
      <c r="TR126" s="183"/>
      <c r="TS126" s="183"/>
      <c r="TT126" s="183"/>
      <c r="TU126" s="183"/>
      <c r="TV126" s="183"/>
      <c r="TW126" s="183"/>
      <c r="TX126" s="183"/>
      <c r="TY126" s="183"/>
      <c r="TZ126" s="183"/>
      <c r="UA126" s="183"/>
      <c r="UB126" s="183"/>
      <c r="UC126" s="183"/>
      <c r="UD126" s="183"/>
      <c r="UE126" s="183"/>
      <c r="UF126" s="183"/>
      <c r="UG126" s="183"/>
      <c r="UH126" s="183"/>
      <c r="UI126" s="183"/>
      <c r="UJ126" s="183"/>
      <c r="UK126" s="183"/>
      <c r="UL126" s="183"/>
      <c r="UM126" s="183"/>
      <c r="UN126" s="183"/>
      <c r="UO126" s="183"/>
      <c r="UP126" s="183"/>
      <c r="UQ126" s="183"/>
      <c r="UR126" s="183"/>
      <c r="US126" s="183"/>
      <c r="UT126" s="183"/>
      <c r="UU126" s="183"/>
      <c r="UV126" s="183"/>
      <c r="UW126" s="183"/>
      <c r="UX126" s="183"/>
      <c r="UY126" s="183"/>
      <c r="UZ126" s="183"/>
      <c r="VA126" s="183"/>
      <c r="VB126" s="183"/>
      <c r="VC126" s="183"/>
      <c r="VD126" s="183"/>
      <c r="VE126" s="183"/>
      <c r="VF126" s="183"/>
      <c r="VG126" s="183"/>
      <c r="VH126" s="183"/>
      <c r="VI126" s="183"/>
      <c r="VJ126" s="183"/>
      <c r="VK126" s="183"/>
      <c r="VL126" s="183"/>
      <c r="VM126" s="183"/>
      <c r="VN126" s="183"/>
      <c r="VO126" s="183"/>
      <c r="VP126" s="183"/>
      <c r="VQ126" s="183"/>
      <c r="VR126" s="183"/>
      <c r="VS126" s="183"/>
      <c r="VT126" s="183"/>
      <c r="VU126" s="183"/>
      <c r="VV126" s="183"/>
      <c r="VW126" s="183"/>
      <c r="VX126" s="183"/>
      <c r="VY126" s="183"/>
      <c r="VZ126" s="183"/>
      <c r="WA126" s="183"/>
      <c r="WB126" s="183"/>
      <c r="WC126" s="183"/>
      <c r="WD126" s="183"/>
      <c r="WE126" s="183"/>
      <c r="WF126" s="183"/>
      <c r="WG126" s="183"/>
      <c r="WH126" s="183"/>
      <c r="WI126" s="183"/>
      <c r="WJ126" s="183"/>
      <c r="WK126" s="183"/>
      <c r="WL126" s="183"/>
      <c r="WM126" s="183"/>
      <c r="WN126" s="183"/>
      <c r="WO126" s="183"/>
      <c r="WP126" s="183"/>
      <c r="WQ126" s="183"/>
      <c r="WR126" s="183"/>
      <c r="WS126" s="183"/>
      <c r="WT126" s="183"/>
      <c r="WU126" s="183"/>
      <c r="WV126" s="183"/>
      <c r="WW126" s="183"/>
      <c r="WX126" s="183"/>
      <c r="WY126" s="183"/>
      <c r="WZ126" s="183"/>
      <c r="XA126" s="183"/>
      <c r="XB126" s="183"/>
      <c r="XC126" s="183"/>
      <c r="XD126" s="183"/>
      <c r="XE126" s="183"/>
      <c r="XF126" s="183"/>
      <c r="XG126" s="183"/>
      <c r="XH126" s="183"/>
      <c r="XI126" s="183"/>
      <c r="XJ126" s="183"/>
      <c r="XK126" s="183"/>
      <c r="XL126" s="183"/>
      <c r="XM126" s="183"/>
      <c r="XN126" s="183"/>
      <c r="XO126" s="183"/>
      <c r="XP126" s="183"/>
      <c r="XQ126" s="183"/>
      <c r="XR126" s="183"/>
      <c r="XS126" s="183"/>
      <c r="XT126" s="183"/>
      <c r="XU126" s="183"/>
      <c r="XV126" s="183"/>
      <c r="XW126" s="183"/>
      <c r="XX126" s="183"/>
      <c r="XY126" s="183"/>
      <c r="XZ126" s="183"/>
      <c r="YA126" s="183"/>
      <c r="YB126" s="183"/>
      <c r="YC126" s="183"/>
      <c r="YD126" s="183"/>
      <c r="YE126" s="183"/>
      <c r="YF126" s="183"/>
      <c r="YG126" s="183"/>
      <c r="YH126" s="183"/>
      <c r="YI126" s="183"/>
      <c r="YJ126" s="183"/>
      <c r="YK126" s="183"/>
      <c r="YL126" s="183"/>
      <c r="YM126" s="183"/>
      <c r="YN126" s="183"/>
      <c r="YO126" s="183"/>
      <c r="YP126" s="183"/>
      <c r="YQ126" s="183"/>
      <c r="YR126" s="183"/>
      <c r="YS126" s="183"/>
      <c r="YT126" s="183"/>
      <c r="YU126" s="183"/>
      <c r="YV126" s="183"/>
      <c r="YW126" s="183"/>
      <c r="YX126" s="183"/>
      <c r="YY126" s="183"/>
      <c r="YZ126" s="183"/>
      <c r="ZA126" s="183"/>
      <c r="ZB126" s="183"/>
      <c r="ZC126" s="183"/>
      <c r="ZD126" s="183"/>
      <c r="ZE126" s="183"/>
      <c r="ZF126" s="183"/>
      <c r="ZG126" s="183"/>
      <c r="ZH126" s="183"/>
      <c r="ZI126" s="183"/>
      <c r="ZJ126" s="183"/>
      <c r="ZK126" s="183"/>
      <c r="ZL126" s="183"/>
      <c r="ZM126" s="183"/>
      <c r="ZN126" s="183"/>
      <c r="ZO126" s="183"/>
      <c r="ZP126" s="183"/>
      <c r="ZQ126" s="183"/>
      <c r="ZR126" s="183"/>
      <c r="ZS126" s="183"/>
      <c r="ZT126" s="183"/>
      <c r="ZU126" s="183"/>
      <c r="ZV126" s="183"/>
      <c r="ZW126" s="183"/>
      <c r="ZX126" s="183"/>
      <c r="ZY126" s="183"/>
      <c r="ZZ126" s="183"/>
      <c r="AAA126" s="183"/>
      <c r="AAB126" s="183"/>
      <c r="AAC126" s="183"/>
      <c r="AAD126" s="183"/>
      <c r="AAE126" s="183"/>
      <c r="AAF126" s="183"/>
      <c r="AAG126" s="183"/>
      <c r="AAH126" s="183"/>
      <c r="AAI126" s="183"/>
      <c r="AAJ126" s="183"/>
      <c r="AAK126" s="183"/>
      <c r="AAL126" s="183"/>
      <c r="AAM126" s="183"/>
      <c r="AAN126" s="183"/>
      <c r="AAO126" s="183"/>
      <c r="AAP126" s="183"/>
      <c r="AAQ126" s="183"/>
      <c r="AAR126" s="183"/>
      <c r="AAS126" s="183"/>
      <c r="AAT126" s="183"/>
      <c r="AAU126" s="183"/>
      <c r="AAV126" s="183"/>
      <c r="AAW126" s="183"/>
      <c r="AAX126" s="183"/>
      <c r="AAY126" s="183"/>
      <c r="AAZ126" s="183"/>
      <c r="ABA126" s="183"/>
      <c r="ABB126" s="183"/>
      <c r="ABC126" s="183"/>
      <c r="ABD126" s="183"/>
      <c r="ABE126" s="183"/>
      <c r="ABF126" s="183"/>
      <c r="ABG126" s="183"/>
      <c r="ABH126" s="183"/>
      <c r="ABI126" s="183"/>
      <c r="ABJ126" s="183"/>
      <c r="ABK126" s="183"/>
      <c r="ABL126" s="183"/>
      <c r="ABM126" s="183"/>
      <c r="ABN126" s="183"/>
      <c r="ABO126" s="183"/>
      <c r="ABP126" s="183"/>
      <c r="ABQ126" s="183"/>
      <c r="ABR126" s="183"/>
      <c r="ABS126" s="183"/>
      <c r="ABT126" s="183"/>
      <c r="ABU126" s="183"/>
      <c r="ABV126" s="183"/>
      <c r="ABW126" s="183"/>
      <c r="ABX126" s="183"/>
      <c r="ABY126" s="183"/>
      <c r="ABZ126" s="183"/>
      <c r="ACA126" s="183"/>
      <c r="ACB126" s="183"/>
      <c r="ACC126" s="183"/>
      <c r="ACD126" s="183"/>
      <c r="ACE126" s="183"/>
      <c r="ACF126" s="183"/>
      <c r="ACG126" s="183"/>
      <c r="ACH126" s="183"/>
      <c r="ACI126" s="183"/>
      <c r="ACJ126" s="183"/>
      <c r="ACK126" s="183"/>
      <c r="ACL126" s="183"/>
      <c r="ACM126" s="183"/>
      <c r="ACN126" s="183"/>
      <c r="ACO126" s="183"/>
      <c r="ACP126" s="183"/>
      <c r="ACQ126" s="183"/>
      <c r="ACR126" s="183"/>
      <c r="ACS126" s="183"/>
      <c r="ACT126" s="183"/>
      <c r="ACU126" s="183"/>
      <c r="ACV126" s="183"/>
      <c r="ACW126" s="183"/>
      <c r="ACX126" s="183"/>
      <c r="ACY126" s="183"/>
      <c r="ACZ126" s="183"/>
      <c r="ADA126" s="183"/>
      <c r="ADB126" s="183"/>
      <c r="ADC126" s="183"/>
      <c r="ADD126" s="183"/>
      <c r="ADE126" s="183"/>
      <c r="ADF126" s="183"/>
      <c r="ADG126" s="183"/>
      <c r="ADH126" s="183"/>
      <c r="ADI126" s="183"/>
      <c r="ADJ126" s="183"/>
      <c r="ADK126" s="183"/>
      <c r="ADL126" s="183"/>
      <c r="ADM126" s="183"/>
      <c r="ADN126" s="183"/>
      <c r="ADO126" s="183"/>
      <c r="ADP126" s="183"/>
      <c r="ADQ126" s="183"/>
      <c r="ADR126" s="183"/>
      <c r="ADS126" s="183"/>
      <c r="ADT126" s="183"/>
      <c r="ADU126" s="183"/>
      <c r="ADV126" s="183"/>
      <c r="ADW126" s="183"/>
      <c r="ADX126" s="183"/>
      <c r="ADY126" s="183"/>
      <c r="ADZ126" s="183"/>
      <c r="AEA126" s="183"/>
      <c r="AEB126" s="183"/>
      <c r="AEC126" s="183"/>
      <c r="AED126" s="183"/>
      <c r="AEE126" s="183"/>
      <c r="AEF126" s="183"/>
      <c r="AEG126" s="183"/>
      <c r="AEH126" s="183"/>
      <c r="AEI126" s="183"/>
      <c r="AEJ126" s="183"/>
      <c r="AEK126" s="183"/>
      <c r="AEL126" s="183"/>
      <c r="AEM126" s="183"/>
      <c r="AEN126" s="183"/>
      <c r="AEO126" s="183"/>
      <c r="AEP126" s="183"/>
      <c r="AEQ126" s="183"/>
      <c r="AER126" s="183"/>
      <c r="AES126" s="183"/>
      <c r="AET126" s="183"/>
      <c r="AEU126" s="183"/>
      <c r="AEV126" s="183"/>
      <c r="AEW126" s="183"/>
      <c r="AEX126" s="183"/>
      <c r="AEY126" s="183"/>
      <c r="AEZ126" s="183"/>
      <c r="AFA126" s="183"/>
      <c r="AFB126" s="183"/>
      <c r="AFC126" s="183"/>
      <c r="AFD126" s="183"/>
      <c r="AFE126" s="183"/>
      <c r="AFF126" s="183"/>
      <c r="AFG126" s="183"/>
      <c r="AFH126" s="183"/>
      <c r="AFI126" s="183"/>
      <c r="AFJ126" s="183"/>
      <c r="AFK126" s="183"/>
      <c r="AFL126" s="183"/>
      <c r="AFM126" s="183"/>
      <c r="AFN126" s="183"/>
      <c r="AFO126" s="183"/>
      <c r="AFP126" s="183"/>
      <c r="AFQ126" s="183"/>
      <c r="AFR126" s="183"/>
      <c r="AFS126" s="183"/>
      <c r="AFT126" s="183"/>
      <c r="AFU126" s="183"/>
      <c r="AFV126" s="183"/>
      <c r="AFW126" s="183"/>
      <c r="AFX126" s="183"/>
      <c r="AFY126" s="183"/>
      <c r="AFZ126" s="183"/>
      <c r="AGA126" s="183"/>
      <c r="AGB126" s="183"/>
      <c r="AGC126" s="183"/>
      <c r="AGD126" s="183"/>
      <c r="AGE126" s="183"/>
      <c r="AGF126" s="183"/>
      <c r="AGG126" s="183"/>
      <c r="AGH126" s="183"/>
      <c r="AGI126" s="183"/>
      <c r="AGJ126" s="183"/>
      <c r="AGK126" s="183"/>
      <c r="AGL126" s="183"/>
      <c r="AGM126" s="183"/>
      <c r="AGN126" s="183"/>
      <c r="AGO126" s="183"/>
      <c r="AGP126" s="183"/>
      <c r="AGQ126" s="183"/>
      <c r="AGR126" s="183"/>
      <c r="AGS126" s="183"/>
      <c r="AGT126" s="183"/>
      <c r="AGU126" s="183"/>
      <c r="AGV126" s="183"/>
      <c r="AGW126" s="183"/>
      <c r="AGX126" s="183"/>
      <c r="AGY126" s="183"/>
      <c r="AGZ126" s="183"/>
      <c r="AHA126" s="183"/>
      <c r="AHB126" s="183"/>
      <c r="AHC126" s="183"/>
      <c r="AHD126" s="183"/>
      <c r="AHE126" s="183"/>
      <c r="AHF126" s="183"/>
      <c r="AHG126" s="183"/>
      <c r="AHH126" s="183"/>
      <c r="AHI126" s="183"/>
      <c r="AHJ126" s="183"/>
      <c r="AHK126" s="183"/>
      <c r="AHL126" s="183"/>
      <c r="AHM126" s="183"/>
      <c r="AHN126" s="183"/>
      <c r="AHO126" s="183"/>
      <c r="AHP126" s="183"/>
      <c r="AHQ126" s="183"/>
      <c r="AHR126" s="183"/>
      <c r="AHS126" s="183"/>
      <c r="AHT126" s="183"/>
      <c r="AHU126" s="183"/>
      <c r="AHV126" s="183"/>
      <c r="AHW126" s="183"/>
      <c r="AHX126" s="183"/>
      <c r="AHY126" s="183"/>
      <c r="AHZ126" s="183"/>
      <c r="AIA126" s="183"/>
      <c r="AIB126" s="183"/>
      <c r="AIC126" s="183"/>
      <c r="AID126" s="183"/>
      <c r="AIE126" s="183"/>
      <c r="AIF126" s="183"/>
      <c r="AIG126" s="183"/>
      <c r="AIH126" s="183"/>
      <c r="AII126" s="183"/>
      <c r="AIJ126" s="183"/>
      <c r="AIK126" s="183"/>
      <c r="AIL126" s="183"/>
      <c r="AIM126" s="183"/>
      <c r="AIN126" s="183"/>
      <c r="AIO126" s="183"/>
      <c r="AIP126" s="183"/>
      <c r="AIQ126" s="183"/>
      <c r="AIR126" s="183"/>
      <c r="AIS126" s="183"/>
      <c r="AIT126" s="183"/>
      <c r="AIU126" s="183"/>
      <c r="AIV126" s="183"/>
      <c r="AIW126" s="183"/>
      <c r="AIX126" s="183"/>
      <c r="AIY126" s="183"/>
      <c r="AIZ126" s="183"/>
      <c r="AJA126" s="183"/>
      <c r="AJB126" s="183"/>
      <c r="AJC126" s="183"/>
      <c r="AJD126" s="183"/>
      <c r="AJE126" s="183"/>
      <c r="AJF126" s="183"/>
      <c r="AJG126" s="183"/>
      <c r="AJH126" s="183"/>
      <c r="AJI126" s="183"/>
      <c r="AJJ126" s="183"/>
      <c r="AJK126" s="183"/>
      <c r="AJL126" s="183"/>
      <c r="AJM126" s="183"/>
      <c r="AJN126" s="183"/>
      <c r="AJO126" s="183"/>
      <c r="AJP126" s="183"/>
      <c r="AJQ126" s="183"/>
      <c r="AJR126" s="183"/>
      <c r="AJS126" s="183"/>
      <c r="AJT126" s="183"/>
      <c r="AJU126" s="183"/>
      <c r="AJV126" s="183"/>
      <c r="AJW126" s="183"/>
      <c r="AJX126" s="183"/>
      <c r="AJY126" s="183"/>
      <c r="AJZ126" s="183"/>
      <c r="AKA126" s="183"/>
      <c r="AKB126" s="183"/>
      <c r="AKC126" s="183"/>
      <c r="AKD126" s="183"/>
      <c r="AKE126" s="183"/>
      <c r="AKF126" s="183"/>
      <c r="AKG126" s="183"/>
      <c r="AKH126" s="183"/>
      <c r="AKI126" s="183"/>
      <c r="AKJ126" s="183"/>
      <c r="AKK126" s="183"/>
      <c r="AKL126" s="183"/>
      <c r="AKM126" s="183"/>
      <c r="AKN126" s="183"/>
      <c r="AKO126" s="183"/>
      <c r="AKP126" s="183"/>
      <c r="AKQ126" s="183"/>
      <c r="AKR126" s="183"/>
      <c r="AKS126" s="183"/>
      <c r="AKT126" s="183"/>
      <c r="AKU126" s="183"/>
      <c r="AKV126" s="183"/>
      <c r="AKW126" s="183"/>
      <c r="AKX126" s="183"/>
      <c r="AKY126" s="183"/>
      <c r="AKZ126" s="183"/>
      <c r="ALA126" s="183"/>
      <c r="ALB126" s="183"/>
      <c r="ALC126" s="183"/>
      <c r="ALD126" s="183"/>
      <c r="ALE126" s="183"/>
      <c r="ALF126" s="183"/>
      <c r="ALG126" s="183"/>
      <c r="ALH126" s="183"/>
      <c r="ALI126" s="183"/>
      <c r="ALJ126" s="183"/>
      <c r="ALK126" s="183"/>
      <c r="ALL126" s="183"/>
      <c r="ALM126" s="183"/>
      <c r="ALN126" s="183"/>
      <c r="ALO126" s="183"/>
      <c r="ALP126" s="183"/>
      <c r="ALQ126" s="183"/>
      <c r="ALR126" s="183"/>
      <c r="ALS126" s="183"/>
      <c r="ALT126" s="183"/>
      <c r="ALU126" s="183"/>
      <c r="ALV126" s="183"/>
      <c r="ALW126" s="183"/>
      <c r="ALX126" s="183"/>
      <c r="ALY126" s="183"/>
      <c r="ALZ126" s="183"/>
      <c r="AMA126" s="183"/>
      <c r="AMB126" s="183"/>
      <c r="AMC126" s="183"/>
      <c r="AMD126" s="183"/>
      <c r="AME126" s="183"/>
      <c r="AMF126" s="183"/>
      <c r="AMG126" s="183"/>
      <c r="AMH126" s="183"/>
      <c r="AMI126" s="183"/>
      <c r="AMJ126" s="183"/>
      <c r="AMK126" s="183"/>
      <c r="AML126" s="183"/>
      <c r="AMM126" s="183"/>
      <c r="AMN126" s="183"/>
      <c r="AMO126" s="183"/>
      <c r="AMP126" s="183"/>
      <c r="AMQ126" s="183"/>
      <c r="AMR126" s="183"/>
      <c r="AMS126" s="183"/>
      <c r="AMT126" s="183"/>
      <c r="AMU126" s="183"/>
      <c r="AMV126" s="183"/>
      <c r="AMW126" s="183"/>
      <c r="AMX126" s="183"/>
      <c r="AMY126" s="183"/>
      <c r="AMZ126" s="183"/>
      <c r="ANA126" s="183"/>
      <c r="ANB126" s="183"/>
      <c r="ANC126" s="183"/>
      <c r="AND126" s="183"/>
      <c r="ANE126" s="183"/>
      <c r="ANF126" s="183"/>
      <c r="ANG126" s="183"/>
      <c r="ANH126" s="183"/>
      <c r="ANI126" s="183"/>
      <c r="ANJ126" s="183"/>
      <c r="ANK126" s="183"/>
      <c r="ANL126" s="183"/>
      <c r="ANM126" s="183"/>
      <c r="ANN126" s="183"/>
      <c r="ANO126" s="183"/>
      <c r="ANP126" s="183"/>
      <c r="ANQ126" s="183"/>
      <c r="ANR126" s="183"/>
      <c r="ANS126" s="183"/>
      <c r="ANT126" s="183"/>
      <c r="ANU126" s="183"/>
      <c r="ANV126" s="183"/>
      <c r="ANW126" s="183"/>
      <c r="ANX126" s="183"/>
      <c r="ANY126" s="183"/>
      <c r="ANZ126" s="183"/>
      <c r="AOA126" s="183"/>
      <c r="AOB126" s="183"/>
      <c r="AOC126" s="183"/>
      <c r="AOD126" s="183"/>
      <c r="AOE126" s="183"/>
      <c r="AOF126" s="183"/>
      <c r="AOG126" s="183"/>
      <c r="AOH126" s="183"/>
      <c r="AOI126" s="183"/>
      <c r="AOJ126" s="183"/>
      <c r="AOK126" s="183"/>
      <c r="AOL126" s="183"/>
      <c r="AOM126" s="183"/>
      <c r="AON126" s="183"/>
      <c r="AOO126" s="183"/>
      <c r="AOP126" s="183"/>
      <c r="AOQ126" s="183"/>
      <c r="AOR126" s="183"/>
      <c r="AOS126" s="183"/>
      <c r="AOT126" s="183"/>
      <c r="AOU126" s="183"/>
      <c r="AOV126" s="183"/>
      <c r="AOW126" s="183"/>
      <c r="AOX126" s="183"/>
      <c r="AOY126" s="183"/>
      <c r="AOZ126" s="183"/>
      <c r="APA126" s="183"/>
      <c r="APB126" s="183"/>
      <c r="APC126" s="183"/>
      <c r="APD126" s="183"/>
      <c r="APE126" s="183"/>
      <c r="APF126" s="183"/>
      <c r="APG126" s="183"/>
      <c r="APH126" s="183"/>
      <c r="API126" s="183"/>
      <c r="APJ126" s="183"/>
      <c r="APK126" s="183"/>
      <c r="APL126" s="183"/>
      <c r="APM126" s="183"/>
      <c r="APN126" s="183"/>
      <c r="APO126" s="183"/>
      <c r="APP126" s="183"/>
      <c r="APQ126" s="183"/>
      <c r="APR126" s="183"/>
      <c r="APS126" s="183"/>
      <c r="APT126" s="183"/>
      <c r="APU126" s="183"/>
      <c r="APV126" s="183"/>
      <c r="APW126" s="183"/>
      <c r="APX126" s="183"/>
      <c r="APY126" s="183"/>
      <c r="APZ126" s="183"/>
      <c r="AQA126" s="183"/>
      <c r="AQB126" s="183"/>
      <c r="AQC126" s="183"/>
      <c r="AQD126" s="183"/>
      <c r="AQE126" s="183"/>
      <c r="AQF126" s="183"/>
      <c r="AQG126" s="183"/>
      <c r="AQH126" s="183"/>
      <c r="AQI126" s="183"/>
      <c r="AQJ126" s="183"/>
      <c r="AQK126" s="183"/>
      <c r="AQL126" s="183"/>
      <c r="AQM126" s="183"/>
      <c r="AQN126" s="183"/>
      <c r="AQO126" s="183"/>
      <c r="AQP126" s="183"/>
      <c r="AQQ126" s="183"/>
      <c r="AQR126" s="183"/>
      <c r="AQS126" s="183"/>
      <c r="AQT126" s="183"/>
      <c r="AQU126" s="183"/>
      <c r="AQV126" s="183"/>
      <c r="AQW126" s="183"/>
      <c r="AQX126" s="183"/>
      <c r="AQY126" s="183"/>
      <c r="AQZ126" s="183"/>
      <c r="ARA126" s="183"/>
      <c r="ARB126" s="183"/>
      <c r="ARC126" s="183"/>
      <c r="ARD126" s="183"/>
      <c r="ARE126" s="183"/>
      <c r="ARF126" s="183"/>
      <c r="ARG126" s="183"/>
      <c r="ARH126" s="183"/>
      <c r="ARI126" s="183"/>
      <c r="ARJ126" s="183"/>
      <c r="ARK126" s="183"/>
      <c r="ARL126" s="183"/>
      <c r="ARM126" s="183"/>
      <c r="ARN126" s="183"/>
      <c r="ARO126" s="183"/>
      <c r="ARP126" s="183"/>
      <c r="ARQ126" s="183"/>
      <c r="ARR126" s="183"/>
      <c r="ARS126" s="183"/>
      <c r="ART126" s="183"/>
      <c r="ARU126" s="183"/>
      <c r="ARV126" s="183"/>
      <c r="ARW126" s="183"/>
      <c r="ARX126" s="183"/>
      <c r="ARY126" s="183"/>
      <c r="ARZ126" s="183"/>
      <c r="ASA126" s="183"/>
      <c r="ASB126" s="183"/>
      <c r="ASC126" s="183"/>
      <c r="ASD126" s="183"/>
      <c r="ASE126" s="183"/>
      <c r="ASF126" s="183"/>
      <c r="ASG126" s="183"/>
      <c r="ASH126" s="183"/>
      <c r="ASI126" s="183"/>
      <c r="ASJ126" s="183"/>
      <c r="ASK126" s="183"/>
      <c r="ASL126" s="183"/>
      <c r="ASM126" s="183"/>
      <c r="ASN126" s="183"/>
      <c r="ASO126" s="183"/>
      <c r="ASP126" s="183"/>
      <c r="ASQ126" s="183"/>
      <c r="ASR126" s="183"/>
      <c r="ASS126" s="183"/>
      <c r="AST126" s="183"/>
      <c r="ASU126" s="183"/>
      <c r="ASV126" s="183"/>
      <c r="ASW126" s="183"/>
      <c r="ASX126" s="183"/>
      <c r="ASY126" s="183"/>
      <c r="ASZ126" s="183"/>
      <c r="ATA126" s="183"/>
      <c r="ATB126" s="183"/>
      <c r="ATC126" s="183"/>
      <c r="ATD126" s="183"/>
      <c r="ATE126" s="183"/>
      <c r="ATF126" s="183"/>
      <c r="ATG126" s="183"/>
      <c r="ATH126" s="183"/>
      <c r="ATI126" s="183"/>
      <c r="ATJ126" s="183"/>
      <c r="ATK126" s="183"/>
      <c r="ATL126" s="183"/>
      <c r="ATM126" s="183"/>
      <c r="ATN126" s="183"/>
      <c r="ATO126" s="183"/>
      <c r="ATP126" s="183"/>
      <c r="ATQ126" s="183"/>
      <c r="ATR126" s="183"/>
      <c r="ATS126" s="183"/>
      <c r="ATT126" s="183"/>
      <c r="ATU126" s="183"/>
      <c r="ATV126" s="183"/>
      <c r="ATW126" s="183"/>
      <c r="ATX126" s="183"/>
      <c r="ATY126" s="183"/>
      <c r="ATZ126" s="183"/>
      <c r="AUA126" s="183"/>
      <c r="AUB126" s="183"/>
      <c r="AUC126" s="183"/>
      <c r="AUD126" s="183"/>
      <c r="AUE126" s="183"/>
      <c r="AUF126" s="183"/>
      <c r="AUG126" s="183"/>
      <c r="AUH126" s="183"/>
      <c r="AUI126" s="183"/>
      <c r="AUJ126" s="183"/>
      <c r="AUK126" s="183"/>
      <c r="AUL126" s="183"/>
      <c r="AUM126" s="183"/>
      <c r="AUN126" s="183"/>
      <c r="AUO126" s="183"/>
      <c r="AUP126" s="183"/>
      <c r="AUQ126" s="183"/>
      <c r="AUR126" s="183"/>
      <c r="AUS126" s="183"/>
      <c r="AUT126" s="183"/>
      <c r="AUU126" s="183"/>
      <c r="AUV126" s="183"/>
      <c r="AUW126" s="183"/>
      <c r="AUX126" s="183"/>
      <c r="AUY126" s="183"/>
      <c r="AUZ126" s="183"/>
      <c r="AVA126" s="183"/>
      <c r="AVB126" s="183"/>
      <c r="AVC126" s="183"/>
      <c r="AVD126" s="183"/>
      <c r="AVE126" s="183"/>
      <c r="AVF126" s="183"/>
      <c r="AVG126" s="183"/>
      <c r="AVH126" s="183"/>
      <c r="AVI126" s="183"/>
      <c r="AVJ126" s="183"/>
      <c r="AVK126" s="183"/>
      <c r="AVL126" s="183"/>
      <c r="AVM126" s="183"/>
      <c r="AVN126" s="183"/>
      <c r="AVO126" s="183"/>
      <c r="AVP126" s="183"/>
      <c r="AVQ126" s="183"/>
      <c r="AVR126" s="183"/>
      <c r="AVS126" s="183"/>
      <c r="AVT126" s="183"/>
      <c r="AVU126" s="183"/>
      <c r="AVV126" s="183"/>
      <c r="AVW126" s="183"/>
      <c r="AVX126" s="183"/>
      <c r="AVY126" s="183"/>
      <c r="AVZ126" s="183"/>
      <c r="AWA126" s="183"/>
      <c r="AWB126" s="183"/>
      <c r="AWC126" s="183"/>
      <c r="AWD126" s="183"/>
      <c r="AWE126" s="183"/>
      <c r="AWF126" s="183"/>
      <c r="AWG126" s="183"/>
      <c r="AWH126" s="183"/>
      <c r="AWI126" s="183"/>
      <c r="AWJ126" s="183"/>
      <c r="AWK126" s="183"/>
      <c r="AWL126" s="183"/>
      <c r="AWM126" s="183"/>
      <c r="AWN126" s="183"/>
      <c r="AWO126" s="183"/>
      <c r="AWP126" s="183"/>
      <c r="AWQ126" s="183"/>
      <c r="AWR126" s="183"/>
      <c r="AWS126" s="183"/>
      <c r="AWT126" s="183"/>
      <c r="AWU126" s="183"/>
      <c r="AWV126" s="183"/>
      <c r="AWW126" s="183"/>
      <c r="AWX126" s="183"/>
      <c r="AWY126" s="183"/>
      <c r="AWZ126" s="183"/>
      <c r="AXA126" s="183"/>
      <c r="AXB126" s="183"/>
      <c r="AXC126" s="183"/>
      <c r="AXD126" s="183"/>
      <c r="AXE126" s="183"/>
      <c r="AXF126" s="183"/>
      <c r="AXG126" s="183"/>
      <c r="AXH126" s="183"/>
      <c r="AXI126" s="183"/>
      <c r="AXJ126" s="183"/>
      <c r="AXK126" s="183"/>
      <c r="AXL126" s="183"/>
      <c r="AXM126" s="183"/>
      <c r="AXN126" s="183"/>
      <c r="AXO126" s="183"/>
      <c r="AXP126" s="183"/>
      <c r="AXQ126" s="183"/>
      <c r="AXR126" s="183"/>
      <c r="AXS126" s="183"/>
      <c r="AXT126" s="183"/>
      <c r="AXU126" s="183"/>
      <c r="AXV126" s="183"/>
      <c r="AXW126" s="183"/>
      <c r="AXX126" s="183"/>
      <c r="AXY126" s="183"/>
      <c r="AXZ126" s="183"/>
      <c r="AYA126" s="183"/>
      <c r="AYB126" s="183"/>
      <c r="AYC126" s="183"/>
      <c r="AYD126" s="183"/>
      <c r="AYE126" s="183"/>
      <c r="AYF126" s="183"/>
      <c r="AYG126" s="183"/>
      <c r="AYH126" s="183"/>
      <c r="AYI126" s="183"/>
      <c r="AYJ126" s="183"/>
      <c r="AYK126" s="183"/>
      <c r="AYL126" s="183"/>
      <c r="AYM126" s="183"/>
      <c r="AYN126" s="183"/>
      <c r="AYO126" s="183"/>
      <c r="AYP126" s="183"/>
      <c r="AYQ126" s="183"/>
      <c r="AYR126" s="183"/>
      <c r="AYS126" s="183"/>
      <c r="AYT126" s="183"/>
      <c r="AYU126" s="183"/>
      <c r="AYV126" s="183"/>
      <c r="AYW126" s="183"/>
      <c r="AYX126" s="183"/>
      <c r="AYY126" s="183"/>
      <c r="AYZ126" s="183"/>
      <c r="AZA126" s="183"/>
      <c r="AZB126" s="183"/>
      <c r="AZC126" s="183"/>
      <c r="AZD126" s="183"/>
      <c r="AZE126" s="183"/>
      <c r="AZF126" s="183"/>
      <c r="AZG126" s="183"/>
      <c r="AZH126" s="183"/>
      <c r="AZI126" s="183"/>
      <c r="AZJ126" s="183"/>
      <c r="AZK126" s="183"/>
      <c r="AZL126" s="183"/>
      <c r="AZM126" s="183"/>
      <c r="AZN126" s="183"/>
      <c r="AZO126" s="183"/>
      <c r="AZP126" s="183"/>
      <c r="AZQ126" s="183"/>
      <c r="AZR126" s="183"/>
      <c r="AZS126" s="183"/>
      <c r="AZT126" s="183"/>
      <c r="AZU126" s="183"/>
      <c r="AZV126" s="183"/>
      <c r="AZW126" s="183"/>
      <c r="AZX126" s="183"/>
      <c r="AZY126" s="183"/>
      <c r="AZZ126" s="183"/>
      <c r="BAA126" s="183"/>
      <c r="BAB126" s="183"/>
      <c r="BAC126" s="183"/>
      <c r="BAD126" s="183"/>
      <c r="BAE126" s="183"/>
      <c r="BAF126" s="183"/>
      <c r="BAG126" s="183"/>
      <c r="BAH126" s="183"/>
      <c r="BAI126" s="183"/>
      <c r="BAJ126" s="183"/>
      <c r="BAK126" s="183"/>
      <c r="BAL126" s="183"/>
      <c r="BAM126" s="183"/>
      <c r="BAN126" s="183"/>
      <c r="BAO126" s="183"/>
      <c r="BAP126" s="183"/>
      <c r="BAQ126" s="183"/>
      <c r="BAR126" s="183"/>
      <c r="BAS126" s="183"/>
      <c r="BAT126" s="183"/>
      <c r="BAU126" s="183"/>
      <c r="BAV126" s="183"/>
      <c r="BAW126" s="183"/>
      <c r="BAX126" s="183"/>
      <c r="BAY126" s="183"/>
      <c r="BAZ126" s="183"/>
      <c r="BBA126" s="183"/>
      <c r="BBB126" s="183"/>
      <c r="BBC126" s="183"/>
      <c r="BBD126" s="183"/>
      <c r="BBE126" s="183"/>
      <c r="BBF126" s="183"/>
      <c r="BBG126" s="183"/>
      <c r="BBH126" s="183"/>
      <c r="BBI126" s="183"/>
      <c r="BBJ126" s="183"/>
      <c r="BBK126" s="183"/>
      <c r="BBL126" s="183"/>
      <c r="BBM126" s="183"/>
      <c r="BBN126" s="183"/>
      <c r="BBO126" s="183"/>
      <c r="BBP126" s="183"/>
      <c r="BBQ126" s="183"/>
      <c r="BBR126" s="183"/>
      <c r="BBS126" s="183"/>
      <c r="BBT126" s="183"/>
      <c r="BBU126" s="183"/>
      <c r="BBV126" s="183"/>
      <c r="BBW126" s="183"/>
      <c r="BBX126" s="183"/>
      <c r="BBY126" s="183"/>
      <c r="BBZ126" s="183"/>
      <c r="BCA126" s="183"/>
      <c r="BCB126" s="183"/>
      <c r="BCC126" s="183"/>
      <c r="BCD126" s="183"/>
      <c r="BCE126" s="183"/>
      <c r="BCF126" s="183"/>
      <c r="BCG126" s="183"/>
      <c r="BCH126" s="183"/>
      <c r="BCI126" s="183"/>
      <c r="BCJ126" s="183"/>
      <c r="BCK126" s="183"/>
      <c r="BCL126" s="183"/>
      <c r="BCM126" s="183"/>
      <c r="BCN126" s="183"/>
      <c r="BCO126" s="183"/>
      <c r="BCP126" s="183"/>
      <c r="BCQ126" s="183"/>
      <c r="BCR126" s="183"/>
      <c r="BCS126" s="183"/>
      <c r="BCT126" s="183"/>
      <c r="BCU126" s="183"/>
      <c r="BCV126" s="183"/>
      <c r="BCW126" s="183"/>
      <c r="BCX126" s="183"/>
      <c r="BCY126" s="183"/>
      <c r="BCZ126" s="183"/>
      <c r="BDA126" s="183"/>
      <c r="BDB126" s="183"/>
      <c r="BDC126" s="183"/>
      <c r="BDD126" s="183"/>
      <c r="BDE126" s="183"/>
      <c r="BDF126" s="183"/>
      <c r="BDG126" s="183"/>
      <c r="BDH126" s="183"/>
      <c r="BDI126" s="183"/>
      <c r="BDJ126" s="183"/>
      <c r="BDK126" s="183"/>
      <c r="BDL126" s="183"/>
      <c r="BDM126" s="183"/>
      <c r="BDN126" s="183"/>
      <c r="BDO126" s="183"/>
      <c r="BDP126" s="183"/>
      <c r="BDQ126" s="183"/>
      <c r="BDR126" s="183"/>
      <c r="BDS126" s="183"/>
      <c r="BDT126" s="183"/>
      <c r="BDU126" s="183"/>
      <c r="BDV126" s="183"/>
      <c r="BDW126" s="183"/>
      <c r="BDX126" s="183"/>
      <c r="BDY126" s="183"/>
      <c r="BDZ126" s="183"/>
      <c r="BEA126" s="183"/>
      <c r="BEB126" s="183"/>
      <c r="BEC126" s="183"/>
      <c r="BED126" s="183"/>
      <c r="BEE126" s="183"/>
      <c r="BEF126" s="183"/>
      <c r="BEG126" s="183"/>
      <c r="BEH126" s="183"/>
      <c r="BEI126" s="183"/>
      <c r="BEJ126" s="183"/>
      <c r="BEK126" s="183"/>
      <c r="BEL126" s="183"/>
      <c r="BEM126" s="183"/>
      <c r="BEN126" s="183"/>
      <c r="BEO126" s="183"/>
      <c r="BEP126" s="183"/>
      <c r="BEQ126" s="183"/>
      <c r="BER126" s="183"/>
      <c r="BES126" s="183"/>
      <c r="BET126" s="183"/>
      <c r="BEU126" s="183"/>
      <c r="BEV126" s="183"/>
      <c r="BEW126" s="183"/>
      <c r="BEX126" s="183"/>
      <c r="BEY126" s="183"/>
      <c r="BEZ126" s="183"/>
      <c r="BFA126" s="183"/>
      <c r="BFB126" s="183"/>
      <c r="BFC126" s="183"/>
      <c r="BFD126" s="183"/>
      <c r="BFE126" s="183"/>
      <c r="BFF126" s="183"/>
      <c r="BFG126" s="183"/>
      <c r="BFH126" s="183"/>
      <c r="BFI126" s="183"/>
      <c r="BFJ126" s="183"/>
      <c r="BFK126" s="183"/>
      <c r="BFL126" s="183"/>
      <c r="BFM126" s="183"/>
      <c r="BFN126" s="183"/>
      <c r="BFO126" s="183"/>
      <c r="BFP126" s="183"/>
      <c r="BFQ126" s="183"/>
      <c r="BFR126" s="183"/>
      <c r="BFS126" s="183"/>
      <c r="BFT126" s="183"/>
      <c r="BFU126" s="183"/>
      <c r="BFV126" s="183"/>
      <c r="BFW126" s="183"/>
      <c r="BFX126" s="183"/>
      <c r="BFY126" s="183"/>
      <c r="BFZ126" s="183"/>
      <c r="BGA126" s="183"/>
      <c r="BGB126" s="183"/>
      <c r="BGC126" s="183"/>
      <c r="BGD126" s="183"/>
      <c r="BGE126" s="183"/>
      <c r="BGF126" s="183"/>
      <c r="BGG126" s="183"/>
      <c r="BGH126" s="183"/>
      <c r="BGI126" s="183"/>
      <c r="BGJ126" s="183"/>
      <c r="BGK126" s="183"/>
      <c r="BGL126" s="183"/>
      <c r="BGM126" s="183"/>
      <c r="BGN126" s="183"/>
      <c r="BGO126" s="183"/>
      <c r="BGP126" s="183"/>
      <c r="BGQ126" s="183"/>
      <c r="BGR126" s="183"/>
      <c r="BGS126" s="183"/>
      <c r="BGT126" s="183"/>
      <c r="BGU126" s="183"/>
      <c r="BGV126" s="183"/>
      <c r="BGW126" s="183"/>
      <c r="BGX126" s="183"/>
      <c r="BGY126" s="183"/>
      <c r="BGZ126" s="183"/>
      <c r="BHA126" s="183"/>
      <c r="BHB126" s="183"/>
      <c r="BHC126" s="183"/>
      <c r="BHD126" s="183"/>
      <c r="BHE126" s="183"/>
      <c r="BHF126" s="183"/>
      <c r="BHG126" s="183"/>
      <c r="BHH126" s="183"/>
      <c r="BHI126" s="183"/>
      <c r="BHJ126" s="183"/>
      <c r="BHK126" s="183"/>
      <c r="BHL126" s="183"/>
      <c r="BHM126" s="183"/>
      <c r="BHN126" s="183"/>
      <c r="BHO126" s="183"/>
      <c r="BHP126" s="183"/>
      <c r="BHQ126" s="183"/>
      <c r="BHR126" s="183"/>
      <c r="BHS126" s="183"/>
      <c r="BHT126" s="183"/>
      <c r="BHU126" s="183"/>
      <c r="BHV126" s="183"/>
      <c r="BHW126" s="183"/>
      <c r="BHX126" s="183"/>
      <c r="BHY126" s="183"/>
      <c r="BHZ126" s="183"/>
      <c r="BIA126" s="183"/>
      <c r="BIB126" s="183"/>
      <c r="BIC126" s="183"/>
      <c r="BID126" s="183"/>
      <c r="BIE126" s="183"/>
      <c r="BIF126" s="183"/>
      <c r="BIG126" s="183"/>
      <c r="BIH126" s="183"/>
      <c r="BII126" s="183"/>
      <c r="BIJ126" s="183"/>
      <c r="BIK126" s="183"/>
      <c r="BIL126" s="183"/>
      <c r="BIM126" s="183"/>
      <c r="BIN126" s="183"/>
      <c r="BIO126" s="183"/>
      <c r="BIP126" s="183"/>
      <c r="BIQ126" s="183"/>
      <c r="BIR126" s="183"/>
      <c r="BIS126" s="183"/>
      <c r="BIT126" s="183"/>
      <c r="BIU126" s="183"/>
      <c r="BIV126" s="183"/>
      <c r="BIW126" s="183"/>
      <c r="BIX126" s="183"/>
      <c r="BIY126" s="183"/>
      <c r="BIZ126" s="183"/>
      <c r="BJA126" s="183"/>
      <c r="BJB126" s="183"/>
      <c r="BJC126" s="183"/>
      <c r="BJD126" s="183"/>
      <c r="BJE126" s="183"/>
      <c r="BJF126" s="183"/>
      <c r="BJG126" s="183"/>
      <c r="BJH126" s="183"/>
      <c r="BJI126" s="183"/>
      <c r="BJJ126" s="183"/>
      <c r="BJK126" s="183"/>
      <c r="BJL126" s="183"/>
      <c r="BJM126" s="183"/>
      <c r="BJN126" s="183"/>
      <c r="BJO126" s="183"/>
      <c r="BJP126" s="183"/>
      <c r="BJQ126" s="183"/>
      <c r="BJR126" s="183"/>
      <c r="BJS126" s="183"/>
      <c r="BJT126" s="183"/>
      <c r="BJU126" s="183"/>
      <c r="BJV126" s="183"/>
      <c r="BJW126" s="183"/>
      <c r="BJX126" s="183"/>
      <c r="BJY126" s="183"/>
      <c r="BJZ126" s="183"/>
      <c r="BKA126" s="183"/>
      <c r="BKB126" s="183"/>
      <c r="BKC126" s="183"/>
      <c r="BKD126" s="183"/>
      <c r="BKE126" s="183"/>
      <c r="BKF126" s="183"/>
      <c r="BKG126" s="183"/>
      <c r="BKH126" s="183"/>
      <c r="BKI126" s="183"/>
      <c r="BKJ126" s="183"/>
      <c r="BKK126" s="183"/>
      <c r="BKL126" s="183"/>
      <c r="BKM126" s="183"/>
      <c r="BKN126" s="183"/>
      <c r="BKO126" s="183"/>
      <c r="BKP126" s="183"/>
      <c r="BKQ126" s="183"/>
      <c r="BKR126" s="183"/>
      <c r="BKS126" s="183"/>
      <c r="BKT126" s="183"/>
      <c r="BKU126" s="183"/>
      <c r="BKV126" s="183"/>
      <c r="BKW126" s="183"/>
      <c r="BKX126" s="183"/>
      <c r="BKY126" s="183"/>
      <c r="BKZ126" s="183"/>
      <c r="BLA126" s="183"/>
      <c r="BLB126" s="183"/>
      <c r="BLC126" s="183"/>
      <c r="BLD126" s="183"/>
      <c r="BLE126" s="183"/>
      <c r="BLF126" s="183"/>
      <c r="BLG126" s="183"/>
      <c r="BLH126" s="183"/>
      <c r="BLI126" s="183"/>
      <c r="BLJ126" s="183"/>
      <c r="BLK126" s="183"/>
      <c r="BLL126" s="183"/>
      <c r="BLM126" s="183"/>
      <c r="BLN126" s="183"/>
      <c r="BLO126" s="183"/>
      <c r="BLP126" s="183"/>
      <c r="BLQ126" s="183"/>
      <c r="BLR126" s="183"/>
      <c r="BLS126" s="183"/>
      <c r="BLT126" s="183"/>
      <c r="BLU126" s="183"/>
      <c r="BLV126" s="183"/>
      <c r="BLW126" s="183"/>
      <c r="BLX126" s="183"/>
      <c r="BLY126" s="183"/>
      <c r="BLZ126" s="183"/>
      <c r="BMA126" s="183"/>
      <c r="BMB126" s="183"/>
      <c r="BMC126" s="183"/>
      <c r="BMD126" s="183"/>
      <c r="BME126" s="183"/>
      <c r="BMF126" s="183"/>
      <c r="BMG126" s="183"/>
      <c r="BMH126" s="183"/>
      <c r="BMI126" s="183"/>
      <c r="BMJ126" s="183"/>
      <c r="BMK126" s="183"/>
      <c r="BML126" s="183"/>
      <c r="BMM126" s="183"/>
      <c r="BMN126" s="183"/>
      <c r="BMO126" s="183"/>
      <c r="BMP126" s="183"/>
      <c r="BMQ126" s="183"/>
      <c r="BMR126" s="183"/>
      <c r="BMS126" s="183"/>
      <c r="BMT126" s="183"/>
      <c r="BMU126" s="183"/>
      <c r="BMV126" s="183"/>
      <c r="BMW126" s="183"/>
      <c r="BMX126" s="183"/>
      <c r="BMY126" s="183"/>
      <c r="BMZ126" s="183"/>
      <c r="BNA126" s="183"/>
      <c r="BNB126" s="183"/>
      <c r="BNC126" s="183"/>
      <c r="BND126" s="183"/>
      <c r="BNE126" s="183"/>
      <c r="BNF126" s="183"/>
      <c r="BNG126" s="183"/>
      <c r="BNH126" s="183"/>
      <c r="BNI126" s="183"/>
      <c r="BNJ126" s="183"/>
      <c r="BNK126" s="183"/>
      <c r="BNL126" s="183"/>
      <c r="BNM126" s="183"/>
      <c r="BNN126" s="183"/>
      <c r="BNO126" s="183"/>
      <c r="BNP126" s="183"/>
      <c r="BNQ126" s="183"/>
      <c r="BNR126" s="183"/>
      <c r="BNS126" s="183"/>
      <c r="BNT126" s="183"/>
      <c r="BNU126" s="183"/>
      <c r="BNV126" s="183"/>
      <c r="BNW126" s="183"/>
      <c r="BNX126" s="183"/>
      <c r="BNY126" s="183"/>
      <c r="BNZ126" s="183"/>
      <c r="BOA126" s="183"/>
      <c r="BOB126" s="183"/>
      <c r="BOC126" s="183"/>
      <c r="BOD126" s="183"/>
      <c r="BOE126" s="183"/>
      <c r="BOF126" s="183"/>
      <c r="BOG126" s="183"/>
      <c r="BOH126" s="183"/>
      <c r="BOI126" s="183"/>
      <c r="BOJ126" s="183"/>
      <c r="BOK126" s="183"/>
      <c r="BOL126" s="183"/>
      <c r="BOM126" s="183"/>
      <c r="BON126" s="183"/>
      <c r="BOO126" s="183"/>
      <c r="BOP126" s="183"/>
      <c r="BOQ126" s="183"/>
      <c r="BOR126" s="183"/>
      <c r="BOS126" s="183"/>
      <c r="BOT126" s="183"/>
      <c r="BOU126" s="183"/>
      <c r="BOV126" s="183"/>
      <c r="BOW126" s="183"/>
      <c r="BOX126" s="183"/>
      <c r="BOY126" s="183"/>
      <c r="BOZ126" s="183"/>
      <c r="BPA126" s="183"/>
      <c r="BPB126" s="183"/>
      <c r="BPC126" s="183"/>
      <c r="BPD126" s="183"/>
      <c r="BPE126" s="183"/>
      <c r="BPF126" s="183"/>
      <c r="BPG126" s="183"/>
      <c r="BPH126" s="183"/>
      <c r="BPI126" s="183"/>
      <c r="BPJ126" s="183"/>
      <c r="BPK126" s="183"/>
      <c r="BPL126" s="183"/>
      <c r="BPM126" s="183"/>
      <c r="BPN126" s="183"/>
      <c r="BPO126" s="183"/>
      <c r="BPP126" s="183"/>
      <c r="BPQ126" s="183"/>
      <c r="BPR126" s="183"/>
      <c r="BPS126" s="183"/>
      <c r="BPT126" s="183"/>
      <c r="BPU126" s="183"/>
      <c r="BPV126" s="183"/>
      <c r="BPW126" s="183"/>
      <c r="BPX126" s="183"/>
      <c r="BPY126" s="183"/>
      <c r="BPZ126" s="183"/>
      <c r="BQA126" s="183"/>
      <c r="BQB126" s="183"/>
      <c r="BQC126" s="183"/>
      <c r="BQD126" s="183"/>
      <c r="BQE126" s="183"/>
      <c r="BQF126" s="183"/>
      <c r="BQG126" s="183"/>
      <c r="BQH126" s="183"/>
      <c r="BQI126" s="183"/>
      <c r="BQJ126" s="183"/>
      <c r="BQK126" s="183"/>
      <c r="BQL126" s="183"/>
      <c r="BQM126" s="183"/>
      <c r="BQN126" s="183"/>
      <c r="BQO126" s="183"/>
      <c r="BQP126" s="183"/>
      <c r="BQQ126" s="183"/>
      <c r="BQR126" s="183"/>
      <c r="BQS126" s="183"/>
      <c r="BQT126" s="183"/>
      <c r="BQU126" s="183"/>
      <c r="BQV126" s="183"/>
      <c r="BQW126" s="183"/>
      <c r="BQX126" s="183"/>
      <c r="BQY126" s="183"/>
      <c r="BQZ126" s="183"/>
      <c r="BRA126" s="183"/>
      <c r="BRB126" s="183"/>
      <c r="BRC126" s="183"/>
      <c r="BRD126" s="183"/>
      <c r="BRE126" s="183"/>
      <c r="BRF126" s="183"/>
      <c r="BRG126" s="183"/>
      <c r="BRH126" s="183"/>
      <c r="BRI126" s="183"/>
      <c r="BRJ126" s="183"/>
      <c r="BRK126" s="183"/>
      <c r="BRL126" s="183"/>
      <c r="BRM126" s="183"/>
      <c r="BRN126" s="183"/>
      <c r="BRO126" s="183"/>
      <c r="BRP126" s="183"/>
      <c r="BRQ126" s="183"/>
      <c r="BRR126" s="183"/>
      <c r="BRS126" s="183"/>
      <c r="BRT126" s="183"/>
      <c r="BRU126" s="183"/>
      <c r="BRV126" s="183"/>
      <c r="BRW126" s="183"/>
      <c r="BRX126" s="183"/>
      <c r="BRY126" s="183"/>
      <c r="BRZ126" s="183"/>
      <c r="BSA126" s="183"/>
      <c r="BSB126" s="183"/>
      <c r="BSC126" s="183"/>
      <c r="BSD126" s="183"/>
      <c r="BSE126" s="183"/>
      <c r="BSF126" s="183"/>
      <c r="BSG126" s="183"/>
      <c r="BSH126" s="183"/>
      <c r="BSI126" s="183"/>
      <c r="BSJ126" s="183"/>
      <c r="BSK126" s="183"/>
      <c r="BSL126" s="183"/>
      <c r="BSM126" s="183"/>
      <c r="BSN126" s="183"/>
      <c r="BSO126" s="183"/>
      <c r="BSP126" s="183"/>
      <c r="BSQ126" s="183"/>
      <c r="BSR126" s="183"/>
      <c r="BSS126" s="183"/>
      <c r="BST126" s="183"/>
      <c r="BSU126" s="183"/>
      <c r="BSV126" s="183"/>
      <c r="BSW126" s="183"/>
      <c r="BSX126" s="183"/>
      <c r="BSY126" s="183"/>
      <c r="BSZ126" s="183"/>
      <c r="BTA126" s="183"/>
      <c r="BTB126" s="183"/>
      <c r="BTC126" s="183"/>
      <c r="BTD126" s="183"/>
      <c r="BTE126" s="183"/>
      <c r="BTF126" s="183"/>
      <c r="BTG126" s="183"/>
      <c r="BTH126" s="183"/>
      <c r="BTI126" s="183"/>
      <c r="BTJ126" s="183"/>
      <c r="BTK126" s="183"/>
      <c r="BTL126" s="183"/>
      <c r="BTM126" s="183"/>
      <c r="BTN126" s="183"/>
      <c r="BTO126" s="183"/>
      <c r="BTP126" s="183"/>
      <c r="BTQ126" s="183"/>
      <c r="BTR126" s="183"/>
      <c r="BTS126" s="183"/>
      <c r="BTT126" s="183"/>
      <c r="BTU126" s="183"/>
      <c r="BTV126" s="183"/>
      <c r="BTW126" s="183"/>
      <c r="BTX126" s="183"/>
      <c r="BTY126" s="183"/>
      <c r="BTZ126" s="183"/>
      <c r="BUA126" s="183"/>
      <c r="BUB126" s="183"/>
      <c r="BUC126" s="183"/>
      <c r="BUD126" s="183"/>
      <c r="BUE126" s="183"/>
      <c r="BUF126" s="183"/>
      <c r="BUG126" s="183"/>
      <c r="BUH126" s="183"/>
      <c r="BUI126" s="183"/>
      <c r="BUJ126" s="183"/>
      <c r="BUK126" s="183"/>
      <c r="BUL126" s="183"/>
      <c r="BUM126" s="183"/>
      <c r="BUN126" s="183"/>
      <c r="BUO126" s="183"/>
      <c r="BUP126" s="183"/>
      <c r="BUQ126" s="183"/>
      <c r="BUR126" s="183"/>
      <c r="BUS126" s="183"/>
      <c r="BUT126" s="183"/>
      <c r="BUU126" s="183"/>
      <c r="BUV126" s="183"/>
      <c r="BUW126" s="183"/>
      <c r="BUX126" s="183"/>
      <c r="BUY126" s="183"/>
      <c r="BUZ126" s="183"/>
      <c r="BVA126" s="183"/>
      <c r="BVB126" s="183"/>
      <c r="BVC126" s="183"/>
      <c r="BVD126" s="183"/>
      <c r="BVE126" s="183"/>
      <c r="BVF126" s="183"/>
      <c r="BVG126" s="183"/>
      <c r="BVH126" s="183"/>
      <c r="BVI126" s="183"/>
      <c r="BVJ126" s="183"/>
      <c r="BVK126" s="183"/>
      <c r="BVL126" s="183"/>
      <c r="BVM126" s="183"/>
      <c r="BVN126" s="183"/>
      <c r="BVO126" s="183"/>
      <c r="BVP126" s="183"/>
      <c r="BVQ126" s="183"/>
      <c r="BVR126" s="183"/>
      <c r="BVS126" s="183"/>
      <c r="BVT126" s="183"/>
      <c r="BVU126" s="183"/>
      <c r="BVV126" s="183"/>
      <c r="BVW126" s="183"/>
      <c r="BVX126" s="183"/>
      <c r="BVY126" s="183"/>
      <c r="BVZ126" s="183"/>
      <c r="BWA126" s="183"/>
      <c r="BWB126" s="183"/>
      <c r="BWC126" s="183"/>
      <c r="BWD126" s="183"/>
      <c r="BWE126" s="183"/>
      <c r="BWF126" s="183"/>
      <c r="BWG126" s="183"/>
      <c r="BWH126" s="183"/>
      <c r="BWI126" s="183"/>
      <c r="BWJ126" s="183"/>
      <c r="BWK126" s="183"/>
      <c r="BWL126" s="183"/>
      <c r="BWM126" s="183"/>
      <c r="BWN126" s="183"/>
      <c r="BWO126" s="183"/>
      <c r="BWP126" s="183"/>
      <c r="BWQ126" s="183"/>
      <c r="BWR126" s="183"/>
      <c r="BWS126" s="183"/>
      <c r="BWT126" s="183"/>
      <c r="BWU126" s="183"/>
      <c r="BWV126" s="183"/>
      <c r="BWW126" s="183"/>
      <c r="BWX126" s="183"/>
      <c r="BWY126" s="183"/>
      <c r="BWZ126" s="183"/>
      <c r="BXA126" s="183"/>
      <c r="BXB126" s="183"/>
      <c r="BXC126" s="183"/>
      <c r="BXD126" s="183"/>
      <c r="BXE126" s="183"/>
      <c r="BXF126" s="183"/>
      <c r="BXG126" s="183"/>
      <c r="BXH126" s="183"/>
      <c r="BXI126" s="183"/>
      <c r="BXJ126" s="183"/>
      <c r="BXK126" s="183"/>
      <c r="BXL126" s="183"/>
      <c r="BXM126" s="183"/>
      <c r="BXN126" s="183"/>
      <c r="BXO126" s="183"/>
      <c r="BXP126" s="183"/>
      <c r="BXQ126" s="183"/>
      <c r="BXR126" s="183"/>
      <c r="BXS126" s="183"/>
      <c r="BXT126" s="183"/>
      <c r="BXU126" s="183"/>
      <c r="BXV126" s="183"/>
      <c r="BXW126" s="183"/>
      <c r="BXX126" s="183"/>
      <c r="BXY126" s="183"/>
      <c r="BXZ126" s="183"/>
      <c r="BYA126" s="183"/>
      <c r="BYB126" s="183"/>
      <c r="BYC126" s="183"/>
      <c r="BYD126" s="183"/>
      <c r="BYE126" s="183"/>
      <c r="BYF126" s="183"/>
      <c r="BYG126" s="183"/>
      <c r="BYH126" s="183"/>
      <c r="BYI126" s="183"/>
      <c r="BYJ126" s="183"/>
      <c r="BYK126" s="183"/>
      <c r="BYL126" s="183"/>
      <c r="BYM126" s="183"/>
      <c r="BYN126" s="183"/>
      <c r="BYO126" s="183"/>
      <c r="BYP126" s="183"/>
      <c r="BYQ126" s="183"/>
      <c r="BYR126" s="183"/>
      <c r="BYS126" s="183"/>
      <c r="BYT126" s="183"/>
      <c r="BYU126" s="183"/>
      <c r="BYV126" s="183"/>
      <c r="BYW126" s="183"/>
      <c r="BYX126" s="183"/>
      <c r="BYY126" s="183"/>
      <c r="BYZ126" s="183"/>
      <c r="BZA126" s="183"/>
      <c r="BZB126" s="183"/>
      <c r="BZC126" s="183"/>
      <c r="BZD126" s="183"/>
      <c r="BZE126" s="183"/>
      <c r="BZF126" s="183"/>
      <c r="BZG126" s="183"/>
      <c r="BZH126" s="183"/>
      <c r="BZI126" s="183"/>
      <c r="BZJ126" s="183"/>
      <c r="BZK126" s="183"/>
      <c r="BZL126" s="183"/>
      <c r="BZM126" s="183"/>
      <c r="BZN126" s="183"/>
      <c r="BZO126" s="183"/>
      <c r="BZP126" s="183"/>
      <c r="BZQ126" s="183"/>
      <c r="BZR126" s="183"/>
      <c r="BZS126" s="183"/>
      <c r="BZT126" s="183"/>
      <c r="BZU126" s="183"/>
      <c r="BZV126" s="183"/>
      <c r="BZW126" s="183"/>
      <c r="BZX126" s="183"/>
      <c r="BZY126" s="183"/>
      <c r="BZZ126" s="183"/>
      <c r="CAA126" s="183"/>
      <c r="CAB126" s="183"/>
      <c r="CAC126" s="183"/>
      <c r="CAD126" s="183"/>
      <c r="CAE126" s="183"/>
      <c r="CAF126" s="183"/>
      <c r="CAG126" s="183"/>
      <c r="CAH126" s="183"/>
      <c r="CAI126" s="183"/>
      <c r="CAJ126" s="183"/>
      <c r="CAK126" s="183"/>
      <c r="CAL126" s="183"/>
      <c r="CAM126" s="183"/>
      <c r="CAN126" s="183"/>
      <c r="CAO126" s="183"/>
      <c r="CAP126" s="183"/>
      <c r="CAQ126" s="183"/>
      <c r="CAR126" s="183"/>
      <c r="CAS126" s="183"/>
      <c r="CAT126" s="183"/>
      <c r="CAU126" s="183"/>
      <c r="CAV126" s="183"/>
      <c r="CAW126" s="183"/>
      <c r="CAX126" s="183"/>
      <c r="CAY126" s="183"/>
      <c r="CAZ126" s="183"/>
      <c r="CBA126" s="183"/>
      <c r="CBB126" s="183"/>
      <c r="CBC126" s="183"/>
      <c r="CBD126" s="183"/>
      <c r="CBE126" s="183"/>
      <c r="CBF126" s="183"/>
      <c r="CBG126" s="183"/>
      <c r="CBH126" s="183"/>
      <c r="CBI126" s="183"/>
      <c r="CBJ126" s="183"/>
      <c r="CBK126" s="183"/>
      <c r="CBL126" s="183"/>
      <c r="CBM126" s="183"/>
      <c r="CBN126" s="183"/>
      <c r="CBO126" s="183"/>
      <c r="CBP126" s="183"/>
      <c r="CBQ126" s="183"/>
      <c r="CBR126" s="183"/>
      <c r="CBS126" s="183"/>
      <c r="CBT126" s="183"/>
      <c r="CBU126" s="183"/>
      <c r="CBV126" s="183"/>
      <c r="CBW126" s="183"/>
      <c r="CBX126" s="183"/>
      <c r="CBY126" s="183"/>
      <c r="CBZ126" s="183"/>
      <c r="CCA126" s="183"/>
      <c r="CCB126" s="183"/>
      <c r="CCC126" s="183"/>
      <c r="CCD126" s="183"/>
      <c r="CCE126" s="183"/>
      <c r="CCF126" s="183"/>
      <c r="CCG126" s="183"/>
      <c r="CCH126" s="183"/>
      <c r="CCI126" s="183"/>
      <c r="CCJ126" s="183"/>
      <c r="CCK126" s="183"/>
      <c r="CCL126" s="183"/>
      <c r="CCM126" s="183"/>
      <c r="CCN126" s="183"/>
      <c r="CCO126" s="183"/>
      <c r="CCP126" s="183"/>
      <c r="CCQ126" s="183"/>
      <c r="CCR126" s="183"/>
      <c r="CCS126" s="183"/>
      <c r="CCT126" s="183"/>
      <c r="CCU126" s="183"/>
      <c r="CCV126" s="183"/>
      <c r="CCW126" s="183"/>
      <c r="CCX126" s="183"/>
      <c r="CCY126" s="183"/>
      <c r="CCZ126" s="183"/>
      <c r="CDA126" s="183"/>
      <c r="CDB126" s="183"/>
      <c r="CDC126" s="183"/>
      <c r="CDD126" s="183"/>
      <c r="CDE126" s="183"/>
      <c r="CDF126" s="183"/>
      <c r="CDG126" s="183"/>
      <c r="CDH126" s="183"/>
      <c r="CDI126" s="183"/>
      <c r="CDJ126" s="183"/>
      <c r="CDK126" s="183"/>
      <c r="CDL126" s="183"/>
      <c r="CDM126" s="183"/>
      <c r="CDN126" s="183"/>
      <c r="CDO126" s="183"/>
      <c r="CDP126" s="183"/>
      <c r="CDQ126" s="183"/>
      <c r="CDR126" s="183"/>
      <c r="CDS126" s="183"/>
      <c r="CDT126" s="183"/>
      <c r="CDU126" s="183"/>
      <c r="CDV126" s="183"/>
      <c r="CDW126" s="183"/>
      <c r="CDX126" s="183"/>
      <c r="CDY126" s="183"/>
      <c r="CDZ126" s="183"/>
      <c r="CEA126" s="183"/>
      <c r="CEB126" s="183"/>
      <c r="CEC126" s="183"/>
      <c r="CED126" s="183"/>
      <c r="CEE126" s="183"/>
      <c r="CEF126" s="183"/>
      <c r="CEG126" s="183"/>
      <c r="CEH126" s="183"/>
      <c r="CEI126" s="183"/>
      <c r="CEJ126" s="183"/>
      <c r="CEK126" s="183"/>
      <c r="CEL126" s="183"/>
      <c r="CEM126" s="183"/>
      <c r="CEN126" s="183"/>
      <c r="CEO126" s="183"/>
      <c r="CEP126" s="183"/>
      <c r="CEQ126" s="183"/>
      <c r="CER126" s="183"/>
      <c r="CES126" s="183"/>
      <c r="CET126" s="183"/>
      <c r="CEU126" s="183"/>
      <c r="CEV126" s="183"/>
      <c r="CEW126" s="183"/>
      <c r="CEX126" s="183"/>
      <c r="CEY126" s="183"/>
      <c r="CEZ126" s="183"/>
      <c r="CFA126" s="183"/>
      <c r="CFB126" s="183"/>
      <c r="CFC126" s="183"/>
      <c r="CFD126" s="183"/>
      <c r="CFE126" s="183"/>
      <c r="CFF126" s="183"/>
      <c r="CFG126" s="183"/>
      <c r="CFH126" s="183"/>
      <c r="CFI126" s="183"/>
      <c r="CFJ126" s="183"/>
      <c r="CFK126" s="183"/>
      <c r="CFL126" s="183"/>
      <c r="CFM126" s="183"/>
      <c r="CFN126" s="183"/>
      <c r="CFO126" s="183"/>
      <c r="CFP126" s="183"/>
      <c r="CFQ126" s="183"/>
      <c r="CFR126" s="183"/>
      <c r="CFS126" s="183"/>
      <c r="CFT126" s="183"/>
      <c r="CFU126" s="183"/>
      <c r="CFV126" s="183"/>
      <c r="CFW126" s="183"/>
      <c r="CFX126" s="183"/>
      <c r="CFY126" s="183"/>
      <c r="CFZ126" s="183"/>
      <c r="CGA126" s="183"/>
      <c r="CGB126" s="183"/>
      <c r="CGC126" s="183"/>
      <c r="CGD126" s="183"/>
      <c r="CGE126" s="183"/>
      <c r="CGF126" s="183"/>
      <c r="CGG126" s="183"/>
      <c r="CGH126" s="183"/>
      <c r="CGI126" s="183"/>
      <c r="CGJ126" s="183"/>
      <c r="CGK126" s="183"/>
      <c r="CGL126" s="183"/>
      <c r="CGM126" s="183"/>
      <c r="CGN126" s="183"/>
      <c r="CGO126" s="183"/>
      <c r="CGP126" s="183"/>
      <c r="CGQ126" s="183"/>
      <c r="CGR126" s="183"/>
      <c r="CGS126" s="183"/>
      <c r="CGT126" s="183"/>
      <c r="CGU126" s="183"/>
      <c r="CGV126" s="183"/>
      <c r="CGW126" s="183"/>
      <c r="CGX126" s="183"/>
      <c r="CGY126" s="183"/>
      <c r="CGZ126" s="183"/>
      <c r="CHA126" s="183"/>
      <c r="CHB126" s="183"/>
      <c r="CHC126" s="183"/>
      <c r="CHD126" s="183"/>
      <c r="CHE126" s="183"/>
      <c r="CHF126" s="183"/>
      <c r="CHG126" s="183"/>
      <c r="CHH126" s="183"/>
      <c r="CHI126" s="183"/>
      <c r="CHJ126" s="183"/>
      <c r="CHK126" s="183"/>
      <c r="CHL126" s="183"/>
      <c r="CHM126" s="183"/>
      <c r="CHN126" s="183"/>
      <c r="CHO126" s="183"/>
      <c r="CHP126" s="183"/>
      <c r="CHQ126" s="183"/>
      <c r="CHR126" s="183"/>
      <c r="CHS126" s="183"/>
      <c r="CHT126" s="183"/>
      <c r="CHU126" s="183"/>
      <c r="CHV126" s="183"/>
      <c r="CHW126" s="183"/>
      <c r="CHX126" s="183"/>
      <c r="CHY126" s="183"/>
      <c r="CHZ126" s="183"/>
      <c r="CIA126" s="183"/>
      <c r="CIB126" s="183"/>
      <c r="CIC126" s="183"/>
      <c r="CID126" s="183"/>
      <c r="CIE126" s="183"/>
      <c r="CIF126" s="183"/>
      <c r="CIG126" s="183"/>
      <c r="CIH126" s="183"/>
      <c r="CII126" s="183"/>
      <c r="CIJ126" s="183"/>
      <c r="CIK126" s="183"/>
      <c r="CIL126" s="183"/>
      <c r="CIM126" s="183"/>
      <c r="CIN126" s="183"/>
      <c r="CIO126" s="183"/>
      <c r="CIP126" s="183"/>
      <c r="CIQ126" s="183"/>
      <c r="CIR126" s="183"/>
      <c r="CIS126" s="183"/>
      <c r="CIT126" s="183"/>
      <c r="CIU126" s="183"/>
      <c r="CIV126" s="183"/>
      <c r="CIW126" s="183"/>
      <c r="CIX126" s="183"/>
      <c r="CIY126" s="183"/>
      <c r="CIZ126" s="183"/>
      <c r="CJA126" s="183"/>
      <c r="CJB126" s="183"/>
      <c r="CJC126" s="183"/>
      <c r="CJD126" s="183"/>
      <c r="CJE126" s="183"/>
      <c r="CJF126" s="183"/>
      <c r="CJG126" s="183"/>
      <c r="CJH126" s="183"/>
      <c r="CJI126" s="183"/>
      <c r="CJJ126" s="183"/>
      <c r="CJK126" s="183"/>
      <c r="CJL126" s="183"/>
      <c r="CJM126" s="183"/>
      <c r="CJN126" s="183"/>
      <c r="CJO126" s="183"/>
      <c r="CJP126" s="183"/>
      <c r="CJQ126" s="183"/>
      <c r="CJR126" s="183"/>
      <c r="CJS126" s="183"/>
      <c r="CJT126" s="183"/>
      <c r="CJU126" s="183"/>
      <c r="CJV126" s="183"/>
      <c r="CJW126" s="183"/>
      <c r="CJX126" s="183"/>
      <c r="CJY126" s="183"/>
      <c r="CJZ126" s="183"/>
      <c r="CKA126" s="183"/>
      <c r="CKB126" s="183"/>
      <c r="CKC126" s="183"/>
      <c r="CKD126" s="183"/>
      <c r="CKE126" s="183"/>
      <c r="CKF126" s="183"/>
      <c r="CKG126" s="183"/>
      <c r="CKH126" s="183"/>
      <c r="CKI126" s="183"/>
      <c r="CKJ126" s="183"/>
      <c r="CKK126" s="183"/>
      <c r="CKL126" s="183"/>
      <c r="CKM126" s="183"/>
      <c r="CKN126" s="183"/>
      <c r="CKO126" s="183"/>
      <c r="CKP126" s="183"/>
      <c r="CKQ126" s="183"/>
      <c r="CKR126" s="183"/>
      <c r="CKS126" s="183"/>
      <c r="CKT126" s="183"/>
      <c r="CKU126" s="183"/>
      <c r="CKV126" s="183"/>
      <c r="CKW126" s="183"/>
      <c r="CKX126" s="183"/>
      <c r="CKY126" s="183"/>
      <c r="CKZ126" s="183"/>
      <c r="CLA126" s="183"/>
      <c r="CLB126" s="183"/>
      <c r="CLC126" s="183"/>
      <c r="CLD126" s="183"/>
      <c r="CLE126" s="183"/>
      <c r="CLF126" s="183"/>
      <c r="CLG126" s="183"/>
      <c r="CLH126" s="183"/>
      <c r="CLI126" s="183"/>
      <c r="CLJ126" s="183"/>
      <c r="CLK126" s="183"/>
      <c r="CLL126" s="183"/>
      <c r="CLM126" s="183"/>
      <c r="CLN126" s="183"/>
      <c r="CLO126" s="183"/>
      <c r="CLP126" s="183"/>
      <c r="CLQ126" s="183"/>
      <c r="CLR126" s="183"/>
      <c r="CLS126" s="183"/>
      <c r="CLT126" s="183"/>
      <c r="CLU126" s="183"/>
      <c r="CLV126" s="183"/>
      <c r="CLW126" s="183"/>
      <c r="CLX126" s="183"/>
      <c r="CLY126" s="183"/>
      <c r="CLZ126" s="183"/>
      <c r="CMA126" s="183"/>
      <c r="CMB126" s="183"/>
      <c r="CMC126" s="183"/>
      <c r="CMD126" s="183"/>
      <c r="CME126" s="183"/>
      <c r="CMF126" s="183"/>
      <c r="CMG126" s="183"/>
      <c r="CMH126" s="183"/>
      <c r="CMI126" s="183"/>
      <c r="CMJ126" s="183"/>
      <c r="CMK126" s="183"/>
      <c r="CML126" s="183"/>
      <c r="CMM126" s="183"/>
      <c r="CMN126" s="183"/>
      <c r="CMO126" s="183"/>
      <c r="CMP126" s="183"/>
      <c r="CMQ126" s="183"/>
      <c r="CMR126" s="183"/>
      <c r="CMS126" s="183"/>
      <c r="CMT126" s="183"/>
      <c r="CMU126" s="183"/>
      <c r="CMV126" s="183"/>
      <c r="CMW126" s="183"/>
      <c r="CMX126" s="183"/>
      <c r="CMY126" s="183"/>
      <c r="CMZ126" s="183"/>
      <c r="CNA126" s="183"/>
      <c r="CNB126" s="183"/>
      <c r="CNC126" s="183"/>
      <c r="CND126" s="183"/>
      <c r="CNE126" s="183"/>
      <c r="CNF126" s="183"/>
      <c r="CNG126" s="183"/>
      <c r="CNH126" s="183"/>
      <c r="CNI126" s="183"/>
      <c r="CNJ126" s="183"/>
      <c r="CNK126" s="183"/>
      <c r="CNL126" s="183"/>
      <c r="CNM126" s="183"/>
      <c r="CNN126" s="183"/>
      <c r="CNO126" s="183"/>
      <c r="CNP126" s="183"/>
      <c r="CNQ126" s="183"/>
      <c r="CNR126" s="183"/>
      <c r="CNS126" s="183"/>
      <c r="CNT126" s="183"/>
      <c r="CNU126" s="183"/>
      <c r="CNV126" s="183"/>
      <c r="CNW126" s="183"/>
      <c r="CNX126" s="183"/>
      <c r="CNY126" s="183"/>
      <c r="CNZ126" s="183"/>
      <c r="COA126" s="183"/>
      <c r="COB126" s="183"/>
      <c r="COC126" s="183"/>
      <c r="COD126" s="183"/>
      <c r="COE126" s="183"/>
      <c r="COF126" s="183"/>
      <c r="COG126" s="183"/>
      <c r="COH126" s="183"/>
      <c r="COI126" s="183"/>
      <c r="COJ126" s="183"/>
      <c r="COK126" s="183"/>
      <c r="COL126" s="183"/>
      <c r="COM126" s="183"/>
      <c r="CON126" s="183"/>
      <c r="COO126" s="183"/>
      <c r="COP126" s="183"/>
      <c r="COQ126" s="183"/>
      <c r="COR126" s="183"/>
      <c r="COS126" s="183"/>
      <c r="COT126" s="183"/>
      <c r="COU126" s="183"/>
      <c r="COV126" s="183"/>
      <c r="COW126" s="183"/>
      <c r="COX126" s="183"/>
    </row>
    <row r="127" spans="1:2442" s="296" customFormat="1" ht="18.95" customHeight="1">
      <c r="A127" s="284"/>
      <c r="B127" s="313"/>
      <c r="C127" s="286"/>
      <c r="D127" s="284"/>
      <c r="E127" s="287"/>
      <c r="F127" s="288"/>
      <c r="G127" s="288"/>
      <c r="H127" s="312"/>
      <c r="I127" s="291"/>
      <c r="K127" s="301"/>
      <c r="L127" s="301"/>
      <c r="M127" s="301"/>
      <c r="N127" s="275"/>
      <c r="O127" s="267"/>
      <c r="P127" s="268"/>
      <c r="Q127" s="269"/>
      <c r="R127" s="269"/>
      <c r="S127" s="267"/>
      <c r="T127" s="183"/>
      <c r="U127" s="183"/>
      <c r="V127" s="183"/>
      <c r="W127" s="183"/>
      <c r="X127" s="183"/>
      <c r="Y127" s="183"/>
      <c r="Z127" s="183"/>
      <c r="AA127" s="183"/>
      <c r="AB127" s="183"/>
      <c r="AC127" s="183"/>
      <c r="AD127" s="183"/>
      <c r="AE127" s="183"/>
      <c r="AF127" s="183"/>
      <c r="AG127" s="183"/>
      <c r="AH127" s="183"/>
      <c r="AI127" s="183"/>
      <c r="AJ127" s="183"/>
      <c r="AK127" s="183"/>
      <c r="AL127" s="183"/>
      <c r="AM127" s="183"/>
      <c r="AN127" s="183"/>
      <c r="AO127" s="183"/>
      <c r="AP127" s="183"/>
      <c r="AQ127" s="183"/>
      <c r="AR127" s="183"/>
      <c r="AS127" s="183"/>
      <c r="AT127" s="183"/>
      <c r="AU127" s="183"/>
      <c r="AV127" s="183"/>
      <c r="AW127" s="183"/>
      <c r="AX127" s="183"/>
      <c r="AY127" s="183"/>
      <c r="AZ127" s="183"/>
      <c r="BA127" s="183"/>
      <c r="BB127" s="183"/>
      <c r="BC127" s="183"/>
      <c r="BD127" s="183"/>
      <c r="BE127" s="183"/>
      <c r="BF127" s="183"/>
      <c r="BG127" s="183"/>
      <c r="BH127" s="183"/>
      <c r="BI127" s="183"/>
      <c r="BJ127" s="183"/>
      <c r="BK127" s="183"/>
      <c r="BL127" s="183"/>
      <c r="BM127" s="183"/>
      <c r="BN127" s="183"/>
      <c r="BO127" s="183"/>
      <c r="BP127" s="183"/>
      <c r="BQ127" s="183"/>
      <c r="BR127" s="183"/>
      <c r="BS127" s="183"/>
      <c r="BT127" s="183"/>
      <c r="BU127" s="183"/>
      <c r="BV127" s="183"/>
      <c r="BW127" s="183"/>
      <c r="BX127" s="183"/>
      <c r="BY127" s="183"/>
      <c r="BZ127" s="183"/>
      <c r="CA127" s="183"/>
      <c r="CB127" s="183"/>
      <c r="CC127" s="183"/>
      <c r="CD127" s="183"/>
      <c r="CE127" s="183"/>
      <c r="CF127" s="183"/>
      <c r="CG127" s="183"/>
      <c r="CH127" s="183"/>
      <c r="CI127" s="183"/>
      <c r="CJ127" s="183"/>
      <c r="CK127" s="183"/>
      <c r="CL127" s="183"/>
      <c r="CM127" s="183"/>
      <c r="CN127" s="183"/>
      <c r="CO127" s="183"/>
      <c r="CP127" s="183"/>
      <c r="CQ127" s="183"/>
      <c r="CR127" s="183"/>
      <c r="CS127" s="183"/>
      <c r="CT127" s="183"/>
      <c r="CU127" s="183"/>
      <c r="CV127" s="183"/>
      <c r="CW127" s="183"/>
      <c r="CX127" s="183"/>
      <c r="CY127" s="183"/>
      <c r="CZ127" s="183"/>
      <c r="DA127" s="183"/>
      <c r="DB127" s="183"/>
      <c r="DC127" s="183"/>
      <c r="DD127" s="183"/>
      <c r="DE127" s="183"/>
      <c r="DF127" s="183"/>
      <c r="DG127" s="183"/>
      <c r="DH127" s="183"/>
      <c r="DI127" s="183"/>
      <c r="DJ127" s="183"/>
      <c r="DK127" s="183"/>
      <c r="DL127" s="183"/>
      <c r="DM127" s="183"/>
      <c r="DN127" s="183"/>
      <c r="DO127" s="183"/>
      <c r="DP127" s="183"/>
      <c r="DQ127" s="183"/>
      <c r="DR127" s="183"/>
      <c r="DS127" s="183"/>
      <c r="DT127" s="183"/>
      <c r="DU127" s="183"/>
      <c r="DV127" s="183"/>
      <c r="DW127" s="183"/>
      <c r="DX127" s="183"/>
      <c r="DY127" s="183"/>
      <c r="DZ127" s="183"/>
      <c r="EA127" s="183"/>
      <c r="EB127" s="183"/>
      <c r="EC127" s="183"/>
      <c r="ED127" s="183"/>
      <c r="EE127" s="183"/>
      <c r="EF127" s="183"/>
      <c r="EG127" s="183"/>
      <c r="EH127" s="183"/>
      <c r="EI127" s="183"/>
      <c r="EJ127" s="183"/>
      <c r="EK127" s="183"/>
      <c r="EL127" s="183"/>
      <c r="EM127" s="183"/>
      <c r="EN127" s="183"/>
      <c r="EO127" s="183"/>
      <c r="EP127" s="183"/>
      <c r="EQ127" s="183"/>
      <c r="ER127" s="183"/>
      <c r="ES127" s="183"/>
      <c r="ET127" s="183"/>
      <c r="EU127" s="183"/>
      <c r="EV127" s="183"/>
      <c r="EW127" s="183"/>
      <c r="EX127" s="183"/>
      <c r="EY127" s="183"/>
      <c r="EZ127" s="183"/>
      <c r="FA127" s="183"/>
      <c r="FB127" s="183"/>
      <c r="FC127" s="183"/>
      <c r="FD127" s="183"/>
      <c r="FE127" s="183"/>
      <c r="FF127" s="183"/>
      <c r="FG127" s="183"/>
      <c r="FH127" s="183"/>
      <c r="FI127" s="183"/>
      <c r="FJ127" s="183"/>
      <c r="FK127" s="183"/>
      <c r="FL127" s="183"/>
      <c r="FM127" s="183"/>
      <c r="FN127" s="183"/>
      <c r="FO127" s="183"/>
      <c r="FP127" s="183"/>
      <c r="FQ127" s="183"/>
      <c r="FR127" s="183"/>
      <c r="FS127" s="183"/>
      <c r="FT127" s="183"/>
      <c r="FU127" s="183"/>
      <c r="FV127" s="183"/>
      <c r="FW127" s="183"/>
      <c r="FX127" s="183"/>
      <c r="FY127" s="183"/>
      <c r="FZ127" s="183"/>
      <c r="GA127" s="183"/>
      <c r="GB127" s="183"/>
      <c r="GC127" s="183"/>
      <c r="GD127" s="183"/>
      <c r="GE127" s="183"/>
      <c r="GF127" s="183"/>
      <c r="GG127" s="183"/>
      <c r="GH127" s="183"/>
      <c r="GI127" s="183"/>
      <c r="GJ127" s="183"/>
      <c r="GK127" s="183"/>
      <c r="GL127" s="183"/>
      <c r="GM127" s="183"/>
      <c r="GN127" s="183"/>
      <c r="GO127" s="183"/>
      <c r="GP127" s="183"/>
      <c r="GQ127" s="183"/>
      <c r="GR127" s="183"/>
      <c r="GS127" s="183"/>
      <c r="GT127" s="183"/>
      <c r="GU127" s="183"/>
      <c r="GV127" s="183"/>
      <c r="GW127" s="183"/>
      <c r="GX127" s="183"/>
      <c r="GY127" s="183"/>
      <c r="GZ127" s="183"/>
      <c r="HA127" s="183"/>
      <c r="HB127" s="183"/>
      <c r="HC127" s="183"/>
      <c r="HD127" s="183"/>
      <c r="HE127" s="183"/>
      <c r="HF127" s="183"/>
      <c r="HG127" s="183"/>
      <c r="HH127" s="183"/>
      <c r="HI127" s="183"/>
      <c r="HJ127" s="183"/>
      <c r="HK127" s="183"/>
      <c r="HL127" s="183"/>
      <c r="HM127" s="183"/>
      <c r="HN127" s="183"/>
      <c r="HO127" s="183"/>
      <c r="HP127" s="183"/>
      <c r="HQ127" s="183"/>
      <c r="HR127" s="183"/>
      <c r="HS127" s="183"/>
      <c r="HT127" s="183"/>
      <c r="HU127" s="183"/>
      <c r="HV127" s="183"/>
      <c r="HW127" s="183"/>
      <c r="HX127" s="183"/>
      <c r="HY127" s="183"/>
      <c r="HZ127" s="183"/>
      <c r="IA127" s="183"/>
      <c r="IB127" s="183"/>
      <c r="IC127" s="183"/>
      <c r="ID127" s="183"/>
      <c r="IE127" s="183"/>
      <c r="IF127" s="183"/>
      <c r="IG127" s="183"/>
      <c r="IH127" s="183"/>
      <c r="II127" s="183"/>
      <c r="IJ127" s="183"/>
      <c r="IK127" s="183"/>
      <c r="IL127" s="183"/>
      <c r="IM127" s="183"/>
      <c r="IN127" s="183"/>
      <c r="IO127" s="183"/>
      <c r="IP127" s="183"/>
      <c r="IQ127" s="183"/>
      <c r="IR127" s="183"/>
      <c r="IS127" s="183"/>
      <c r="IT127" s="183"/>
      <c r="IU127" s="183"/>
      <c r="IV127" s="183"/>
      <c r="IW127" s="183"/>
      <c r="IX127" s="183"/>
      <c r="IY127" s="183"/>
      <c r="IZ127" s="183"/>
      <c r="JA127" s="183"/>
      <c r="JB127" s="183"/>
      <c r="JC127" s="183"/>
      <c r="JD127" s="183"/>
      <c r="JE127" s="183"/>
      <c r="JF127" s="183"/>
      <c r="JG127" s="183"/>
      <c r="JH127" s="183"/>
      <c r="JI127" s="183"/>
      <c r="JJ127" s="183"/>
      <c r="JK127" s="183"/>
      <c r="JL127" s="183"/>
      <c r="JM127" s="183"/>
      <c r="JN127" s="183"/>
      <c r="JO127" s="183"/>
      <c r="JP127" s="183"/>
      <c r="JQ127" s="183"/>
      <c r="JR127" s="183"/>
      <c r="JS127" s="183"/>
      <c r="JT127" s="183"/>
      <c r="JU127" s="183"/>
      <c r="JV127" s="183"/>
      <c r="JW127" s="183"/>
      <c r="JX127" s="183"/>
      <c r="JY127" s="183"/>
      <c r="JZ127" s="183"/>
      <c r="KA127" s="183"/>
      <c r="KB127" s="183"/>
      <c r="KC127" s="183"/>
      <c r="KD127" s="183"/>
      <c r="KE127" s="183"/>
      <c r="KF127" s="183"/>
      <c r="KG127" s="183"/>
      <c r="KH127" s="183"/>
      <c r="KI127" s="183"/>
      <c r="KJ127" s="183"/>
      <c r="KK127" s="183"/>
      <c r="KL127" s="183"/>
      <c r="KM127" s="183"/>
      <c r="KN127" s="183"/>
      <c r="KO127" s="183"/>
      <c r="KP127" s="183"/>
      <c r="KQ127" s="183"/>
      <c r="KR127" s="183"/>
      <c r="KS127" s="183"/>
      <c r="KT127" s="183"/>
      <c r="KU127" s="183"/>
      <c r="KV127" s="183"/>
      <c r="KW127" s="183"/>
      <c r="KX127" s="183"/>
      <c r="KY127" s="183"/>
      <c r="KZ127" s="183"/>
      <c r="LA127" s="183"/>
      <c r="LB127" s="183"/>
      <c r="LC127" s="183"/>
      <c r="LD127" s="183"/>
      <c r="LE127" s="183"/>
      <c r="LF127" s="183"/>
      <c r="LG127" s="183"/>
      <c r="LH127" s="183"/>
      <c r="LI127" s="183"/>
      <c r="LJ127" s="183"/>
      <c r="LK127" s="183"/>
      <c r="LL127" s="183"/>
      <c r="LM127" s="183"/>
      <c r="LN127" s="183"/>
      <c r="LO127" s="183"/>
      <c r="LP127" s="183"/>
      <c r="LQ127" s="183"/>
      <c r="LR127" s="183"/>
      <c r="LS127" s="183"/>
      <c r="LT127" s="183"/>
      <c r="LU127" s="183"/>
      <c r="LV127" s="183"/>
      <c r="LW127" s="183"/>
      <c r="LX127" s="183"/>
      <c r="LY127" s="183"/>
      <c r="LZ127" s="183"/>
      <c r="MA127" s="183"/>
      <c r="MB127" s="183"/>
      <c r="MC127" s="183"/>
      <c r="MD127" s="183"/>
      <c r="ME127" s="183"/>
      <c r="MF127" s="183"/>
      <c r="MG127" s="183"/>
      <c r="MH127" s="183"/>
      <c r="MI127" s="183"/>
      <c r="MJ127" s="183"/>
      <c r="MK127" s="183"/>
      <c r="ML127" s="183"/>
      <c r="MM127" s="183"/>
      <c r="MN127" s="183"/>
      <c r="MO127" s="183"/>
      <c r="MP127" s="183"/>
      <c r="MQ127" s="183"/>
      <c r="MR127" s="183"/>
      <c r="MS127" s="183"/>
      <c r="MT127" s="183"/>
      <c r="MU127" s="183"/>
      <c r="MV127" s="183"/>
      <c r="MW127" s="183"/>
      <c r="MX127" s="183"/>
      <c r="MY127" s="183"/>
      <c r="MZ127" s="183"/>
      <c r="NA127" s="183"/>
      <c r="NB127" s="183"/>
      <c r="NC127" s="183"/>
      <c r="ND127" s="183"/>
      <c r="NE127" s="183"/>
      <c r="NF127" s="183"/>
      <c r="NG127" s="183"/>
      <c r="NH127" s="183"/>
      <c r="NI127" s="183"/>
      <c r="NJ127" s="183"/>
      <c r="NK127" s="183"/>
      <c r="NL127" s="183"/>
      <c r="NM127" s="183"/>
      <c r="NN127" s="183"/>
      <c r="NO127" s="183"/>
      <c r="NP127" s="183"/>
      <c r="NQ127" s="183"/>
      <c r="NR127" s="183"/>
      <c r="NS127" s="183"/>
      <c r="NT127" s="183"/>
      <c r="NU127" s="183"/>
      <c r="NV127" s="183"/>
      <c r="NW127" s="183"/>
      <c r="NX127" s="183"/>
      <c r="NY127" s="183"/>
      <c r="NZ127" s="183"/>
      <c r="OA127" s="183"/>
      <c r="OB127" s="183"/>
      <c r="OC127" s="183"/>
      <c r="OD127" s="183"/>
      <c r="OE127" s="183"/>
      <c r="OF127" s="183"/>
      <c r="OG127" s="183"/>
      <c r="OH127" s="183"/>
      <c r="OI127" s="183"/>
      <c r="OJ127" s="183"/>
      <c r="OK127" s="183"/>
      <c r="OL127" s="183"/>
      <c r="OM127" s="183"/>
      <c r="ON127" s="183"/>
      <c r="OO127" s="183"/>
      <c r="OP127" s="183"/>
      <c r="OQ127" s="183"/>
      <c r="OR127" s="183"/>
      <c r="OS127" s="183"/>
      <c r="OT127" s="183"/>
      <c r="OU127" s="183"/>
      <c r="OV127" s="183"/>
      <c r="OW127" s="183"/>
      <c r="OX127" s="183"/>
      <c r="OY127" s="183"/>
      <c r="OZ127" s="183"/>
      <c r="PA127" s="183"/>
      <c r="PB127" s="183"/>
      <c r="PC127" s="183"/>
      <c r="PD127" s="183"/>
      <c r="PE127" s="183"/>
      <c r="PF127" s="183"/>
      <c r="PG127" s="183"/>
      <c r="PH127" s="183"/>
      <c r="PI127" s="183"/>
      <c r="PJ127" s="183"/>
      <c r="PK127" s="183"/>
      <c r="PL127" s="183"/>
      <c r="PM127" s="183"/>
      <c r="PN127" s="183"/>
      <c r="PO127" s="183"/>
      <c r="PP127" s="183"/>
      <c r="PQ127" s="183"/>
      <c r="PR127" s="183"/>
      <c r="PS127" s="183"/>
      <c r="PT127" s="183"/>
      <c r="PU127" s="183"/>
      <c r="PV127" s="183"/>
      <c r="PW127" s="183"/>
      <c r="PX127" s="183"/>
      <c r="PY127" s="183"/>
      <c r="PZ127" s="183"/>
      <c r="QA127" s="183"/>
      <c r="QB127" s="183"/>
      <c r="QC127" s="183"/>
      <c r="QD127" s="183"/>
      <c r="QE127" s="183"/>
      <c r="QF127" s="183"/>
      <c r="QG127" s="183"/>
      <c r="QH127" s="183"/>
      <c r="QI127" s="183"/>
      <c r="QJ127" s="183"/>
      <c r="QK127" s="183"/>
      <c r="QL127" s="183"/>
      <c r="QM127" s="183"/>
      <c r="QN127" s="183"/>
      <c r="QO127" s="183"/>
      <c r="QP127" s="183"/>
      <c r="QQ127" s="183"/>
      <c r="QR127" s="183"/>
      <c r="QS127" s="183"/>
      <c r="QT127" s="183"/>
      <c r="QU127" s="183"/>
      <c r="QV127" s="183"/>
      <c r="QW127" s="183"/>
      <c r="QX127" s="183"/>
      <c r="QY127" s="183"/>
      <c r="QZ127" s="183"/>
      <c r="RA127" s="183"/>
      <c r="RB127" s="183"/>
      <c r="RC127" s="183"/>
      <c r="RD127" s="183"/>
      <c r="RE127" s="183"/>
      <c r="RF127" s="183"/>
      <c r="RG127" s="183"/>
      <c r="RH127" s="183"/>
      <c r="RI127" s="183"/>
      <c r="RJ127" s="183"/>
      <c r="RK127" s="183"/>
      <c r="RL127" s="183"/>
      <c r="RM127" s="183"/>
      <c r="RN127" s="183"/>
      <c r="RO127" s="183"/>
      <c r="RP127" s="183"/>
      <c r="RQ127" s="183"/>
      <c r="RR127" s="183"/>
      <c r="RS127" s="183"/>
      <c r="RT127" s="183"/>
      <c r="RU127" s="183"/>
      <c r="RV127" s="183"/>
      <c r="RW127" s="183"/>
      <c r="RX127" s="183"/>
      <c r="RY127" s="183"/>
      <c r="RZ127" s="183"/>
      <c r="SA127" s="183"/>
      <c r="SB127" s="183"/>
      <c r="SC127" s="183"/>
      <c r="SD127" s="183"/>
      <c r="SE127" s="183"/>
      <c r="SF127" s="183"/>
      <c r="SG127" s="183"/>
      <c r="SH127" s="183"/>
      <c r="SI127" s="183"/>
      <c r="SJ127" s="183"/>
      <c r="SK127" s="183"/>
      <c r="SL127" s="183"/>
      <c r="SM127" s="183"/>
      <c r="SN127" s="183"/>
      <c r="SO127" s="183"/>
      <c r="SP127" s="183"/>
      <c r="SQ127" s="183"/>
      <c r="SR127" s="183"/>
      <c r="SS127" s="183"/>
      <c r="ST127" s="183"/>
      <c r="SU127" s="183"/>
      <c r="SV127" s="183"/>
      <c r="SW127" s="183"/>
      <c r="SX127" s="183"/>
      <c r="SY127" s="183"/>
      <c r="SZ127" s="183"/>
      <c r="TA127" s="183"/>
      <c r="TB127" s="183"/>
      <c r="TC127" s="183"/>
      <c r="TD127" s="183"/>
      <c r="TE127" s="183"/>
      <c r="TF127" s="183"/>
      <c r="TG127" s="183"/>
      <c r="TH127" s="183"/>
      <c r="TI127" s="183"/>
      <c r="TJ127" s="183"/>
      <c r="TK127" s="183"/>
      <c r="TL127" s="183"/>
      <c r="TM127" s="183"/>
      <c r="TN127" s="183"/>
      <c r="TO127" s="183"/>
      <c r="TP127" s="183"/>
      <c r="TQ127" s="183"/>
      <c r="TR127" s="183"/>
      <c r="TS127" s="183"/>
      <c r="TT127" s="183"/>
      <c r="TU127" s="183"/>
      <c r="TV127" s="183"/>
      <c r="TW127" s="183"/>
      <c r="TX127" s="183"/>
      <c r="TY127" s="183"/>
      <c r="TZ127" s="183"/>
      <c r="UA127" s="183"/>
      <c r="UB127" s="183"/>
      <c r="UC127" s="183"/>
      <c r="UD127" s="183"/>
      <c r="UE127" s="183"/>
      <c r="UF127" s="183"/>
      <c r="UG127" s="183"/>
      <c r="UH127" s="183"/>
      <c r="UI127" s="183"/>
      <c r="UJ127" s="183"/>
      <c r="UK127" s="183"/>
      <c r="UL127" s="183"/>
      <c r="UM127" s="183"/>
      <c r="UN127" s="183"/>
      <c r="UO127" s="183"/>
      <c r="UP127" s="183"/>
      <c r="UQ127" s="183"/>
      <c r="UR127" s="183"/>
      <c r="US127" s="183"/>
      <c r="UT127" s="183"/>
      <c r="UU127" s="183"/>
      <c r="UV127" s="183"/>
      <c r="UW127" s="183"/>
      <c r="UX127" s="183"/>
      <c r="UY127" s="183"/>
      <c r="UZ127" s="183"/>
      <c r="VA127" s="183"/>
      <c r="VB127" s="183"/>
      <c r="VC127" s="183"/>
      <c r="VD127" s="183"/>
      <c r="VE127" s="183"/>
      <c r="VF127" s="183"/>
      <c r="VG127" s="183"/>
      <c r="VH127" s="183"/>
      <c r="VI127" s="183"/>
      <c r="VJ127" s="183"/>
      <c r="VK127" s="183"/>
      <c r="VL127" s="183"/>
      <c r="VM127" s="183"/>
      <c r="VN127" s="183"/>
      <c r="VO127" s="183"/>
      <c r="VP127" s="183"/>
      <c r="VQ127" s="183"/>
      <c r="VR127" s="183"/>
      <c r="VS127" s="183"/>
      <c r="VT127" s="183"/>
      <c r="VU127" s="183"/>
      <c r="VV127" s="183"/>
      <c r="VW127" s="183"/>
      <c r="VX127" s="183"/>
      <c r="VY127" s="183"/>
      <c r="VZ127" s="183"/>
      <c r="WA127" s="183"/>
      <c r="WB127" s="183"/>
      <c r="WC127" s="183"/>
      <c r="WD127" s="183"/>
      <c r="WE127" s="183"/>
      <c r="WF127" s="183"/>
      <c r="WG127" s="183"/>
      <c r="WH127" s="183"/>
      <c r="WI127" s="183"/>
      <c r="WJ127" s="183"/>
      <c r="WK127" s="183"/>
      <c r="WL127" s="183"/>
      <c r="WM127" s="183"/>
      <c r="WN127" s="183"/>
      <c r="WO127" s="183"/>
      <c r="WP127" s="183"/>
      <c r="WQ127" s="183"/>
      <c r="WR127" s="183"/>
      <c r="WS127" s="183"/>
      <c r="WT127" s="183"/>
      <c r="WU127" s="183"/>
      <c r="WV127" s="183"/>
      <c r="WW127" s="183"/>
      <c r="WX127" s="183"/>
      <c r="WY127" s="183"/>
      <c r="WZ127" s="183"/>
      <c r="XA127" s="183"/>
      <c r="XB127" s="183"/>
      <c r="XC127" s="183"/>
      <c r="XD127" s="183"/>
      <c r="XE127" s="183"/>
      <c r="XF127" s="183"/>
      <c r="XG127" s="183"/>
      <c r="XH127" s="183"/>
      <c r="XI127" s="183"/>
      <c r="XJ127" s="183"/>
      <c r="XK127" s="183"/>
      <c r="XL127" s="183"/>
      <c r="XM127" s="183"/>
      <c r="XN127" s="183"/>
      <c r="XO127" s="183"/>
      <c r="XP127" s="183"/>
      <c r="XQ127" s="183"/>
      <c r="XR127" s="183"/>
      <c r="XS127" s="183"/>
      <c r="XT127" s="183"/>
      <c r="XU127" s="183"/>
      <c r="XV127" s="183"/>
      <c r="XW127" s="183"/>
      <c r="XX127" s="183"/>
      <c r="XY127" s="183"/>
      <c r="XZ127" s="183"/>
      <c r="YA127" s="183"/>
      <c r="YB127" s="183"/>
      <c r="YC127" s="183"/>
      <c r="YD127" s="183"/>
      <c r="YE127" s="183"/>
      <c r="YF127" s="183"/>
      <c r="YG127" s="183"/>
      <c r="YH127" s="183"/>
      <c r="YI127" s="183"/>
      <c r="YJ127" s="183"/>
      <c r="YK127" s="183"/>
      <c r="YL127" s="183"/>
      <c r="YM127" s="183"/>
      <c r="YN127" s="183"/>
      <c r="YO127" s="183"/>
      <c r="YP127" s="183"/>
      <c r="YQ127" s="183"/>
      <c r="YR127" s="183"/>
      <c r="YS127" s="183"/>
      <c r="YT127" s="183"/>
      <c r="YU127" s="183"/>
      <c r="YV127" s="183"/>
      <c r="YW127" s="183"/>
      <c r="YX127" s="183"/>
      <c r="YY127" s="183"/>
      <c r="YZ127" s="183"/>
      <c r="ZA127" s="183"/>
      <c r="ZB127" s="183"/>
      <c r="ZC127" s="183"/>
      <c r="ZD127" s="183"/>
      <c r="ZE127" s="183"/>
      <c r="ZF127" s="183"/>
      <c r="ZG127" s="183"/>
      <c r="ZH127" s="183"/>
      <c r="ZI127" s="183"/>
      <c r="ZJ127" s="183"/>
      <c r="ZK127" s="183"/>
      <c r="ZL127" s="183"/>
      <c r="ZM127" s="183"/>
      <c r="ZN127" s="183"/>
      <c r="ZO127" s="183"/>
      <c r="ZP127" s="183"/>
      <c r="ZQ127" s="183"/>
      <c r="ZR127" s="183"/>
      <c r="ZS127" s="183"/>
      <c r="ZT127" s="183"/>
      <c r="ZU127" s="183"/>
      <c r="ZV127" s="183"/>
      <c r="ZW127" s="183"/>
      <c r="ZX127" s="183"/>
      <c r="ZY127" s="183"/>
      <c r="ZZ127" s="183"/>
      <c r="AAA127" s="183"/>
      <c r="AAB127" s="183"/>
      <c r="AAC127" s="183"/>
      <c r="AAD127" s="183"/>
      <c r="AAE127" s="183"/>
      <c r="AAF127" s="183"/>
      <c r="AAG127" s="183"/>
      <c r="AAH127" s="183"/>
      <c r="AAI127" s="183"/>
      <c r="AAJ127" s="183"/>
      <c r="AAK127" s="183"/>
      <c r="AAL127" s="183"/>
      <c r="AAM127" s="183"/>
      <c r="AAN127" s="183"/>
      <c r="AAO127" s="183"/>
      <c r="AAP127" s="183"/>
      <c r="AAQ127" s="183"/>
      <c r="AAR127" s="183"/>
      <c r="AAS127" s="183"/>
      <c r="AAT127" s="183"/>
      <c r="AAU127" s="183"/>
      <c r="AAV127" s="183"/>
      <c r="AAW127" s="183"/>
      <c r="AAX127" s="183"/>
      <c r="AAY127" s="183"/>
      <c r="AAZ127" s="183"/>
      <c r="ABA127" s="183"/>
      <c r="ABB127" s="183"/>
      <c r="ABC127" s="183"/>
      <c r="ABD127" s="183"/>
      <c r="ABE127" s="183"/>
      <c r="ABF127" s="183"/>
      <c r="ABG127" s="183"/>
      <c r="ABH127" s="183"/>
      <c r="ABI127" s="183"/>
      <c r="ABJ127" s="183"/>
      <c r="ABK127" s="183"/>
      <c r="ABL127" s="183"/>
      <c r="ABM127" s="183"/>
      <c r="ABN127" s="183"/>
      <c r="ABO127" s="183"/>
      <c r="ABP127" s="183"/>
      <c r="ABQ127" s="183"/>
      <c r="ABR127" s="183"/>
      <c r="ABS127" s="183"/>
      <c r="ABT127" s="183"/>
      <c r="ABU127" s="183"/>
      <c r="ABV127" s="183"/>
      <c r="ABW127" s="183"/>
      <c r="ABX127" s="183"/>
      <c r="ABY127" s="183"/>
      <c r="ABZ127" s="183"/>
      <c r="ACA127" s="183"/>
      <c r="ACB127" s="183"/>
      <c r="ACC127" s="183"/>
      <c r="ACD127" s="183"/>
      <c r="ACE127" s="183"/>
      <c r="ACF127" s="183"/>
      <c r="ACG127" s="183"/>
      <c r="ACH127" s="183"/>
      <c r="ACI127" s="183"/>
      <c r="ACJ127" s="183"/>
      <c r="ACK127" s="183"/>
      <c r="ACL127" s="183"/>
      <c r="ACM127" s="183"/>
      <c r="ACN127" s="183"/>
      <c r="ACO127" s="183"/>
      <c r="ACP127" s="183"/>
      <c r="ACQ127" s="183"/>
      <c r="ACR127" s="183"/>
      <c r="ACS127" s="183"/>
      <c r="ACT127" s="183"/>
      <c r="ACU127" s="183"/>
      <c r="ACV127" s="183"/>
      <c r="ACW127" s="183"/>
      <c r="ACX127" s="183"/>
      <c r="ACY127" s="183"/>
      <c r="ACZ127" s="183"/>
      <c r="ADA127" s="183"/>
      <c r="ADB127" s="183"/>
      <c r="ADC127" s="183"/>
      <c r="ADD127" s="183"/>
      <c r="ADE127" s="183"/>
      <c r="ADF127" s="183"/>
      <c r="ADG127" s="183"/>
      <c r="ADH127" s="183"/>
      <c r="ADI127" s="183"/>
      <c r="ADJ127" s="183"/>
      <c r="ADK127" s="183"/>
      <c r="ADL127" s="183"/>
      <c r="ADM127" s="183"/>
      <c r="ADN127" s="183"/>
      <c r="ADO127" s="183"/>
      <c r="ADP127" s="183"/>
      <c r="ADQ127" s="183"/>
      <c r="ADR127" s="183"/>
      <c r="ADS127" s="183"/>
      <c r="ADT127" s="183"/>
      <c r="ADU127" s="183"/>
      <c r="ADV127" s="183"/>
      <c r="ADW127" s="183"/>
      <c r="ADX127" s="183"/>
      <c r="ADY127" s="183"/>
      <c r="ADZ127" s="183"/>
      <c r="AEA127" s="183"/>
      <c r="AEB127" s="183"/>
      <c r="AEC127" s="183"/>
      <c r="AED127" s="183"/>
      <c r="AEE127" s="183"/>
      <c r="AEF127" s="183"/>
      <c r="AEG127" s="183"/>
      <c r="AEH127" s="183"/>
      <c r="AEI127" s="183"/>
      <c r="AEJ127" s="183"/>
      <c r="AEK127" s="183"/>
      <c r="AEL127" s="183"/>
      <c r="AEM127" s="183"/>
      <c r="AEN127" s="183"/>
      <c r="AEO127" s="183"/>
      <c r="AEP127" s="183"/>
      <c r="AEQ127" s="183"/>
      <c r="AER127" s="183"/>
      <c r="AES127" s="183"/>
      <c r="AET127" s="183"/>
      <c r="AEU127" s="183"/>
      <c r="AEV127" s="183"/>
      <c r="AEW127" s="183"/>
      <c r="AEX127" s="183"/>
      <c r="AEY127" s="183"/>
      <c r="AEZ127" s="183"/>
      <c r="AFA127" s="183"/>
      <c r="AFB127" s="183"/>
      <c r="AFC127" s="183"/>
      <c r="AFD127" s="183"/>
      <c r="AFE127" s="183"/>
      <c r="AFF127" s="183"/>
      <c r="AFG127" s="183"/>
      <c r="AFH127" s="183"/>
      <c r="AFI127" s="183"/>
      <c r="AFJ127" s="183"/>
      <c r="AFK127" s="183"/>
      <c r="AFL127" s="183"/>
      <c r="AFM127" s="183"/>
      <c r="AFN127" s="183"/>
      <c r="AFO127" s="183"/>
      <c r="AFP127" s="183"/>
      <c r="AFQ127" s="183"/>
      <c r="AFR127" s="183"/>
      <c r="AFS127" s="183"/>
      <c r="AFT127" s="183"/>
      <c r="AFU127" s="183"/>
      <c r="AFV127" s="183"/>
      <c r="AFW127" s="183"/>
      <c r="AFX127" s="183"/>
      <c r="AFY127" s="183"/>
      <c r="AFZ127" s="183"/>
      <c r="AGA127" s="183"/>
      <c r="AGB127" s="183"/>
      <c r="AGC127" s="183"/>
      <c r="AGD127" s="183"/>
      <c r="AGE127" s="183"/>
      <c r="AGF127" s="183"/>
      <c r="AGG127" s="183"/>
      <c r="AGH127" s="183"/>
      <c r="AGI127" s="183"/>
      <c r="AGJ127" s="183"/>
      <c r="AGK127" s="183"/>
      <c r="AGL127" s="183"/>
      <c r="AGM127" s="183"/>
      <c r="AGN127" s="183"/>
      <c r="AGO127" s="183"/>
      <c r="AGP127" s="183"/>
      <c r="AGQ127" s="183"/>
      <c r="AGR127" s="183"/>
      <c r="AGS127" s="183"/>
      <c r="AGT127" s="183"/>
      <c r="AGU127" s="183"/>
      <c r="AGV127" s="183"/>
      <c r="AGW127" s="183"/>
      <c r="AGX127" s="183"/>
      <c r="AGY127" s="183"/>
      <c r="AGZ127" s="183"/>
      <c r="AHA127" s="183"/>
      <c r="AHB127" s="183"/>
      <c r="AHC127" s="183"/>
      <c r="AHD127" s="183"/>
      <c r="AHE127" s="183"/>
      <c r="AHF127" s="183"/>
      <c r="AHG127" s="183"/>
      <c r="AHH127" s="183"/>
      <c r="AHI127" s="183"/>
      <c r="AHJ127" s="183"/>
      <c r="AHK127" s="183"/>
      <c r="AHL127" s="183"/>
      <c r="AHM127" s="183"/>
      <c r="AHN127" s="183"/>
      <c r="AHO127" s="183"/>
      <c r="AHP127" s="183"/>
      <c r="AHQ127" s="183"/>
      <c r="AHR127" s="183"/>
      <c r="AHS127" s="183"/>
      <c r="AHT127" s="183"/>
      <c r="AHU127" s="183"/>
      <c r="AHV127" s="183"/>
      <c r="AHW127" s="183"/>
      <c r="AHX127" s="183"/>
      <c r="AHY127" s="183"/>
      <c r="AHZ127" s="183"/>
      <c r="AIA127" s="183"/>
      <c r="AIB127" s="183"/>
      <c r="AIC127" s="183"/>
      <c r="AID127" s="183"/>
      <c r="AIE127" s="183"/>
      <c r="AIF127" s="183"/>
      <c r="AIG127" s="183"/>
      <c r="AIH127" s="183"/>
      <c r="AII127" s="183"/>
      <c r="AIJ127" s="183"/>
      <c r="AIK127" s="183"/>
      <c r="AIL127" s="183"/>
      <c r="AIM127" s="183"/>
      <c r="AIN127" s="183"/>
      <c r="AIO127" s="183"/>
      <c r="AIP127" s="183"/>
      <c r="AIQ127" s="183"/>
      <c r="AIR127" s="183"/>
      <c r="AIS127" s="183"/>
      <c r="AIT127" s="183"/>
      <c r="AIU127" s="183"/>
      <c r="AIV127" s="183"/>
      <c r="AIW127" s="183"/>
      <c r="AIX127" s="183"/>
      <c r="AIY127" s="183"/>
      <c r="AIZ127" s="183"/>
      <c r="AJA127" s="183"/>
      <c r="AJB127" s="183"/>
      <c r="AJC127" s="183"/>
      <c r="AJD127" s="183"/>
      <c r="AJE127" s="183"/>
      <c r="AJF127" s="183"/>
      <c r="AJG127" s="183"/>
      <c r="AJH127" s="183"/>
      <c r="AJI127" s="183"/>
      <c r="AJJ127" s="183"/>
      <c r="AJK127" s="183"/>
      <c r="AJL127" s="183"/>
      <c r="AJM127" s="183"/>
      <c r="AJN127" s="183"/>
      <c r="AJO127" s="183"/>
      <c r="AJP127" s="183"/>
      <c r="AJQ127" s="183"/>
      <c r="AJR127" s="183"/>
      <c r="AJS127" s="183"/>
      <c r="AJT127" s="183"/>
      <c r="AJU127" s="183"/>
      <c r="AJV127" s="183"/>
      <c r="AJW127" s="183"/>
      <c r="AJX127" s="183"/>
      <c r="AJY127" s="183"/>
      <c r="AJZ127" s="183"/>
      <c r="AKA127" s="183"/>
      <c r="AKB127" s="183"/>
      <c r="AKC127" s="183"/>
      <c r="AKD127" s="183"/>
      <c r="AKE127" s="183"/>
      <c r="AKF127" s="183"/>
      <c r="AKG127" s="183"/>
      <c r="AKH127" s="183"/>
      <c r="AKI127" s="183"/>
      <c r="AKJ127" s="183"/>
      <c r="AKK127" s="183"/>
      <c r="AKL127" s="183"/>
      <c r="AKM127" s="183"/>
      <c r="AKN127" s="183"/>
      <c r="AKO127" s="183"/>
      <c r="AKP127" s="183"/>
      <c r="AKQ127" s="183"/>
      <c r="AKR127" s="183"/>
      <c r="AKS127" s="183"/>
      <c r="AKT127" s="183"/>
      <c r="AKU127" s="183"/>
      <c r="AKV127" s="183"/>
      <c r="AKW127" s="183"/>
      <c r="AKX127" s="183"/>
      <c r="AKY127" s="183"/>
      <c r="AKZ127" s="183"/>
      <c r="ALA127" s="183"/>
      <c r="ALB127" s="183"/>
      <c r="ALC127" s="183"/>
      <c r="ALD127" s="183"/>
      <c r="ALE127" s="183"/>
      <c r="ALF127" s="183"/>
      <c r="ALG127" s="183"/>
      <c r="ALH127" s="183"/>
      <c r="ALI127" s="183"/>
      <c r="ALJ127" s="183"/>
      <c r="ALK127" s="183"/>
      <c r="ALL127" s="183"/>
      <c r="ALM127" s="183"/>
      <c r="ALN127" s="183"/>
      <c r="ALO127" s="183"/>
      <c r="ALP127" s="183"/>
      <c r="ALQ127" s="183"/>
      <c r="ALR127" s="183"/>
      <c r="ALS127" s="183"/>
      <c r="ALT127" s="183"/>
      <c r="ALU127" s="183"/>
      <c r="ALV127" s="183"/>
      <c r="ALW127" s="183"/>
      <c r="ALX127" s="183"/>
      <c r="ALY127" s="183"/>
      <c r="ALZ127" s="183"/>
      <c r="AMA127" s="183"/>
      <c r="AMB127" s="183"/>
      <c r="AMC127" s="183"/>
      <c r="AMD127" s="183"/>
      <c r="AME127" s="183"/>
      <c r="AMF127" s="183"/>
      <c r="AMG127" s="183"/>
      <c r="AMH127" s="183"/>
      <c r="AMI127" s="183"/>
      <c r="AMJ127" s="183"/>
      <c r="AMK127" s="183"/>
      <c r="AML127" s="183"/>
      <c r="AMM127" s="183"/>
      <c r="AMN127" s="183"/>
      <c r="AMO127" s="183"/>
      <c r="AMP127" s="183"/>
      <c r="AMQ127" s="183"/>
      <c r="AMR127" s="183"/>
      <c r="AMS127" s="183"/>
      <c r="AMT127" s="183"/>
      <c r="AMU127" s="183"/>
      <c r="AMV127" s="183"/>
      <c r="AMW127" s="183"/>
      <c r="AMX127" s="183"/>
      <c r="AMY127" s="183"/>
      <c r="AMZ127" s="183"/>
      <c r="ANA127" s="183"/>
      <c r="ANB127" s="183"/>
      <c r="ANC127" s="183"/>
      <c r="AND127" s="183"/>
      <c r="ANE127" s="183"/>
      <c r="ANF127" s="183"/>
      <c r="ANG127" s="183"/>
      <c r="ANH127" s="183"/>
      <c r="ANI127" s="183"/>
      <c r="ANJ127" s="183"/>
      <c r="ANK127" s="183"/>
      <c r="ANL127" s="183"/>
      <c r="ANM127" s="183"/>
      <c r="ANN127" s="183"/>
      <c r="ANO127" s="183"/>
      <c r="ANP127" s="183"/>
      <c r="ANQ127" s="183"/>
      <c r="ANR127" s="183"/>
      <c r="ANS127" s="183"/>
      <c r="ANT127" s="183"/>
      <c r="ANU127" s="183"/>
      <c r="ANV127" s="183"/>
      <c r="ANW127" s="183"/>
      <c r="ANX127" s="183"/>
      <c r="ANY127" s="183"/>
      <c r="ANZ127" s="183"/>
      <c r="AOA127" s="183"/>
      <c r="AOB127" s="183"/>
      <c r="AOC127" s="183"/>
      <c r="AOD127" s="183"/>
      <c r="AOE127" s="183"/>
      <c r="AOF127" s="183"/>
      <c r="AOG127" s="183"/>
      <c r="AOH127" s="183"/>
      <c r="AOI127" s="183"/>
      <c r="AOJ127" s="183"/>
      <c r="AOK127" s="183"/>
      <c r="AOL127" s="183"/>
      <c r="AOM127" s="183"/>
      <c r="AON127" s="183"/>
      <c r="AOO127" s="183"/>
      <c r="AOP127" s="183"/>
      <c r="AOQ127" s="183"/>
      <c r="AOR127" s="183"/>
      <c r="AOS127" s="183"/>
      <c r="AOT127" s="183"/>
      <c r="AOU127" s="183"/>
      <c r="AOV127" s="183"/>
      <c r="AOW127" s="183"/>
      <c r="AOX127" s="183"/>
      <c r="AOY127" s="183"/>
      <c r="AOZ127" s="183"/>
      <c r="APA127" s="183"/>
      <c r="APB127" s="183"/>
      <c r="APC127" s="183"/>
      <c r="APD127" s="183"/>
      <c r="APE127" s="183"/>
      <c r="APF127" s="183"/>
      <c r="APG127" s="183"/>
      <c r="APH127" s="183"/>
      <c r="API127" s="183"/>
      <c r="APJ127" s="183"/>
      <c r="APK127" s="183"/>
      <c r="APL127" s="183"/>
      <c r="APM127" s="183"/>
      <c r="APN127" s="183"/>
      <c r="APO127" s="183"/>
      <c r="APP127" s="183"/>
      <c r="APQ127" s="183"/>
      <c r="APR127" s="183"/>
      <c r="APS127" s="183"/>
      <c r="APT127" s="183"/>
      <c r="APU127" s="183"/>
      <c r="APV127" s="183"/>
      <c r="APW127" s="183"/>
      <c r="APX127" s="183"/>
      <c r="APY127" s="183"/>
      <c r="APZ127" s="183"/>
      <c r="AQA127" s="183"/>
      <c r="AQB127" s="183"/>
      <c r="AQC127" s="183"/>
      <c r="AQD127" s="183"/>
      <c r="AQE127" s="183"/>
      <c r="AQF127" s="183"/>
      <c r="AQG127" s="183"/>
      <c r="AQH127" s="183"/>
      <c r="AQI127" s="183"/>
      <c r="AQJ127" s="183"/>
      <c r="AQK127" s="183"/>
      <c r="AQL127" s="183"/>
      <c r="AQM127" s="183"/>
      <c r="AQN127" s="183"/>
      <c r="AQO127" s="183"/>
      <c r="AQP127" s="183"/>
      <c r="AQQ127" s="183"/>
      <c r="AQR127" s="183"/>
      <c r="AQS127" s="183"/>
      <c r="AQT127" s="183"/>
      <c r="AQU127" s="183"/>
      <c r="AQV127" s="183"/>
      <c r="AQW127" s="183"/>
      <c r="AQX127" s="183"/>
      <c r="AQY127" s="183"/>
      <c r="AQZ127" s="183"/>
      <c r="ARA127" s="183"/>
      <c r="ARB127" s="183"/>
      <c r="ARC127" s="183"/>
      <c r="ARD127" s="183"/>
      <c r="ARE127" s="183"/>
      <c r="ARF127" s="183"/>
      <c r="ARG127" s="183"/>
      <c r="ARH127" s="183"/>
      <c r="ARI127" s="183"/>
      <c r="ARJ127" s="183"/>
      <c r="ARK127" s="183"/>
      <c r="ARL127" s="183"/>
      <c r="ARM127" s="183"/>
      <c r="ARN127" s="183"/>
      <c r="ARO127" s="183"/>
      <c r="ARP127" s="183"/>
      <c r="ARQ127" s="183"/>
      <c r="ARR127" s="183"/>
      <c r="ARS127" s="183"/>
      <c r="ART127" s="183"/>
      <c r="ARU127" s="183"/>
      <c r="ARV127" s="183"/>
      <c r="ARW127" s="183"/>
      <c r="ARX127" s="183"/>
      <c r="ARY127" s="183"/>
      <c r="ARZ127" s="183"/>
      <c r="ASA127" s="183"/>
      <c r="ASB127" s="183"/>
      <c r="ASC127" s="183"/>
      <c r="ASD127" s="183"/>
      <c r="ASE127" s="183"/>
      <c r="ASF127" s="183"/>
      <c r="ASG127" s="183"/>
      <c r="ASH127" s="183"/>
      <c r="ASI127" s="183"/>
      <c r="ASJ127" s="183"/>
      <c r="ASK127" s="183"/>
      <c r="ASL127" s="183"/>
      <c r="ASM127" s="183"/>
      <c r="ASN127" s="183"/>
      <c r="ASO127" s="183"/>
      <c r="ASP127" s="183"/>
      <c r="ASQ127" s="183"/>
      <c r="ASR127" s="183"/>
      <c r="ASS127" s="183"/>
      <c r="AST127" s="183"/>
      <c r="ASU127" s="183"/>
      <c r="ASV127" s="183"/>
      <c r="ASW127" s="183"/>
      <c r="ASX127" s="183"/>
      <c r="ASY127" s="183"/>
      <c r="ASZ127" s="183"/>
      <c r="ATA127" s="183"/>
      <c r="ATB127" s="183"/>
      <c r="ATC127" s="183"/>
      <c r="ATD127" s="183"/>
      <c r="ATE127" s="183"/>
      <c r="ATF127" s="183"/>
      <c r="ATG127" s="183"/>
      <c r="ATH127" s="183"/>
      <c r="ATI127" s="183"/>
      <c r="ATJ127" s="183"/>
      <c r="ATK127" s="183"/>
      <c r="ATL127" s="183"/>
      <c r="ATM127" s="183"/>
      <c r="ATN127" s="183"/>
      <c r="ATO127" s="183"/>
      <c r="ATP127" s="183"/>
      <c r="ATQ127" s="183"/>
      <c r="ATR127" s="183"/>
      <c r="ATS127" s="183"/>
      <c r="ATT127" s="183"/>
      <c r="ATU127" s="183"/>
      <c r="ATV127" s="183"/>
      <c r="ATW127" s="183"/>
      <c r="ATX127" s="183"/>
      <c r="ATY127" s="183"/>
      <c r="ATZ127" s="183"/>
      <c r="AUA127" s="183"/>
      <c r="AUB127" s="183"/>
      <c r="AUC127" s="183"/>
      <c r="AUD127" s="183"/>
      <c r="AUE127" s="183"/>
      <c r="AUF127" s="183"/>
      <c r="AUG127" s="183"/>
      <c r="AUH127" s="183"/>
      <c r="AUI127" s="183"/>
      <c r="AUJ127" s="183"/>
      <c r="AUK127" s="183"/>
      <c r="AUL127" s="183"/>
      <c r="AUM127" s="183"/>
      <c r="AUN127" s="183"/>
      <c r="AUO127" s="183"/>
      <c r="AUP127" s="183"/>
      <c r="AUQ127" s="183"/>
      <c r="AUR127" s="183"/>
      <c r="AUS127" s="183"/>
      <c r="AUT127" s="183"/>
      <c r="AUU127" s="183"/>
      <c r="AUV127" s="183"/>
      <c r="AUW127" s="183"/>
      <c r="AUX127" s="183"/>
      <c r="AUY127" s="183"/>
      <c r="AUZ127" s="183"/>
      <c r="AVA127" s="183"/>
      <c r="AVB127" s="183"/>
      <c r="AVC127" s="183"/>
      <c r="AVD127" s="183"/>
      <c r="AVE127" s="183"/>
      <c r="AVF127" s="183"/>
      <c r="AVG127" s="183"/>
      <c r="AVH127" s="183"/>
      <c r="AVI127" s="183"/>
      <c r="AVJ127" s="183"/>
      <c r="AVK127" s="183"/>
      <c r="AVL127" s="183"/>
      <c r="AVM127" s="183"/>
      <c r="AVN127" s="183"/>
      <c r="AVO127" s="183"/>
      <c r="AVP127" s="183"/>
      <c r="AVQ127" s="183"/>
      <c r="AVR127" s="183"/>
      <c r="AVS127" s="183"/>
      <c r="AVT127" s="183"/>
      <c r="AVU127" s="183"/>
      <c r="AVV127" s="183"/>
      <c r="AVW127" s="183"/>
      <c r="AVX127" s="183"/>
      <c r="AVY127" s="183"/>
      <c r="AVZ127" s="183"/>
      <c r="AWA127" s="183"/>
      <c r="AWB127" s="183"/>
      <c r="AWC127" s="183"/>
      <c r="AWD127" s="183"/>
      <c r="AWE127" s="183"/>
      <c r="AWF127" s="183"/>
      <c r="AWG127" s="183"/>
      <c r="AWH127" s="183"/>
      <c r="AWI127" s="183"/>
      <c r="AWJ127" s="183"/>
      <c r="AWK127" s="183"/>
      <c r="AWL127" s="183"/>
      <c r="AWM127" s="183"/>
      <c r="AWN127" s="183"/>
      <c r="AWO127" s="183"/>
      <c r="AWP127" s="183"/>
      <c r="AWQ127" s="183"/>
      <c r="AWR127" s="183"/>
      <c r="AWS127" s="183"/>
      <c r="AWT127" s="183"/>
      <c r="AWU127" s="183"/>
      <c r="AWV127" s="183"/>
      <c r="AWW127" s="183"/>
      <c r="AWX127" s="183"/>
      <c r="AWY127" s="183"/>
      <c r="AWZ127" s="183"/>
      <c r="AXA127" s="183"/>
      <c r="AXB127" s="183"/>
      <c r="AXC127" s="183"/>
      <c r="AXD127" s="183"/>
      <c r="AXE127" s="183"/>
      <c r="AXF127" s="183"/>
      <c r="AXG127" s="183"/>
      <c r="AXH127" s="183"/>
      <c r="AXI127" s="183"/>
      <c r="AXJ127" s="183"/>
      <c r="AXK127" s="183"/>
      <c r="AXL127" s="183"/>
      <c r="AXM127" s="183"/>
      <c r="AXN127" s="183"/>
      <c r="AXO127" s="183"/>
      <c r="AXP127" s="183"/>
      <c r="AXQ127" s="183"/>
      <c r="AXR127" s="183"/>
      <c r="AXS127" s="183"/>
      <c r="AXT127" s="183"/>
      <c r="AXU127" s="183"/>
      <c r="AXV127" s="183"/>
      <c r="AXW127" s="183"/>
      <c r="AXX127" s="183"/>
      <c r="AXY127" s="183"/>
      <c r="AXZ127" s="183"/>
      <c r="AYA127" s="183"/>
      <c r="AYB127" s="183"/>
      <c r="AYC127" s="183"/>
      <c r="AYD127" s="183"/>
      <c r="AYE127" s="183"/>
      <c r="AYF127" s="183"/>
      <c r="AYG127" s="183"/>
      <c r="AYH127" s="183"/>
      <c r="AYI127" s="183"/>
      <c r="AYJ127" s="183"/>
      <c r="AYK127" s="183"/>
      <c r="AYL127" s="183"/>
      <c r="AYM127" s="183"/>
      <c r="AYN127" s="183"/>
      <c r="AYO127" s="183"/>
      <c r="AYP127" s="183"/>
      <c r="AYQ127" s="183"/>
      <c r="AYR127" s="183"/>
      <c r="AYS127" s="183"/>
      <c r="AYT127" s="183"/>
      <c r="AYU127" s="183"/>
      <c r="AYV127" s="183"/>
      <c r="AYW127" s="183"/>
      <c r="AYX127" s="183"/>
      <c r="AYY127" s="183"/>
      <c r="AYZ127" s="183"/>
      <c r="AZA127" s="183"/>
      <c r="AZB127" s="183"/>
      <c r="AZC127" s="183"/>
      <c r="AZD127" s="183"/>
      <c r="AZE127" s="183"/>
      <c r="AZF127" s="183"/>
      <c r="AZG127" s="183"/>
      <c r="AZH127" s="183"/>
      <c r="AZI127" s="183"/>
      <c r="AZJ127" s="183"/>
      <c r="AZK127" s="183"/>
      <c r="AZL127" s="183"/>
      <c r="AZM127" s="183"/>
      <c r="AZN127" s="183"/>
      <c r="AZO127" s="183"/>
      <c r="AZP127" s="183"/>
      <c r="AZQ127" s="183"/>
      <c r="AZR127" s="183"/>
      <c r="AZS127" s="183"/>
      <c r="AZT127" s="183"/>
      <c r="AZU127" s="183"/>
      <c r="AZV127" s="183"/>
      <c r="AZW127" s="183"/>
      <c r="AZX127" s="183"/>
      <c r="AZY127" s="183"/>
      <c r="AZZ127" s="183"/>
      <c r="BAA127" s="183"/>
      <c r="BAB127" s="183"/>
      <c r="BAC127" s="183"/>
      <c r="BAD127" s="183"/>
      <c r="BAE127" s="183"/>
      <c r="BAF127" s="183"/>
      <c r="BAG127" s="183"/>
      <c r="BAH127" s="183"/>
      <c r="BAI127" s="183"/>
      <c r="BAJ127" s="183"/>
      <c r="BAK127" s="183"/>
      <c r="BAL127" s="183"/>
      <c r="BAM127" s="183"/>
      <c r="BAN127" s="183"/>
      <c r="BAO127" s="183"/>
      <c r="BAP127" s="183"/>
      <c r="BAQ127" s="183"/>
      <c r="BAR127" s="183"/>
      <c r="BAS127" s="183"/>
      <c r="BAT127" s="183"/>
      <c r="BAU127" s="183"/>
      <c r="BAV127" s="183"/>
      <c r="BAW127" s="183"/>
      <c r="BAX127" s="183"/>
      <c r="BAY127" s="183"/>
      <c r="BAZ127" s="183"/>
      <c r="BBA127" s="183"/>
      <c r="BBB127" s="183"/>
      <c r="BBC127" s="183"/>
      <c r="BBD127" s="183"/>
      <c r="BBE127" s="183"/>
      <c r="BBF127" s="183"/>
      <c r="BBG127" s="183"/>
      <c r="BBH127" s="183"/>
      <c r="BBI127" s="183"/>
      <c r="BBJ127" s="183"/>
      <c r="BBK127" s="183"/>
      <c r="BBL127" s="183"/>
      <c r="BBM127" s="183"/>
      <c r="BBN127" s="183"/>
      <c r="BBO127" s="183"/>
      <c r="BBP127" s="183"/>
      <c r="BBQ127" s="183"/>
      <c r="BBR127" s="183"/>
      <c r="BBS127" s="183"/>
      <c r="BBT127" s="183"/>
      <c r="BBU127" s="183"/>
      <c r="BBV127" s="183"/>
      <c r="BBW127" s="183"/>
      <c r="BBX127" s="183"/>
      <c r="BBY127" s="183"/>
      <c r="BBZ127" s="183"/>
      <c r="BCA127" s="183"/>
      <c r="BCB127" s="183"/>
      <c r="BCC127" s="183"/>
      <c r="BCD127" s="183"/>
      <c r="BCE127" s="183"/>
      <c r="BCF127" s="183"/>
      <c r="BCG127" s="183"/>
      <c r="BCH127" s="183"/>
      <c r="BCI127" s="183"/>
      <c r="BCJ127" s="183"/>
      <c r="BCK127" s="183"/>
      <c r="BCL127" s="183"/>
      <c r="BCM127" s="183"/>
      <c r="BCN127" s="183"/>
      <c r="BCO127" s="183"/>
      <c r="BCP127" s="183"/>
      <c r="BCQ127" s="183"/>
      <c r="BCR127" s="183"/>
      <c r="BCS127" s="183"/>
      <c r="BCT127" s="183"/>
      <c r="BCU127" s="183"/>
      <c r="BCV127" s="183"/>
      <c r="BCW127" s="183"/>
      <c r="BCX127" s="183"/>
      <c r="BCY127" s="183"/>
      <c r="BCZ127" s="183"/>
      <c r="BDA127" s="183"/>
      <c r="BDB127" s="183"/>
      <c r="BDC127" s="183"/>
      <c r="BDD127" s="183"/>
      <c r="BDE127" s="183"/>
      <c r="BDF127" s="183"/>
      <c r="BDG127" s="183"/>
      <c r="BDH127" s="183"/>
      <c r="BDI127" s="183"/>
      <c r="BDJ127" s="183"/>
      <c r="BDK127" s="183"/>
      <c r="BDL127" s="183"/>
      <c r="BDM127" s="183"/>
      <c r="BDN127" s="183"/>
      <c r="BDO127" s="183"/>
      <c r="BDP127" s="183"/>
      <c r="BDQ127" s="183"/>
      <c r="BDR127" s="183"/>
      <c r="BDS127" s="183"/>
      <c r="BDT127" s="183"/>
      <c r="BDU127" s="183"/>
      <c r="BDV127" s="183"/>
      <c r="BDW127" s="183"/>
      <c r="BDX127" s="183"/>
      <c r="BDY127" s="183"/>
      <c r="BDZ127" s="183"/>
      <c r="BEA127" s="183"/>
      <c r="BEB127" s="183"/>
      <c r="BEC127" s="183"/>
      <c r="BED127" s="183"/>
      <c r="BEE127" s="183"/>
      <c r="BEF127" s="183"/>
      <c r="BEG127" s="183"/>
      <c r="BEH127" s="183"/>
      <c r="BEI127" s="183"/>
      <c r="BEJ127" s="183"/>
      <c r="BEK127" s="183"/>
      <c r="BEL127" s="183"/>
      <c r="BEM127" s="183"/>
      <c r="BEN127" s="183"/>
      <c r="BEO127" s="183"/>
      <c r="BEP127" s="183"/>
      <c r="BEQ127" s="183"/>
      <c r="BER127" s="183"/>
      <c r="BES127" s="183"/>
      <c r="BET127" s="183"/>
      <c r="BEU127" s="183"/>
      <c r="BEV127" s="183"/>
      <c r="BEW127" s="183"/>
      <c r="BEX127" s="183"/>
      <c r="BEY127" s="183"/>
      <c r="BEZ127" s="183"/>
      <c r="BFA127" s="183"/>
      <c r="BFB127" s="183"/>
      <c r="BFC127" s="183"/>
      <c r="BFD127" s="183"/>
      <c r="BFE127" s="183"/>
      <c r="BFF127" s="183"/>
      <c r="BFG127" s="183"/>
      <c r="BFH127" s="183"/>
      <c r="BFI127" s="183"/>
      <c r="BFJ127" s="183"/>
      <c r="BFK127" s="183"/>
      <c r="BFL127" s="183"/>
      <c r="BFM127" s="183"/>
      <c r="BFN127" s="183"/>
      <c r="BFO127" s="183"/>
      <c r="BFP127" s="183"/>
      <c r="BFQ127" s="183"/>
      <c r="BFR127" s="183"/>
      <c r="BFS127" s="183"/>
      <c r="BFT127" s="183"/>
      <c r="BFU127" s="183"/>
      <c r="BFV127" s="183"/>
      <c r="BFW127" s="183"/>
      <c r="BFX127" s="183"/>
      <c r="BFY127" s="183"/>
      <c r="BFZ127" s="183"/>
      <c r="BGA127" s="183"/>
      <c r="BGB127" s="183"/>
      <c r="BGC127" s="183"/>
      <c r="BGD127" s="183"/>
      <c r="BGE127" s="183"/>
      <c r="BGF127" s="183"/>
      <c r="BGG127" s="183"/>
      <c r="BGH127" s="183"/>
      <c r="BGI127" s="183"/>
      <c r="BGJ127" s="183"/>
      <c r="BGK127" s="183"/>
      <c r="BGL127" s="183"/>
      <c r="BGM127" s="183"/>
      <c r="BGN127" s="183"/>
      <c r="BGO127" s="183"/>
      <c r="BGP127" s="183"/>
      <c r="BGQ127" s="183"/>
      <c r="BGR127" s="183"/>
      <c r="BGS127" s="183"/>
      <c r="BGT127" s="183"/>
      <c r="BGU127" s="183"/>
      <c r="BGV127" s="183"/>
      <c r="BGW127" s="183"/>
      <c r="BGX127" s="183"/>
      <c r="BGY127" s="183"/>
      <c r="BGZ127" s="183"/>
      <c r="BHA127" s="183"/>
      <c r="BHB127" s="183"/>
      <c r="BHC127" s="183"/>
      <c r="BHD127" s="183"/>
      <c r="BHE127" s="183"/>
      <c r="BHF127" s="183"/>
      <c r="BHG127" s="183"/>
      <c r="BHH127" s="183"/>
      <c r="BHI127" s="183"/>
      <c r="BHJ127" s="183"/>
      <c r="BHK127" s="183"/>
      <c r="BHL127" s="183"/>
      <c r="BHM127" s="183"/>
      <c r="BHN127" s="183"/>
      <c r="BHO127" s="183"/>
      <c r="BHP127" s="183"/>
      <c r="BHQ127" s="183"/>
      <c r="BHR127" s="183"/>
      <c r="BHS127" s="183"/>
      <c r="BHT127" s="183"/>
      <c r="BHU127" s="183"/>
      <c r="BHV127" s="183"/>
      <c r="BHW127" s="183"/>
      <c r="BHX127" s="183"/>
      <c r="BHY127" s="183"/>
      <c r="BHZ127" s="183"/>
      <c r="BIA127" s="183"/>
      <c r="BIB127" s="183"/>
      <c r="BIC127" s="183"/>
      <c r="BID127" s="183"/>
      <c r="BIE127" s="183"/>
      <c r="BIF127" s="183"/>
      <c r="BIG127" s="183"/>
      <c r="BIH127" s="183"/>
      <c r="BII127" s="183"/>
      <c r="BIJ127" s="183"/>
      <c r="BIK127" s="183"/>
      <c r="BIL127" s="183"/>
      <c r="BIM127" s="183"/>
      <c r="BIN127" s="183"/>
      <c r="BIO127" s="183"/>
      <c r="BIP127" s="183"/>
      <c r="BIQ127" s="183"/>
      <c r="BIR127" s="183"/>
      <c r="BIS127" s="183"/>
      <c r="BIT127" s="183"/>
      <c r="BIU127" s="183"/>
      <c r="BIV127" s="183"/>
      <c r="BIW127" s="183"/>
      <c r="BIX127" s="183"/>
      <c r="BIY127" s="183"/>
      <c r="BIZ127" s="183"/>
      <c r="BJA127" s="183"/>
      <c r="BJB127" s="183"/>
      <c r="BJC127" s="183"/>
      <c r="BJD127" s="183"/>
      <c r="BJE127" s="183"/>
      <c r="BJF127" s="183"/>
      <c r="BJG127" s="183"/>
      <c r="BJH127" s="183"/>
      <c r="BJI127" s="183"/>
      <c r="BJJ127" s="183"/>
      <c r="BJK127" s="183"/>
      <c r="BJL127" s="183"/>
      <c r="BJM127" s="183"/>
      <c r="BJN127" s="183"/>
      <c r="BJO127" s="183"/>
      <c r="BJP127" s="183"/>
      <c r="BJQ127" s="183"/>
      <c r="BJR127" s="183"/>
      <c r="BJS127" s="183"/>
      <c r="BJT127" s="183"/>
      <c r="BJU127" s="183"/>
      <c r="BJV127" s="183"/>
      <c r="BJW127" s="183"/>
      <c r="BJX127" s="183"/>
      <c r="BJY127" s="183"/>
      <c r="BJZ127" s="183"/>
      <c r="BKA127" s="183"/>
      <c r="BKB127" s="183"/>
      <c r="BKC127" s="183"/>
      <c r="BKD127" s="183"/>
      <c r="BKE127" s="183"/>
      <c r="BKF127" s="183"/>
      <c r="BKG127" s="183"/>
      <c r="BKH127" s="183"/>
      <c r="BKI127" s="183"/>
      <c r="BKJ127" s="183"/>
      <c r="BKK127" s="183"/>
      <c r="BKL127" s="183"/>
      <c r="BKM127" s="183"/>
      <c r="BKN127" s="183"/>
      <c r="BKO127" s="183"/>
      <c r="BKP127" s="183"/>
      <c r="BKQ127" s="183"/>
      <c r="BKR127" s="183"/>
      <c r="BKS127" s="183"/>
      <c r="BKT127" s="183"/>
      <c r="BKU127" s="183"/>
      <c r="BKV127" s="183"/>
      <c r="BKW127" s="183"/>
      <c r="BKX127" s="183"/>
      <c r="BKY127" s="183"/>
      <c r="BKZ127" s="183"/>
      <c r="BLA127" s="183"/>
      <c r="BLB127" s="183"/>
      <c r="BLC127" s="183"/>
      <c r="BLD127" s="183"/>
      <c r="BLE127" s="183"/>
      <c r="BLF127" s="183"/>
      <c r="BLG127" s="183"/>
      <c r="BLH127" s="183"/>
      <c r="BLI127" s="183"/>
      <c r="BLJ127" s="183"/>
      <c r="BLK127" s="183"/>
      <c r="BLL127" s="183"/>
      <c r="BLM127" s="183"/>
      <c r="BLN127" s="183"/>
      <c r="BLO127" s="183"/>
      <c r="BLP127" s="183"/>
      <c r="BLQ127" s="183"/>
      <c r="BLR127" s="183"/>
      <c r="BLS127" s="183"/>
      <c r="BLT127" s="183"/>
      <c r="BLU127" s="183"/>
      <c r="BLV127" s="183"/>
      <c r="BLW127" s="183"/>
      <c r="BLX127" s="183"/>
      <c r="BLY127" s="183"/>
      <c r="BLZ127" s="183"/>
      <c r="BMA127" s="183"/>
      <c r="BMB127" s="183"/>
      <c r="BMC127" s="183"/>
      <c r="BMD127" s="183"/>
      <c r="BME127" s="183"/>
      <c r="BMF127" s="183"/>
      <c r="BMG127" s="183"/>
      <c r="BMH127" s="183"/>
      <c r="BMI127" s="183"/>
      <c r="BMJ127" s="183"/>
      <c r="BMK127" s="183"/>
      <c r="BML127" s="183"/>
      <c r="BMM127" s="183"/>
      <c r="BMN127" s="183"/>
      <c r="BMO127" s="183"/>
      <c r="BMP127" s="183"/>
      <c r="BMQ127" s="183"/>
      <c r="BMR127" s="183"/>
      <c r="BMS127" s="183"/>
      <c r="BMT127" s="183"/>
      <c r="BMU127" s="183"/>
      <c r="BMV127" s="183"/>
      <c r="BMW127" s="183"/>
      <c r="BMX127" s="183"/>
      <c r="BMY127" s="183"/>
      <c r="BMZ127" s="183"/>
      <c r="BNA127" s="183"/>
      <c r="BNB127" s="183"/>
      <c r="BNC127" s="183"/>
      <c r="BND127" s="183"/>
      <c r="BNE127" s="183"/>
      <c r="BNF127" s="183"/>
      <c r="BNG127" s="183"/>
      <c r="BNH127" s="183"/>
      <c r="BNI127" s="183"/>
      <c r="BNJ127" s="183"/>
      <c r="BNK127" s="183"/>
      <c r="BNL127" s="183"/>
      <c r="BNM127" s="183"/>
      <c r="BNN127" s="183"/>
      <c r="BNO127" s="183"/>
      <c r="BNP127" s="183"/>
      <c r="BNQ127" s="183"/>
      <c r="BNR127" s="183"/>
      <c r="BNS127" s="183"/>
      <c r="BNT127" s="183"/>
      <c r="BNU127" s="183"/>
      <c r="BNV127" s="183"/>
      <c r="BNW127" s="183"/>
      <c r="BNX127" s="183"/>
      <c r="BNY127" s="183"/>
      <c r="BNZ127" s="183"/>
      <c r="BOA127" s="183"/>
      <c r="BOB127" s="183"/>
      <c r="BOC127" s="183"/>
      <c r="BOD127" s="183"/>
      <c r="BOE127" s="183"/>
      <c r="BOF127" s="183"/>
      <c r="BOG127" s="183"/>
      <c r="BOH127" s="183"/>
      <c r="BOI127" s="183"/>
      <c r="BOJ127" s="183"/>
      <c r="BOK127" s="183"/>
      <c r="BOL127" s="183"/>
      <c r="BOM127" s="183"/>
      <c r="BON127" s="183"/>
      <c r="BOO127" s="183"/>
      <c r="BOP127" s="183"/>
      <c r="BOQ127" s="183"/>
      <c r="BOR127" s="183"/>
      <c r="BOS127" s="183"/>
      <c r="BOT127" s="183"/>
      <c r="BOU127" s="183"/>
      <c r="BOV127" s="183"/>
      <c r="BOW127" s="183"/>
      <c r="BOX127" s="183"/>
      <c r="BOY127" s="183"/>
      <c r="BOZ127" s="183"/>
      <c r="BPA127" s="183"/>
      <c r="BPB127" s="183"/>
      <c r="BPC127" s="183"/>
      <c r="BPD127" s="183"/>
      <c r="BPE127" s="183"/>
      <c r="BPF127" s="183"/>
      <c r="BPG127" s="183"/>
      <c r="BPH127" s="183"/>
      <c r="BPI127" s="183"/>
      <c r="BPJ127" s="183"/>
      <c r="BPK127" s="183"/>
      <c r="BPL127" s="183"/>
      <c r="BPM127" s="183"/>
      <c r="BPN127" s="183"/>
      <c r="BPO127" s="183"/>
      <c r="BPP127" s="183"/>
      <c r="BPQ127" s="183"/>
      <c r="BPR127" s="183"/>
      <c r="BPS127" s="183"/>
      <c r="BPT127" s="183"/>
      <c r="BPU127" s="183"/>
      <c r="BPV127" s="183"/>
      <c r="BPW127" s="183"/>
      <c r="BPX127" s="183"/>
      <c r="BPY127" s="183"/>
      <c r="BPZ127" s="183"/>
      <c r="BQA127" s="183"/>
      <c r="BQB127" s="183"/>
      <c r="BQC127" s="183"/>
      <c r="BQD127" s="183"/>
      <c r="BQE127" s="183"/>
      <c r="BQF127" s="183"/>
      <c r="BQG127" s="183"/>
      <c r="BQH127" s="183"/>
      <c r="BQI127" s="183"/>
      <c r="BQJ127" s="183"/>
      <c r="BQK127" s="183"/>
      <c r="BQL127" s="183"/>
      <c r="BQM127" s="183"/>
      <c r="BQN127" s="183"/>
      <c r="BQO127" s="183"/>
      <c r="BQP127" s="183"/>
      <c r="BQQ127" s="183"/>
      <c r="BQR127" s="183"/>
      <c r="BQS127" s="183"/>
      <c r="BQT127" s="183"/>
      <c r="BQU127" s="183"/>
      <c r="BQV127" s="183"/>
      <c r="BQW127" s="183"/>
      <c r="BQX127" s="183"/>
      <c r="BQY127" s="183"/>
      <c r="BQZ127" s="183"/>
      <c r="BRA127" s="183"/>
      <c r="BRB127" s="183"/>
      <c r="BRC127" s="183"/>
      <c r="BRD127" s="183"/>
      <c r="BRE127" s="183"/>
      <c r="BRF127" s="183"/>
      <c r="BRG127" s="183"/>
      <c r="BRH127" s="183"/>
      <c r="BRI127" s="183"/>
      <c r="BRJ127" s="183"/>
      <c r="BRK127" s="183"/>
      <c r="BRL127" s="183"/>
      <c r="BRM127" s="183"/>
      <c r="BRN127" s="183"/>
      <c r="BRO127" s="183"/>
      <c r="BRP127" s="183"/>
      <c r="BRQ127" s="183"/>
      <c r="BRR127" s="183"/>
      <c r="BRS127" s="183"/>
      <c r="BRT127" s="183"/>
      <c r="BRU127" s="183"/>
      <c r="BRV127" s="183"/>
      <c r="BRW127" s="183"/>
      <c r="BRX127" s="183"/>
      <c r="BRY127" s="183"/>
      <c r="BRZ127" s="183"/>
      <c r="BSA127" s="183"/>
      <c r="BSB127" s="183"/>
      <c r="BSC127" s="183"/>
      <c r="BSD127" s="183"/>
      <c r="BSE127" s="183"/>
      <c r="BSF127" s="183"/>
      <c r="BSG127" s="183"/>
      <c r="BSH127" s="183"/>
      <c r="BSI127" s="183"/>
      <c r="BSJ127" s="183"/>
      <c r="BSK127" s="183"/>
      <c r="BSL127" s="183"/>
      <c r="BSM127" s="183"/>
      <c r="BSN127" s="183"/>
      <c r="BSO127" s="183"/>
      <c r="BSP127" s="183"/>
      <c r="BSQ127" s="183"/>
      <c r="BSR127" s="183"/>
      <c r="BSS127" s="183"/>
      <c r="BST127" s="183"/>
      <c r="BSU127" s="183"/>
      <c r="BSV127" s="183"/>
      <c r="BSW127" s="183"/>
      <c r="BSX127" s="183"/>
      <c r="BSY127" s="183"/>
      <c r="BSZ127" s="183"/>
      <c r="BTA127" s="183"/>
      <c r="BTB127" s="183"/>
      <c r="BTC127" s="183"/>
      <c r="BTD127" s="183"/>
      <c r="BTE127" s="183"/>
      <c r="BTF127" s="183"/>
      <c r="BTG127" s="183"/>
      <c r="BTH127" s="183"/>
      <c r="BTI127" s="183"/>
      <c r="BTJ127" s="183"/>
      <c r="BTK127" s="183"/>
      <c r="BTL127" s="183"/>
      <c r="BTM127" s="183"/>
      <c r="BTN127" s="183"/>
      <c r="BTO127" s="183"/>
      <c r="BTP127" s="183"/>
      <c r="BTQ127" s="183"/>
      <c r="BTR127" s="183"/>
      <c r="BTS127" s="183"/>
      <c r="BTT127" s="183"/>
      <c r="BTU127" s="183"/>
      <c r="BTV127" s="183"/>
      <c r="BTW127" s="183"/>
      <c r="BTX127" s="183"/>
      <c r="BTY127" s="183"/>
      <c r="BTZ127" s="183"/>
      <c r="BUA127" s="183"/>
      <c r="BUB127" s="183"/>
      <c r="BUC127" s="183"/>
      <c r="BUD127" s="183"/>
      <c r="BUE127" s="183"/>
      <c r="BUF127" s="183"/>
      <c r="BUG127" s="183"/>
      <c r="BUH127" s="183"/>
      <c r="BUI127" s="183"/>
      <c r="BUJ127" s="183"/>
      <c r="BUK127" s="183"/>
      <c r="BUL127" s="183"/>
      <c r="BUM127" s="183"/>
      <c r="BUN127" s="183"/>
      <c r="BUO127" s="183"/>
      <c r="BUP127" s="183"/>
      <c r="BUQ127" s="183"/>
      <c r="BUR127" s="183"/>
      <c r="BUS127" s="183"/>
      <c r="BUT127" s="183"/>
      <c r="BUU127" s="183"/>
      <c r="BUV127" s="183"/>
      <c r="BUW127" s="183"/>
      <c r="BUX127" s="183"/>
      <c r="BUY127" s="183"/>
      <c r="BUZ127" s="183"/>
      <c r="BVA127" s="183"/>
      <c r="BVB127" s="183"/>
      <c r="BVC127" s="183"/>
      <c r="BVD127" s="183"/>
      <c r="BVE127" s="183"/>
      <c r="BVF127" s="183"/>
      <c r="BVG127" s="183"/>
      <c r="BVH127" s="183"/>
      <c r="BVI127" s="183"/>
      <c r="BVJ127" s="183"/>
      <c r="BVK127" s="183"/>
      <c r="BVL127" s="183"/>
      <c r="BVM127" s="183"/>
      <c r="BVN127" s="183"/>
      <c r="BVO127" s="183"/>
      <c r="BVP127" s="183"/>
      <c r="BVQ127" s="183"/>
      <c r="BVR127" s="183"/>
      <c r="BVS127" s="183"/>
      <c r="BVT127" s="183"/>
      <c r="BVU127" s="183"/>
      <c r="BVV127" s="183"/>
      <c r="BVW127" s="183"/>
      <c r="BVX127" s="183"/>
      <c r="BVY127" s="183"/>
      <c r="BVZ127" s="183"/>
      <c r="BWA127" s="183"/>
      <c r="BWB127" s="183"/>
      <c r="BWC127" s="183"/>
      <c r="BWD127" s="183"/>
      <c r="BWE127" s="183"/>
      <c r="BWF127" s="183"/>
      <c r="BWG127" s="183"/>
      <c r="BWH127" s="183"/>
      <c r="BWI127" s="183"/>
      <c r="BWJ127" s="183"/>
      <c r="BWK127" s="183"/>
      <c r="BWL127" s="183"/>
      <c r="BWM127" s="183"/>
      <c r="BWN127" s="183"/>
      <c r="BWO127" s="183"/>
      <c r="BWP127" s="183"/>
      <c r="BWQ127" s="183"/>
      <c r="BWR127" s="183"/>
      <c r="BWS127" s="183"/>
      <c r="BWT127" s="183"/>
      <c r="BWU127" s="183"/>
      <c r="BWV127" s="183"/>
      <c r="BWW127" s="183"/>
      <c r="BWX127" s="183"/>
      <c r="BWY127" s="183"/>
      <c r="BWZ127" s="183"/>
      <c r="BXA127" s="183"/>
      <c r="BXB127" s="183"/>
      <c r="BXC127" s="183"/>
      <c r="BXD127" s="183"/>
      <c r="BXE127" s="183"/>
      <c r="BXF127" s="183"/>
      <c r="BXG127" s="183"/>
      <c r="BXH127" s="183"/>
      <c r="BXI127" s="183"/>
      <c r="BXJ127" s="183"/>
      <c r="BXK127" s="183"/>
      <c r="BXL127" s="183"/>
      <c r="BXM127" s="183"/>
      <c r="BXN127" s="183"/>
      <c r="BXO127" s="183"/>
      <c r="BXP127" s="183"/>
      <c r="BXQ127" s="183"/>
      <c r="BXR127" s="183"/>
      <c r="BXS127" s="183"/>
      <c r="BXT127" s="183"/>
      <c r="BXU127" s="183"/>
      <c r="BXV127" s="183"/>
      <c r="BXW127" s="183"/>
      <c r="BXX127" s="183"/>
      <c r="BXY127" s="183"/>
      <c r="BXZ127" s="183"/>
      <c r="BYA127" s="183"/>
      <c r="BYB127" s="183"/>
      <c r="BYC127" s="183"/>
      <c r="BYD127" s="183"/>
      <c r="BYE127" s="183"/>
      <c r="BYF127" s="183"/>
      <c r="BYG127" s="183"/>
      <c r="BYH127" s="183"/>
      <c r="BYI127" s="183"/>
      <c r="BYJ127" s="183"/>
      <c r="BYK127" s="183"/>
      <c r="BYL127" s="183"/>
      <c r="BYM127" s="183"/>
      <c r="BYN127" s="183"/>
      <c r="BYO127" s="183"/>
      <c r="BYP127" s="183"/>
      <c r="BYQ127" s="183"/>
      <c r="BYR127" s="183"/>
      <c r="BYS127" s="183"/>
      <c r="BYT127" s="183"/>
      <c r="BYU127" s="183"/>
      <c r="BYV127" s="183"/>
      <c r="BYW127" s="183"/>
      <c r="BYX127" s="183"/>
      <c r="BYY127" s="183"/>
      <c r="BYZ127" s="183"/>
      <c r="BZA127" s="183"/>
      <c r="BZB127" s="183"/>
      <c r="BZC127" s="183"/>
      <c r="BZD127" s="183"/>
      <c r="BZE127" s="183"/>
      <c r="BZF127" s="183"/>
      <c r="BZG127" s="183"/>
      <c r="BZH127" s="183"/>
      <c r="BZI127" s="183"/>
      <c r="BZJ127" s="183"/>
      <c r="BZK127" s="183"/>
      <c r="BZL127" s="183"/>
      <c r="BZM127" s="183"/>
      <c r="BZN127" s="183"/>
      <c r="BZO127" s="183"/>
      <c r="BZP127" s="183"/>
      <c r="BZQ127" s="183"/>
      <c r="BZR127" s="183"/>
      <c r="BZS127" s="183"/>
      <c r="BZT127" s="183"/>
      <c r="BZU127" s="183"/>
      <c r="BZV127" s="183"/>
      <c r="BZW127" s="183"/>
      <c r="BZX127" s="183"/>
      <c r="BZY127" s="183"/>
      <c r="BZZ127" s="183"/>
      <c r="CAA127" s="183"/>
      <c r="CAB127" s="183"/>
      <c r="CAC127" s="183"/>
      <c r="CAD127" s="183"/>
      <c r="CAE127" s="183"/>
      <c r="CAF127" s="183"/>
      <c r="CAG127" s="183"/>
      <c r="CAH127" s="183"/>
      <c r="CAI127" s="183"/>
      <c r="CAJ127" s="183"/>
      <c r="CAK127" s="183"/>
      <c r="CAL127" s="183"/>
      <c r="CAM127" s="183"/>
      <c r="CAN127" s="183"/>
      <c r="CAO127" s="183"/>
      <c r="CAP127" s="183"/>
      <c r="CAQ127" s="183"/>
      <c r="CAR127" s="183"/>
      <c r="CAS127" s="183"/>
      <c r="CAT127" s="183"/>
      <c r="CAU127" s="183"/>
      <c r="CAV127" s="183"/>
      <c r="CAW127" s="183"/>
      <c r="CAX127" s="183"/>
      <c r="CAY127" s="183"/>
      <c r="CAZ127" s="183"/>
      <c r="CBA127" s="183"/>
      <c r="CBB127" s="183"/>
      <c r="CBC127" s="183"/>
      <c r="CBD127" s="183"/>
      <c r="CBE127" s="183"/>
      <c r="CBF127" s="183"/>
      <c r="CBG127" s="183"/>
      <c r="CBH127" s="183"/>
      <c r="CBI127" s="183"/>
      <c r="CBJ127" s="183"/>
      <c r="CBK127" s="183"/>
      <c r="CBL127" s="183"/>
      <c r="CBM127" s="183"/>
      <c r="CBN127" s="183"/>
      <c r="CBO127" s="183"/>
      <c r="CBP127" s="183"/>
      <c r="CBQ127" s="183"/>
      <c r="CBR127" s="183"/>
      <c r="CBS127" s="183"/>
      <c r="CBT127" s="183"/>
      <c r="CBU127" s="183"/>
      <c r="CBV127" s="183"/>
      <c r="CBW127" s="183"/>
      <c r="CBX127" s="183"/>
      <c r="CBY127" s="183"/>
      <c r="CBZ127" s="183"/>
      <c r="CCA127" s="183"/>
      <c r="CCB127" s="183"/>
      <c r="CCC127" s="183"/>
      <c r="CCD127" s="183"/>
      <c r="CCE127" s="183"/>
      <c r="CCF127" s="183"/>
      <c r="CCG127" s="183"/>
      <c r="CCH127" s="183"/>
      <c r="CCI127" s="183"/>
      <c r="CCJ127" s="183"/>
      <c r="CCK127" s="183"/>
      <c r="CCL127" s="183"/>
      <c r="CCM127" s="183"/>
      <c r="CCN127" s="183"/>
      <c r="CCO127" s="183"/>
      <c r="CCP127" s="183"/>
      <c r="CCQ127" s="183"/>
      <c r="CCR127" s="183"/>
      <c r="CCS127" s="183"/>
      <c r="CCT127" s="183"/>
      <c r="CCU127" s="183"/>
      <c r="CCV127" s="183"/>
      <c r="CCW127" s="183"/>
      <c r="CCX127" s="183"/>
      <c r="CCY127" s="183"/>
      <c r="CCZ127" s="183"/>
      <c r="CDA127" s="183"/>
      <c r="CDB127" s="183"/>
      <c r="CDC127" s="183"/>
      <c r="CDD127" s="183"/>
      <c r="CDE127" s="183"/>
      <c r="CDF127" s="183"/>
      <c r="CDG127" s="183"/>
      <c r="CDH127" s="183"/>
      <c r="CDI127" s="183"/>
      <c r="CDJ127" s="183"/>
      <c r="CDK127" s="183"/>
      <c r="CDL127" s="183"/>
      <c r="CDM127" s="183"/>
      <c r="CDN127" s="183"/>
      <c r="CDO127" s="183"/>
      <c r="CDP127" s="183"/>
      <c r="CDQ127" s="183"/>
      <c r="CDR127" s="183"/>
      <c r="CDS127" s="183"/>
      <c r="CDT127" s="183"/>
      <c r="CDU127" s="183"/>
      <c r="CDV127" s="183"/>
      <c r="CDW127" s="183"/>
      <c r="CDX127" s="183"/>
      <c r="CDY127" s="183"/>
      <c r="CDZ127" s="183"/>
      <c r="CEA127" s="183"/>
      <c r="CEB127" s="183"/>
      <c r="CEC127" s="183"/>
      <c r="CED127" s="183"/>
      <c r="CEE127" s="183"/>
      <c r="CEF127" s="183"/>
      <c r="CEG127" s="183"/>
      <c r="CEH127" s="183"/>
      <c r="CEI127" s="183"/>
      <c r="CEJ127" s="183"/>
      <c r="CEK127" s="183"/>
      <c r="CEL127" s="183"/>
      <c r="CEM127" s="183"/>
      <c r="CEN127" s="183"/>
      <c r="CEO127" s="183"/>
      <c r="CEP127" s="183"/>
      <c r="CEQ127" s="183"/>
      <c r="CER127" s="183"/>
      <c r="CES127" s="183"/>
      <c r="CET127" s="183"/>
      <c r="CEU127" s="183"/>
      <c r="CEV127" s="183"/>
      <c r="CEW127" s="183"/>
      <c r="CEX127" s="183"/>
      <c r="CEY127" s="183"/>
      <c r="CEZ127" s="183"/>
      <c r="CFA127" s="183"/>
      <c r="CFB127" s="183"/>
      <c r="CFC127" s="183"/>
      <c r="CFD127" s="183"/>
      <c r="CFE127" s="183"/>
      <c r="CFF127" s="183"/>
      <c r="CFG127" s="183"/>
      <c r="CFH127" s="183"/>
      <c r="CFI127" s="183"/>
      <c r="CFJ127" s="183"/>
      <c r="CFK127" s="183"/>
      <c r="CFL127" s="183"/>
      <c r="CFM127" s="183"/>
      <c r="CFN127" s="183"/>
      <c r="CFO127" s="183"/>
      <c r="CFP127" s="183"/>
      <c r="CFQ127" s="183"/>
      <c r="CFR127" s="183"/>
      <c r="CFS127" s="183"/>
      <c r="CFT127" s="183"/>
      <c r="CFU127" s="183"/>
      <c r="CFV127" s="183"/>
      <c r="CFW127" s="183"/>
      <c r="CFX127" s="183"/>
      <c r="CFY127" s="183"/>
      <c r="CFZ127" s="183"/>
      <c r="CGA127" s="183"/>
      <c r="CGB127" s="183"/>
      <c r="CGC127" s="183"/>
      <c r="CGD127" s="183"/>
      <c r="CGE127" s="183"/>
      <c r="CGF127" s="183"/>
      <c r="CGG127" s="183"/>
      <c r="CGH127" s="183"/>
      <c r="CGI127" s="183"/>
      <c r="CGJ127" s="183"/>
      <c r="CGK127" s="183"/>
      <c r="CGL127" s="183"/>
      <c r="CGM127" s="183"/>
      <c r="CGN127" s="183"/>
      <c r="CGO127" s="183"/>
      <c r="CGP127" s="183"/>
      <c r="CGQ127" s="183"/>
      <c r="CGR127" s="183"/>
      <c r="CGS127" s="183"/>
      <c r="CGT127" s="183"/>
      <c r="CGU127" s="183"/>
      <c r="CGV127" s="183"/>
      <c r="CGW127" s="183"/>
      <c r="CGX127" s="183"/>
      <c r="CGY127" s="183"/>
      <c r="CGZ127" s="183"/>
      <c r="CHA127" s="183"/>
      <c r="CHB127" s="183"/>
      <c r="CHC127" s="183"/>
      <c r="CHD127" s="183"/>
      <c r="CHE127" s="183"/>
      <c r="CHF127" s="183"/>
      <c r="CHG127" s="183"/>
      <c r="CHH127" s="183"/>
      <c r="CHI127" s="183"/>
      <c r="CHJ127" s="183"/>
      <c r="CHK127" s="183"/>
      <c r="CHL127" s="183"/>
      <c r="CHM127" s="183"/>
      <c r="CHN127" s="183"/>
      <c r="CHO127" s="183"/>
      <c r="CHP127" s="183"/>
      <c r="CHQ127" s="183"/>
      <c r="CHR127" s="183"/>
      <c r="CHS127" s="183"/>
      <c r="CHT127" s="183"/>
      <c r="CHU127" s="183"/>
      <c r="CHV127" s="183"/>
      <c r="CHW127" s="183"/>
      <c r="CHX127" s="183"/>
      <c r="CHY127" s="183"/>
      <c r="CHZ127" s="183"/>
      <c r="CIA127" s="183"/>
      <c r="CIB127" s="183"/>
      <c r="CIC127" s="183"/>
      <c r="CID127" s="183"/>
      <c r="CIE127" s="183"/>
      <c r="CIF127" s="183"/>
      <c r="CIG127" s="183"/>
      <c r="CIH127" s="183"/>
      <c r="CII127" s="183"/>
      <c r="CIJ127" s="183"/>
      <c r="CIK127" s="183"/>
      <c r="CIL127" s="183"/>
      <c r="CIM127" s="183"/>
      <c r="CIN127" s="183"/>
      <c r="CIO127" s="183"/>
      <c r="CIP127" s="183"/>
      <c r="CIQ127" s="183"/>
      <c r="CIR127" s="183"/>
      <c r="CIS127" s="183"/>
      <c r="CIT127" s="183"/>
      <c r="CIU127" s="183"/>
      <c r="CIV127" s="183"/>
      <c r="CIW127" s="183"/>
      <c r="CIX127" s="183"/>
      <c r="CIY127" s="183"/>
      <c r="CIZ127" s="183"/>
      <c r="CJA127" s="183"/>
      <c r="CJB127" s="183"/>
      <c r="CJC127" s="183"/>
      <c r="CJD127" s="183"/>
      <c r="CJE127" s="183"/>
      <c r="CJF127" s="183"/>
      <c r="CJG127" s="183"/>
      <c r="CJH127" s="183"/>
      <c r="CJI127" s="183"/>
      <c r="CJJ127" s="183"/>
      <c r="CJK127" s="183"/>
      <c r="CJL127" s="183"/>
      <c r="CJM127" s="183"/>
      <c r="CJN127" s="183"/>
      <c r="CJO127" s="183"/>
      <c r="CJP127" s="183"/>
      <c r="CJQ127" s="183"/>
      <c r="CJR127" s="183"/>
      <c r="CJS127" s="183"/>
      <c r="CJT127" s="183"/>
      <c r="CJU127" s="183"/>
      <c r="CJV127" s="183"/>
      <c r="CJW127" s="183"/>
      <c r="CJX127" s="183"/>
      <c r="CJY127" s="183"/>
      <c r="CJZ127" s="183"/>
      <c r="CKA127" s="183"/>
      <c r="CKB127" s="183"/>
      <c r="CKC127" s="183"/>
      <c r="CKD127" s="183"/>
      <c r="CKE127" s="183"/>
      <c r="CKF127" s="183"/>
      <c r="CKG127" s="183"/>
      <c r="CKH127" s="183"/>
      <c r="CKI127" s="183"/>
      <c r="CKJ127" s="183"/>
      <c r="CKK127" s="183"/>
      <c r="CKL127" s="183"/>
      <c r="CKM127" s="183"/>
      <c r="CKN127" s="183"/>
      <c r="CKO127" s="183"/>
      <c r="CKP127" s="183"/>
      <c r="CKQ127" s="183"/>
      <c r="CKR127" s="183"/>
      <c r="CKS127" s="183"/>
      <c r="CKT127" s="183"/>
      <c r="CKU127" s="183"/>
      <c r="CKV127" s="183"/>
      <c r="CKW127" s="183"/>
      <c r="CKX127" s="183"/>
      <c r="CKY127" s="183"/>
      <c r="CKZ127" s="183"/>
      <c r="CLA127" s="183"/>
      <c r="CLB127" s="183"/>
      <c r="CLC127" s="183"/>
      <c r="CLD127" s="183"/>
      <c r="CLE127" s="183"/>
      <c r="CLF127" s="183"/>
      <c r="CLG127" s="183"/>
      <c r="CLH127" s="183"/>
      <c r="CLI127" s="183"/>
      <c r="CLJ127" s="183"/>
      <c r="CLK127" s="183"/>
      <c r="CLL127" s="183"/>
      <c r="CLM127" s="183"/>
      <c r="CLN127" s="183"/>
      <c r="CLO127" s="183"/>
      <c r="CLP127" s="183"/>
      <c r="CLQ127" s="183"/>
      <c r="CLR127" s="183"/>
      <c r="CLS127" s="183"/>
      <c r="CLT127" s="183"/>
      <c r="CLU127" s="183"/>
      <c r="CLV127" s="183"/>
      <c r="CLW127" s="183"/>
      <c r="CLX127" s="183"/>
      <c r="CLY127" s="183"/>
      <c r="CLZ127" s="183"/>
      <c r="CMA127" s="183"/>
      <c r="CMB127" s="183"/>
      <c r="CMC127" s="183"/>
      <c r="CMD127" s="183"/>
      <c r="CME127" s="183"/>
      <c r="CMF127" s="183"/>
      <c r="CMG127" s="183"/>
      <c r="CMH127" s="183"/>
      <c r="CMI127" s="183"/>
      <c r="CMJ127" s="183"/>
      <c r="CMK127" s="183"/>
      <c r="CML127" s="183"/>
      <c r="CMM127" s="183"/>
      <c r="CMN127" s="183"/>
      <c r="CMO127" s="183"/>
      <c r="CMP127" s="183"/>
      <c r="CMQ127" s="183"/>
      <c r="CMR127" s="183"/>
      <c r="CMS127" s="183"/>
      <c r="CMT127" s="183"/>
      <c r="CMU127" s="183"/>
      <c r="CMV127" s="183"/>
      <c r="CMW127" s="183"/>
      <c r="CMX127" s="183"/>
      <c r="CMY127" s="183"/>
      <c r="CMZ127" s="183"/>
      <c r="CNA127" s="183"/>
      <c r="CNB127" s="183"/>
      <c r="CNC127" s="183"/>
      <c r="CND127" s="183"/>
      <c r="CNE127" s="183"/>
      <c r="CNF127" s="183"/>
      <c r="CNG127" s="183"/>
      <c r="CNH127" s="183"/>
      <c r="CNI127" s="183"/>
      <c r="CNJ127" s="183"/>
      <c r="CNK127" s="183"/>
      <c r="CNL127" s="183"/>
      <c r="CNM127" s="183"/>
      <c r="CNN127" s="183"/>
      <c r="CNO127" s="183"/>
      <c r="CNP127" s="183"/>
      <c r="CNQ127" s="183"/>
      <c r="CNR127" s="183"/>
      <c r="CNS127" s="183"/>
      <c r="CNT127" s="183"/>
      <c r="CNU127" s="183"/>
      <c r="CNV127" s="183"/>
      <c r="CNW127" s="183"/>
      <c r="CNX127" s="183"/>
      <c r="CNY127" s="183"/>
      <c r="CNZ127" s="183"/>
      <c r="COA127" s="183"/>
      <c r="COB127" s="183"/>
      <c r="COC127" s="183"/>
      <c r="COD127" s="183"/>
      <c r="COE127" s="183"/>
      <c r="COF127" s="183"/>
      <c r="COG127" s="183"/>
      <c r="COH127" s="183"/>
      <c r="COI127" s="183"/>
      <c r="COJ127" s="183"/>
      <c r="COK127" s="183"/>
      <c r="COL127" s="183"/>
      <c r="COM127" s="183"/>
      <c r="CON127" s="183"/>
      <c r="COO127" s="183"/>
      <c r="COP127" s="183"/>
      <c r="COQ127" s="183"/>
      <c r="COR127" s="183"/>
      <c r="COS127" s="183"/>
      <c r="COT127" s="183"/>
      <c r="COU127" s="183"/>
      <c r="COV127" s="183"/>
      <c r="COW127" s="183"/>
      <c r="COX127" s="183"/>
    </row>
    <row r="128" spans="1:2442" s="296" customFormat="1" ht="18.95" customHeight="1">
      <c r="A128" s="284"/>
      <c r="B128" s="313"/>
      <c r="C128" s="286"/>
      <c r="D128" s="284"/>
      <c r="E128" s="287"/>
      <c r="F128" s="288"/>
      <c r="G128" s="288"/>
      <c r="H128" s="312"/>
      <c r="I128" s="291"/>
      <c r="K128" s="301"/>
      <c r="L128" s="301"/>
      <c r="M128" s="301"/>
      <c r="N128" s="275"/>
      <c r="O128" s="267"/>
      <c r="P128" s="268"/>
      <c r="Q128" s="269"/>
      <c r="R128" s="269"/>
      <c r="S128" s="267"/>
      <c r="T128" s="183"/>
      <c r="U128" s="183"/>
      <c r="V128" s="183"/>
      <c r="W128" s="183"/>
      <c r="X128" s="183"/>
      <c r="Y128" s="183"/>
      <c r="Z128" s="183"/>
      <c r="AA128" s="183"/>
      <c r="AB128" s="183"/>
      <c r="AC128" s="183"/>
      <c r="AD128" s="183"/>
      <c r="AE128" s="183"/>
      <c r="AF128" s="183"/>
      <c r="AG128" s="183"/>
      <c r="AH128" s="183"/>
      <c r="AI128" s="183"/>
      <c r="AJ128" s="183"/>
      <c r="AK128" s="183"/>
      <c r="AL128" s="183"/>
      <c r="AM128" s="183"/>
      <c r="AN128" s="183"/>
      <c r="AO128" s="183"/>
      <c r="AP128" s="183"/>
      <c r="AQ128" s="183"/>
      <c r="AR128" s="183"/>
      <c r="AS128" s="183"/>
      <c r="AT128" s="183"/>
      <c r="AU128" s="183"/>
      <c r="AV128" s="183"/>
      <c r="AW128" s="183"/>
      <c r="AX128" s="183"/>
      <c r="AY128" s="183"/>
      <c r="AZ128" s="183"/>
      <c r="BA128" s="183"/>
      <c r="BB128" s="183"/>
      <c r="BC128" s="183"/>
      <c r="BD128" s="183"/>
      <c r="BE128" s="183"/>
      <c r="BF128" s="183"/>
      <c r="BG128" s="183"/>
      <c r="BH128" s="183"/>
      <c r="BI128" s="183"/>
      <c r="BJ128" s="183"/>
      <c r="BK128" s="183"/>
      <c r="BL128" s="183"/>
      <c r="BM128" s="183"/>
      <c r="BN128" s="183"/>
      <c r="BO128" s="183"/>
      <c r="BP128" s="183"/>
      <c r="BQ128" s="183"/>
      <c r="BR128" s="183"/>
      <c r="BS128" s="183"/>
      <c r="BT128" s="183"/>
      <c r="BU128" s="183"/>
      <c r="BV128" s="183"/>
      <c r="BW128" s="183"/>
      <c r="BX128" s="183"/>
      <c r="BY128" s="183"/>
      <c r="BZ128" s="183"/>
      <c r="CA128" s="183"/>
      <c r="CB128" s="183"/>
      <c r="CC128" s="183"/>
      <c r="CD128" s="183"/>
      <c r="CE128" s="183"/>
      <c r="CF128" s="183"/>
      <c r="CG128" s="183"/>
      <c r="CH128" s="183"/>
      <c r="CI128" s="183"/>
      <c r="CJ128" s="183"/>
      <c r="CK128" s="183"/>
      <c r="CL128" s="183"/>
      <c r="CM128" s="183"/>
      <c r="CN128" s="183"/>
      <c r="CO128" s="183"/>
      <c r="CP128" s="183"/>
      <c r="CQ128" s="183"/>
      <c r="CR128" s="183"/>
      <c r="CS128" s="183"/>
      <c r="CT128" s="183"/>
      <c r="CU128" s="183"/>
      <c r="CV128" s="183"/>
      <c r="CW128" s="183"/>
      <c r="CX128" s="183"/>
      <c r="CY128" s="183"/>
      <c r="CZ128" s="183"/>
      <c r="DA128" s="183"/>
      <c r="DB128" s="183"/>
      <c r="DC128" s="183"/>
      <c r="DD128" s="183"/>
      <c r="DE128" s="183"/>
      <c r="DF128" s="183"/>
      <c r="DG128" s="183"/>
      <c r="DH128" s="183"/>
      <c r="DI128" s="183"/>
      <c r="DJ128" s="183"/>
      <c r="DK128" s="183"/>
      <c r="DL128" s="183"/>
      <c r="DM128" s="183"/>
      <c r="DN128" s="183"/>
      <c r="DO128" s="183"/>
      <c r="DP128" s="183"/>
      <c r="DQ128" s="183"/>
      <c r="DR128" s="183"/>
      <c r="DS128" s="183"/>
      <c r="DT128" s="183"/>
      <c r="DU128" s="183"/>
      <c r="DV128" s="183"/>
      <c r="DW128" s="183"/>
      <c r="DX128" s="183"/>
      <c r="DY128" s="183"/>
      <c r="DZ128" s="183"/>
      <c r="EA128" s="183"/>
      <c r="EB128" s="183"/>
      <c r="EC128" s="183"/>
      <c r="ED128" s="183"/>
      <c r="EE128" s="183"/>
      <c r="EF128" s="183"/>
      <c r="EG128" s="183"/>
      <c r="EH128" s="183"/>
      <c r="EI128" s="183"/>
      <c r="EJ128" s="183"/>
      <c r="EK128" s="183"/>
      <c r="EL128" s="183"/>
      <c r="EM128" s="183"/>
      <c r="EN128" s="183"/>
      <c r="EO128" s="183"/>
      <c r="EP128" s="183"/>
      <c r="EQ128" s="183"/>
      <c r="ER128" s="183"/>
      <c r="ES128" s="183"/>
      <c r="ET128" s="183"/>
      <c r="EU128" s="183"/>
      <c r="EV128" s="183"/>
      <c r="EW128" s="183"/>
      <c r="EX128" s="183"/>
      <c r="EY128" s="183"/>
      <c r="EZ128" s="183"/>
      <c r="FA128" s="183"/>
      <c r="FB128" s="183"/>
      <c r="FC128" s="183"/>
      <c r="FD128" s="183"/>
      <c r="FE128" s="183"/>
      <c r="FF128" s="183"/>
      <c r="FG128" s="183"/>
      <c r="FH128" s="183"/>
      <c r="FI128" s="183"/>
      <c r="FJ128" s="183"/>
      <c r="FK128" s="183"/>
      <c r="FL128" s="183"/>
      <c r="FM128" s="183"/>
      <c r="FN128" s="183"/>
      <c r="FO128" s="183"/>
      <c r="FP128" s="183"/>
      <c r="FQ128" s="183"/>
      <c r="FR128" s="183"/>
      <c r="FS128" s="183"/>
      <c r="FT128" s="183"/>
      <c r="FU128" s="183"/>
      <c r="FV128" s="183"/>
      <c r="FW128" s="183"/>
      <c r="FX128" s="183"/>
      <c r="FY128" s="183"/>
      <c r="FZ128" s="183"/>
      <c r="GA128" s="183"/>
      <c r="GB128" s="183"/>
      <c r="GC128" s="183"/>
      <c r="GD128" s="183"/>
      <c r="GE128" s="183"/>
      <c r="GF128" s="183"/>
      <c r="GG128" s="183"/>
      <c r="GH128" s="183"/>
      <c r="GI128" s="183"/>
      <c r="GJ128" s="183"/>
      <c r="GK128" s="183"/>
      <c r="GL128" s="183"/>
      <c r="GM128" s="183"/>
      <c r="GN128" s="183"/>
      <c r="GO128" s="183"/>
      <c r="GP128" s="183"/>
      <c r="GQ128" s="183"/>
      <c r="GR128" s="183"/>
      <c r="GS128" s="183"/>
      <c r="GT128" s="183"/>
      <c r="GU128" s="183"/>
      <c r="GV128" s="183"/>
      <c r="GW128" s="183"/>
      <c r="GX128" s="183"/>
      <c r="GY128" s="183"/>
      <c r="GZ128" s="183"/>
      <c r="HA128" s="183"/>
      <c r="HB128" s="183"/>
      <c r="HC128" s="183"/>
      <c r="HD128" s="183"/>
      <c r="HE128" s="183"/>
      <c r="HF128" s="183"/>
      <c r="HG128" s="183"/>
      <c r="HH128" s="183"/>
      <c r="HI128" s="183"/>
      <c r="HJ128" s="183"/>
      <c r="HK128" s="183"/>
      <c r="HL128" s="183"/>
      <c r="HM128" s="183"/>
      <c r="HN128" s="183"/>
      <c r="HO128" s="183"/>
      <c r="HP128" s="183"/>
      <c r="HQ128" s="183"/>
      <c r="HR128" s="183"/>
      <c r="HS128" s="183"/>
      <c r="HT128" s="183"/>
      <c r="HU128" s="183"/>
      <c r="HV128" s="183"/>
      <c r="HW128" s="183"/>
      <c r="HX128" s="183"/>
      <c r="HY128" s="183"/>
      <c r="HZ128" s="183"/>
      <c r="IA128" s="183"/>
      <c r="IB128" s="183"/>
      <c r="IC128" s="183"/>
      <c r="ID128" s="183"/>
      <c r="IE128" s="183"/>
      <c r="IF128" s="183"/>
      <c r="IG128" s="183"/>
      <c r="IH128" s="183"/>
      <c r="II128" s="183"/>
      <c r="IJ128" s="183"/>
      <c r="IK128" s="183"/>
      <c r="IL128" s="183"/>
      <c r="IM128" s="183"/>
      <c r="IN128" s="183"/>
      <c r="IO128" s="183"/>
      <c r="IP128" s="183"/>
      <c r="IQ128" s="183"/>
      <c r="IR128" s="183"/>
      <c r="IS128" s="183"/>
      <c r="IT128" s="183"/>
      <c r="IU128" s="183"/>
      <c r="IV128" s="183"/>
      <c r="IW128" s="183"/>
      <c r="IX128" s="183"/>
      <c r="IY128" s="183"/>
      <c r="IZ128" s="183"/>
      <c r="JA128" s="183"/>
      <c r="JB128" s="183"/>
      <c r="JC128" s="183"/>
      <c r="JD128" s="183"/>
      <c r="JE128" s="183"/>
      <c r="JF128" s="183"/>
      <c r="JG128" s="183"/>
      <c r="JH128" s="183"/>
      <c r="JI128" s="183"/>
      <c r="JJ128" s="183"/>
      <c r="JK128" s="183"/>
      <c r="JL128" s="183"/>
      <c r="JM128" s="183"/>
      <c r="JN128" s="183"/>
      <c r="JO128" s="183"/>
      <c r="JP128" s="183"/>
      <c r="JQ128" s="183"/>
      <c r="JR128" s="183"/>
      <c r="JS128" s="183"/>
      <c r="JT128" s="183"/>
      <c r="JU128" s="183"/>
      <c r="JV128" s="183"/>
      <c r="JW128" s="183"/>
      <c r="JX128" s="183"/>
      <c r="JY128" s="183"/>
      <c r="JZ128" s="183"/>
      <c r="KA128" s="183"/>
      <c r="KB128" s="183"/>
      <c r="KC128" s="183"/>
      <c r="KD128" s="183"/>
      <c r="KE128" s="183"/>
      <c r="KF128" s="183"/>
      <c r="KG128" s="183"/>
      <c r="KH128" s="183"/>
      <c r="KI128" s="183"/>
      <c r="KJ128" s="183"/>
      <c r="KK128" s="183"/>
      <c r="KL128" s="183"/>
      <c r="KM128" s="183"/>
      <c r="KN128" s="183"/>
      <c r="KO128" s="183"/>
      <c r="KP128" s="183"/>
      <c r="KQ128" s="183"/>
      <c r="KR128" s="183"/>
      <c r="KS128" s="183"/>
      <c r="KT128" s="183"/>
      <c r="KU128" s="183"/>
      <c r="KV128" s="183"/>
      <c r="KW128" s="183"/>
      <c r="KX128" s="183"/>
      <c r="KY128" s="183"/>
      <c r="KZ128" s="183"/>
      <c r="LA128" s="183"/>
      <c r="LB128" s="183"/>
      <c r="LC128" s="183"/>
      <c r="LD128" s="183"/>
      <c r="LE128" s="183"/>
      <c r="LF128" s="183"/>
      <c r="LG128" s="183"/>
      <c r="LH128" s="183"/>
      <c r="LI128" s="183"/>
      <c r="LJ128" s="183"/>
      <c r="LK128" s="183"/>
      <c r="LL128" s="183"/>
      <c r="LM128" s="183"/>
      <c r="LN128" s="183"/>
      <c r="LO128" s="183"/>
      <c r="LP128" s="183"/>
      <c r="LQ128" s="183"/>
      <c r="LR128" s="183"/>
      <c r="LS128" s="183"/>
      <c r="LT128" s="183"/>
      <c r="LU128" s="183"/>
      <c r="LV128" s="183"/>
      <c r="LW128" s="183"/>
      <c r="LX128" s="183"/>
      <c r="LY128" s="183"/>
      <c r="LZ128" s="183"/>
      <c r="MA128" s="183"/>
      <c r="MB128" s="183"/>
      <c r="MC128" s="183"/>
      <c r="MD128" s="183"/>
      <c r="ME128" s="183"/>
      <c r="MF128" s="183"/>
      <c r="MG128" s="183"/>
      <c r="MH128" s="183"/>
      <c r="MI128" s="183"/>
      <c r="MJ128" s="183"/>
      <c r="MK128" s="183"/>
      <c r="ML128" s="183"/>
      <c r="MM128" s="183"/>
      <c r="MN128" s="183"/>
      <c r="MO128" s="183"/>
      <c r="MP128" s="183"/>
      <c r="MQ128" s="183"/>
      <c r="MR128" s="183"/>
      <c r="MS128" s="183"/>
      <c r="MT128" s="183"/>
      <c r="MU128" s="183"/>
      <c r="MV128" s="183"/>
      <c r="MW128" s="183"/>
      <c r="MX128" s="183"/>
      <c r="MY128" s="183"/>
      <c r="MZ128" s="183"/>
      <c r="NA128" s="183"/>
      <c r="NB128" s="183"/>
      <c r="NC128" s="183"/>
      <c r="ND128" s="183"/>
      <c r="NE128" s="183"/>
      <c r="NF128" s="183"/>
      <c r="NG128" s="183"/>
      <c r="NH128" s="183"/>
      <c r="NI128" s="183"/>
      <c r="NJ128" s="183"/>
      <c r="NK128" s="183"/>
      <c r="NL128" s="183"/>
      <c r="NM128" s="183"/>
      <c r="NN128" s="183"/>
      <c r="NO128" s="183"/>
      <c r="NP128" s="183"/>
      <c r="NQ128" s="183"/>
      <c r="NR128" s="183"/>
      <c r="NS128" s="183"/>
      <c r="NT128" s="183"/>
      <c r="NU128" s="183"/>
      <c r="NV128" s="183"/>
      <c r="NW128" s="183"/>
      <c r="NX128" s="183"/>
      <c r="NY128" s="183"/>
      <c r="NZ128" s="183"/>
      <c r="OA128" s="183"/>
      <c r="OB128" s="183"/>
      <c r="OC128" s="183"/>
      <c r="OD128" s="183"/>
      <c r="OE128" s="183"/>
      <c r="OF128" s="183"/>
      <c r="OG128" s="183"/>
      <c r="OH128" s="183"/>
      <c r="OI128" s="183"/>
      <c r="OJ128" s="183"/>
      <c r="OK128" s="183"/>
      <c r="OL128" s="183"/>
      <c r="OM128" s="183"/>
      <c r="ON128" s="183"/>
      <c r="OO128" s="183"/>
      <c r="OP128" s="183"/>
      <c r="OQ128" s="183"/>
      <c r="OR128" s="183"/>
      <c r="OS128" s="183"/>
      <c r="OT128" s="183"/>
      <c r="OU128" s="183"/>
      <c r="OV128" s="183"/>
      <c r="OW128" s="183"/>
      <c r="OX128" s="183"/>
      <c r="OY128" s="183"/>
      <c r="OZ128" s="183"/>
      <c r="PA128" s="183"/>
      <c r="PB128" s="183"/>
      <c r="PC128" s="183"/>
      <c r="PD128" s="183"/>
      <c r="PE128" s="183"/>
      <c r="PF128" s="183"/>
      <c r="PG128" s="183"/>
      <c r="PH128" s="183"/>
      <c r="PI128" s="183"/>
      <c r="PJ128" s="183"/>
      <c r="PK128" s="183"/>
      <c r="PL128" s="183"/>
      <c r="PM128" s="183"/>
      <c r="PN128" s="183"/>
      <c r="PO128" s="183"/>
      <c r="PP128" s="183"/>
      <c r="PQ128" s="183"/>
      <c r="PR128" s="183"/>
      <c r="PS128" s="183"/>
      <c r="PT128" s="183"/>
      <c r="PU128" s="183"/>
      <c r="PV128" s="183"/>
      <c r="PW128" s="183"/>
      <c r="PX128" s="183"/>
      <c r="PY128" s="183"/>
      <c r="PZ128" s="183"/>
      <c r="QA128" s="183"/>
      <c r="QB128" s="183"/>
      <c r="QC128" s="183"/>
      <c r="QD128" s="183"/>
      <c r="QE128" s="183"/>
      <c r="QF128" s="183"/>
      <c r="QG128" s="183"/>
      <c r="QH128" s="183"/>
      <c r="QI128" s="183"/>
      <c r="QJ128" s="183"/>
      <c r="QK128" s="183"/>
      <c r="QL128" s="183"/>
      <c r="QM128" s="183"/>
      <c r="QN128" s="183"/>
      <c r="QO128" s="183"/>
      <c r="QP128" s="183"/>
      <c r="QQ128" s="183"/>
      <c r="QR128" s="183"/>
      <c r="QS128" s="183"/>
      <c r="QT128" s="183"/>
      <c r="QU128" s="183"/>
      <c r="QV128" s="183"/>
      <c r="QW128" s="183"/>
      <c r="QX128" s="183"/>
      <c r="QY128" s="183"/>
      <c r="QZ128" s="183"/>
      <c r="RA128" s="183"/>
      <c r="RB128" s="183"/>
      <c r="RC128" s="183"/>
      <c r="RD128" s="183"/>
      <c r="RE128" s="183"/>
      <c r="RF128" s="183"/>
      <c r="RG128" s="183"/>
      <c r="RH128" s="183"/>
      <c r="RI128" s="183"/>
      <c r="RJ128" s="183"/>
      <c r="RK128" s="183"/>
      <c r="RL128" s="183"/>
      <c r="RM128" s="183"/>
      <c r="RN128" s="183"/>
      <c r="RO128" s="183"/>
      <c r="RP128" s="183"/>
      <c r="RQ128" s="183"/>
      <c r="RR128" s="183"/>
      <c r="RS128" s="183"/>
      <c r="RT128" s="183"/>
      <c r="RU128" s="183"/>
      <c r="RV128" s="183"/>
      <c r="RW128" s="183"/>
      <c r="RX128" s="183"/>
      <c r="RY128" s="183"/>
      <c r="RZ128" s="183"/>
      <c r="SA128" s="183"/>
      <c r="SB128" s="183"/>
      <c r="SC128" s="183"/>
      <c r="SD128" s="183"/>
      <c r="SE128" s="183"/>
      <c r="SF128" s="183"/>
      <c r="SG128" s="183"/>
      <c r="SH128" s="183"/>
      <c r="SI128" s="183"/>
      <c r="SJ128" s="183"/>
      <c r="SK128" s="183"/>
      <c r="SL128" s="183"/>
      <c r="SM128" s="183"/>
      <c r="SN128" s="183"/>
      <c r="SO128" s="183"/>
      <c r="SP128" s="183"/>
      <c r="SQ128" s="183"/>
      <c r="SR128" s="183"/>
      <c r="SS128" s="183"/>
      <c r="ST128" s="183"/>
      <c r="SU128" s="183"/>
      <c r="SV128" s="183"/>
      <c r="SW128" s="183"/>
      <c r="SX128" s="183"/>
      <c r="SY128" s="183"/>
      <c r="SZ128" s="183"/>
      <c r="TA128" s="183"/>
      <c r="TB128" s="183"/>
      <c r="TC128" s="183"/>
      <c r="TD128" s="183"/>
      <c r="TE128" s="183"/>
      <c r="TF128" s="183"/>
      <c r="TG128" s="183"/>
      <c r="TH128" s="183"/>
      <c r="TI128" s="183"/>
      <c r="TJ128" s="183"/>
      <c r="TK128" s="183"/>
      <c r="TL128" s="183"/>
      <c r="TM128" s="183"/>
      <c r="TN128" s="183"/>
      <c r="TO128" s="183"/>
      <c r="TP128" s="183"/>
      <c r="TQ128" s="183"/>
      <c r="TR128" s="183"/>
      <c r="TS128" s="183"/>
      <c r="TT128" s="183"/>
      <c r="TU128" s="183"/>
      <c r="TV128" s="183"/>
      <c r="TW128" s="183"/>
      <c r="TX128" s="183"/>
      <c r="TY128" s="183"/>
      <c r="TZ128" s="183"/>
      <c r="UA128" s="183"/>
      <c r="UB128" s="183"/>
      <c r="UC128" s="183"/>
      <c r="UD128" s="183"/>
      <c r="UE128" s="183"/>
      <c r="UF128" s="183"/>
      <c r="UG128" s="183"/>
      <c r="UH128" s="183"/>
      <c r="UI128" s="183"/>
      <c r="UJ128" s="183"/>
      <c r="UK128" s="183"/>
      <c r="UL128" s="183"/>
      <c r="UM128" s="183"/>
      <c r="UN128" s="183"/>
      <c r="UO128" s="183"/>
      <c r="UP128" s="183"/>
      <c r="UQ128" s="183"/>
      <c r="UR128" s="183"/>
      <c r="US128" s="183"/>
      <c r="UT128" s="183"/>
      <c r="UU128" s="183"/>
      <c r="UV128" s="183"/>
      <c r="UW128" s="183"/>
      <c r="UX128" s="183"/>
      <c r="UY128" s="183"/>
      <c r="UZ128" s="183"/>
      <c r="VA128" s="183"/>
      <c r="VB128" s="183"/>
      <c r="VC128" s="183"/>
      <c r="VD128" s="183"/>
      <c r="VE128" s="183"/>
      <c r="VF128" s="183"/>
      <c r="VG128" s="183"/>
      <c r="VH128" s="183"/>
      <c r="VI128" s="183"/>
      <c r="VJ128" s="183"/>
      <c r="VK128" s="183"/>
      <c r="VL128" s="183"/>
      <c r="VM128" s="183"/>
      <c r="VN128" s="183"/>
      <c r="VO128" s="183"/>
      <c r="VP128" s="183"/>
      <c r="VQ128" s="183"/>
      <c r="VR128" s="183"/>
      <c r="VS128" s="183"/>
      <c r="VT128" s="183"/>
      <c r="VU128" s="183"/>
      <c r="VV128" s="183"/>
      <c r="VW128" s="183"/>
      <c r="VX128" s="183"/>
      <c r="VY128" s="183"/>
      <c r="VZ128" s="183"/>
      <c r="WA128" s="183"/>
      <c r="WB128" s="183"/>
      <c r="WC128" s="183"/>
      <c r="WD128" s="183"/>
      <c r="WE128" s="183"/>
      <c r="WF128" s="183"/>
      <c r="WG128" s="183"/>
      <c r="WH128" s="183"/>
      <c r="WI128" s="183"/>
      <c r="WJ128" s="183"/>
      <c r="WK128" s="183"/>
      <c r="WL128" s="183"/>
      <c r="WM128" s="183"/>
      <c r="WN128" s="183"/>
      <c r="WO128" s="183"/>
      <c r="WP128" s="183"/>
      <c r="WQ128" s="183"/>
      <c r="WR128" s="183"/>
      <c r="WS128" s="183"/>
      <c r="WT128" s="183"/>
      <c r="WU128" s="183"/>
      <c r="WV128" s="183"/>
      <c r="WW128" s="183"/>
      <c r="WX128" s="183"/>
      <c r="WY128" s="183"/>
      <c r="WZ128" s="183"/>
      <c r="XA128" s="183"/>
      <c r="XB128" s="183"/>
      <c r="XC128" s="183"/>
      <c r="XD128" s="183"/>
      <c r="XE128" s="183"/>
      <c r="XF128" s="183"/>
      <c r="XG128" s="183"/>
      <c r="XH128" s="183"/>
      <c r="XI128" s="183"/>
      <c r="XJ128" s="183"/>
      <c r="XK128" s="183"/>
      <c r="XL128" s="183"/>
      <c r="XM128" s="183"/>
      <c r="XN128" s="183"/>
      <c r="XO128" s="183"/>
      <c r="XP128" s="183"/>
      <c r="XQ128" s="183"/>
      <c r="XR128" s="183"/>
      <c r="XS128" s="183"/>
      <c r="XT128" s="183"/>
      <c r="XU128" s="183"/>
      <c r="XV128" s="183"/>
      <c r="XW128" s="183"/>
      <c r="XX128" s="183"/>
      <c r="XY128" s="183"/>
      <c r="XZ128" s="183"/>
      <c r="YA128" s="183"/>
      <c r="YB128" s="183"/>
      <c r="YC128" s="183"/>
      <c r="YD128" s="183"/>
      <c r="YE128" s="183"/>
      <c r="YF128" s="183"/>
      <c r="YG128" s="183"/>
      <c r="YH128" s="183"/>
      <c r="YI128" s="183"/>
      <c r="YJ128" s="183"/>
      <c r="YK128" s="183"/>
      <c r="YL128" s="183"/>
      <c r="YM128" s="183"/>
      <c r="YN128" s="183"/>
      <c r="YO128" s="183"/>
      <c r="YP128" s="183"/>
      <c r="YQ128" s="183"/>
      <c r="YR128" s="183"/>
      <c r="YS128" s="183"/>
      <c r="YT128" s="183"/>
      <c r="YU128" s="183"/>
      <c r="YV128" s="183"/>
      <c r="YW128" s="183"/>
      <c r="YX128" s="183"/>
      <c r="YY128" s="183"/>
      <c r="YZ128" s="183"/>
      <c r="ZA128" s="183"/>
      <c r="ZB128" s="183"/>
      <c r="ZC128" s="183"/>
      <c r="ZD128" s="183"/>
      <c r="ZE128" s="183"/>
      <c r="ZF128" s="183"/>
      <c r="ZG128" s="183"/>
      <c r="ZH128" s="183"/>
      <c r="ZI128" s="183"/>
      <c r="ZJ128" s="183"/>
      <c r="ZK128" s="183"/>
      <c r="ZL128" s="183"/>
      <c r="ZM128" s="183"/>
      <c r="ZN128" s="183"/>
      <c r="ZO128" s="183"/>
      <c r="ZP128" s="183"/>
      <c r="ZQ128" s="183"/>
      <c r="ZR128" s="183"/>
      <c r="ZS128" s="183"/>
      <c r="ZT128" s="183"/>
      <c r="ZU128" s="183"/>
      <c r="ZV128" s="183"/>
      <c r="ZW128" s="183"/>
      <c r="ZX128" s="183"/>
      <c r="ZY128" s="183"/>
      <c r="ZZ128" s="183"/>
      <c r="AAA128" s="183"/>
      <c r="AAB128" s="183"/>
      <c r="AAC128" s="183"/>
      <c r="AAD128" s="183"/>
      <c r="AAE128" s="183"/>
      <c r="AAF128" s="183"/>
      <c r="AAG128" s="183"/>
      <c r="AAH128" s="183"/>
      <c r="AAI128" s="183"/>
      <c r="AAJ128" s="183"/>
      <c r="AAK128" s="183"/>
      <c r="AAL128" s="183"/>
      <c r="AAM128" s="183"/>
      <c r="AAN128" s="183"/>
      <c r="AAO128" s="183"/>
      <c r="AAP128" s="183"/>
      <c r="AAQ128" s="183"/>
      <c r="AAR128" s="183"/>
      <c r="AAS128" s="183"/>
      <c r="AAT128" s="183"/>
      <c r="AAU128" s="183"/>
      <c r="AAV128" s="183"/>
      <c r="AAW128" s="183"/>
      <c r="AAX128" s="183"/>
      <c r="AAY128" s="183"/>
      <c r="AAZ128" s="183"/>
      <c r="ABA128" s="183"/>
      <c r="ABB128" s="183"/>
      <c r="ABC128" s="183"/>
      <c r="ABD128" s="183"/>
      <c r="ABE128" s="183"/>
      <c r="ABF128" s="183"/>
      <c r="ABG128" s="183"/>
      <c r="ABH128" s="183"/>
      <c r="ABI128" s="183"/>
      <c r="ABJ128" s="183"/>
      <c r="ABK128" s="183"/>
      <c r="ABL128" s="183"/>
      <c r="ABM128" s="183"/>
      <c r="ABN128" s="183"/>
      <c r="ABO128" s="183"/>
      <c r="ABP128" s="183"/>
      <c r="ABQ128" s="183"/>
      <c r="ABR128" s="183"/>
      <c r="ABS128" s="183"/>
      <c r="ABT128" s="183"/>
      <c r="ABU128" s="183"/>
      <c r="ABV128" s="183"/>
      <c r="ABW128" s="183"/>
      <c r="ABX128" s="183"/>
      <c r="ABY128" s="183"/>
      <c r="ABZ128" s="183"/>
      <c r="ACA128" s="183"/>
      <c r="ACB128" s="183"/>
      <c r="ACC128" s="183"/>
      <c r="ACD128" s="183"/>
      <c r="ACE128" s="183"/>
      <c r="ACF128" s="183"/>
      <c r="ACG128" s="183"/>
      <c r="ACH128" s="183"/>
      <c r="ACI128" s="183"/>
      <c r="ACJ128" s="183"/>
      <c r="ACK128" s="183"/>
      <c r="ACL128" s="183"/>
      <c r="ACM128" s="183"/>
      <c r="ACN128" s="183"/>
      <c r="ACO128" s="183"/>
      <c r="ACP128" s="183"/>
      <c r="ACQ128" s="183"/>
      <c r="ACR128" s="183"/>
      <c r="ACS128" s="183"/>
      <c r="ACT128" s="183"/>
      <c r="ACU128" s="183"/>
      <c r="ACV128" s="183"/>
      <c r="ACW128" s="183"/>
      <c r="ACX128" s="183"/>
      <c r="ACY128" s="183"/>
      <c r="ACZ128" s="183"/>
      <c r="ADA128" s="183"/>
      <c r="ADB128" s="183"/>
      <c r="ADC128" s="183"/>
      <c r="ADD128" s="183"/>
      <c r="ADE128" s="183"/>
      <c r="ADF128" s="183"/>
      <c r="ADG128" s="183"/>
      <c r="ADH128" s="183"/>
      <c r="ADI128" s="183"/>
      <c r="ADJ128" s="183"/>
      <c r="ADK128" s="183"/>
      <c r="ADL128" s="183"/>
      <c r="ADM128" s="183"/>
      <c r="ADN128" s="183"/>
      <c r="ADO128" s="183"/>
      <c r="ADP128" s="183"/>
      <c r="ADQ128" s="183"/>
      <c r="ADR128" s="183"/>
      <c r="ADS128" s="183"/>
      <c r="ADT128" s="183"/>
      <c r="ADU128" s="183"/>
      <c r="ADV128" s="183"/>
      <c r="ADW128" s="183"/>
      <c r="ADX128" s="183"/>
      <c r="ADY128" s="183"/>
      <c r="ADZ128" s="183"/>
      <c r="AEA128" s="183"/>
      <c r="AEB128" s="183"/>
      <c r="AEC128" s="183"/>
      <c r="AED128" s="183"/>
      <c r="AEE128" s="183"/>
      <c r="AEF128" s="183"/>
      <c r="AEG128" s="183"/>
      <c r="AEH128" s="183"/>
      <c r="AEI128" s="183"/>
      <c r="AEJ128" s="183"/>
      <c r="AEK128" s="183"/>
      <c r="AEL128" s="183"/>
      <c r="AEM128" s="183"/>
      <c r="AEN128" s="183"/>
      <c r="AEO128" s="183"/>
      <c r="AEP128" s="183"/>
      <c r="AEQ128" s="183"/>
      <c r="AER128" s="183"/>
      <c r="AES128" s="183"/>
      <c r="AET128" s="183"/>
      <c r="AEU128" s="183"/>
      <c r="AEV128" s="183"/>
      <c r="AEW128" s="183"/>
      <c r="AEX128" s="183"/>
      <c r="AEY128" s="183"/>
      <c r="AEZ128" s="183"/>
      <c r="AFA128" s="183"/>
      <c r="AFB128" s="183"/>
      <c r="AFC128" s="183"/>
      <c r="AFD128" s="183"/>
      <c r="AFE128" s="183"/>
      <c r="AFF128" s="183"/>
      <c r="AFG128" s="183"/>
      <c r="AFH128" s="183"/>
      <c r="AFI128" s="183"/>
      <c r="AFJ128" s="183"/>
      <c r="AFK128" s="183"/>
      <c r="AFL128" s="183"/>
      <c r="AFM128" s="183"/>
      <c r="AFN128" s="183"/>
      <c r="AFO128" s="183"/>
      <c r="AFP128" s="183"/>
      <c r="AFQ128" s="183"/>
      <c r="AFR128" s="183"/>
      <c r="AFS128" s="183"/>
      <c r="AFT128" s="183"/>
      <c r="AFU128" s="183"/>
      <c r="AFV128" s="183"/>
      <c r="AFW128" s="183"/>
      <c r="AFX128" s="183"/>
      <c r="AFY128" s="183"/>
      <c r="AFZ128" s="183"/>
      <c r="AGA128" s="183"/>
      <c r="AGB128" s="183"/>
      <c r="AGC128" s="183"/>
      <c r="AGD128" s="183"/>
      <c r="AGE128" s="183"/>
      <c r="AGF128" s="183"/>
      <c r="AGG128" s="183"/>
      <c r="AGH128" s="183"/>
      <c r="AGI128" s="183"/>
      <c r="AGJ128" s="183"/>
      <c r="AGK128" s="183"/>
      <c r="AGL128" s="183"/>
      <c r="AGM128" s="183"/>
      <c r="AGN128" s="183"/>
      <c r="AGO128" s="183"/>
      <c r="AGP128" s="183"/>
      <c r="AGQ128" s="183"/>
      <c r="AGR128" s="183"/>
      <c r="AGS128" s="183"/>
      <c r="AGT128" s="183"/>
      <c r="AGU128" s="183"/>
      <c r="AGV128" s="183"/>
      <c r="AGW128" s="183"/>
      <c r="AGX128" s="183"/>
      <c r="AGY128" s="183"/>
      <c r="AGZ128" s="183"/>
      <c r="AHA128" s="183"/>
      <c r="AHB128" s="183"/>
      <c r="AHC128" s="183"/>
      <c r="AHD128" s="183"/>
      <c r="AHE128" s="183"/>
      <c r="AHF128" s="183"/>
      <c r="AHG128" s="183"/>
      <c r="AHH128" s="183"/>
      <c r="AHI128" s="183"/>
      <c r="AHJ128" s="183"/>
      <c r="AHK128" s="183"/>
      <c r="AHL128" s="183"/>
      <c r="AHM128" s="183"/>
      <c r="AHN128" s="183"/>
      <c r="AHO128" s="183"/>
      <c r="AHP128" s="183"/>
      <c r="AHQ128" s="183"/>
      <c r="AHR128" s="183"/>
      <c r="AHS128" s="183"/>
      <c r="AHT128" s="183"/>
      <c r="AHU128" s="183"/>
      <c r="AHV128" s="183"/>
      <c r="AHW128" s="183"/>
      <c r="AHX128" s="183"/>
      <c r="AHY128" s="183"/>
      <c r="AHZ128" s="183"/>
      <c r="AIA128" s="183"/>
      <c r="AIB128" s="183"/>
      <c r="AIC128" s="183"/>
      <c r="AID128" s="183"/>
      <c r="AIE128" s="183"/>
      <c r="AIF128" s="183"/>
      <c r="AIG128" s="183"/>
      <c r="AIH128" s="183"/>
      <c r="AII128" s="183"/>
      <c r="AIJ128" s="183"/>
      <c r="AIK128" s="183"/>
      <c r="AIL128" s="183"/>
      <c r="AIM128" s="183"/>
      <c r="AIN128" s="183"/>
      <c r="AIO128" s="183"/>
      <c r="AIP128" s="183"/>
      <c r="AIQ128" s="183"/>
      <c r="AIR128" s="183"/>
      <c r="AIS128" s="183"/>
      <c r="AIT128" s="183"/>
      <c r="AIU128" s="183"/>
      <c r="AIV128" s="183"/>
      <c r="AIW128" s="183"/>
      <c r="AIX128" s="183"/>
      <c r="AIY128" s="183"/>
      <c r="AIZ128" s="183"/>
      <c r="AJA128" s="183"/>
      <c r="AJB128" s="183"/>
      <c r="AJC128" s="183"/>
      <c r="AJD128" s="183"/>
      <c r="AJE128" s="183"/>
      <c r="AJF128" s="183"/>
      <c r="AJG128" s="183"/>
      <c r="AJH128" s="183"/>
      <c r="AJI128" s="183"/>
      <c r="AJJ128" s="183"/>
      <c r="AJK128" s="183"/>
      <c r="AJL128" s="183"/>
      <c r="AJM128" s="183"/>
      <c r="AJN128" s="183"/>
      <c r="AJO128" s="183"/>
      <c r="AJP128" s="183"/>
      <c r="AJQ128" s="183"/>
      <c r="AJR128" s="183"/>
      <c r="AJS128" s="183"/>
      <c r="AJT128" s="183"/>
      <c r="AJU128" s="183"/>
      <c r="AJV128" s="183"/>
      <c r="AJW128" s="183"/>
      <c r="AJX128" s="183"/>
      <c r="AJY128" s="183"/>
      <c r="AJZ128" s="183"/>
      <c r="AKA128" s="183"/>
      <c r="AKB128" s="183"/>
      <c r="AKC128" s="183"/>
      <c r="AKD128" s="183"/>
      <c r="AKE128" s="183"/>
      <c r="AKF128" s="183"/>
      <c r="AKG128" s="183"/>
      <c r="AKH128" s="183"/>
      <c r="AKI128" s="183"/>
      <c r="AKJ128" s="183"/>
      <c r="AKK128" s="183"/>
      <c r="AKL128" s="183"/>
      <c r="AKM128" s="183"/>
      <c r="AKN128" s="183"/>
      <c r="AKO128" s="183"/>
      <c r="AKP128" s="183"/>
      <c r="AKQ128" s="183"/>
      <c r="AKR128" s="183"/>
      <c r="AKS128" s="183"/>
      <c r="AKT128" s="183"/>
      <c r="AKU128" s="183"/>
      <c r="AKV128" s="183"/>
      <c r="AKW128" s="183"/>
      <c r="AKX128" s="183"/>
      <c r="AKY128" s="183"/>
      <c r="AKZ128" s="183"/>
      <c r="ALA128" s="183"/>
      <c r="ALB128" s="183"/>
      <c r="ALC128" s="183"/>
      <c r="ALD128" s="183"/>
      <c r="ALE128" s="183"/>
      <c r="ALF128" s="183"/>
      <c r="ALG128" s="183"/>
      <c r="ALH128" s="183"/>
      <c r="ALI128" s="183"/>
      <c r="ALJ128" s="183"/>
      <c r="ALK128" s="183"/>
      <c r="ALL128" s="183"/>
      <c r="ALM128" s="183"/>
      <c r="ALN128" s="183"/>
      <c r="ALO128" s="183"/>
      <c r="ALP128" s="183"/>
      <c r="ALQ128" s="183"/>
      <c r="ALR128" s="183"/>
      <c r="ALS128" s="183"/>
      <c r="ALT128" s="183"/>
      <c r="ALU128" s="183"/>
      <c r="ALV128" s="183"/>
      <c r="ALW128" s="183"/>
      <c r="ALX128" s="183"/>
      <c r="ALY128" s="183"/>
      <c r="ALZ128" s="183"/>
      <c r="AMA128" s="183"/>
      <c r="AMB128" s="183"/>
      <c r="AMC128" s="183"/>
      <c r="AMD128" s="183"/>
      <c r="AME128" s="183"/>
      <c r="AMF128" s="183"/>
      <c r="AMG128" s="183"/>
      <c r="AMH128" s="183"/>
      <c r="AMI128" s="183"/>
      <c r="AMJ128" s="183"/>
      <c r="AMK128" s="183"/>
      <c r="AML128" s="183"/>
      <c r="AMM128" s="183"/>
      <c r="AMN128" s="183"/>
      <c r="AMO128" s="183"/>
      <c r="AMP128" s="183"/>
      <c r="AMQ128" s="183"/>
      <c r="AMR128" s="183"/>
      <c r="AMS128" s="183"/>
      <c r="AMT128" s="183"/>
      <c r="AMU128" s="183"/>
      <c r="AMV128" s="183"/>
      <c r="AMW128" s="183"/>
      <c r="AMX128" s="183"/>
      <c r="AMY128" s="183"/>
      <c r="AMZ128" s="183"/>
      <c r="ANA128" s="183"/>
      <c r="ANB128" s="183"/>
      <c r="ANC128" s="183"/>
      <c r="AND128" s="183"/>
      <c r="ANE128" s="183"/>
      <c r="ANF128" s="183"/>
      <c r="ANG128" s="183"/>
      <c r="ANH128" s="183"/>
      <c r="ANI128" s="183"/>
      <c r="ANJ128" s="183"/>
      <c r="ANK128" s="183"/>
      <c r="ANL128" s="183"/>
      <c r="ANM128" s="183"/>
      <c r="ANN128" s="183"/>
      <c r="ANO128" s="183"/>
      <c r="ANP128" s="183"/>
      <c r="ANQ128" s="183"/>
      <c r="ANR128" s="183"/>
      <c r="ANS128" s="183"/>
      <c r="ANT128" s="183"/>
      <c r="ANU128" s="183"/>
      <c r="ANV128" s="183"/>
      <c r="ANW128" s="183"/>
      <c r="ANX128" s="183"/>
      <c r="ANY128" s="183"/>
      <c r="ANZ128" s="183"/>
      <c r="AOA128" s="183"/>
      <c r="AOB128" s="183"/>
      <c r="AOC128" s="183"/>
      <c r="AOD128" s="183"/>
      <c r="AOE128" s="183"/>
      <c r="AOF128" s="183"/>
      <c r="AOG128" s="183"/>
      <c r="AOH128" s="183"/>
      <c r="AOI128" s="183"/>
      <c r="AOJ128" s="183"/>
      <c r="AOK128" s="183"/>
      <c r="AOL128" s="183"/>
      <c r="AOM128" s="183"/>
      <c r="AON128" s="183"/>
      <c r="AOO128" s="183"/>
      <c r="AOP128" s="183"/>
      <c r="AOQ128" s="183"/>
      <c r="AOR128" s="183"/>
      <c r="AOS128" s="183"/>
      <c r="AOT128" s="183"/>
      <c r="AOU128" s="183"/>
      <c r="AOV128" s="183"/>
      <c r="AOW128" s="183"/>
      <c r="AOX128" s="183"/>
      <c r="AOY128" s="183"/>
      <c r="AOZ128" s="183"/>
      <c r="APA128" s="183"/>
      <c r="APB128" s="183"/>
      <c r="APC128" s="183"/>
      <c r="APD128" s="183"/>
      <c r="APE128" s="183"/>
      <c r="APF128" s="183"/>
      <c r="APG128" s="183"/>
      <c r="APH128" s="183"/>
      <c r="API128" s="183"/>
      <c r="APJ128" s="183"/>
      <c r="APK128" s="183"/>
      <c r="APL128" s="183"/>
      <c r="APM128" s="183"/>
      <c r="APN128" s="183"/>
      <c r="APO128" s="183"/>
      <c r="APP128" s="183"/>
      <c r="APQ128" s="183"/>
      <c r="APR128" s="183"/>
      <c r="APS128" s="183"/>
      <c r="APT128" s="183"/>
      <c r="APU128" s="183"/>
      <c r="APV128" s="183"/>
      <c r="APW128" s="183"/>
      <c r="APX128" s="183"/>
      <c r="APY128" s="183"/>
      <c r="APZ128" s="183"/>
      <c r="AQA128" s="183"/>
      <c r="AQB128" s="183"/>
      <c r="AQC128" s="183"/>
      <c r="AQD128" s="183"/>
      <c r="AQE128" s="183"/>
      <c r="AQF128" s="183"/>
      <c r="AQG128" s="183"/>
      <c r="AQH128" s="183"/>
      <c r="AQI128" s="183"/>
      <c r="AQJ128" s="183"/>
      <c r="AQK128" s="183"/>
      <c r="AQL128" s="183"/>
      <c r="AQM128" s="183"/>
      <c r="AQN128" s="183"/>
      <c r="AQO128" s="183"/>
      <c r="AQP128" s="183"/>
      <c r="AQQ128" s="183"/>
      <c r="AQR128" s="183"/>
      <c r="AQS128" s="183"/>
      <c r="AQT128" s="183"/>
      <c r="AQU128" s="183"/>
      <c r="AQV128" s="183"/>
      <c r="AQW128" s="183"/>
      <c r="AQX128" s="183"/>
      <c r="AQY128" s="183"/>
      <c r="AQZ128" s="183"/>
      <c r="ARA128" s="183"/>
      <c r="ARB128" s="183"/>
      <c r="ARC128" s="183"/>
      <c r="ARD128" s="183"/>
      <c r="ARE128" s="183"/>
      <c r="ARF128" s="183"/>
      <c r="ARG128" s="183"/>
      <c r="ARH128" s="183"/>
      <c r="ARI128" s="183"/>
      <c r="ARJ128" s="183"/>
      <c r="ARK128" s="183"/>
      <c r="ARL128" s="183"/>
      <c r="ARM128" s="183"/>
      <c r="ARN128" s="183"/>
      <c r="ARO128" s="183"/>
      <c r="ARP128" s="183"/>
      <c r="ARQ128" s="183"/>
      <c r="ARR128" s="183"/>
      <c r="ARS128" s="183"/>
      <c r="ART128" s="183"/>
      <c r="ARU128" s="183"/>
      <c r="ARV128" s="183"/>
      <c r="ARW128" s="183"/>
      <c r="ARX128" s="183"/>
      <c r="ARY128" s="183"/>
      <c r="ARZ128" s="183"/>
      <c r="ASA128" s="183"/>
      <c r="ASB128" s="183"/>
      <c r="ASC128" s="183"/>
      <c r="ASD128" s="183"/>
      <c r="ASE128" s="183"/>
      <c r="ASF128" s="183"/>
      <c r="ASG128" s="183"/>
      <c r="ASH128" s="183"/>
      <c r="ASI128" s="183"/>
      <c r="ASJ128" s="183"/>
      <c r="ASK128" s="183"/>
      <c r="ASL128" s="183"/>
      <c r="ASM128" s="183"/>
      <c r="ASN128" s="183"/>
      <c r="ASO128" s="183"/>
      <c r="ASP128" s="183"/>
      <c r="ASQ128" s="183"/>
      <c r="ASR128" s="183"/>
      <c r="ASS128" s="183"/>
      <c r="AST128" s="183"/>
      <c r="ASU128" s="183"/>
      <c r="ASV128" s="183"/>
      <c r="ASW128" s="183"/>
      <c r="ASX128" s="183"/>
      <c r="ASY128" s="183"/>
      <c r="ASZ128" s="183"/>
      <c r="ATA128" s="183"/>
      <c r="ATB128" s="183"/>
      <c r="ATC128" s="183"/>
      <c r="ATD128" s="183"/>
      <c r="ATE128" s="183"/>
      <c r="ATF128" s="183"/>
      <c r="ATG128" s="183"/>
      <c r="ATH128" s="183"/>
      <c r="ATI128" s="183"/>
      <c r="ATJ128" s="183"/>
      <c r="ATK128" s="183"/>
      <c r="ATL128" s="183"/>
      <c r="ATM128" s="183"/>
      <c r="ATN128" s="183"/>
      <c r="ATO128" s="183"/>
      <c r="ATP128" s="183"/>
      <c r="ATQ128" s="183"/>
      <c r="ATR128" s="183"/>
      <c r="ATS128" s="183"/>
      <c r="ATT128" s="183"/>
      <c r="ATU128" s="183"/>
      <c r="ATV128" s="183"/>
      <c r="ATW128" s="183"/>
      <c r="ATX128" s="183"/>
      <c r="ATY128" s="183"/>
      <c r="ATZ128" s="183"/>
      <c r="AUA128" s="183"/>
      <c r="AUB128" s="183"/>
      <c r="AUC128" s="183"/>
      <c r="AUD128" s="183"/>
      <c r="AUE128" s="183"/>
      <c r="AUF128" s="183"/>
      <c r="AUG128" s="183"/>
      <c r="AUH128" s="183"/>
      <c r="AUI128" s="183"/>
      <c r="AUJ128" s="183"/>
      <c r="AUK128" s="183"/>
      <c r="AUL128" s="183"/>
      <c r="AUM128" s="183"/>
      <c r="AUN128" s="183"/>
      <c r="AUO128" s="183"/>
      <c r="AUP128" s="183"/>
      <c r="AUQ128" s="183"/>
      <c r="AUR128" s="183"/>
      <c r="AUS128" s="183"/>
      <c r="AUT128" s="183"/>
      <c r="AUU128" s="183"/>
      <c r="AUV128" s="183"/>
      <c r="AUW128" s="183"/>
      <c r="AUX128" s="183"/>
      <c r="AUY128" s="183"/>
      <c r="AUZ128" s="183"/>
      <c r="AVA128" s="183"/>
      <c r="AVB128" s="183"/>
      <c r="AVC128" s="183"/>
      <c r="AVD128" s="183"/>
      <c r="AVE128" s="183"/>
      <c r="AVF128" s="183"/>
      <c r="AVG128" s="183"/>
      <c r="AVH128" s="183"/>
      <c r="AVI128" s="183"/>
      <c r="AVJ128" s="183"/>
      <c r="AVK128" s="183"/>
      <c r="AVL128" s="183"/>
      <c r="AVM128" s="183"/>
      <c r="AVN128" s="183"/>
      <c r="AVO128" s="183"/>
      <c r="AVP128" s="183"/>
      <c r="AVQ128" s="183"/>
      <c r="AVR128" s="183"/>
      <c r="AVS128" s="183"/>
      <c r="AVT128" s="183"/>
      <c r="AVU128" s="183"/>
      <c r="AVV128" s="183"/>
      <c r="AVW128" s="183"/>
      <c r="AVX128" s="183"/>
      <c r="AVY128" s="183"/>
      <c r="AVZ128" s="183"/>
      <c r="AWA128" s="183"/>
      <c r="AWB128" s="183"/>
      <c r="AWC128" s="183"/>
      <c r="AWD128" s="183"/>
      <c r="AWE128" s="183"/>
      <c r="AWF128" s="183"/>
      <c r="AWG128" s="183"/>
      <c r="AWH128" s="183"/>
      <c r="AWI128" s="183"/>
      <c r="AWJ128" s="183"/>
      <c r="AWK128" s="183"/>
      <c r="AWL128" s="183"/>
      <c r="AWM128" s="183"/>
      <c r="AWN128" s="183"/>
      <c r="AWO128" s="183"/>
      <c r="AWP128" s="183"/>
      <c r="AWQ128" s="183"/>
      <c r="AWR128" s="183"/>
      <c r="AWS128" s="183"/>
      <c r="AWT128" s="183"/>
      <c r="AWU128" s="183"/>
      <c r="AWV128" s="183"/>
      <c r="AWW128" s="183"/>
      <c r="AWX128" s="183"/>
      <c r="AWY128" s="183"/>
      <c r="AWZ128" s="183"/>
      <c r="AXA128" s="183"/>
      <c r="AXB128" s="183"/>
      <c r="AXC128" s="183"/>
      <c r="AXD128" s="183"/>
      <c r="AXE128" s="183"/>
      <c r="AXF128" s="183"/>
      <c r="AXG128" s="183"/>
      <c r="AXH128" s="183"/>
      <c r="AXI128" s="183"/>
      <c r="AXJ128" s="183"/>
      <c r="AXK128" s="183"/>
      <c r="AXL128" s="183"/>
      <c r="AXM128" s="183"/>
      <c r="AXN128" s="183"/>
      <c r="AXO128" s="183"/>
      <c r="AXP128" s="183"/>
      <c r="AXQ128" s="183"/>
      <c r="AXR128" s="183"/>
      <c r="AXS128" s="183"/>
      <c r="AXT128" s="183"/>
      <c r="AXU128" s="183"/>
      <c r="AXV128" s="183"/>
      <c r="AXW128" s="183"/>
      <c r="AXX128" s="183"/>
      <c r="AXY128" s="183"/>
      <c r="AXZ128" s="183"/>
      <c r="AYA128" s="183"/>
      <c r="AYB128" s="183"/>
      <c r="AYC128" s="183"/>
      <c r="AYD128" s="183"/>
      <c r="AYE128" s="183"/>
      <c r="AYF128" s="183"/>
      <c r="AYG128" s="183"/>
      <c r="AYH128" s="183"/>
      <c r="AYI128" s="183"/>
      <c r="AYJ128" s="183"/>
      <c r="AYK128" s="183"/>
      <c r="AYL128" s="183"/>
      <c r="AYM128" s="183"/>
      <c r="AYN128" s="183"/>
      <c r="AYO128" s="183"/>
      <c r="AYP128" s="183"/>
      <c r="AYQ128" s="183"/>
      <c r="AYR128" s="183"/>
      <c r="AYS128" s="183"/>
      <c r="AYT128" s="183"/>
      <c r="AYU128" s="183"/>
      <c r="AYV128" s="183"/>
      <c r="AYW128" s="183"/>
      <c r="AYX128" s="183"/>
      <c r="AYY128" s="183"/>
      <c r="AYZ128" s="183"/>
      <c r="AZA128" s="183"/>
      <c r="AZB128" s="183"/>
      <c r="AZC128" s="183"/>
      <c r="AZD128" s="183"/>
      <c r="AZE128" s="183"/>
      <c r="AZF128" s="183"/>
      <c r="AZG128" s="183"/>
      <c r="AZH128" s="183"/>
      <c r="AZI128" s="183"/>
      <c r="AZJ128" s="183"/>
      <c r="AZK128" s="183"/>
      <c r="AZL128" s="183"/>
      <c r="AZM128" s="183"/>
      <c r="AZN128" s="183"/>
      <c r="AZO128" s="183"/>
      <c r="AZP128" s="183"/>
      <c r="AZQ128" s="183"/>
      <c r="AZR128" s="183"/>
      <c r="AZS128" s="183"/>
      <c r="AZT128" s="183"/>
      <c r="AZU128" s="183"/>
      <c r="AZV128" s="183"/>
      <c r="AZW128" s="183"/>
      <c r="AZX128" s="183"/>
      <c r="AZY128" s="183"/>
      <c r="AZZ128" s="183"/>
      <c r="BAA128" s="183"/>
      <c r="BAB128" s="183"/>
      <c r="BAC128" s="183"/>
      <c r="BAD128" s="183"/>
      <c r="BAE128" s="183"/>
      <c r="BAF128" s="183"/>
      <c r="BAG128" s="183"/>
      <c r="BAH128" s="183"/>
      <c r="BAI128" s="183"/>
      <c r="BAJ128" s="183"/>
      <c r="BAK128" s="183"/>
      <c r="BAL128" s="183"/>
      <c r="BAM128" s="183"/>
      <c r="BAN128" s="183"/>
      <c r="BAO128" s="183"/>
      <c r="BAP128" s="183"/>
      <c r="BAQ128" s="183"/>
      <c r="BAR128" s="183"/>
      <c r="BAS128" s="183"/>
      <c r="BAT128" s="183"/>
      <c r="BAU128" s="183"/>
      <c r="BAV128" s="183"/>
      <c r="BAW128" s="183"/>
      <c r="BAX128" s="183"/>
      <c r="BAY128" s="183"/>
      <c r="BAZ128" s="183"/>
      <c r="BBA128" s="183"/>
      <c r="BBB128" s="183"/>
      <c r="BBC128" s="183"/>
      <c r="BBD128" s="183"/>
      <c r="BBE128" s="183"/>
      <c r="BBF128" s="183"/>
      <c r="BBG128" s="183"/>
      <c r="BBH128" s="183"/>
      <c r="BBI128" s="183"/>
      <c r="BBJ128" s="183"/>
      <c r="BBK128" s="183"/>
      <c r="BBL128" s="183"/>
      <c r="BBM128" s="183"/>
      <c r="BBN128" s="183"/>
      <c r="BBO128" s="183"/>
      <c r="BBP128" s="183"/>
      <c r="BBQ128" s="183"/>
      <c r="BBR128" s="183"/>
      <c r="BBS128" s="183"/>
      <c r="BBT128" s="183"/>
      <c r="BBU128" s="183"/>
      <c r="BBV128" s="183"/>
      <c r="BBW128" s="183"/>
      <c r="BBX128" s="183"/>
      <c r="BBY128" s="183"/>
      <c r="BBZ128" s="183"/>
      <c r="BCA128" s="183"/>
      <c r="BCB128" s="183"/>
      <c r="BCC128" s="183"/>
      <c r="BCD128" s="183"/>
      <c r="BCE128" s="183"/>
      <c r="BCF128" s="183"/>
      <c r="BCG128" s="183"/>
      <c r="BCH128" s="183"/>
      <c r="BCI128" s="183"/>
      <c r="BCJ128" s="183"/>
      <c r="BCK128" s="183"/>
      <c r="BCL128" s="183"/>
      <c r="BCM128" s="183"/>
      <c r="BCN128" s="183"/>
      <c r="BCO128" s="183"/>
      <c r="BCP128" s="183"/>
      <c r="BCQ128" s="183"/>
      <c r="BCR128" s="183"/>
      <c r="BCS128" s="183"/>
      <c r="BCT128" s="183"/>
      <c r="BCU128" s="183"/>
      <c r="BCV128" s="183"/>
      <c r="BCW128" s="183"/>
      <c r="BCX128" s="183"/>
      <c r="BCY128" s="183"/>
      <c r="BCZ128" s="183"/>
      <c r="BDA128" s="183"/>
      <c r="BDB128" s="183"/>
      <c r="BDC128" s="183"/>
      <c r="BDD128" s="183"/>
      <c r="BDE128" s="183"/>
      <c r="BDF128" s="183"/>
      <c r="BDG128" s="183"/>
      <c r="BDH128" s="183"/>
      <c r="BDI128" s="183"/>
      <c r="BDJ128" s="183"/>
      <c r="BDK128" s="183"/>
      <c r="BDL128" s="183"/>
      <c r="BDM128" s="183"/>
      <c r="BDN128" s="183"/>
      <c r="BDO128" s="183"/>
      <c r="BDP128" s="183"/>
      <c r="BDQ128" s="183"/>
      <c r="BDR128" s="183"/>
      <c r="BDS128" s="183"/>
      <c r="BDT128" s="183"/>
      <c r="BDU128" s="183"/>
      <c r="BDV128" s="183"/>
      <c r="BDW128" s="183"/>
      <c r="BDX128" s="183"/>
      <c r="BDY128" s="183"/>
      <c r="BDZ128" s="183"/>
      <c r="BEA128" s="183"/>
      <c r="BEB128" s="183"/>
      <c r="BEC128" s="183"/>
      <c r="BED128" s="183"/>
      <c r="BEE128" s="183"/>
      <c r="BEF128" s="183"/>
      <c r="BEG128" s="183"/>
      <c r="BEH128" s="183"/>
      <c r="BEI128" s="183"/>
      <c r="BEJ128" s="183"/>
      <c r="BEK128" s="183"/>
      <c r="BEL128" s="183"/>
      <c r="BEM128" s="183"/>
      <c r="BEN128" s="183"/>
      <c r="BEO128" s="183"/>
      <c r="BEP128" s="183"/>
      <c r="BEQ128" s="183"/>
      <c r="BER128" s="183"/>
      <c r="BES128" s="183"/>
      <c r="BET128" s="183"/>
      <c r="BEU128" s="183"/>
      <c r="BEV128" s="183"/>
      <c r="BEW128" s="183"/>
      <c r="BEX128" s="183"/>
      <c r="BEY128" s="183"/>
      <c r="BEZ128" s="183"/>
      <c r="BFA128" s="183"/>
      <c r="BFB128" s="183"/>
      <c r="BFC128" s="183"/>
      <c r="BFD128" s="183"/>
      <c r="BFE128" s="183"/>
      <c r="BFF128" s="183"/>
      <c r="BFG128" s="183"/>
      <c r="BFH128" s="183"/>
      <c r="BFI128" s="183"/>
      <c r="BFJ128" s="183"/>
      <c r="BFK128" s="183"/>
      <c r="BFL128" s="183"/>
      <c r="BFM128" s="183"/>
      <c r="BFN128" s="183"/>
      <c r="BFO128" s="183"/>
      <c r="BFP128" s="183"/>
      <c r="BFQ128" s="183"/>
      <c r="BFR128" s="183"/>
      <c r="BFS128" s="183"/>
      <c r="BFT128" s="183"/>
      <c r="BFU128" s="183"/>
      <c r="BFV128" s="183"/>
      <c r="BFW128" s="183"/>
      <c r="BFX128" s="183"/>
      <c r="BFY128" s="183"/>
      <c r="BFZ128" s="183"/>
      <c r="BGA128" s="183"/>
      <c r="BGB128" s="183"/>
      <c r="BGC128" s="183"/>
      <c r="BGD128" s="183"/>
      <c r="BGE128" s="183"/>
      <c r="BGF128" s="183"/>
      <c r="BGG128" s="183"/>
      <c r="BGH128" s="183"/>
      <c r="BGI128" s="183"/>
      <c r="BGJ128" s="183"/>
      <c r="BGK128" s="183"/>
      <c r="BGL128" s="183"/>
      <c r="BGM128" s="183"/>
      <c r="BGN128" s="183"/>
      <c r="BGO128" s="183"/>
      <c r="BGP128" s="183"/>
      <c r="BGQ128" s="183"/>
      <c r="BGR128" s="183"/>
      <c r="BGS128" s="183"/>
      <c r="BGT128" s="183"/>
      <c r="BGU128" s="183"/>
      <c r="BGV128" s="183"/>
      <c r="BGW128" s="183"/>
      <c r="BGX128" s="183"/>
      <c r="BGY128" s="183"/>
      <c r="BGZ128" s="183"/>
      <c r="BHA128" s="183"/>
      <c r="BHB128" s="183"/>
      <c r="BHC128" s="183"/>
      <c r="BHD128" s="183"/>
      <c r="BHE128" s="183"/>
      <c r="BHF128" s="183"/>
      <c r="BHG128" s="183"/>
      <c r="BHH128" s="183"/>
      <c r="BHI128" s="183"/>
      <c r="BHJ128" s="183"/>
      <c r="BHK128" s="183"/>
      <c r="BHL128" s="183"/>
      <c r="BHM128" s="183"/>
      <c r="BHN128" s="183"/>
      <c r="BHO128" s="183"/>
      <c r="BHP128" s="183"/>
      <c r="BHQ128" s="183"/>
      <c r="BHR128" s="183"/>
      <c r="BHS128" s="183"/>
      <c r="BHT128" s="183"/>
      <c r="BHU128" s="183"/>
      <c r="BHV128" s="183"/>
      <c r="BHW128" s="183"/>
      <c r="BHX128" s="183"/>
      <c r="BHY128" s="183"/>
      <c r="BHZ128" s="183"/>
      <c r="BIA128" s="183"/>
      <c r="BIB128" s="183"/>
      <c r="BIC128" s="183"/>
      <c r="BID128" s="183"/>
      <c r="BIE128" s="183"/>
      <c r="BIF128" s="183"/>
      <c r="BIG128" s="183"/>
      <c r="BIH128" s="183"/>
      <c r="BII128" s="183"/>
      <c r="BIJ128" s="183"/>
      <c r="BIK128" s="183"/>
      <c r="BIL128" s="183"/>
      <c r="BIM128" s="183"/>
      <c r="BIN128" s="183"/>
      <c r="BIO128" s="183"/>
      <c r="BIP128" s="183"/>
      <c r="BIQ128" s="183"/>
      <c r="BIR128" s="183"/>
      <c r="BIS128" s="183"/>
      <c r="BIT128" s="183"/>
      <c r="BIU128" s="183"/>
      <c r="BIV128" s="183"/>
      <c r="BIW128" s="183"/>
      <c r="BIX128" s="183"/>
      <c r="BIY128" s="183"/>
      <c r="BIZ128" s="183"/>
      <c r="BJA128" s="183"/>
      <c r="BJB128" s="183"/>
      <c r="BJC128" s="183"/>
      <c r="BJD128" s="183"/>
      <c r="BJE128" s="183"/>
      <c r="BJF128" s="183"/>
      <c r="BJG128" s="183"/>
      <c r="BJH128" s="183"/>
      <c r="BJI128" s="183"/>
      <c r="BJJ128" s="183"/>
      <c r="BJK128" s="183"/>
      <c r="BJL128" s="183"/>
      <c r="BJM128" s="183"/>
      <c r="BJN128" s="183"/>
      <c r="BJO128" s="183"/>
      <c r="BJP128" s="183"/>
      <c r="BJQ128" s="183"/>
      <c r="BJR128" s="183"/>
      <c r="BJS128" s="183"/>
      <c r="BJT128" s="183"/>
      <c r="BJU128" s="183"/>
      <c r="BJV128" s="183"/>
      <c r="BJW128" s="183"/>
      <c r="BJX128" s="183"/>
      <c r="BJY128" s="183"/>
      <c r="BJZ128" s="183"/>
      <c r="BKA128" s="183"/>
      <c r="BKB128" s="183"/>
      <c r="BKC128" s="183"/>
      <c r="BKD128" s="183"/>
      <c r="BKE128" s="183"/>
      <c r="BKF128" s="183"/>
      <c r="BKG128" s="183"/>
      <c r="BKH128" s="183"/>
      <c r="BKI128" s="183"/>
      <c r="BKJ128" s="183"/>
      <c r="BKK128" s="183"/>
      <c r="BKL128" s="183"/>
      <c r="BKM128" s="183"/>
      <c r="BKN128" s="183"/>
      <c r="BKO128" s="183"/>
      <c r="BKP128" s="183"/>
      <c r="BKQ128" s="183"/>
      <c r="BKR128" s="183"/>
      <c r="BKS128" s="183"/>
      <c r="BKT128" s="183"/>
      <c r="BKU128" s="183"/>
      <c r="BKV128" s="183"/>
      <c r="BKW128" s="183"/>
      <c r="BKX128" s="183"/>
      <c r="BKY128" s="183"/>
      <c r="BKZ128" s="183"/>
      <c r="BLA128" s="183"/>
      <c r="BLB128" s="183"/>
      <c r="BLC128" s="183"/>
      <c r="BLD128" s="183"/>
      <c r="BLE128" s="183"/>
      <c r="BLF128" s="183"/>
      <c r="BLG128" s="183"/>
      <c r="BLH128" s="183"/>
      <c r="BLI128" s="183"/>
      <c r="BLJ128" s="183"/>
      <c r="BLK128" s="183"/>
      <c r="BLL128" s="183"/>
      <c r="BLM128" s="183"/>
      <c r="BLN128" s="183"/>
      <c r="BLO128" s="183"/>
      <c r="BLP128" s="183"/>
      <c r="BLQ128" s="183"/>
      <c r="BLR128" s="183"/>
      <c r="BLS128" s="183"/>
      <c r="BLT128" s="183"/>
      <c r="BLU128" s="183"/>
      <c r="BLV128" s="183"/>
      <c r="BLW128" s="183"/>
      <c r="BLX128" s="183"/>
      <c r="BLY128" s="183"/>
      <c r="BLZ128" s="183"/>
      <c r="BMA128" s="183"/>
      <c r="BMB128" s="183"/>
      <c r="BMC128" s="183"/>
      <c r="BMD128" s="183"/>
      <c r="BME128" s="183"/>
      <c r="BMF128" s="183"/>
      <c r="BMG128" s="183"/>
      <c r="BMH128" s="183"/>
      <c r="BMI128" s="183"/>
      <c r="BMJ128" s="183"/>
      <c r="BMK128" s="183"/>
      <c r="BML128" s="183"/>
      <c r="BMM128" s="183"/>
      <c r="BMN128" s="183"/>
      <c r="BMO128" s="183"/>
      <c r="BMP128" s="183"/>
      <c r="BMQ128" s="183"/>
      <c r="BMR128" s="183"/>
      <c r="BMS128" s="183"/>
      <c r="BMT128" s="183"/>
      <c r="BMU128" s="183"/>
      <c r="BMV128" s="183"/>
      <c r="BMW128" s="183"/>
      <c r="BMX128" s="183"/>
      <c r="BMY128" s="183"/>
      <c r="BMZ128" s="183"/>
      <c r="BNA128" s="183"/>
      <c r="BNB128" s="183"/>
      <c r="BNC128" s="183"/>
      <c r="BND128" s="183"/>
      <c r="BNE128" s="183"/>
      <c r="BNF128" s="183"/>
      <c r="BNG128" s="183"/>
      <c r="BNH128" s="183"/>
      <c r="BNI128" s="183"/>
      <c r="BNJ128" s="183"/>
      <c r="BNK128" s="183"/>
      <c r="BNL128" s="183"/>
      <c r="BNM128" s="183"/>
      <c r="BNN128" s="183"/>
      <c r="BNO128" s="183"/>
      <c r="BNP128" s="183"/>
      <c r="BNQ128" s="183"/>
      <c r="BNR128" s="183"/>
      <c r="BNS128" s="183"/>
      <c r="BNT128" s="183"/>
      <c r="BNU128" s="183"/>
      <c r="BNV128" s="183"/>
      <c r="BNW128" s="183"/>
      <c r="BNX128" s="183"/>
      <c r="BNY128" s="183"/>
      <c r="BNZ128" s="183"/>
      <c r="BOA128" s="183"/>
      <c r="BOB128" s="183"/>
      <c r="BOC128" s="183"/>
      <c r="BOD128" s="183"/>
      <c r="BOE128" s="183"/>
      <c r="BOF128" s="183"/>
      <c r="BOG128" s="183"/>
      <c r="BOH128" s="183"/>
      <c r="BOI128" s="183"/>
      <c r="BOJ128" s="183"/>
      <c r="BOK128" s="183"/>
      <c r="BOL128" s="183"/>
      <c r="BOM128" s="183"/>
      <c r="BON128" s="183"/>
      <c r="BOO128" s="183"/>
      <c r="BOP128" s="183"/>
      <c r="BOQ128" s="183"/>
      <c r="BOR128" s="183"/>
      <c r="BOS128" s="183"/>
      <c r="BOT128" s="183"/>
      <c r="BOU128" s="183"/>
      <c r="BOV128" s="183"/>
      <c r="BOW128" s="183"/>
      <c r="BOX128" s="183"/>
      <c r="BOY128" s="183"/>
      <c r="BOZ128" s="183"/>
      <c r="BPA128" s="183"/>
      <c r="BPB128" s="183"/>
      <c r="BPC128" s="183"/>
      <c r="BPD128" s="183"/>
      <c r="BPE128" s="183"/>
      <c r="BPF128" s="183"/>
      <c r="BPG128" s="183"/>
      <c r="BPH128" s="183"/>
      <c r="BPI128" s="183"/>
      <c r="BPJ128" s="183"/>
      <c r="BPK128" s="183"/>
      <c r="BPL128" s="183"/>
      <c r="BPM128" s="183"/>
      <c r="BPN128" s="183"/>
      <c r="BPO128" s="183"/>
      <c r="BPP128" s="183"/>
      <c r="BPQ128" s="183"/>
      <c r="BPR128" s="183"/>
      <c r="BPS128" s="183"/>
      <c r="BPT128" s="183"/>
      <c r="BPU128" s="183"/>
      <c r="BPV128" s="183"/>
      <c r="BPW128" s="183"/>
      <c r="BPX128" s="183"/>
      <c r="BPY128" s="183"/>
      <c r="BPZ128" s="183"/>
      <c r="BQA128" s="183"/>
      <c r="BQB128" s="183"/>
      <c r="BQC128" s="183"/>
      <c r="BQD128" s="183"/>
      <c r="BQE128" s="183"/>
      <c r="BQF128" s="183"/>
      <c r="BQG128" s="183"/>
      <c r="BQH128" s="183"/>
      <c r="BQI128" s="183"/>
      <c r="BQJ128" s="183"/>
      <c r="BQK128" s="183"/>
      <c r="BQL128" s="183"/>
      <c r="BQM128" s="183"/>
      <c r="BQN128" s="183"/>
      <c r="BQO128" s="183"/>
      <c r="BQP128" s="183"/>
      <c r="BQQ128" s="183"/>
      <c r="BQR128" s="183"/>
      <c r="BQS128" s="183"/>
      <c r="BQT128" s="183"/>
      <c r="BQU128" s="183"/>
      <c r="BQV128" s="183"/>
      <c r="BQW128" s="183"/>
      <c r="BQX128" s="183"/>
      <c r="BQY128" s="183"/>
      <c r="BQZ128" s="183"/>
      <c r="BRA128" s="183"/>
      <c r="BRB128" s="183"/>
      <c r="BRC128" s="183"/>
      <c r="BRD128" s="183"/>
      <c r="BRE128" s="183"/>
      <c r="BRF128" s="183"/>
      <c r="BRG128" s="183"/>
      <c r="BRH128" s="183"/>
      <c r="BRI128" s="183"/>
      <c r="BRJ128" s="183"/>
      <c r="BRK128" s="183"/>
      <c r="BRL128" s="183"/>
      <c r="BRM128" s="183"/>
      <c r="BRN128" s="183"/>
      <c r="BRO128" s="183"/>
      <c r="BRP128" s="183"/>
      <c r="BRQ128" s="183"/>
      <c r="BRR128" s="183"/>
      <c r="BRS128" s="183"/>
      <c r="BRT128" s="183"/>
      <c r="BRU128" s="183"/>
      <c r="BRV128" s="183"/>
      <c r="BRW128" s="183"/>
      <c r="BRX128" s="183"/>
      <c r="BRY128" s="183"/>
      <c r="BRZ128" s="183"/>
      <c r="BSA128" s="183"/>
      <c r="BSB128" s="183"/>
      <c r="BSC128" s="183"/>
      <c r="BSD128" s="183"/>
      <c r="BSE128" s="183"/>
      <c r="BSF128" s="183"/>
      <c r="BSG128" s="183"/>
      <c r="BSH128" s="183"/>
      <c r="BSI128" s="183"/>
      <c r="BSJ128" s="183"/>
      <c r="BSK128" s="183"/>
      <c r="BSL128" s="183"/>
      <c r="BSM128" s="183"/>
      <c r="BSN128" s="183"/>
      <c r="BSO128" s="183"/>
      <c r="BSP128" s="183"/>
      <c r="BSQ128" s="183"/>
      <c r="BSR128" s="183"/>
      <c r="BSS128" s="183"/>
      <c r="BST128" s="183"/>
      <c r="BSU128" s="183"/>
      <c r="BSV128" s="183"/>
      <c r="BSW128" s="183"/>
      <c r="BSX128" s="183"/>
      <c r="BSY128" s="183"/>
      <c r="BSZ128" s="183"/>
      <c r="BTA128" s="183"/>
      <c r="BTB128" s="183"/>
      <c r="BTC128" s="183"/>
      <c r="BTD128" s="183"/>
      <c r="BTE128" s="183"/>
      <c r="BTF128" s="183"/>
      <c r="BTG128" s="183"/>
      <c r="BTH128" s="183"/>
      <c r="BTI128" s="183"/>
      <c r="BTJ128" s="183"/>
      <c r="BTK128" s="183"/>
      <c r="BTL128" s="183"/>
      <c r="BTM128" s="183"/>
      <c r="BTN128" s="183"/>
      <c r="BTO128" s="183"/>
      <c r="BTP128" s="183"/>
      <c r="BTQ128" s="183"/>
      <c r="BTR128" s="183"/>
      <c r="BTS128" s="183"/>
      <c r="BTT128" s="183"/>
      <c r="BTU128" s="183"/>
      <c r="BTV128" s="183"/>
      <c r="BTW128" s="183"/>
      <c r="BTX128" s="183"/>
      <c r="BTY128" s="183"/>
      <c r="BTZ128" s="183"/>
      <c r="BUA128" s="183"/>
      <c r="BUB128" s="183"/>
      <c r="BUC128" s="183"/>
      <c r="BUD128" s="183"/>
      <c r="BUE128" s="183"/>
      <c r="BUF128" s="183"/>
      <c r="BUG128" s="183"/>
      <c r="BUH128" s="183"/>
      <c r="BUI128" s="183"/>
      <c r="BUJ128" s="183"/>
      <c r="BUK128" s="183"/>
      <c r="BUL128" s="183"/>
      <c r="BUM128" s="183"/>
      <c r="BUN128" s="183"/>
      <c r="BUO128" s="183"/>
      <c r="BUP128" s="183"/>
      <c r="BUQ128" s="183"/>
      <c r="BUR128" s="183"/>
      <c r="BUS128" s="183"/>
      <c r="BUT128" s="183"/>
      <c r="BUU128" s="183"/>
      <c r="BUV128" s="183"/>
      <c r="BUW128" s="183"/>
      <c r="BUX128" s="183"/>
      <c r="BUY128" s="183"/>
      <c r="BUZ128" s="183"/>
      <c r="BVA128" s="183"/>
      <c r="BVB128" s="183"/>
      <c r="BVC128" s="183"/>
      <c r="BVD128" s="183"/>
      <c r="BVE128" s="183"/>
      <c r="BVF128" s="183"/>
      <c r="BVG128" s="183"/>
      <c r="BVH128" s="183"/>
      <c r="BVI128" s="183"/>
      <c r="BVJ128" s="183"/>
      <c r="BVK128" s="183"/>
      <c r="BVL128" s="183"/>
      <c r="BVM128" s="183"/>
      <c r="BVN128" s="183"/>
      <c r="BVO128" s="183"/>
      <c r="BVP128" s="183"/>
      <c r="BVQ128" s="183"/>
      <c r="BVR128" s="183"/>
      <c r="BVS128" s="183"/>
      <c r="BVT128" s="183"/>
      <c r="BVU128" s="183"/>
      <c r="BVV128" s="183"/>
      <c r="BVW128" s="183"/>
      <c r="BVX128" s="183"/>
      <c r="BVY128" s="183"/>
      <c r="BVZ128" s="183"/>
      <c r="BWA128" s="183"/>
      <c r="BWB128" s="183"/>
      <c r="BWC128" s="183"/>
      <c r="BWD128" s="183"/>
      <c r="BWE128" s="183"/>
      <c r="BWF128" s="183"/>
      <c r="BWG128" s="183"/>
      <c r="BWH128" s="183"/>
      <c r="BWI128" s="183"/>
      <c r="BWJ128" s="183"/>
      <c r="BWK128" s="183"/>
      <c r="BWL128" s="183"/>
      <c r="BWM128" s="183"/>
      <c r="BWN128" s="183"/>
      <c r="BWO128" s="183"/>
      <c r="BWP128" s="183"/>
      <c r="BWQ128" s="183"/>
      <c r="BWR128" s="183"/>
      <c r="BWS128" s="183"/>
      <c r="BWT128" s="183"/>
      <c r="BWU128" s="183"/>
      <c r="BWV128" s="183"/>
      <c r="BWW128" s="183"/>
      <c r="BWX128" s="183"/>
      <c r="BWY128" s="183"/>
      <c r="BWZ128" s="183"/>
      <c r="BXA128" s="183"/>
      <c r="BXB128" s="183"/>
      <c r="BXC128" s="183"/>
      <c r="BXD128" s="183"/>
      <c r="BXE128" s="183"/>
      <c r="BXF128" s="183"/>
      <c r="BXG128" s="183"/>
      <c r="BXH128" s="183"/>
      <c r="BXI128" s="183"/>
      <c r="BXJ128" s="183"/>
      <c r="BXK128" s="183"/>
      <c r="BXL128" s="183"/>
      <c r="BXM128" s="183"/>
      <c r="BXN128" s="183"/>
      <c r="BXO128" s="183"/>
      <c r="BXP128" s="183"/>
      <c r="BXQ128" s="183"/>
      <c r="BXR128" s="183"/>
      <c r="BXS128" s="183"/>
      <c r="BXT128" s="183"/>
      <c r="BXU128" s="183"/>
      <c r="BXV128" s="183"/>
      <c r="BXW128" s="183"/>
      <c r="BXX128" s="183"/>
      <c r="BXY128" s="183"/>
      <c r="BXZ128" s="183"/>
      <c r="BYA128" s="183"/>
      <c r="BYB128" s="183"/>
      <c r="BYC128" s="183"/>
      <c r="BYD128" s="183"/>
      <c r="BYE128" s="183"/>
      <c r="BYF128" s="183"/>
      <c r="BYG128" s="183"/>
      <c r="BYH128" s="183"/>
      <c r="BYI128" s="183"/>
      <c r="BYJ128" s="183"/>
      <c r="BYK128" s="183"/>
      <c r="BYL128" s="183"/>
      <c r="BYM128" s="183"/>
      <c r="BYN128" s="183"/>
      <c r="BYO128" s="183"/>
      <c r="BYP128" s="183"/>
      <c r="BYQ128" s="183"/>
      <c r="BYR128" s="183"/>
      <c r="BYS128" s="183"/>
      <c r="BYT128" s="183"/>
      <c r="BYU128" s="183"/>
      <c r="BYV128" s="183"/>
      <c r="BYW128" s="183"/>
      <c r="BYX128" s="183"/>
      <c r="BYY128" s="183"/>
      <c r="BYZ128" s="183"/>
      <c r="BZA128" s="183"/>
      <c r="BZB128" s="183"/>
      <c r="BZC128" s="183"/>
      <c r="BZD128" s="183"/>
      <c r="BZE128" s="183"/>
      <c r="BZF128" s="183"/>
      <c r="BZG128" s="183"/>
      <c r="BZH128" s="183"/>
      <c r="BZI128" s="183"/>
      <c r="BZJ128" s="183"/>
      <c r="BZK128" s="183"/>
      <c r="BZL128" s="183"/>
      <c r="BZM128" s="183"/>
      <c r="BZN128" s="183"/>
      <c r="BZO128" s="183"/>
      <c r="BZP128" s="183"/>
      <c r="BZQ128" s="183"/>
      <c r="BZR128" s="183"/>
      <c r="BZS128" s="183"/>
      <c r="BZT128" s="183"/>
      <c r="BZU128" s="183"/>
      <c r="BZV128" s="183"/>
      <c r="BZW128" s="183"/>
      <c r="BZX128" s="183"/>
      <c r="BZY128" s="183"/>
      <c r="BZZ128" s="183"/>
      <c r="CAA128" s="183"/>
      <c r="CAB128" s="183"/>
      <c r="CAC128" s="183"/>
      <c r="CAD128" s="183"/>
      <c r="CAE128" s="183"/>
      <c r="CAF128" s="183"/>
      <c r="CAG128" s="183"/>
      <c r="CAH128" s="183"/>
      <c r="CAI128" s="183"/>
      <c r="CAJ128" s="183"/>
      <c r="CAK128" s="183"/>
      <c r="CAL128" s="183"/>
      <c r="CAM128" s="183"/>
      <c r="CAN128" s="183"/>
      <c r="CAO128" s="183"/>
      <c r="CAP128" s="183"/>
      <c r="CAQ128" s="183"/>
      <c r="CAR128" s="183"/>
      <c r="CAS128" s="183"/>
      <c r="CAT128" s="183"/>
      <c r="CAU128" s="183"/>
      <c r="CAV128" s="183"/>
      <c r="CAW128" s="183"/>
      <c r="CAX128" s="183"/>
      <c r="CAY128" s="183"/>
      <c r="CAZ128" s="183"/>
      <c r="CBA128" s="183"/>
      <c r="CBB128" s="183"/>
      <c r="CBC128" s="183"/>
      <c r="CBD128" s="183"/>
      <c r="CBE128" s="183"/>
      <c r="CBF128" s="183"/>
      <c r="CBG128" s="183"/>
      <c r="CBH128" s="183"/>
      <c r="CBI128" s="183"/>
      <c r="CBJ128" s="183"/>
      <c r="CBK128" s="183"/>
      <c r="CBL128" s="183"/>
      <c r="CBM128" s="183"/>
      <c r="CBN128" s="183"/>
      <c r="CBO128" s="183"/>
      <c r="CBP128" s="183"/>
      <c r="CBQ128" s="183"/>
      <c r="CBR128" s="183"/>
      <c r="CBS128" s="183"/>
      <c r="CBT128" s="183"/>
      <c r="CBU128" s="183"/>
      <c r="CBV128" s="183"/>
      <c r="CBW128" s="183"/>
      <c r="CBX128" s="183"/>
      <c r="CBY128" s="183"/>
      <c r="CBZ128" s="183"/>
      <c r="CCA128" s="183"/>
      <c r="CCB128" s="183"/>
      <c r="CCC128" s="183"/>
      <c r="CCD128" s="183"/>
      <c r="CCE128" s="183"/>
      <c r="CCF128" s="183"/>
      <c r="CCG128" s="183"/>
      <c r="CCH128" s="183"/>
      <c r="CCI128" s="183"/>
      <c r="CCJ128" s="183"/>
      <c r="CCK128" s="183"/>
      <c r="CCL128" s="183"/>
      <c r="CCM128" s="183"/>
      <c r="CCN128" s="183"/>
      <c r="CCO128" s="183"/>
      <c r="CCP128" s="183"/>
      <c r="CCQ128" s="183"/>
      <c r="CCR128" s="183"/>
      <c r="CCS128" s="183"/>
      <c r="CCT128" s="183"/>
      <c r="CCU128" s="183"/>
      <c r="CCV128" s="183"/>
      <c r="CCW128" s="183"/>
      <c r="CCX128" s="183"/>
      <c r="CCY128" s="183"/>
      <c r="CCZ128" s="183"/>
      <c r="CDA128" s="183"/>
      <c r="CDB128" s="183"/>
      <c r="CDC128" s="183"/>
      <c r="CDD128" s="183"/>
      <c r="CDE128" s="183"/>
      <c r="CDF128" s="183"/>
      <c r="CDG128" s="183"/>
      <c r="CDH128" s="183"/>
      <c r="CDI128" s="183"/>
      <c r="CDJ128" s="183"/>
      <c r="CDK128" s="183"/>
      <c r="CDL128" s="183"/>
      <c r="CDM128" s="183"/>
      <c r="CDN128" s="183"/>
      <c r="CDO128" s="183"/>
      <c r="CDP128" s="183"/>
      <c r="CDQ128" s="183"/>
      <c r="CDR128" s="183"/>
      <c r="CDS128" s="183"/>
      <c r="CDT128" s="183"/>
      <c r="CDU128" s="183"/>
      <c r="CDV128" s="183"/>
      <c r="CDW128" s="183"/>
      <c r="CDX128" s="183"/>
      <c r="CDY128" s="183"/>
      <c r="CDZ128" s="183"/>
      <c r="CEA128" s="183"/>
      <c r="CEB128" s="183"/>
      <c r="CEC128" s="183"/>
      <c r="CED128" s="183"/>
      <c r="CEE128" s="183"/>
      <c r="CEF128" s="183"/>
      <c r="CEG128" s="183"/>
      <c r="CEH128" s="183"/>
      <c r="CEI128" s="183"/>
      <c r="CEJ128" s="183"/>
      <c r="CEK128" s="183"/>
      <c r="CEL128" s="183"/>
      <c r="CEM128" s="183"/>
      <c r="CEN128" s="183"/>
      <c r="CEO128" s="183"/>
      <c r="CEP128" s="183"/>
      <c r="CEQ128" s="183"/>
      <c r="CER128" s="183"/>
      <c r="CES128" s="183"/>
      <c r="CET128" s="183"/>
      <c r="CEU128" s="183"/>
      <c r="CEV128" s="183"/>
      <c r="CEW128" s="183"/>
      <c r="CEX128" s="183"/>
      <c r="CEY128" s="183"/>
      <c r="CEZ128" s="183"/>
      <c r="CFA128" s="183"/>
      <c r="CFB128" s="183"/>
      <c r="CFC128" s="183"/>
      <c r="CFD128" s="183"/>
      <c r="CFE128" s="183"/>
      <c r="CFF128" s="183"/>
      <c r="CFG128" s="183"/>
      <c r="CFH128" s="183"/>
      <c r="CFI128" s="183"/>
      <c r="CFJ128" s="183"/>
      <c r="CFK128" s="183"/>
      <c r="CFL128" s="183"/>
      <c r="CFM128" s="183"/>
      <c r="CFN128" s="183"/>
      <c r="CFO128" s="183"/>
      <c r="CFP128" s="183"/>
      <c r="CFQ128" s="183"/>
      <c r="CFR128" s="183"/>
      <c r="CFS128" s="183"/>
      <c r="CFT128" s="183"/>
      <c r="CFU128" s="183"/>
      <c r="CFV128" s="183"/>
      <c r="CFW128" s="183"/>
      <c r="CFX128" s="183"/>
      <c r="CFY128" s="183"/>
      <c r="CFZ128" s="183"/>
      <c r="CGA128" s="183"/>
      <c r="CGB128" s="183"/>
      <c r="CGC128" s="183"/>
      <c r="CGD128" s="183"/>
      <c r="CGE128" s="183"/>
      <c r="CGF128" s="183"/>
      <c r="CGG128" s="183"/>
      <c r="CGH128" s="183"/>
      <c r="CGI128" s="183"/>
      <c r="CGJ128" s="183"/>
      <c r="CGK128" s="183"/>
      <c r="CGL128" s="183"/>
      <c r="CGM128" s="183"/>
      <c r="CGN128" s="183"/>
      <c r="CGO128" s="183"/>
      <c r="CGP128" s="183"/>
      <c r="CGQ128" s="183"/>
      <c r="CGR128" s="183"/>
      <c r="CGS128" s="183"/>
      <c r="CGT128" s="183"/>
      <c r="CGU128" s="183"/>
      <c r="CGV128" s="183"/>
      <c r="CGW128" s="183"/>
      <c r="CGX128" s="183"/>
      <c r="CGY128" s="183"/>
      <c r="CGZ128" s="183"/>
      <c r="CHA128" s="183"/>
      <c r="CHB128" s="183"/>
      <c r="CHC128" s="183"/>
      <c r="CHD128" s="183"/>
      <c r="CHE128" s="183"/>
      <c r="CHF128" s="183"/>
      <c r="CHG128" s="183"/>
      <c r="CHH128" s="183"/>
      <c r="CHI128" s="183"/>
      <c r="CHJ128" s="183"/>
      <c r="CHK128" s="183"/>
      <c r="CHL128" s="183"/>
      <c r="CHM128" s="183"/>
      <c r="CHN128" s="183"/>
      <c r="CHO128" s="183"/>
      <c r="CHP128" s="183"/>
      <c r="CHQ128" s="183"/>
      <c r="CHR128" s="183"/>
      <c r="CHS128" s="183"/>
      <c r="CHT128" s="183"/>
      <c r="CHU128" s="183"/>
      <c r="CHV128" s="183"/>
      <c r="CHW128" s="183"/>
      <c r="CHX128" s="183"/>
      <c r="CHY128" s="183"/>
      <c r="CHZ128" s="183"/>
      <c r="CIA128" s="183"/>
      <c r="CIB128" s="183"/>
      <c r="CIC128" s="183"/>
      <c r="CID128" s="183"/>
      <c r="CIE128" s="183"/>
      <c r="CIF128" s="183"/>
      <c r="CIG128" s="183"/>
      <c r="CIH128" s="183"/>
      <c r="CII128" s="183"/>
      <c r="CIJ128" s="183"/>
      <c r="CIK128" s="183"/>
      <c r="CIL128" s="183"/>
      <c r="CIM128" s="183"/>
      <c r="CIN128" s="183"/>
      <c r="CIO128" s="183"/>
      <c r="CIP128" s="183"/>
      <c r="CIQ128" s="183"/>
      <c r="CIR128" s="183"/>
      <c r="CIS128" s="183"/>
      <c r="CIT128" s="183"/>
      <c r="CIU128" s="183"/>
      <c r="CIV128" s="183"/>
      <c r="CIW128" s="183"/>
      <c r="CIX128" s="183"/>
      <c r="CIY128" s="183"/>
      <c r="CIZ128" s="183"/>
      <c r="CJA128" s="183"/>
      <c r="CJB128" s="183"/>
      <c r="CJC128" s="183"/>
      <c r="CJD128" s="183"/>
      <c r="CJE128" s="183"/>
      <c r="CJF128" s="183"/>
      <c r="CJG128" s="183"/>
      <c r="CJH128" s="183"/>
      <c r="CJI128" s="183"/>
      <c r="CJJ128" s="183"/>
      <c r="CJK128" s="183"/>
      <c r="CJL128" s="183"/>
      <c r="CJM128" s="183"/>
      <c r="CJN128" s="183"/>
      <c r="CJO128" s="183"/>
      <c r="CJP128" s="183"/>
      <c r="CJQ128" s="183"/>
      <c r="CJR128" s="183"/>
      <c r="CJS128" s="183"/>
      <c r="CJT128" s="183"/>
      <c r="CJU128" s="183"/>
      <c r="CJV128" s="183"/>
      <c r="CJW128" s="183"/>
      <c r="CJX128" s="183"/>
      <c r="CJY128" s="183"/>
      <c r="CJZ128" s="183"/>
      <c r="CKA128" s="183"/>
      <c r="CKB128" s="183"/>
      <c r="CKC128" s="183"/>
      <c r="CKD128" s="183"/>
      <c r="CKE128" s="183"/>
      <c r="CKF128" s="183"/>
      <c r="CKG128" s="183"/>
      <c r="CKH128" s="183"/>
      <c r="CKI128" s="183"/>
      <c r="CKJ128" s="183"/>
      <c r="CKK128" s="183"/>
      <c r="CKL128" s="183"/>
      <c r="CKM128" s="183"/>
      <c r="CKN128" s="183"/>
      <c r="CKO128" s="183"/>
      <c r="CKP128" s="183"/>
      <c r="CKQ128" s="183"/>
      <c r="CKR128" s="183"/>
      <c r="CKS128" s="183"/>
      <c r="CKT128" s="183"/>
      <c r="CKU128" s="183"/>
      <c r="CKV128" s="183"/>
      <c r="CKW128" s="183"/>
      <c r="CKX128" s="183"/>
      <c r="CKY128" s="183"/>
      <c r="CKZ128" s="183"/>
      <c r="CLA128" s="183"/>
      <c r="CLB128" s="183"/>
      <c r="CLC128" s="183"/>
      <c r="CLD128" s="183"/>
      <c r="CLE128" s="183"/>
      <c r="CLF128" s="183"/>
      <c r="CLG128" s="183"/>
      <c r="CLH128" s="183"/>
      <c r="CLI128" s="183"/>
      <c r="CLJ128" s="183"/>
      <c r="CLK128" s="183"/>
      <c r="CLL128" s="183"/>
      <c r="CLM128" s="183"/>
      <c r="CLN128" s="183"/>
      <c r="CLO128" s="183"/>
      <c r="CLP128" s="183"/>
      <c r="CLQ128" s="183"/>
      <c r="CLR128" s="183"/>
      <c r="CLS128" s="183"/>
      <c r="CLT128" s="183"/>
      <c r="CLU128" s="183"/>
      <c r="CLV128" s="183"/>
      <c r="CLW128" s="183"/>
      <c r="CLX128" s="183"/>
      <c r="CLY128" s="183"/>
      <c r="CLZ128" s="183"/>
      <c r="CMA128" s="183"/>
      <c r="CMB128" s="183"/>
      <c r="CMC128" s="183"/>
      <c r="CMD128" s="183"/>
      <c r="CME128" s="183"/>
      <c r="CMF128" s="183"/>
      <c r="CMG128" s="183"/>
      <c r="CMH128" s="183"/>
      <c r="CMI128" s="183"/>
      <c r="CMJ128" s="183"/>
      <c r="CMK128" s="183"/>
      <c r="CML128" s="183"/>
      <c r="CMM128" s="183"/>
      <c r="CMN128" s="183"/>
      <c r="CMO128" s="183"/>
      <c r="CMP128" s="183"/>
      <c r="CMQ128" s="183"/>
      <c r="CMR128" s="183"/>
      <c r="CMS128" s="183"/>
      <c r="CMT128" s="183"/>
      <c r="CMU128" s="183"/>
      <c r="CMV128" s="183"/>
      <c r="CMW128" s="183"/>
      <c r="CMX128" s="183"/>
      <c r="CMY128" s="183"/>
      <c r="CMZ128" s="183"/>
      <c r="CNA128" s="183"/>
      <c r="CNB128" s="183"/>
      <c r="CNC128" s="183"/>
      <c r="CND128" s="183"/>
      <c r="CNE128" s="183"/>
      <c r="CNF128" s="183"/>
      <c r="CNG128" s="183"/>
      <c r="CNH128" s="183"/>
      <c r="CNI128" s="183"/>
      <c r="CNJ128" s="183"/>
      <c r="CNK128" s="183"/>
      <c r="CNL128" s="183"/>
      <c r="CNM128" s="183"/>
      <c r="CNN128" s="183"/>
      <c r="CNO128" s="183"/>
      <c r="CNP128" s="183"/>
      <c r="CNQ128" s="183"/>
      <c r="CNR128" s="183"/>
      <c r="CNS128" s="183"/>
      <c r="CNT128" s="183"/>
      <c r="CNU128" s="183"/>
      <c r="CNV128" s="183"/>
      <c r="CNW128" s="183"/>
      <c r="CNX128" s="183"/>
      <c r="CNY128" s="183"/>
      <c r="CNZ128" s="183"/>
      <c r="COA128" s="183"/>
      <c r="COB128" s="183"/>
      <c r="COC128" s="183"/>
      <c r="COD128" s="183"/>
      <c r="COE128" s="183"/>
      <c r="COF128" s="183"/>
      <c r="COG128" s="183"/>
      <c r="COH128" s="183"/>
      <c r="COI128" s="183"/>
      <c r="COJ128" s="183"/>
      <c r="COK128" s="183"/>
      <c r="COL128" s="183"/>
      <c r="COM128" s="183"/>
      <c r="CON128" s="183"/>
      <c r="COO128" s="183"/>
      <c r="COP128" s="183"/>
      <c r="COQ128" s="183"/>
      <c r="COR128" s="183"/>
      <c r="COS128" s="183"/>
      <c r="COT128" s="183"/>
      <c r="COU128" s="183"/>
      <c r="COV128" s="183"/>
      <c r="COW128" s="183"/>
      <c r="COX128" s="183"/>
    </row>
    <row r="129" spans="1:2442" s="296" customFormat="1" ht="18.95" customHeight="1">
      <c r="A129" s="284"/>
      <c r="B129" s="313"/>
      <c r="C129" s="286"/>
      <c r="D129" s="284"/>
      <c r="E129" s="287"/>
      <c r="F129" s="288"/>
      <c r="G129" s="288"/>
      <c r="H129" s="312"/>
      <c r="I129" s="291"/>
      <c r="K129" s="301"/>
      <c r="L129" s="301"/>
      <c r="M129" s="301"/>
      <c r="N129" s="275"/>
      <c r="O129" s="267"/>
      <c r="P129" s="268"/>
      <c r="Q129" s="269"/>
      <c r="R129" s="269"/>
      <c r="S129" s="267"/>
      <c r="T129" s="183"/>
      <c r="U129" s="183"/>
      <c r="V129" s="183"/>
      <c r="W129" s="183"/>
      <c r="X129" s="183"/>
      <c r="Y129" s="183"/>
      <c r="Z129" s="183"/>
      <c r="AA129" s="183"/>
      <c r="AB129" s="183"/>
      <c r="AC129" s="183"/>
      <c r="AD129" s="183"/>
      <c r="AE129" s="183"/>
      <c r="AF129" s="183"/>
      <c r="AG129" s="183"/>
      <c r="AH129" s="183"/>
      <c r="AI129" s="183"/>
      <c r="AJ129" s="183"/>
      <c r="AK129" s="183"/>
      <c r="AL129" s="183"/>
      <c r="AM129" s="183"/>
      <c r="AN129" s="183"/>
      <c r="AO129" s="183"/>
      <c r="AP129" s="183"/>
      <c r="AQ129" s="183"/>
      <c r="AR129" s="183"/>
      <c r="AS129" s="183"/>
      <c r="AT129" s="183"/>
      <c r="AU129" s="183"/>
      <c r="AV129" s="183"/>
      <c r="AW129" s="183"/>
      <c r="AX129" s="183"/>
      <c r="AY129" s="183"/>
      <c r="AZ129" s="183"/>
      <c r="BA129" s="183"/>
      <c r="BB129" s="183"/>
      <c r="BC129" s="183"/>
      <c r="BD129" s="183"/>
      <c r="BE129" s="183"/>
      <c r="BF129" s="183"/>
      <c r="BG129" s="183"/>
      <c r="BH129" s="183"/>
      <c r="BI129" s="183"/>
      <c r="BJ129" s="183"/>
      <c r="BK129" s="183"/>
      <c r="BL129" s="183"/>
      <c r="BM129" s="183"/>
      <c r="BN129" s="183"/>
      <c r="BO129" s="183"/>
      <c r="BP129" s="183"/>
      <c r="BQ129" s="183"/>
      <c r="BR129" s="183"/>
      <c r="BS129" s="183"/>
      <c r="BT129" s="183"/>
      <c r="BU129" s="183"/>
      <c r="BV129" s="183"/>
      <c r="BW129" s="183"/>
      <c r="BX129" s="183"/>
      <c r="BY129" s="183"/>
      <c r="BZ129" s="183"/>
      <c r="CA129" s="183"/>
      <c r="CB129" s="183"/>
      <c r="CC129" s="183"/>
      <c r="CD129" s="183"/>
      <c r="CE129" s="183"/>
      <c r="CF129" s="183"/>
      <c r="CG129" s="183"/>
      <c r="CH129" s="183"/>
      <c r="CI129" s="183"/>
      <c r="CJ129" s="183"/>
      <c r="CK129" s="183"/>
      <c r="CL129" s="183"/>
      <c r="CM129" s="183"/>
      <c r="CN129" s="183"/>
      <c r="CO129" s="183"/>
      <c r="CP129" s="183"/>
      <c r="CQ129" s="183"/>
      <c r="CR129" s="183"/>
      <c r="CS129" s="183"/>
      <c r="CT129" s="183"/>
      <c r="CU129" s="183"/>
      <c r="CV129" s="183"/>
      <c r="CW129" s="183"/>
      <c r="CX129" s="183"/>
      <c r="CY129" s="183"/>
      <c r="CZ129" s="183"/>
      <c r="DA129" s="183"/>
      <c r="DB129" s="183"/>
      <c r="DC129" s="183"/>
      <c r="DD129" s="183"/>
      <c r="DE129" s="183"/>
      <c r="DF129" s="183"/>
      <c r="DG129" s="183"/>
      <c r="DH129" s="183"/>
      <c r="DI129" s="183"/>
      <c r="DJ129" s="183"/>
      <c r="DK129" s="183"/>
      <c r="DL129" s="183"/>
      <c r="DM129" s="183"/>
      <c r="DN129" s="183"/>
      <c r="DO129" s="183"/>
      <c r="DP129" s="183"/>
      <c r="DQ129" s="183"/>
      <c r="DR129" s="183"/>
      <c r="DS129" s="183"/>
      <c r="DT129" s="183"/>
      <c r="DU129" s="183"/>
      <c r="DV129" s="183"/>
      <c r="DW129" s="183"/>
      <c r="DX129" s="183"/>
      <c r="DY129" s="183"/>
      <c r="DZ129" s="183"/>
      <c r="EA129" s="183"/>
      <c r="EB129" s="183"/>
      <c r="EC129" s="183"/>
      <c r="ED129" s="183"/>
      <c r="EE129" s="183"/>
      <c r="EF129" s="183"/>
      <c r="EG129" s="183"/>
      <c r="EH129" s="183"/>
      <c r="EI129" s="183"/>
      <c r="EJ129" s="183"/>
      <c r="EK129" s="183"/>
      <c r="EL129" s="183"/>
      <c r="EM129" s="183"/>
      <c r="EN129" s="183"/>
      <c r="EO129" s="183"/>
      <c r="EP129" s="183"/>
      <c r="EQ129" s="183"/>
      <c r="ER129" s="183"/>
      <c r="ES129" s="183"/>
      <c r="ET129" s="183"/>
      <c r="EU129" s="183"/>
      <c r="EV129" s="183"/>
      <c r="EW129" s="183"/>
      <c r="EX129" s="183"/>
      <c r="EY129" s="183"/>
      <c r="EZ129" s="183"/>
      <c r="FA129" s="183"/>
      <c r="FB129" s="183"/>
      <c r="FC129" s="183"/>
      <c r="FD129" s="183"/>
      <c r="FE129" s="183"/>
      <c r="FF129" s="183"/>
      <c r="FG129" s="183"/>
      <c r="FH129" s="183"/>
      <c r="FI129" s="183"/>
      <c r="FJ129" s="183"/>
      <c r="FK129" s="183"/>
      <c r="FL129" s="183"/>
      <c r="FM129" s="183"/>
      <c r="FN129" s="183"/>
      <c r="FO129" s="183"/>
      <c r="FP129" s="183"/>
      <c r="FQ129" s="183"/>
      <c r="FR129" s="183"/>
      <c r="FS129" s="183"/>
      <c r="FT129" s="183"/>
      <c r="FU129" s="183"/>
      <c r="FV129" s="183"/>
      <c r="FW129" s="183"/>
      <c r="FX129" s="183"/>
      <c r="FY129" s="183"/>
      <c r="FZ129" s="183"/>
      <c r="GA129" s="183"/>
      <c r="GB129" s="183"/>
      <c r="GC129" s="183"/>
      <c r="GD129" s="183"/>
      <c r="GE129" s="183"/>
      <c r="GF129" s="183"/>
      <c r="GG129" s="183"/>
      <c r="GH129" s="183"/>
      <c r="GI129" s="183"/>
      <c r="GJ129" s="183"/>
      <c r="GK129" s="183"/>
      <c r="GL129" s="183"/>
      <c r="GM129" s="183"/>
      <c r="GN129" s="183"/>
      <c r="GO129" s="183"/>
      <c r="GP129" s="183"/>
      <c r="GQ129" s="183"/>
      <c r="GR129" s="183"/>
      <c r="GS129" s="183"/>
      <c r="GT129" s="183"/>
      <c r="GU129" s="183"/>
      <c r="GV129" s="183"/>
      <c r="GW129" s="183"/>
      <c r="GX129" s="183"/>
      <c r="GY129" s="183"/>
      <c r="GZ129" s="183"/>
      <c r="HA129" s="183"/>
      <c r="HB129" s="183"/>
      <c r="HC129" s="183"/>
      <c r="HD129" s="183"/>
      <c r="HE129" s="183"/>
      <c r="HF129" s="183"/>
      <c r="HG129" s="183"/>
      <c r="HH129" s="183"/>
      <c r="HI129" s="183"/>
      <c r="HJ129" s="183"/>
      <c r="HK129" s="183"/>
      <c r="HL129" s="183"/>
      <c r="HM129" s="183"/>
      <c r="HN129" s="183"/>
      <c r="HO129" s="183"/>
      <c r="HP129" s="183"/>
      <c r="HQ129" s="183"/>
      <c r="HR129" s="183"/>
      <c r="HS129" s="183"/>
      <c r="HT129" s="183"/>
      <c r="HU129" s="183"/>
      <c r="HV129" s="183"/>
      <c r="HW129" s="183"/>
      <c r="HX129" s="183"/>
      <c r="HY129" s="183"/>
      <c r="HZ129" s="183"/>
      <c r="IA129" s="183"/>
      <c r="IB129" s="183"/>
      <c r="IC129" s="183"/>
      <c r="ID129" s="183"/>
      <c r="IE129" s="183"/>
      <c r="IF129" s="183"/>
      <c r="IG129" s="183"/>
      <c r="IH129" s="183"/>
      <c r="II129" s="183"/>
      <c r="IJ129" s="183"/>
      <c r="IK129" s="183"/>
      <c r="IL129" s="183"/>
      <c r="IM129" s="183"/>
      <c r="IN129" s="183"/>
      <c r="IO129" s="183"/>
      <c r="IP129" s="183"/>
      <c r="IQ129" s="183"/>
      <c r="IR129" s="183"/>
      <c r="IS129" s="183"/>
      <c r="IT129" s="183"/>
      <c r="IU129" s="183"/>
      <c r="IV129" s="183"/>
      <c r="IW129" s="183"/>
      <c r="IX129" s="183"/>
      <c r="IY129" s="183"/>
      <c r="IZ129" s="183"/>
      <c r="JA129" s="183"/>
      <c r="JB129" s="183"/>
      <c r="JC129" s="183"/>
      <c r="JD129" s="183"/>
      <c r="JE129" s="183"/>
      <c r="JF129" s="183"/>
      <c r="JG129" s="183"/>
      <c r="JH129" s="183"/>
      <c r="JI129" s="183"/>
      <c r="JJ129" s="183"/>
      <c r="JK129" s="183"/>
      <c r="JL129" s="183"/>
      <c r="JM129" s="183"/>
      <c r="JN129" s="183"/>
      <c r="JO129" s="183"/>
      <c r="JP129" s="183"/>
      <c r="JQ129" s="183"/>
      <c r="JR129" s="183"/>
      <c r="JS129" s="183"/>
      <c r="JT129" s="183"/>
      <c r="JU129" s="183"/>
      <c r="JV129" s="183"/>
      <c r="JW129" s="183"/>
      <c r="JX129" s="183"/>
      <c r="JY129" s="183"/>
      <c r="JZ129" s="183"/>
      <c r="KA129" s="183"/>
      <c r="KB129" s="183"/>
      <c r="KC129" s="183"/>
      <c r="KD129" s="183"/>
      <c r="KE129" s="183"/>
      <c r="KF129" s="183"/>
      <c r="KG129" s="183"/>
      <c r="KH129" s="183"/>
      <c r="KI129" s="183"/>
      <c r="KJ129" s="183"/>
      <c r="KK129" s="183"/>
      <c r="KL129" s="183"/>
      <c r="KM129" s="183"/>
      <c r="KN129" s="183"/>
      <c r="KO129" s="183"/>
      <c r="KP129" s="183"/>
      <c r="KQ129" s="183"/>
      <c r="KR129" s="183"/>
      <c r="KS129" s="183"/>
      <c r="KT129" s="183"/>
      <c r="KU129" s="183"/>
      <c r="KV129" s="183"/>
      <c r="KW129" s="183"/>
      <c r="KX129" s="183"/>
      <c r="KY129" s="183"/>
      <c r="KZ129" s="183"/>
      <c r="LA129" s="183"/>
      <c r="LB129" s="183"/>
      <c r="LC129" s="183"/>
      <c r="LD129" s="183"/>
      <c r="LE129" s="183"/>
      <c r="LF129" s="183"/>
      <c r="LG129" s="183"/>
      <c r="LH129" s="183"/>
      <c r="LI129" s="183"/>
      <c r="LJ129" s="183"/>
      <c r="LK129" s="183"/>
      <c r="LL129" s="183"/>
      <c r="LM129" s="183"/>
      <c r="LN129" s="183"/>
      <c r="LO129" s="183"/>
      <c r="LP129" s="183"/>
      <c r="LQ129" s="183"/>
      <c r="LR129" s="183"/>
      <c r="LS129" s="183"/>
      <c r="LT129" s="183"/>
      <c r="LU129" s="183"/>
      <c r="LV129" s="183"/>
      <c r="LW129" s="183"/>
      <c r="LX129" s="183"/>
      <c r="LY129" s="183"/>
      <c r="LZ129" s="183"/>
      <c r="MA129" s="183"/>
      <c r="MB129" s="183"/>
      <c r="MC129" s="183"/>
      <c r="MD129" s="183"/>
      <c r="ME129" s="183"/>
      <c r="MF129" s="183"/>
      <c r="MG129" s="183"/>
      <c r="MH129" s="183"/>
      <c r="MI129" s="183"/>
      <c r="MJ129" s="183"/>
      <c r="MK129" s="183"/>
      <c r="ML129" s="183"/>
      <c r="MM129" s="183"/>
      <c r="MN129" s="183"/>
      <c r="MO129" s="183"/>
      <c r="MP129" s="183"/>
      <c r="MQ129" s="183"/>
      <c r="MR129" s="183"/>
      <c r="MS129" s="183"/>
      <c r="MT129" s="183"/>
      <c r="MU129" s="183"/>
      <c r="MV129" s="183"/>
      <c r="MW129" s="183"/>
      <c r="MX129" s="183"/>
      <c r="MY129" s="183"/>
      <c r="MZ129" s="183"/>
      <c r="NA129" s="183"/>
      <c r="NB129" s="183"/>
      <c r="NC129" s="183"/>
      <c r="ND129" s="183"/>
      <c r="NE129" s="183"/>
      <c r="NF129" s="183"/>
      <c r="NG129" s="183"/>
      <c r="NH129" s="183"/>
      <c r="NI129" s="183"/>
      <c r="NJ129" s="183"/>
      <c r="NK129" s="183"/>
      <c r="NL129" s="183"/>
      <c r="NM129" s="183"/>
      <c r="NN129" s="183"/>
      <c r="NO129" s="183"/>
      <c r="NP129" s="183"/>
      <c r="NQ129" s="183"/>
      <c r="NR129" s="183"/>
      <c r="NS129" s="183"/>
      <c r="NT129" s="183"/>
      <c r="NU129" s="183"/>
      <c r="NV129" s="183"/>
      <c r="NW129" s="183"/>
      <c r="NX129" s="183"/>
      <c r="NY129" s="183"/>
      <c r="NZ129" s="183"/>
      <c r="OA129" s="183"/>
      <c r="OB129" s="183"/>
      <c r="OC129" s="183"/>
      <c r="OD129" s="183"/>
      <c r="OE129" s="183"/>
      <c r="OF129" s="183"/>
      <c r="OG129" s="183"/>
      <c r="OH129" s="183"/>
      <c r="OI129" s="183"/>
      <c r="OJ129" s="183"/>
      <c r="OK129" s="183"/>
      <c r="OL129" s="183"/>
      <c r="OM129" s="183"/>
      <c r="ON129" s="183"/>
      <c r="OO129" s="183"/>
      <c r="OP129" s="183"/>
      <c r="OQ129" s="183"/>
      <c r="OR129" s="183"/>
      <c r="OS129" s="183"/>
      <c r="OT129" s="183"/>
      <c r="OU129" s="183"/>
      <c r="OV129" s="183"/>
      <c r="OW129" s="183"/>
      <c r="OX129" s="183"/>
      <c r="OY129" s="183"/>
      <c r="OZ129" s="183"/>
      <c r="PA129" s="183"/>
      <c r="PB129" s="183"/>
      <c r="PC129" s="183"/>
      <c r="PD129" s="183"/>
      <c r="PE129" s="183"/>
      <c r="PF129" s="183"/>
      <c r="PG129" s="183"/>
      <c r="PH129" s="183"/>
      <c r="PI129" s="183"/>
      <c r="PJ129" s="183"/>
      <c r="PK129" s="183"/>
      <c r="PL129" s="183"/>
      <c r="PM129" s="183"/>
      <c r="PN129" s="183"/>
      <c r="PO129" s="183"/>
      <c r="PP129" s="183"/>
      <c r="PQ129" s="183"/>
      <c r="PR129" s="183"/>
      <c r="PS129" s="183"/>
      <c r="PT129" s="183"/>
      <c r="PU129" s="183"/>
      <c r="PV129" s="183"/>
      <c r="PW129" s="183"/>
      <c r="PX129" s="183"/>
      <c r="PY129" s="183"/>
      <c r="PZ129" s="183"/>
      <c r="QA129" s="183"/>
      <c r="QB129" s="183"/>
      <c r="QC129" s="183"/>
      <c r="QD129" s="183"/>
      <c r="QE129" s="183"/>
      <c r="QF129" s="183"/>
      <c r="QG129" s="183"/>
      <c r="QH129" s="183"/>
      <c r="QI129" s="183"/>
      <c r="QJ129" s="183"/>
      <c r="QK129" s="183"/>
      <c r="QL129" s="183"/>
      <c r="QM129" s="183"/>
      <c r="QN129" s="183"/>
      <c r="QO129" s="183"/>
      <c r="QP129" s="183"/>
      <c r="QQ129" s="183"/>
      <c r="QR129" s="183"/>
      <c r="QS129" s="183"/>
      <c r="QT129" s="183"/>
      <c r="QU129" s="183"/>
      <c r="QV129" s="183"/>
      <c r="QW129" s="183"/>
      <c r="QX129" s="183"/>
      <c r="QY129" s="183"/>
      <c r="QZ129" s="183"/>
      <c r="RA129" s="183"/>
      <c r="RB129" s="183"/>
      <c r="RC129" s="183"/>
      <c r="RD129" s="183"/>
      <c r="RE129" s="183"/>
      <c r="RF129" s="183"/>
      <c r="RG129" s="183"/>
      <c r="RH129" s="183"/>
      <c r="RI129" s="183"/>
      <c r="RJ129" s="183"/>
      <c r="RK129" s="183"/>
      <c r="RL129" s="183"/>
      <c r="RM129" s="183"/>
      <c r="RN129" s="183"/>
      <c r="RO129" s="183"/>
      <c r="RP129" s="183"/>
      <c r="RQ129" s="183"/>
      <c r="RR129" s="183"/>
      <c r="RS129" s="183"/>
      <c r="RT129" s="183"/>
      <c r="RU129" s="183"/>
      <c r="RV129" s="183"/>
      <c r="RW129" s="183"/>
      <c r="RX129" s="183"/>
      <c r="RY129" s="183"/>
      <c r="RZ129" s="183"/>
      <c r="SA129" s="183"/>
      <c r="SB129" s="183"/>
      <c r="SC129" s="183"/>
      <c r="SD129" s="183"/>
      <c r="SE129" s="183"/>
      <c r="SF129" s="183"/>
      <c r="SG129" s="183"/>
      <c r="SH129" s="183"/>
      <c r="SI129" s="183"/>
      <c r="SJ129" s="183"/>
      <c r="SK129" s="183"/>
      <c r="SL129" s="183"/>
      <c r="SM129" s="183"/>
      <c r="SN129" s="183"/>
      <c r="SO129" s="183"/>
      <c r="SP129" s="183"/>
      <c r="SQ129" s="183"/>
      <c r="SR129" s="183"/>
      <c r="SS129" s="183"/>
      <c r="ST129" s="183"/>
      <c r="SU129" s="183"/>
      <c r="SV129" s="183"/>
      <c r="SW129" s="183"/>
      <c r="SX129" s="183"/>
      <c r="SY129" s="183"/>
      <c r="SZ129" s="183"/>
      <c r="TA129" s="183"/>
      <c r="TB129" s="183"/>
      <c r="TC129" s="183"/>
      <c r="TD129" s="183"/>
      <c r="TE129" s="183"/>
      <c r="TF129" s="183"/>
      <c r="TG129" s="183"/>
      <c r="TH129" s="183"/>
      <c r="TI129" s="183"/>
      <c r="TJ129" s="183"/>
      <c r="TK129" s="183"/>
      <c r="TL129" s="183"/>
      <c r="TM129" s="183"/>
      <c r="TN129" s="183"/>
      <c r="TO129" s="183"/>
      <c r="TP129" s="183"/>
      <c r="TQ129" s="183"/>
      <c r="TR129" s="183"/>
      <c r="TS129" s="183"/>
      <c r="TT129" s="183"/>
      <c r="TU129" s="183"/>
      <c r="TV129" s="183"/>
      <c r="TW129" s="183"/>
      <c r="TX129" s="183"/>
      <c r="TY129" s="183"/>
      <c r="TZ129" s="183"/>
      <c r="UA129" s="183"/>
      <c r="UB129" s="183"/>
      <c r="UC129" s="183"/>
      <c r="UD129" s="183"/>
      <c r="UE129" s="183"/>
      <c r="UF129" s="183"/>
      <c r="UG129" s="183"/>
      <c r="UH129" s="183"/>
      <c r="UI129" s="183"/>
      <c r="UJ129" s="183"/>
      <c r="UK129" s="183"/>
      <c r="UL129" s="183"/>
      <c r="UM129" s="183"/>
      <c r="UN129" s="183"/>
      <c r="UO129" s="183"/>
      <c r="UP129" s="183"/>
      <c r="UQ129" s="183"/>
      <c r="UR129" s="183"/>
      <c r="US129" s="183"/>
      <c r="UT129" s="183"/>
      <c r="UU129" s="183"/>
      <c r="UV129" s="183"/>
      <c r="UW129" s="183"/>
      <c r="UX129" s="183"/>
      <c r="UY129" s="183"/>
      <c r="UZ129" s="183"/>
      <c r="VA129" s="183"/>
      <c r="VB129" s="183"/>
      <c r="VC129" s="183"/>
      <c r="VD129" s="183"/>
      <c r="VE129" s="183"/>
      <c r="VF129" s="183"/>
      <c r="VG129" s="183"/>
      <c r="VH129" s="183"/>
      <c r="VI129" s="183"/>
      <c r="VJ129" s="183"/>
      <c r="VK129" s="183"/>
      <c r="VL129" s="183"/>
      <c r="VM129" s="183"/>
      <c r="VN129" s="183"/>
      <c r="VO129" s="183"/>
      <c r="VP129" s="183"/>
      <c r="VQ129" s="183"/>
      <c r="VR129" s="183"/>
      <c r="VS129" s="183"/>
      <c r="VT129" s="183"/>
      <c r="VU129" s="183"/>
      <c r="VV129" s="183"/>
      <c r="VW129" s="183"/>
      <c r="VX129" s="183"/>
      <c r="VY129" s="183"/>
      <c r="VZ129" s="183"/>
      <c r="WA129" s="183"/>
      <c r="WB129" s="183"/>
      <c r="WC129" s="183"/>
      <c r="WD129" s="183"/>
      <c r="WE129" s="183"/>
      <c r="WF129" s="183"/>
      <c r="WG129" s="183"/>
      <c r="WH129" s="183"/>
      <c r="WI129" s="183"/>
      <c r="WJ129" s="183"/>
      <c r="WK129" s="183"/>
      <c r="WL129" s="183"/>
      <c r="WM129" s="183"/>
      <c r="WN129" s="183"/>
      <c r="WO129" s="183"/>
      <c r="WP129" s="183"/>
      <c r="WQ129" s="183"/>
      <c r="WR129" s="183"/>
      <c r="WS129" s="183"/>
      <c r="WT129" s="183"/>
      <c r="WU129" s="183"/>
      <c r="WV129" s="183"/>
      <c r="WW129" s="183"/>
      <c r="WX129" s="183"/>
      <c r="WY129" s="183"/>
      <c r="WZ129" s="183"/>
      <c r="XA129" s="183"/>
      <c r="XB129" s="183"/>
      <c r="XC129" s="183"/>
      <c r="XD129" s="183"/>
      <c r="XE129" s="183"/>
      <c r="XF129" s="183"/>
      <c r="XG129" s="183"/>
      <c r="XH129" s="183"/>
      <c r="XI129" s="183"/>
      <c r="XJ129" s="183"/>
      <c r="XK129" s="183"/>
      <c r="XL129" s="183"/>
      <c r="XM129" s="183"/>
      <c r="XN129" s="183"/>
      <c r="XO129" s="183"/>
      <c r="XP129" s="183"/>
      <c r="XQ129" s="183"/>
      <c r="XR129" s="183"/>
      <c r="XS129" s="183"/>
      <c r="XT129" s="183"/>
      <c r="XU129" s="183"/>
      <c r="XV129" s="183"/>
      <c r="XW129" s="183"/>
      <c r="XX129" s="183"/>
      <c r="XY129" s="183"/>
      <c r="XZ129" s="183"/>
      <c r="YA129" s="183"/>
      <c r="YB129" s="183"/>
      <c r="YC129" s="183"/>
      <c r="YD129" s="183"/>
      <c r="YE129" s="183"/>
      <c r="YF129" s="183"/>
      <c r="YG129" s="183"/>
      <c r="YH129" s="183"/>
      <c r="YI129" s="183"/>
      <c r="YJ129" s="183"/>
      <c r="YK129" s="183"/>
      <c r="YL129" s="183"/>
      <c r="YM129" s="183"/>
      <c r="YN129" s="183"/>
      <c r="YO129" s="183"/>
      <c r="YP129" s="183"/>
      <c r="YQ129" s="183"/>
      <c r="YR129" s="183"/>
      <c r="YS129" s="183"/>
      <c r="YT129" s="183"/>
      <c r="YU129" s="183"/>
      <c r="YV129" s="183"/>
      <c r="YW129" s="183"/>
      <c r="YX129" s="183"/>
      <c r="YY129" s="183"/>
      <c r="YZ129" s="183"/>
      <c r="ZA129" s="183"/>
      <c r="ZB129" s="183"/>
      <c r="ZC129" s="183"/>
      <c r="ZD129" s="183"/>
      <c r="ZE129" s="183"/>
      <c r="ZF129" s="183"/>
      <c r="ZG129" s="183"/>
      <c r="ZH129" s="183"/>
      <c r="ZI129" s="183"/>
      <c r="ZJ129" s="183"/>
      <c r="ZK129" s="183"/>
      <c r="ZL129" s="183"/>
      <c r="ZM129" s="183"/>
      <c r="ZN129" s="183"/>
      <c r="ZO129" s="183"/>
      <c r="ZP129" s="183"/>
      <c r="ZQ129" s="183"/>
      <c r="ZR129" s="183"/>
      <c r="ZS129" s="183"/>
      <c r="ZT129" s="183"/>
      <c r="ZU129" s="183"/>
      <c r="ZV129" s="183"/>
      <c r="ZW129" s="183"/>
      <c r="ZX129" s="183"/>
      <c r="ZY129" s="183"/>
      <c r="ZZ129" s="183"/>
      <c r="AAA129" s="183"/>
      <c r="AAB129" s="183"/>
      <c r="AAC129" s="183"/>
      <c r="AAD129" s="183"/>
      <c r="AAE129" s="183"/>
      <c r="AAF129" s="183"/>
      <c r="AAG129" s="183"/>
      <c r="AAH129" s="183"/>
      <c r="AAI129" s="183"/>
      <c r="AAJ129" s="183"/>
      <c r="AAK129" s="183"/>
      <c r="AAL129" s="183"/>
      <c r="AAM129" s="183"/>
      <c r="AAN129" s="183"/>
      <c r="AAO129" s="183"/>
      <c r="AAP129" s="183"/>
      <c r="AAQ129" s="183"/>
      <c r="AAR129" s="183"/>
      <c r="AAS129" s="183"/>
      <c r="AAT129" s="183"/>
      <c r="AAU129" s="183"/>
      <c r="AAV129" s="183"/>
      <c r="AAW129" s="183"/>
      <c r="AAX129" s="183"/>
      <c r="AAY129" s="183"/>
      <c r="AAZ129" s="183"/>
      <c r="ABA129" s="183"/>
      <c r="ABB129" s="183"/>
      <c r="ABC129" s="183"/>
      <c r="ABD129" s="183"/>
      <c r="ABE129" s="183"/>
      <c r="ABF129" s="183"/>
      <c r="ABG129" s="183"/>
      <c r="ABH129" s="183"/>
      <c r="ABI129" s="183"/>
      <c r="ABJ129" s="183"/>
      <c r="ABK129" s="183"/>
      <c r="ABL129" s="183"/>
      <c r="ABM129" s="183"/>
      <c r="ABN129" s="183"/>
      <c r="ABO129" s="183"/>
      <c r="ABP129" s="183"/>
      <c r="ABQ129" s="183"/>
      <c r="ABR129" s="183"/>
      <c r="ABS129" s="183"/>
      <c r="ABT129" s="183"/>
      <c r="ABU129" s="183"/>
      <c r="ABV129" s="183"/>
      <c r="ABW129" s="183"/>
      <c r="ABX129" s="183"/>
      <c r="ABY129" s="183"/>
      <c r="ABZ129" s="183"/>
      <c r="ACA129" s="183"/>
      <c r="ACB129" s="183"/>
      <c r="ACC129" s="183"/>
      <c r="ACD129" s="183"/>
      <c r="ACE129" s="183"/>
      <c r="ACF129" s="183"/>
      <c r="ACG129" s="183"/>
      <c r="ACH129" s="183"/>
      <c r="ACI129" s="183"/>
      <c r="ACJ129" s="183"/>
      <c r="ACK129" s="183"/>
      <c r="ACL129" s="183"/>
      <c r="ACM129" s="183"/>
      <c r="ACN129" s="183"/>
      <c r="ACO129" s="183"/>
      <c r="ACP129" s="183"/>
      <c r="ACQ129" s="183"/>
      <c r="ACR129" s="183"/>
      <c r="ACS129" s="183"/>
      <c r="ACT129" s="183"/>
      <c r="ACU129" s="183"/>
      <c r="ACV129" s="183"/>
      <c r="ACW129" s="183"/>
      <c r="ACX129" s="183"/>
      <c r="ACY129" s="183"/>
      <c r="ACZ129" s="183"/>
      <c r="ADA129" s="183"/>
      <c r="ADB129" s="183"/>
      <c r="ADC129" s="183"/>
      <c r="ADD129" s="183"/>
      <c r="ADE129" s="183"/>
      <c r="ADF129" s="183"/>
      <c r="ADG129" s="183"/>
      <c r="ADH129" s="183"/>
      <c r="ADI129" s="183"/>
      <c r="ADJ129" s="183"/>
      <c r="ADK129" s="183"/>
      <c r="ADL129" s="183"/>
      <c r="ADM129" s="183"/>
      <c r="ADN129" s="183"/>
      <c r="ADO129" s="183"/>
      <c r="ADP129" s="183"/>
      <c r="ADQ129" s="183"/>
      <c r="ADR129" s="183"/>
      <c r="ADS129" s="183"/>
      <c r="ADT129" s="183"/>
      <c r="ADU129" s="183"/>
      <c r="ADV129" s="183"/>
      <c r="ADW129" s="183"/>
      <c r="ADX129" s="183"/>
      <c r="ADY129" s="183"/>
      <c r="ADZ129" s="183"/>
      <c r="AEA129" s="183"/>
      <c r="AEB129" s="183"/>
      <c r="AEC129" s="183"/>
      <c r="AED129" s="183"/>
      <c r="AEE129" s="183"/>
      <c r="AEF129" s="183"/>
      <c r="AEG129" s="183"/>
      <c r="AEH129" s="183"/>
      <c r="AEI129" s="183"/>
      <c r="AEJ129" s="183"/>
      <c r="AEK129" s="183"/>
      <c r="AEL129" s="183"/>
      <c r="AEM129" s="183"/>
      <c r="AEN129" s="183"/>
      <c r="AEO129" s="183"/>
      <c r="AEP129" s="183"/>
      <c r="AEQ129" s="183"/>
      <c r="AER129" s="183"/>
      <c r="AES129" s="183"/>
      <c r="AET129" s="183"/>
      <c r="AEU129" s="183"/>
      <c r="AEV129" s="183"/>
      <c r="AEW129" s="183"/>
      <c r="AEX129" s="183"/>
      <c r="AEY129" s="183"/>
      <c r="AEZ129" s="183"/>
      <c r="AFA129" s="183"/>
      <c r="AFB129" s="183"/>
      <c r="AFC129" s="183"/>
      <c r="AFD129" s="183"/>
      <c r="AFE129" s="183"/>
      <c r="AFF129" s="183"/>
      <c r="AFG129" s="183"/>
      <c r="AFH129" s="183"/>
      <c r="AFI129" s="183"/>
      <c r="AFJ129" s="183"/>
      <c r="AFK129" s="183"/>
      <c r="AFL129" s="183"/>
      <c r="AFM129" s="183"/>
      <c r="AFN129" s="183"/>
      <c r="AFO129" s="183"/>
      <c r="AFP129" s="183"/>
      <c r="AFQ129" s="183"/>
      <c r="AFR129" s="183"/>
      <c r="AFS129" s="183"/>
      <c r="AFT129" s="183"/>
      <c r="AFU129" s="183"/>
      <c r="AFV129" s="183"/>
      <c r="AFW129" s="183"/>
      <c r="AFX129" s="183"/>
      <c r="AFY129" s="183"/>
      <c r="AFZ129" s="183"/>
      <c r="AGA129" s="183"/>
      <c r="AGB129" s="183"/>
      <c r="AGC129" s="183"/>
      <c r="AGD129" s="183"/>
      <c r="AGE129" s="183"/>
      <c r="AGF129" s="183"/>
      <c r="AGG129" s="183"/>
      <c r="AGH129" s="183"/>
      <c r="AGI129" s="183"/>
      <c r="AGJ129" s="183"/>
      <c r="AGK129" s="183"/>
      <c r="AGL129" s="183"/>
      <c r="AGM129" s="183"/>
      <c r="AGN129" s="183"/>
      <c r="AGO129" s="183"/>
      <c r="AGP129" s="183"/>
      <c r="AGQ129" s="183"/>
      <c r="AGR129" s="183"/>
      <c r="AGS129" s="183"/>
      <c r="AGT129" s="183"/>
      <c r="AGU129" s="183"/>
      <c r="AGV129" s="183"/>
      <c r="AGW129" s="183"/>
      <c r="AGX129" s="183"/>
      <c r="AGY129" s="183"/>
      <c r="AGZ129" s="183"/>
      <c r="AHA129" s="183"/>
      <c r="AHB129" s="183"/>
      <c r="AHC129" s="183"/>
      <c r="AHD129" s="183"/>
      <c r="AHE129" s="183"/>
      <c r="AHF129" s="183"/>
      <c r="AHG129" s="183"/>
      <c r="AHH129" s="183"/>
      <c r="AHI129" s="183"/>
      <c r="AHJ129" s="183"/>
      <c r="AHK129" s="183"/>
      <c r="AHL129" s="183"/>
      <c r="AHM129" s="183"/>
      <c r="AHN129" s="183"/>
      <c r="AHO129" s="183"/>
      <c r="AHP129" s="183"/>
      <c r="AHQ129" s="183"/>
      <c r="AHR129" s="183"/>
      <c r="AHS129" s="183"/>
      <c r="AHT129" s="183"/>
      <c r="AHU129" s="183"/>
      <c r="AHV129" s="183"/>
      <c r="AHW129" s="183"/>
      <c r="AHX129" s="183"/>
      <c r="AHY129" s="183"/>
      <c r="AHZ129" s="183"/>
      <c r="AIA129" s="183"/>
      <c r="AIB129" s="183"/>
      <c r="AIC129" s="183"/>
      <c r="AID129" s="183"/>
      <c r="AIE129" s="183"/>
      <c r="AIF129" s="183"/>
      <c r="AIG129" s="183"/>
      <c r="AIH129" s="183"/>
      <c r="AII129" s="183"/>
      <c r="AIJ129" s="183"/>
      <c r="AIK129" s="183"/>
      <c r="AIL129" s="183"/>
      <c r="AIM129" s="183"/>
      <c r="AIN129" s="183"/>
      <c r="AIO129" s="183"/>
      <c r="AIP129" s="183"/>
      <c r="AIQ129" s="183"/>
      <c r="AIR129" s="183"/>
      <c r="AIS129" s="183"/>
      <c r="AIT129" s="183"/>
      <c r="AIU129" s="183"/>
      <c r="AIV129" s="183"/>
      <c r="AIW129" s="183"/>
      <c r="AIX129" s="183"/>
      <c r="AIY129" s="183"/>
      <c r="AIZ129" s="183"/>
      <c r="AJA129" s="183"/>
      <c r="AJB129" s="183"/>
      <c r="AJC129" s="183"/>
      <c r="AJD129" s="183"/>
      <c r="AJE129" s="183"/>
      <c r="AJF129" s="183"/>
      <c r="AJG129" s="183"/>
      <c r="AJH129" s="183"/>
      <c r="AJI129" s="183"/>
      <c r="AJJ129" s="183"/>
      <c r="AJK129" s="183"/>
      <c r="AJL129" s="183"/>
      <c r="AJM129" s="183"/>
      <c r="AJN129" s="183"/>
      <c r="AJO129" s="183"/>
      <c r="AJP129" s="183"/>
      <c r="AJQ129" s="183"/>
      <c r="AJR129" s="183"/>
      <c r="AJS129" s="183"/>
      <c r="AJT129" s="183"/>
      <c r="AJU129" s="183"/>
      <c r="AJV129" s="183"/>
      <c r="AJW129" s="183"/>
      <c r="AJX129" s="183"/>
      <c r="AJY129" s="183"/>
      <c r="AJZ129" s="183"/>
      <c r="AKA129" s="183"/>
      <c r="AKB129" s="183"/>
      <c r="AKC129" s="183"/>
      <c r="AKD129" s="183"/>
      <c r="AKE129" s="183"/>
      <c r="AKF129" s="183"/>
      <c r="AKG129" s="183"/>
      <c r="AKH129" s="183"/>
      <c r="AKI129" s="183"/>
      <c r="AKJ129" s="183"/>
      <c r="AKK129" s="183"/>
      <c r="AKL129" s="183"/>
      <c r="AKM129" s="183"/>
      <c r="AKN129" s="183"/>
      <c r="AKO129" s="183"/>
      <c r="AKP129" s="183"/>
      <c r="AKQ129" s="183"/>
      <c r="AKR129" s="183"/>
      <c r="AKS129" s="183"/>
      <c r="AKT129" s="183"/>
      <c r="AKU129" s="183"/>
      <c r="AKV129" s="183"/>
      <c r="AKW129" s="183"/>
      <c r="AKX129" s="183"/>
      <c r="AKY129" s="183"/>
      <c r="AKZ129" s="183"/>
      <c r="ALA129" s="183"/>
      <c r="ALB129" s="183"/>
      <c r="ALC129" s="183"/>
      <c r="ALD129" s="183"/>
      <c r="ALE129" s="183"/>
      <c r="ALF129" s="183"/>
      <c r="ALG129" s="183"/>
      <c r="ALH129" s="183"/>
      <c r="ALI129" s="183"/>
      <c r="ALJ129" s="183"/>
      <c r="ALK129" s="183"/>
      <c r="ALL129" s="183"/>
      <c r="ALM129" s="183"/>
      <c r="ALN129" s="183"/>
      <c r="ALO129" s="183"/>
      <c r="ALP129" s="183"/>
      <c r="ALQ129" s="183"/>
      <c r="ALR129" s="183"/>
      <c r="ALS129" s="183"/>
      <c r="ALT129" s="183"/>
      <c r="ALU129" s="183"/>
      <c r="ALV129" s="183"/>
      <c r="ALW129" s="183"/>
      <c r="ALX129" s="183"/>
      <c r="ALY129" s="183"/>
      <c r="ALZ129" s="183"/>
      <c r="AMA129" s="183"/>
      <c r="AMB129" s="183"/>
      <c r="AMC129" s="183"/>
      <c r="AMD129" s="183"/>
      <c r="AME129" s="183"/>
      <c r="AMF129" s="183"/>
      <c r="AMG129" s="183"/>
      <c r="AMH129" s="183"/>
      <c r="AMI129" s="183"/>
      <c r="AMJ129" s="183"/>
      <c r="AMK129" s="183"/>
      <c r="AML129" s="183"/>
      <c r="AMM129" s="183"/>
      <c r="AMN129" s="183"/>
      <c r="AMO129" s="183"/>
      <c r="AMP129" s="183"/>
      <c r="AMQ129" s="183"/>
      <c r="AMR129" s="183"/>
      <c r="AMS129" s="183"/>
      <c r="AMT129" s="183"/>
      <c r="AMU129" s="183"/>
      <c r="AMV129" s="183"/>
      <c r="AMW129" s="183"/>
      <c r="AMX129" s="183"/>
      <c r="AMY129" s="183"/>
      <c r="AMZ129" s="183"/>
      <c r="ANA129" s="183"/>
      <c r="ANB129" s="183"/>
      <c r="ANC129" s="183"/>
      <c r="AND129" s="183"/>
      <c r="ANE129" s="183"/>
      <c r="ANF129" s="183"/>
      <c r="ANG129" s="183"/>
      <c r="ANH129" s="183"/>
      <c r="ANI129" s="183"/>
      <c r="ANJ129" s="183"/>
      <c r="ANK129" s="183"/>
      <c r="ANL129" s="183"/>
      <c r="ANM129" s="183"/>
      <c r="ANN129" s="183"/>
      <c r="ANO129" s="183"/>
      <c r="ANP129" s="183"/>
      <c r="ANQ129" s="183"/>
      <c r="ANR129" s="183"/>
      <c r="ANS129" s="183"/>
      <c r="ANT129" s="183"/>
      <c r="ANU129" s="183"/>
      <c r="ANV129" s="183"/>
      <c r="ANW129" s="183"/>
      <c r="ANX129" s="183"/>
      <c r="ANY129" s="183"/>
      <c r="ANZ129" s="183"/>
      <c r="AOA129" s="183"/>
      <c r="AOB129" s="183"/>
      <c r="AOC129" s="183"/>
      <c r="AOD129" s="183"/>
      <c r="AOE129" s="183"/>
      <c r="AOF129" s="183"/>
      <c r="AOG129" s="183"/>
      <c r="AOH129" s="183"/>
      <c r="AOI129" s="183"/>
      <c r="AOJ129" s="183"/>
      <c r="AOK129" s="183"/>
      <c r="AOL129" s="183"/>
      <c r="AOM129" s="183"/>
      <c r="AON129" s="183"/>
      <c r="AOO129" s="183"/>
      <c r="AOP129" s="183"/>
      <c r="AOQ129" s="183"/>
      <c r="AOR129" s="183"/>
      <c r="AOS129" s="183"/>
      <c r="AOT129" s="183"/>
      <c r="AOU129" s="183"/>
      <c r="AOV129" s="183"/>
      <c r="AOW129" s="183"/>
      <c r="AOX129" s="183"/>
      <c r="AOY129" s="183"/>
      <c r="AOZ129" s="183"/>
      <c r="APA129" s="183"/>
      <c r="APB129" s="183"/>
      <c r="APC129" s="183"/>
      <c r="APD129" s="183"/>
      <c r="APE129" s="183"/>
      <c r="APF129" s="183"/>
      <c r="APG129" s="183"/>
      <c r="APH129" s="183"/>
      <c r="API129" s="183"/>
      <c r="APJ129" s="183"/>
      <c r="APK129" s="183"/>
      <c r="APL129" s="183"/>
      <c r="APM129" s="183"/>
      <c r="APN129" s="183"/>
      <c r="APO129" s="183"/>
      <c r="APP129" s="183"/>
      <c r="APQ129" s="183"/>
      <c r="APR129" s="183"/>
      <c r="APS129" s="183"/>
      <c r="APT129" s="183"/>
      <c r="APU129" s="183"/>
      <c r="APV129" s="183"/>
      <c r="APW129" s="183"/>
      <c r="APX129" s="183"/>
      <c r="APY129" s="183"/>
      <c r="APZ129" s="183"/>
      <c r="AQA129" s="183"/>
      <c r="AQB129" s="183"/>
      <c r="AQC129" s="183"/>
      <c r="AQD129" s="183"/>
      <c r="AQE129" s="183"/>
      <c r="AQF129" s="183"/>
      <c r="AQG129" s="183"/>
      <c r="AQH129" s="183"/>
      <c r="AQI129" s="183"/>
      <c r="AQJ129" s="183"/>
      <c r="AQK129" s="183"/>
      <c r="AQL129" s="183"/>
      <c r="AQM129" s="183"/>
      <c r="AQN129" s="183"/>
      <c r="AQO129" s="183"/>
      <c r="AQP129" s="183"/>
      <c r="AQQ129" s="183"/>
      <c r="AQR129" s="183"/>
      <c r="AQS129" s="183"/>
      <c r="AQT129" s="183"/>
      <c r="AQU129" s="183"/>
      <c r="AQV129" s="183"/>
      <c r="AQW129" s="183"/>
      <c r="AQX129" s="183"/>
      <c r="AQY129" s="183"/>
      <c r="AQZ129" s="183"/>
      <c r="ARA129" s="183"/>
      <c r="ARB129" s="183"/>
      <c r="ARC129" s="183"/>
      <c r="ARD129" s="183"/>
      <c r="ARE129" s="183"/>
      <c r="ARF129" s="183"/>
      <c r="ARG129" s="183"/>
      <c r="ARH129" s="183"/>
      <c r="ARI129" s="183"/>
      <c r="ARJ129" s="183"/>
      <c r="ARK129" s="183"/>
      <c r="ARL129" s="183"/>
      <c r="ARM129" s="183"/>
      <c r="ARN129" s="183"/>
      <c r="ARO129" s="183"/>
      <c r="ARP129" s="183"/>
      <c r="ARQ129" s="183"/>
      <c r="ARR129" s="183"/>
      <c r="ARS129" s="183"/>
      <c r="ART129" s="183"/>
      <c r="ARU129" s="183"/>
      <c r="ARV129" s="183"/>
      <c r="ARW129" s="183"/>
      <c r="ARX129" s="183"/>
      <c r="ARY129" s="183"/>
      <c r="ARZ129" s="183"/>
      <c r="ASA129" s="183"/>
      <c r="ASB129" s="183"/>
      <c r="ASC129" s="183"/>
      <c r="ASD129" s="183"/>
      <c r="ASE129" s="183"/>
      <c r="ASF129" s="183"/>
      <c r="ASG129" s="183"/>
      <c r="ASH129" s="183"/>
      <c r="ASI129" s="183"/>
      <c r="ASJ129" s="183"/>
      <c r="ASK129" s="183"/>
      <c r="ASL129" s="183"/>
      <c r="ASM129" s="183"/>
      <c r="ASN129" s="183"/>
      <c r="ASO129" s="183"/>
      <c r="ASP129" s="183"/>
      <c r="ASQ129" s="183"/>
      <c r="ASR129" s="183"/>
      <c r="ASS129" s="183"/>
      <c r="AST129" s="183"/>
      <c r="ASU129" s="183"/>
      <c r="ASV129" s="183"/>
      <c r="ASW129" s="183"/>
      <c r="ASX129" s="183"/>
      <c r="ASY129" s="183"/>
      <c r="ASZ129" s="183"/>
      <c r="ATA129" s="183"/>
      <c r="ATB129" s="183"/>
      <c r="ATC129" s="183"/>
      <c r="ATD129" s="183"/>
      <c r="ATE129" s="183"/>
      <c r="ATF129" s="183"/>
      <c r="ATG129" s="183"/>
      <c r="ATH129" s="183"/>
      <c r="ATI129" s="183"/>
      <c r="ATJ129" s="183"/>
      <c r="ATK129" s="183"/>
      <c r="ATL129" s="183"/>
      <c r="ATM129" s="183"/>
      <c r="ATN129" s="183"/>
      <c r="ATO129" s="183"/>
      <c r="ATP129" s="183"/>
      <c r="ATQ129" s="183"/>
      <c r="ATR129" s="183"/>
      <c r="ATS129" s="183"/>
      <c r="ATT129" s="183"/>
      <c r="ATU129" s="183"/>
      <c r="ATV129" s="183"/>
      <c r="ATW129" s="183"/>
      <c r="ATX129" s="183"/>
      <c r="ATY129" s="183"/>
      <c r="ATZ129" s="183"/>
      <c r="AUA129" s="183"/>
      <c r="AUB129" s="183"/>
      <c r="AUC129" s="183"/>
      <c r="AUD129" s="183"/>
      <c r="AUE129" s="183"/>
      <c r="AUF129" s="183"/>
      <c r="AUG129" s="183"/>
      <c r="AUH129" s="183"/>
      <c r="AUI129" s="183"/>
      <c r="AUJ129" s="183"/>
      <c r="AUK129" s="183"/>
      <c r="AUL129" s="183"/>
      <c r="AUM129" s="183"/>
      <c r="AUN129" s="183"/>
      <c r="AUO129" s="183"/>
      <c r="AUP129" s="183"/>
      <c r="AUQ129" s="183"/>
      <c r="AUR129" s="183"/>
      <c r="AUS129" s="183"/>
      <c r="AUT129" s="183"/>
      <c r="AUU129" s="183"/>
      <c r="AUV129" s="183"/>
      <c r="AUW129" s="183"/>
      <c r="AUX129" s="183"/>
      <c r="AUY129" s="183"/>
      <c r="AUZ129" s="183"/>
      <c r="AVA129" s="183"/>
      <c r="AVB129" s="183"/>
      <c r="AVC129" s="183"/>
      <c r="AVD129" s="183"/>
      <c r="AVE129" s="183"/>
      <c r="AVF129" s="183"/>
      <c r="AVG129" s="183"/>
      <c r="AVH129" s="183"/>
      <c r="AVI129" s="183"/>
      <c r="AVJ129" s="183"/>
      <c r="AVK129" s="183"/>
      <c r="AVL129" s="183"/>
      <c r="AVM129" s="183"/>
      <c r="AVN129" s="183"/>
      <c r="AVO129" s="183"/>
      <c r="AVP129" s="183"/>
      <c r="AVQ129" s="183"/>
      <c r="AVR129" s="183"/>
      <c r="AVS129" s="183"/>
      <c r="AVT129" s="183"/>
      <c r="AVU129" s="183"/>
      <c r="AVV129" s="183"/>
      <c r="AVW129" s="183"/>
      <c r="AVX129" s="183"/>
      <c r="AVY129" s="183"/>
      <c r="AVZ129" s="183"/>
      <c r="AWA129" s="183"/>
      <c r="AWB129" s="183"/>
      <c r="AWC129" s="183"/>
      <c r="AWD129" s="183"/>
      <c r="AWE129" s="183"/>
      <c r="AWF129" s="183"/>
      <c r="AWG129" s="183"/>
      <c r="AWH129" s="183"/>
      <c r="AWI129" s="183"/>
      <c r="AWJ129" s="183"/>
      <c r="AWK129" s="183"/>
      <c r="AWL129" s="183"/>
      <c r="AWM129" s="183"/>
      <c r="AWN129" s="183"/>
      <c r="AWO129" s="183"/>
      <c r="AWP129" s="183"/>
      <c r="AWQ129" s="183"/>
      <c r="AWR129" s="183"/>
      <c r="AWS129" s="183"/>
      <c r="AWT129" s="183"/>
      <c r="AWU129" s="183"/>
      <c r="AWV129" s="183"/>
      <c r="AWW129" s="183"/>
      <c r="AWX129" s="183"/>
      <c r="AWY129" s="183"/>
      <c r="AWZ129" s="183"/>
      <c r="AXA129" s="183"/>
      <c r="AXB129" s="183"/>
      <c r="AXC129" s="183"/>
      <c r="AXD129" s="183"/>
      <c r="AXE129" s="183"/>
      <c r="AXF129" s="183"/>
      <c r="AXG129" s="183"/>
      <c r="AXH129" s="183"/>
      <c r="AXI129" s="183"/>
      <c r="AXJ129" s="183"/>
      <c r="AXK129" s="183"/>
      <c r="AXL129" s="183"/>
      <c r="AXM129" s="183"/>
      <c r="AXN129" s="183"/>
      <c r="AXO129" s="183"/>
      <c r="AXP129" s="183"/>
      <c r="AXQ129" s="183"/>
      <c r="AXR129" s="183"/>
      <c r="AXS129" s="183"/>
      <c r="AXT129" s="183"/>
      <c r="AXU129" s="183"/>
      <c r="AXV129" s="183"/>
      <c r="AXW129" s="183"/>
      <c r="AXX129" s="183"/>
      <c r="AXY129" s="183"/>
      <c r="AXZ129" s="183"/>
      <c r="AYA129" s="183"/>
      <c r="AYB129" s="183"/>
      <c r="AYC129" s="183"/>
      <c r="AYD129" s="183"/>
      <c r="AYE129" s="183"/>
      <c r="AYF129" s="183"/>
      <c r="AYG129" s="183"/>
      <c r="AYH129" s="183"/>
      <c r="AYI129" s="183"/>
      <c r="AYJ129" s="183"/>
      <c r="AYK129" s="183"/>
      <c r="AYL129" s="183"/>
      <c r="AYM129" s="183"/>
      <c r="AYN129" s="183"/>
      <c r="AYO129" s="183"/>
      <c r="AYP129" s="183"/>
      <c r="AYQ129" s="183"/>
      <c r="AYR129" s="183"/>
      <c r="AYS129" s="183"/>
      <c r="AYT129" s="183"/>
      <c r="AYU129" s="183"/>
      <c r="AYV129" s="183"/>
      <c r="AYW129" s="183"/>
      <c r="AYX129" s="183"/>
      <c r="AYY129" s="183"/>
      <c r="AYZ129" s="183"/>
      <c r="AZA129" s="183"/>
      <c r="AZB129" s="183"/>
      <c r="AZC129" s="183"/>
      <c r="AZD129" s="183"/>
      <c r="AZE129" s="183"/>
      <c r="AZF129" s="183"/>
      <c r="AZG129" s="183"/>
      <c r="AZH129" s="183"/>
      <c r="AZI129" s="183"/>
      <c r="AZJ129" s="183"/>
      <c r="AZK129" s="183"/>
      <c r="AZL129" s="183"/>
      <c r="AZM129" s="183"/>
      <c r="AZN129" s="183"/>
      <c r="AZO129" s="183"/>
      <c r="AZP129" s="183"/>
      <c r="AZQ129" s="183"/>
      <c r="AZR129" s="183"/>
      <c r="AZS129" s="183"/>
      <c r="AZT129" s="183"/>
      <c r="AZU129" s="183"/>
      <c r="AZV129" s="183"/>
      <c r="AZW129" s="183"/>
      <c r="AZX129" s="183"/>
      <c r="AZY129" s="183"/>
      <c r="AZZ129" s="183"/>
      <c r="BAA129" s="183"/>
      <c r="BAB129" s="183"/>
      <c r="BAC129" s="183"/>
      <c r="BAD129" s="183"/>
      <c r="BAE129" s="183"/>
      <c r="BAF129" s="183"/>
      <c r="BAG129" s="183"/>
      <c r="BAH129" s="183"/>
      <c r="BAI129" s="183"/>
      <c r="BAJ129" s="183"/>
      <c r="BAK129" s="183"/>
      <c r="BAL129" s="183"/>
      <c r="BAM129" s="183"/>
      <c r="BAN129" s="183"/>
      <c r="BAO129" s="183"/>
      <c r="BAP129" s="183"/>
      <c r="BAQ129" s="183"/>
      <c r="BAR129" s="183"/>
      <c r="BAS129" s="183"/>
      <c r="BAT129" s="183"/>
      <c r="BAU129" s="183"/>
      <c r="BAV129" s="183"/>
      <c r="BAW129" s="183"/>
      <c r="BAX129" s="183"/>
      <c r="BAY129" s="183"/>
      <c r="BAZ129" s="183"/>
      <c r="BBA129" s="183"/>
      <c r="BBB129" s="183"/>
      <c r="BBC129" s="183"/>
      <c r="BBD129" s="183"/>
      <c r="BBE129" s="183"/>
      <c r="BBF129" s="183"/>
      <c r="BBG129" s="183"/>
      <c r="BBH129" s="183"/>
      <c r="BBI129" s="183"/>
      <c r="BBJ129" s="183"/>
      <c r="BBK129" s="183"/>
      <c r="BBL129" s="183"/>
      <c r="BBM129" s="183"/>
      <c r="BBN129" s="183"/>
      <c r="BBO129" s="183"/>
      <c r="BBP129" s="183"/>
      <c r="BBQ129" s="183"/>
      <c r="BBR129" s="183"/>
      <c r="BBS129" s="183"/>
      <c r="BBT129" s="183"/>
      <c r="BBU129" s="183"/>
      <c r="BBV129" s="183"/>
      <c r="BBW129" s="183"/>
      <c r="BBX129" s="183"/>
      <c r="BBY129" s="183"/>
      <c r="BBZ129" s="183"/>
      <c r="BCA129" s="183"/>
      <c r="BCB129" s="183"/>
      <c r="BCC129" s="183"/>
      <c r="BCD129" s="183"/>
      <c r="BCE129" s="183"/>
      <c r="BCF129" s="183"/>
      <c r="BCG129" s="183"/>
      <c r="BCH129" s="183"/>
      <c r="BCI129" s="183"/>
      <c r="BCJ129" s="183"/>
      <c r="BCK129" s="183"/>
      <c r="BCL129" s="183"/>
      <c r="BCM129" s="183"/>
      <c r="BCN129" s="183"/>
      <c r="BCO129" s="183"/>
      <c r="BCP129" s="183"/>
      <c r="BCQ129" s="183"/>
      <c r="BCR129" s="183"/>
      <c r="BCS129" s="183"/>
      <c r="BCT129" s="183"/>
      <c r="BCU129" s="183"/>
      <c r="BCV129" s="183"/>
      <c r="BCW129" s="183"/>
      <c r="BCX129" s="183"/>
      <c r="BCY129" s="183"/>
      <c r="BCZ129" s="183"/>
      <c r="BDA129" s="183"/>
      <c r="BDB129" s="183"/>
      <c r="BDC129" s="183"/>
      <c r="BDD129" s="183"/>
      <c r="BDE129" s="183"/>
      <c r="BDF129" s="183"/>
      <c r="BDG129" s="183"/>
      <c r="BDH129" s="183"/>
      <c r="BDI129" s="183"/>
      <c r="BDJ129" s="183"/>
      <c r="BDK129" s="183"/>
      <c r="BDL129" s="183"/>
      <c r="BDM129" s="183"/>
      <c r="BDN129" s="183"/>
      <c r="BDO129" s="183"/>
      <c r="BDP129" s="183"/>
      <c r="BDQ129" s="183"/>
      <c r="BDR129" s="183"/>
      <c r="BDS129" s="183"/>
      <c r="BDT129" s="183"/>
      <c r="BDU129" s="183"/>
      <c r="BDV129" s="183"/>
      <c r="BDW129" s="183"/>
      <c r="BDX129" s="183"/>
      <c r="BDY129" s="183"/>
      <c r="BDZ129" s="183"/>
      <c r="BEA129" s="183"/>
      <c r="BEB129" s="183"/>
      <c r="BEC129" s="183"/>
      <c r="BED129" s="183"/>
      <c r="BEE129" s="183"/>
      <c r="BEF129" s="183"/>
      <c r="BEG129" s="183"/>
      <c r="BEH129" s="183"/>
      <c r="BEI129" s="183"/>
      <c r="BEJ129" s="183"/>
      <c r="BEK129" s="183"/>
      <c r="BEL129" s="183"/>
      <c r="BEM129" s="183"/>
      <c r="BEN129" s="183"/>
      <c r="BEO129" s="183"/>
      <c r="BEP129" s="183"/>
      <c r="BEQ129" s="183"/>
      <c r="BER129" s="183"/>
      <c r="BES129" s="183"/>
      <c r="BET129" s="183"/>
      <c r="BEU129" s="183"/>
      <c r="BEV129" s="183"/>
      <c r="BEW129" s="183"/>
      <c r="BEX129" s="183"/>
      <c r="BEY129" s="183"/>
      <c r="BEZ129" s="183"/>
      <c r="BFA129" s="183"/>
      <c r="BFB129" s="183"/>
      <c r="BFC129" s="183"/>
      <c r="BFD129" s="183"/>
      <c r="BFE129" s="183"/>
      <c r="BFF129" s="183"/>
      <c r="BFG129" s="183"/>
      <c r="BFH129" s="183"/>
      <c r="BFI129" s="183"/>
      <c r="BFJ129" s="183"/>
      <c r="BFK129" s="183"/>
      <c r="BFL129" s="183"/>
      <c r="BFM129" s="183"/>
      <c r="BFN129" s="183"/>
      <c r="BFO129" s="183"/>
      <c r="BFP129" s="183"/>
      <c r="BFQ129" s="183"/>
      <c r="BFR129" s="183"/>
      <c r="BFS129" s="183"/>
      <c r="BFT129" s="183"/>
      <c r="BFU129" s="183"/>
      <c r="BFV129" s="183"/>
      <c r="BFW129" s="183"/>
      <c r="BFX129" s="183"/>
      <c r="BFY129" s="183"/>
      <c r="BFZ129" s="183"/>
      <c r="BGA129" s="183"/>
      <c r="BGB129" s="183"/>
      <c r="BGC129" s="183"/>
      <c r="BGD129" s="183"/>
      <c r="BGE129" s="183"/>
      <c r="BGF129" s="183"/>
      <c r="BGG129" s="183"/>
      <c r="BGH129" s="183"/>
      <c r="BGI129" s="183"/>
      <c r="BGJ129" s="183"/>
      <c r="BGK129" s="183"/>
      <c r="BGL129" s="183"/>
      <c r="BGM129" s="183"/>
      <c r="BGN129" s="183"/>
      <c r="BGO129" s="183"/>
      <c r="BGP129" s="183"/>
      <c r="BGQ129" s="183"/>
      <c r="BGR129" s="183"/>
      <c r="BGS129" s="183"/>
      <c r="BGT129" s="183"/>
      <c r="BGU129" s="183"/>
      <c r="BGV129" s="183"/>
      <c r="BGW129" s="183"/>
      <c r="BGX129" s="183"/>
      <c r="BGY129" s="183"/>
      <c r="BGZ129" s="183"/>
      <c r="BHA129" s="183"/>
      <c r="BHB129" s="183"/>
      <c r="BHC129" s="183"/>
      <c r="BHD129" s="183"/>
      <c r="BHE129" s="183"/>
      <c r="BHF129" s="183"/>
      <c r="BHG129" s="183"/>
      <c r="BHH129" s="183"/>
      <c r="BHI129" s="183"/>
      <c r="BHJ129" s="183"/>
      <c r="BHK129" s="183"/>
      <c r="BHL129" s="183"/>
      <c r="BHM129" s="183"/>
      <c r="BHN129" s="183"/>
      <c r="BHO129" s="183"/>
      <c r="BHP129" s="183"/>
      <c r="BHQ129" s="183"/>
      <c r="BHR129" s="183"/>
      <c r="BHS129" s="183"/>
      <c r="BHT129" s="183"/>
      <c r="BHU129" s="183"/>
      <c r="BHV129" s="183"/>
      <c r="BHW129" s="183"/>
      <c r="BHX129" s="183"/>
      <c r="BHY129" s="183"/>
      <c r="BHZ129" s="183"/>
      <c r="BIA129" s="183"/>
      <c r="BIB129" s="183"/>
      <c r="BIC129" s="183"/>
      <c r="BID129" s="183"/>
      <c r="BIE129" s="183"/>
      <c r="BIF129" s="183"/>
      <c r="BIG129" s="183"/>
      <c r="BIH129" s="183"/>
      <c r="BII129" s="183"/>
      <c r="BIJ129" s="183"/>
      <c r="BIK129" s="183"/>
      <c r="BIL129" s="183"/>
      <c r="BIM129" s="183"/>
      <c r="BIN129" s="183"/>
      <c r="BIO129" s="183"/>
      <c r="BIP129" s="183"/>
      <c r="BIQ129" s="183"/>
      <c r="BIR129" s="183"/>
      <c r="BIS129" s="183"/>
      <c r="BIT129" s="183"/>
      <c r="BIU129" s="183"/>
      <c r="BIV129" s="183"/>
      <c r="BIW129" s="183"/>
      <c r="BIX129" s="183"/>
      <c r="BIY129" s="183"/>
      <c r="BIZ129" s="183"/>
      <c r="BJA129" s="183"/>
      <c r="BJB129" s="183"/>
      <c r="BJC129" s="183"/>
      <c r="BJD129" s="183"/>
      <c r="BJE129" s="183"/>
      <c r="BJF129" s="183"/>
      <c r="BJG129" s="183"/>
      <c r="BJH129" s="183"/>
      <c r="BJI129" s="183"/>
      <c r="BJJ129" s="183"/>
      <c r="BJK129" s="183"/>
      <c r="BJL129" s="183"/>
      <c r="BJM129" s="183"/>
      <c r="BJN129" s="183"/>
      <c r="BJO129" s="183"/>
      <c r="BJP129" s="183"/>
      <c r="BJQ129" s="183"/>
      <c r="BJR129" s="183"/>
      <c r="BJS129" s="183"/>
      <c r="BJT129" s="183"/>
      <c r="BJU129" s="183"/>
      <c r="BJV129" s="183"/>
      <c r="BJW129" s="183"/>
      <c r="BJX129" s="183"/>
      <c r="BJY129" s="183"/>
      <c r="BJZ129" s="183"/>
      <c r="BKA129" s="183"/>
      <c r="BKB129" s="183"/>
      <c r="BKC129" s="183"/>
      <c r="BKD129" s="183"/>
      <c r="BKE129" s="183"/>
      <c r="BKF129" s="183"/>
      <c r="BKG129" s="183"/>
      <c r="BKH129" s="183"/>
      <c r="BKI129" s="183"/>
      <c r="BKJ129" s="183"/>
      <c r="BKK129" s="183"/>
      <c r="BKL129" s="183"/>
      <c r="BKM129" s="183"/>
      <c r="BKN129" s="183"/>
      <c r="BKO129" s="183"/>
      <c r="BKP129" s="183"/>
      <c r="BKQ129" s="183"/>
      <c r="BKR129" s="183"/>
      <c r="BKS129" s="183"/>
      <c r="BKT129" s="183"/>
      <c r="BKU129" s="183"/>
      <c r="BKV129" s="183"/>
      <c r="BKW129" s="183"/>
      <c r="BKX129" s="183"/>
      <c r="BKY129" s="183"/>
      <c r="BKZ129" s="183"/>
      <c r="BLA129" s="183"/>
      <c r="BLB129" s="183"/>
      <c r="BLC129" s="183"/>
      <c r="BLD129" s="183"/>
      <c r="BLE129" s="183"/>
      <c r="BLF129" s="183"/>
      <c r="BLG129" s="183"/>
      <c r="BLH129" s="183"/>
      <c r="BLI129" s="183"/>
      <c r="BLJ129" s="183"/>
      <c r="BLK129" s="183"/>
      <c r="BLL129" s="183"/>
      <c r="BLM129" s="183"/>
      <c r="BLN129" s="183"/>
      <c r="BLO129" s="183"/>
      <c r="BLP129" s="183"/>
      <c r="BLQ129" s="183"/>
      <c r="BLR129" s="183"/>
      <c r="BLS129" s="183"/>
      <c r="BLT129" s="183"/>
      <c r="BLU129" s="183"/>
      <c r="BLV129" s="183"/>
      <c r="BLW129" s="183"/>
      <c r="BLX129" s="183"/>
      <c r="BLY129" s="183"/>
      <c r="BLZ129" s="183"/>
      <c r="BMA129" s="183"/>
      <c r="BMB129" s="183"/>
      <c r="BMC129" s="183"/>
      <c r="BMD129" s="183"/>
      <c r="BME129" s="183"/>
      <c r="BMF129" s="183"/>
      <c r="BMG129" s="183"/>
      <c r="BMH129" s="183"/>
      <c r="BMI129" s="183"/>
      <c r="BMJ129" s="183"/>
      <c r="BMK129" s="183"/>
      <c r="BML129" s="183"/>
      <c r="BMM129" s="183"/>
      <c r="BMN129" s="183"/>
      <c r="BMO129" s="183"/>
      <c r="BMP129" s="183"/>
      <c r="BMQ129" s="183"/>
      <c r="BMR129" s="183"/>
      <c r="BMS129" s="183"/>
      <c r="BMT129" s="183"/>
      <c r="BMU129" s="183"/>
      <c r="BMV129" s="183"/>
      <c r="BMW129" s="183"/>
      <c r="BMX129" s="183"/>
      <c r="BMY129" s="183"/>
      <c r="BMZ129" s="183"/>
      <c r="BNA129" s="183"/>
      <c r="BNB129" s="183"/>
      <c r="BNC129" s="183"/>
      <c r="BND129" s="183"/>
      <c r="BNE129" s="183"/>
      <c r="BNF129" s="183"/>
      <c r="BNG129" s="183"/>
      <c r="BNH129" s="183"/>
      <c r="BNI129" s="183"/>
      <c r="BNJ129" s="183"/>
      <c r="BNK129" s="183"/>
      <c r="BNL129" s="183"/>
      <c r="BNM129" s="183"/>
      <c r="BNN129" s="183"/>
      <c r="BNO129" s="183"/>
      <c r="BNP129" s="183"/>
      <c r="BNQ129" s="183"/>
      <c r="BNR129" s="183"/>
      <c r="BNS129" s="183"/>
      <c r="BNT129" s="183"/>
      <c r="BNU129" s="183"/>
      <c r="BNV129" s="183"/>
      <c r="BNW129" s="183"/>
      <c r="BNX129" s="183"/>
      <c r="BNY129" s="183"/>
      <c r="BNZ129" s="183"/>
      <c r="BOA129" s="183"/>
      <c r="BOB129" s="183"/>
      <c r="BOC129" s="183"/>
      <c r="BOD129" s="183"/>
      <c r="BOE129" s="183"/>
      <c r="BOF129" s="183"/>
      <c r="BOG129" s="183"/>
      <c r="BOH129" s="183"/>
      <c r="BOI129" s="183"/>
      <c r="BOJ129" s="183"/>
      <c r="BOK129" s="183"/>
      <c r="BOL129" s="183"/>
      <c r="BOM129" s="183"/>
      <c r="BON129" s="183"/>
      <c r="BOO129" s="183"/>
      <c r="BOP129" s="183"/>
      <c r="BOQ129" s="183"/>
      <c r="BOR129" s="183"/>
      <c r="BOS129" s="183"/>
      <c r="BOT129" s="183"/>
      <c r="BOU129" s="183"/>
      <c r="BOV129" s="183"/>
      <c r="BOW129" s="183"/>
      <c r="BOX129" s="183"/>
      <c r="BOY129" s="183"/>
      <c r="BOZ129" s="183"/>
      <c r="BPA129" s="183"/>
      <c r="BPB129" s="183"/>
      <c r="BPC129" s="183"/>
      <c r="BPD129" s="183"/>
      <c r="BPE129" s="183"/>
      <c r="BPF129" s="183"/>
      <c r="BPG129" s="183"/>
      <c r="BPH129" s="183"/>
      <c r="BPI129" s="183"/>
      <c r="BPJ129" s="183"/>
      <c r="BPK129" s="183"/>
      <c r="BPL129" s="183"/>
      <c r="BPM129" s="183"/>
      <c r="BPN129" s="183"/>
      <c r="BPO129" s="183"/>
      <c r="BPP129" s="183"/>
      <c r="BPQ129" s="183"/>
      <c r="BPR129" s="183"/>
      <c r="BPS129" s="183"/>
      <c r="BPT129" s="183"/>
      <c r="BPU129" s="183"/>
      <c r="BPV129" s="183"/>
      <c r="BPW129" s="183"/>
      <c r="BPX129" s="183"/>
      <c r="BPY129" s="183"/>
      <c r="BPZ129" s="183"/>
      <c r="BQA129" s="183"/>
      <c r="BQB129" s="183"/>
      <c r="BQC129" s="183"/>
      <c r="BQD129" s="183"/>
      <c r="BQE129" s="183"/>
      <c r="BQF129" s="183"/>
      <c r="BQG129" s="183"/>
      <c r="BQH129" s="183"/>
      <c r="BQI129" s="183"/>
      <c r="BQJ129" s="183"/>
      <c r="BQK129" s="183"/>
      <c r="BQL129" s="183"/>
      <c r="BQM129" s="183"/>
      <c r="BQN129" s="183"/>
      <c r="BQO129" s="183"/>
      <c r="BQP129" s="183"/>
      <c r="BQQ129" s="183"/>
      <c r="BQR129" s="183"/>
      <c r="BQS129" s="183"/>
      <c r="BQT129" s="183"/>
      <c r="BQU129" s="183"/>
      <c r="BQV129" s="183"/>
      <c r="BQW129" s="183"/>
      <c r="BQX129" s="183"/>
      <c r="BQY129" s="183"/>
      <c r="BQZ129" s="183"/>
      <c r="BRA129" s="183"/>
      <c r="BRB129" s="183"/>
      <c r="BRC129" s="183"/>
      <c r="BRD129" s="183"/>
      <c r="BRE129" s="183"/>
      <c r="BRF129" s="183"/>
      <c r="BRG129" s="183"/>
      <c r="BRH129" s="183"/>
      <c r="BRI129" s="183"/>
      <c r="BRJ129" s="183"/>
      <c r="BRK129" s="183"/>
      <c r="BRL129" s="183"/>
      <c r="BRM129" s="183"/>
      <c r="BRN129" s="183"/>
      <c r="BRO129" s="183"/>
      <c r="BRP129" s="183"/>
      <c r="BRQ129" s="183"/>
      <c r="BRR129" s="183"/>
      <c r="BRS129" s="183"/>
      <c r="BRT129" s="183"/>
      <c r="BRU129" s="183"/>
      <c r="BRV129" s="183"/>
      <c r="BRW129" s="183"/>
      <c r="BRX129" s="183"/>
      <c r="BRY129" s="183"/>
      <c r="BRZ129" s="183"/>
      <c r="BSA129" s="183"/>
      <c r="BSB129" s="183"/>
      <c r="BSC129" s="183"/>
      <c r="BSD129" s="183"/>
      <c r="BSE129" s="183"/>
      <c r="BSF129" s="183"/>
      <c r="BSG129" s="183"/>
      <c r="BSH129" s="183"/>
      <c r="BSI129" s="183"/>
      <c r="BSJ129" s="183"/>
      <c r="BSK129" s="183"/>
      <c r="BSL129" s="183"/>
      <c r="BSM129" s="183"/>
      <c r="BSN129" s="183"/>
      <c r="BSO129" s="183"/>
      <c r="BSP129" s="183"/>
      <c r="BSQ129" s="183"/>
      <c r="BSR129" s="183"/>
      <c r="BSS129" s="183"/>
      <c r="BST129" s="183"/>
      <c r="BSU129" s="183"/>
      <c r="BSV129" s="183"/>
      <c r="BSW129" s="183"/>
      <c r="BSX129" s="183"/>
      <c r="BSY129" s="183"/>
      <c r="BSZ129" s="183"/>
      <c r="BTA129" s="183"/>
      <c r="BTB129" s="183"/>
      <c r="BTC129" s="183"/>
      <c r="BTD129" s="183"/>
      <c r="BTE129" s="183"/>
      <c r="BTF129" s="183"/>
      <c r="BTG129" s="183"/>
      <c r="BTH129" s="183"/>
      <c r="BTI129" s="183"/>
      <c r="BTJ129" s="183"/>
      <c r="BTK129" s="183"/>
      <c r="BTL129" s="183"/>
      <c r="BTM129" s="183"/>
      <c r="BTN129" s="183"/>
      <c r="BTO129" s="183"/>
      <c r="BTP129" s="183"/>
      <c r="BTQ129" s="183"/>
      <c r="BTR129" s="183"/>
      <c r="BTS129" s="183"/>
      <c r="BTT129" s="183"/>
      <c r="BTU129" s="183"/>
      <c r="BTV129" s="183"/>
      <c r="BTW129" s="183"/>
      <c r="BTX129" s="183"/>
      <c r="BTY129" s="183"/>
      <c r="BTZ129" s="183"/>
      <c r="BUA129" s="183"/>
      <c r="BUB129" s="183"/>
      <c r="BUC129" s="183"/>
      <c r="BUD129" s="183"/>
      <c r="BUE129" s="183"/>
      <c r="BUF129" s="183"/>
      <c r="BUG129" s="183"/>
      <c r="BUH129" s="183"/>
      <c r="BUI129" s="183"/>
      <c r="BUJ129" s="183"/>
      <c r="BUK129" s="183"/>
      <c r="BUL129" s="183"/>
      <c r="BUM129" s="183"/>
      <c r="BUN129" s="183"/>
      <c r="BUO129" s="183"/>
      <c r="BUP129" s="183"/>
      <c r="BUQ129" s="183"/>
      <c r="BUR129" s="183"/>
      <c r="BUS129" s="183"/>
      <c r="BUT129" s="183"/>
      <c r="BUU129" s="183"/>
      <c r="BUV129" s="183"/>
      <c r="BUW129" s="183"/>
      <c r="BUX129" s="183"/>
      <c r="BUY129" s="183"/>
      <c r="BUZ129" s="183"/>
      <c r="BVA129" s="183"/>
      <c r="BVB129" s="183"/>
      <c r="BVC129" s="183"/>
      <c r="BVD129" s="183"/>
      <c r="BVE129" s="183"/>
      <c r="BVF129" s="183"/>
      <c r="BVG129" s="183"/>
      <c r="BVH129" s="183"/>
      <c r="BVI129" s="183"/>
      <c r="BVJ129" s="183"/>
      <c r="BVK129" s="183"/>
      <c r="BVL129" s="183"/>
      <c r="BVM129" s="183"/>
      <c r="BVN129" s="183"/>
      <c r="BVO129" s="183"/>
      <c r="BVP129" s="183"/>
      <c r="BVQ129" s="183"/>
      <c r="BVR129" s="183"/>
      <c r="BVS129" s="183"/>
      <c r="BVT129" s="183"/>
      <c r="BVU129" s="183"/>
      <c r="BVV129" s="183"/>
      <c r="BVW129" s="183"/>
      <c r="BVX129" s="183"/>
      <c r="BVY129" s="183"/>
      <c r="BVZ129" s="183"/>
      <c r="BWA129" s="183"/>
      <c r="BWB129" s="183"/>
      <c r="BWC129" s="183"/>
      <c r="BWD129" s="183"/>
      <c r="BWE129" s="183"/>
      <c r="BWF129" s="183"/>
      <c r="BWG129" s="183"/>
      <c r="BWH129" s="183"/>
      <c r="BWI129" s="183"/>
      <c r="BWJ129" s="183"/>
      <c r="BWK129" s="183"/>
      <c r="BWL129" s="183"/>
      <c r="BWM129" s="183"/>
      <c r="BWN129" s="183"/>
      <c r="BWO129" s="183"/>
      <c r="BWP129" s="183"/>
      <c r="BWQ129" s="183"/>
      <c r="BWR129" s="183"/>
      <c r="BWS129" s="183"/>
      <c r="BWT129" s="183"/>
      <c r="BWU129" s="183"/>
      <c r="BWV129" s="183"/>
      <c r="BWW129" s="183"/>
      <c r="BWX129" s="183"/>
      <c r="BWY129" s="183"/>
      <c r="BWZ129" s="183"/>
      <c r="BXA129" s="183"/>
      <c r="BXB129" s="183"/>
      <c r="BXC129" s="183"/>
      <c r="BXD129" s="183"/>
      <c r="BXE129" s="183"/>
      <c r="BXF129" s="183"/>
      <c r="BXG129" s="183"/>
      <c r="BXH129" s="183"/>
      <c r="BXI129" s="183"/>
      <c r="BXJ129" s="183"/>
      <c r="BXK129" s="183"/>
      <c r="BXL129" s="183"/>
      <c r="BXM129" s="183"/>
      <c r="BXN129" s="183"/>
      <c r="BXO129" s="183"/>
      <c r="BXP129" s="183"/>
      <c r="BXQ129" s="183"/>
      <c r="BXR129" s="183"/>
      <c r="BXS129" s="183"/>
      <c r="BXT129" s="183"/>
      <c r="BXU129" s="183"/>
      <c r="BXV129" s="183"/>
      <c r="BXW129" s="183"/>
      <c r="BXX129" s="183"/>
      <c r="BXY129" s="183"/>
      <c r="BXZ129" s="183"/>
      <c r="BYA129" s="183"/>
      <c r="BYB129" s="183"/>
      <c r="BYC129" s="183"/>
      <c r="BYD129" s="183"/>
      <c r="BYE129" s="183"/>
      <c r="BYF129" s="183"/>
      <c r="BYG129" s="183"/>
      <c r="BYH129" s="183"/>
      <c r="BYI129" s="183"/>
      <c r="BYJ129" s="183"/>
      <c r="BYK129" s="183"/>
      <c r="BYL129" s="183"/>
      <c r="BYM129" s="183"/>
      <c r="BYN129" s="183"/>
      <c r="BYO129" s="183"/>
      <c r="BYP129" s="183"/>
      <c r="BYQ129" s="183"/>
      <c r="BYR129" s="183"/>
      <c r="BYS129" s="183"/>
      <c r="BYT129" s="183"/>
      <c r="BYU129" s="183"/>
      <c r="BYV129" s="183"/>
      <c r="BYW129" s="183"/>
      <c r="BYX129" s="183"/>
      <c r="BYY129" s="183"/>
      <c r="BYZ129" s="183"/>
      <c r="BZA129" s="183"/>
      <c r="BZB129" s="183"/>
      <c r="BZC129" s="183"/>
      <c r="BZD129" s="183"/>
      <c r="BZE129" s="183"/>
      <c r="BZF129" s="183"/>
      <c r="BZG129" s="183"/>
      <c r="BZH129" s="183"/>
      <c r="BZI129" s="183"/>
      <c r="BZJ129" s="183"/>
      <c r="BZK129" s="183"/>
      <c r="BZL129" s="183"/>
      <c r="BZM129" s="183"/>
      <c r="BZN129" s="183"/>
      <c r="BZO129" s="183"/>
      <c r="BZP129" s="183"/>
      <c r="BZQ129" s="183"/>
      <c r="BZR129" s="183"/>
      <c r="BZS129" s="183"/>
      <c r="BZT129" s="183"/>
      <c r="BZU129" s="183"/>
      <c r="BZV129" s="183"/>
      <c r="BZW129" s="183"/>
      <c r="BZX129" s="183"/>
      <c r="BZY129" s="183"/>
      <c r="BZZ129" s="183"/>
      <c r="CAA129" s="183"/>
      <c r="CAB129" s="183"/>
      <c r="CAC129" s="183"/>
      <c r="CAD129" s="183"/>
      <c r="CAE129" s="183"/>
      <c r="CAF129" s="183"/>
      <c r="CAG129" s="183"/>
      <c r="CAH129" s="183"/>
      <c r="CAI129" s="183"/>
      <c r="CAJ129" s="183"/>
      <c r="CAK129" s="183"/>
      <c r="CAL129" s="183"/>
      <c r="CAM129" s="183"/>
      <c r="CAN129" s="183"/>
      <c r="CAO129" s="183"/>
      <c r="CAP129" s="183"/>
      <c r="CAQ129" s="183"/>
      <c r="CAR129" s="183"/>
      <c r="CAS129" s="183"/>
      <c r="CAT129" s="183"/>
      <c r="CAU129" s="183"/>
      <c r="CAV129" s="183"/>
      <c r="CAW129" s="183"/>
      <c r="CAX129" s="183"/>
      <c r="CAY129" s="183"/>
      <c r="CAZ129" s="183"/>
      <c r="CBA129" s="183"/>
      <c r="CBB129" s="183"/>
      <c r="CBC129" s="183"/>
      <c r="CBD129" s="183"/>
      <c r="CBE129" s="183"/>
      <c r="CBF129" s="183"/>
      <c r="CBG129" s="183"/>
      <c r="CBH129" s="183"/>
      <c r="CBI129" s="183"/>
      <c r="CBJ129" s="183"/>
      <c r="CBK129" s="183"/>
      <c r="CBL129" s="183"/>
      <c r="CBM129" s="183"/>
      <c r="CBN129" s="183"/>
      <c r="CBO129" s="183"/>
      <c r="CBP129" s="183"/>
      <c r="CBQ129" s="183"/>
      <c r="CBR129" s="183"/>
      <c r="CBS129" s="183"/>
      <c r="CBT129" s="183"/>
      <c r="CBU129" s="183"/>
      <c r="CBV129" s="183"/>
      <c r="CBW129" s="183"/>
      <c r="CBX129" s="183"/>
      <c r="CBY129" s="183"/>
      <c r="CBZ129" s="183"/>
      <c r="CCA129" s="183"/>
      <c r="CCB129" s="183"/>
      <c r="CCC129" s="183"/>
      <c r="CCD129" s="183"/>
      <c r="CCE129" s="183"/>
      <c r="CCF129" s="183"/>
      <c r="CCG129" s="183"/>
      <c r="CCH129" s="183"/>
      <c r="CCI129" s="183"/>
      <c r="CCJ129" s="183"/>
      <c r="CCK129" s="183"/>
      <c r="CCL129" s="183"/>
      <c r="CCM129" s="183"/>
      <c r="CCN129" s="183"/>
      <c r="CCO129" s="183"/>
      <c r="CCP129" s="183"/>
      <c r="CCQ129" s="183"/>
      <c r="CCR129" s="183"/>
      <c r="CCS129" s="183"/>
      <c r="CCT129" s="183"/>
      <c r="CCU129" s="183"/>
      <c r="CCV129" s="183"/>
      <c r="CCW129" s="183"/>
      <c r="CCX129" s="183"/>
      <c r="CCY129" s="183"/>
      <c r="CCZ129" s="183"/>
      <c r="CDA129" s="183"/>
      <c r="CDB129" s="183"/>
      <c r="CDC129" s="183"/>
      <c r="CDD129" s="183"/>
      <c r="CDE129" s="183"/>
      <c r="CDF129" s="183"/>
      <c r="CDG129" s="183"/>
      <c r="CDH129" s="183"/>
      <c r="CDI129" s="183"/>
      <c r="CDJ129" s="183"/>
      <c r="CDK129" s="183"/>
      <c r="CDL129" s="183"/>
      <c r="CDM129" s="183"/>
      <c r="CDN129" s="183"/>
      <c r="CDO129" s="183"/>
      <c r="CDP129" s="183"/>
      <c r="CDQ129" s="183"/>
      <c r="CDR129" s="183"/>
      <c r="CDS129" s="183"/>
      <c r="CDT129" s="183"/>
      <c r="CDU129" s="183"/>
      <c r="CDV129" s="183"/>
      <c r="CDW129" s="183"/>
      <c r="CDX129" s="183"/>
      <c r="CDY129" s="183"/>
      <c r="CDZ129" s="183"/>
      <c r="CEA129" s="183"/>
      <c r="CEB129" s="183"/>
      <c r="CEC129" s="183"/>
      <c r="CED129" s="183"/>
      <c r="CEE129" s="183"/>
      <c r="CEF129" s="183"/>
      <c r="CEG129" s="183"/>
      <c r="CEH129" s="183"/>
      <c r="CEI129" s="183"/>
      <c r="CEJ129" s="183"/>
      <c r="CEK129" s="183"/>
      <c r="CEL129" s="183"/>
      <c r="CEM129" s="183"/>
      <c r="CEN129" s="183"/>
      <c r="CEO129" s="183"/>
      <c r="CEP129" s="183"/>
      <c r="CEQ129" s="183"/>
      <c r="CER129" s="183"/>
      <c r="CES129" s="183"/>
      <c r="CET129" s="183"/>
      <c r="CEU129" s="183"/>
      <c r="CEV129" s="183"/>
      <c r="CEW129" s="183"/>
      <c r="CEX129" s="183"/>
      <c r="CEY129" s="183"/>
      <c r="CEZ129" s="183"/>
      <c r="CFA129" s="183"/>
      <c r="CFB129" s="183"/>
      <c r="CFC129" s="183"/>
      <c r="CFD129" s="183"/>
      <c r="CFE129" s="183"/>
      <c r="CFF129" s="183"/>
      <c r="CFG129" s="183"/>
      <c r="CFH129" s="183"/>
      <c r="CFI129" s="183"/>
      <c r="CFJ129" s="183"/>
      <c r="CFK129" s="183"/>
      <c r="CFL129" s="183"/>
      <c r="CFM129" s="183"/>
      <c r="CFN129" s="183"/>
      <c r="CFO129" s="183"/>
      <c r="CFP129" s="183"/>
      <c r="CFQ129" s="183"/>
      <c r="CFR129" s="183"/>
      <c r="CFS129" s="183"/>
      <c r="CFT129" s="183"/>
      <c r="CFU129" s="183"/>
      <c r="CFV129" s="183"/>
      <c r="CFW129" s="183"/>
      <c r="CFX129" s="183"/>
      <c r="CFY129" s="183"/>
      <c r="CFZ129" s="183"/>
      <c r="CGA129" s="183"/>
      <c r="CGB129" s="183"/>
      <c r="CGC129" s="183"/>
      <c r="CGD129" s="183"/>
      <c r="CGE129" s="183"/>
      <c r="CGF129" s="183"/>
      <c r="CGG129" s="183"/>
      <c r="CGH129" s="183"/>
      <c r="CGI129" s="183"/>
      <c r="CGJ129" s="183"/>
      <c r="CGK129" s="183"/>
      <c r="CGL129" s="183"/>
      <c r="CGM129" s="183"/>
      <c r="CGN129" s="183"/>
      <c r="CGO129" s="183"/>
      <c r="CGP129" s="183"/>
      <c r="CGQ129" s="183"/>
      <c r="CGR129" s="183"/>
      <c r="CGS129" s="183"/>
      <c r="CGT129" s="183"/>
      <c r="CGU129" s="183"/>
      <c r="CGV129" s="183"/>
      <c r="CGW129" s="183"/>
      <c r="CGX129" s="183"/>
      <c r="CGY129" s="183"/>
      <c r="CGZ129" s="183"/>
      <c r="CHA129" s="183"/>
      <c r="CHB129" s="183"/>
      <c r="CHC129" s="183"/>
      <c r="CHD129" s="183"/>
      <c r="CHE129" s="183"/>
      <c r="CHF129" s="183"/>
      <c r="CHG129" s="183"/>
      <c r="CHH129" s="183"/>
      <c r="CHI129" s="183"/>
      <c r="CHJ129" s="183"/>
      <c r="CHK129" s="183"/>
      <c r="CHL129" s="183"/>
      <c r="CHM129" s="183"/>
      <c r="CHN129" s="183"/>
      <c r="CHO129" s="183"/>
      <c r="CHP129" s="183"/>
      <c r="CHQ129" s="183"/>
      <c r="CHR129" s="183"/>
      <c r="CHS129" s="183"/>
      <c r="CHT129" s="183"/>
      <c r="CHU129" s="183"/>
      <c r="CHV129" s="183"/>
      <c r="CHW129" s="183"/>
      <c r="CHX129" s="183"/>
      <c r="CHY129" s="183"/>
      <c r="CHZ129" s="183"/>
      <c r="CIA129" s="183"/>
      <c r="CIB129" s="183"/>
      <c r="CIC129" s="183"/>
      <c r="CID129" s="183"/>
      <c r="CIE129" s="183"/>
      <c r="CIF129" s="183"/>
      <c r="CIG129" s="183"/>
      <c r="CIH129" s="183"/>
      <c r="CII129" s="183"/>
      <c r="CIJ129" s="183"/>
      <c r="CIK129" s="183"/>
      <c r="CIL129" s="183"/>
      <c r="CIM129" s="183"/>
      <c r="CIN129" s="183"/>
      <c r="CIO129" s="183"/>
      <c r="CIP129" s="183"/>
      <c r="CIQ129" s="183"/>
      <c r="CIR129" s="183"/>
      <c r="CIS129" s="183"/>
      <c r="CIT129" s="183"/>
      <c r="CIU129" s="183"/>
      <c r="CIV129" s="183"/>
      <c r="CIW129" s="183"/>
      <c r="CIX129" s="183"/>
      <c r="CIY129" s="183"/>
      <c r="CIZ129" s="183"/>
      <c r="CJA129" s="183"/>
      <c r="CJB129" s="183"/>
      <c r="CJC129" s="183"/>
      <c r="CJD129" s="183"/>
      <c r="CJE129" s="183"/>
      <c r="CJF129" s="183"/>
      <c r="CJG129" s="183"/>
      <c r="CJH129" s="183"/>
      <c r="CJI129" s="183"/>
      <c r="CJJ129" s="183"/>
      <c r="CJK129" s="183"/>
      <c r="CJL129" s="183"/>
      <c r="CJM129" s="183"/>
      <c r="CJN129" s="183"/>
      <c r="CJO129" s="183"/>
      <c r="CJP129" s="183"/>
      <c r="CJQ129" s="183"/>
      <c r="CJR129" s="183"/>
      <c r="CJS129" s="183"/>
      <c r="CJT129" s="183"/>
      <c r="CJU129" s="183"/>
      <c r="CJV129" s="183"/>
      <c r="CJW129" s="183"/>
      <c r="CJX129" s="183"/>
      <c r="CJY129" s="183"/>
      <c r="CJZ129" s="183"/>
      <c r="CKA129" s="183"/>
      <c r="CKB129" s="183"/>
      <c r="CKC129" s="183"/>
      <c r="CKD129" s="183"/>
      <c r="CKE129" s="183"/>
      <c r="CKF129" s="183"/>
      <c r="CKG129" s="183"/>
      <c r="CKH129" s="183"/>
      <c r="CKI129" s="183"/>
      <c r="CKJ129" s="183"/>
      <c r="CKK129" s="183"/>
      <c r="CKL129" s="183"/>
      <c r="CKM129" s="183"/>
      <c r="CKN129" s="183"/>
      <c r="CKO129" s="183"/>
      <c r="CKP129" s="183"/>
      <c r="CKQ129" s="183"/>
      <c r="CKR129" s="183"/>
      <c r="CKS129" s="183"/>
      <c r="CKT129" s="183"/>
      <c r="CKU129" s="183"/>
      <c r="CKV129" s="183"/>
      <c r="CKW129" s="183"/>
      <c r="CKX129" s="183"/>
      <c r="CKY129" s="183"/>
      <c r="CKZ129" s="183"/>
      <c r="CLA129" s="183"/>
      <c r="CLB129" s="183"/>
      <c r="CLC129" s="183"/>
      <c r="CLD129" s="183"/>
      <c r="CLE129" s="183"/>
      <c r="CLF129" s="183"/>
      <c r="CLG129" s="183"/>
      <c r="CLH129" s="183"/>
      <c r="CLI129" s="183"/>
      <c r="CLJ129" s="183"/>
      <c r="CLK129" s="183"/>
      <c r="CLL129" s="183"/>
      <c r="CLM129" s="183"/>
      <c r="CLN129" s="183"/>
      <c r="CLO129" s="183"/>
      <c r="CLP129" s="183"/>
      <c r="CLQ129" s="183"/>
      <c r="CLR129" s="183"/>
      <c r="CLS129" s="183"/>
      <c r="CLT129" s="183"/>
      <c r="CLU129" s="183"/>
      <c r="CLV129" s="183"/>
      <c r="CLW129" s="183"/>
      <c r="CLX129" s="183"/>
      <c r="CLY129" s="183"/>
      <c r="CLZ129" s="183"/>
      <c r="CMA129" s="183"/>
      <c r="CMB129" s="183"/>
      <c r="CMC129" s="183"/>
      <c r="CMD129" s="183"/>
      <c r="CME129" s="183"/>
      <c r="CMF129" s="183"/>
      <c r="CMG129" s="183"/>
      <c r="CMH129" s="183"/>
      <c r="CMI129" s="183"/>
      <c r="CMJ129" s="183"/>
      <c r="CMK129" s="183"/>
      <c r="CML129" s="183"/>
      <c r="CMM129" s="183"/>
      <c r="CMN129" s="183"/>
      <c r="CMO129" s="183"/>
      <c r="CMP129" s="183"/>
      <c r="CMQ129" s="183"/>
      <c r="CMR129" s="183"/>
      <c r="CMS129" s="183"/>
      <c r="CMT129" s="183"/>
      <c r="CMU129" s="183"/>
      <c r="CMV129" s="183"/>
      <c r="CMW129" s="183"/>
      <c r="CMX129" s="183"/>
      <c r="CMY129" s="183"/>
      <c r="CMZ129" s="183"/>
      <c r="CNA129" s="183"/>
      <c r="CNB129" s="183"/>
      <c r="CNC129" s="183"/>
      <c r="CND129" s="183"/>
      <c r="CNE129" s="183"/>
      <c r="CNF129" s="183"/>
      <c r="CNG129" s="183"/>
      <c r="CNH129" s="183"/>
      <c r="CNI129" s="183"/>
      <c r="CNJ129" s="183"/>
      <c r="CNK129" s="183"/>
      <c r="CNL129" s="183"/>
      <c r="CNM129" s="183"/>
      <c r="CNN129" s="183"/>
      <c r="CNO129" s="183"/>
      <c r="CNP129" s="183"/>
      <c r="CNQ129" s="183"/>
      <c r="CNR129" s="183"/>
      <c r="CNS129" s="183"/>
      <c r="CNT129" s="183"/>
      <c r="CNU129" s="183"/>
      <c r="CNV129" s="183"/>
      <c r="CNW129" s="183"/>
      <c r="CNX129" s="183"/>
      <c r="CNY129" s="183"/>
      <c r="CNZ129" s="183"/>
      <c r="COA129" s="183"/>
      <c r="COB129" s="183"/>
      <c r="COC129" s="183"/>
      <c r="COD129" s="183"/>
      <c r="COE129" s="183"/>
      <c r="COF129" s="183"/>
      <c r="COG129" s="183"/>
      <c r="COH129" s="183"/>
      <c r="COI129" s="183"/>
      <c r="COJ129" s="183"/>
      <c r="COK129" s="183"/>
      <c r="COL129" s="183"/>
      <c r="COM129" s="183"/>
      <c r="CON129" s="183"/>
      <c r="COO129" s="183"/>
      <c r="COP129" s="183"/>
      <c r="COQ129" s="183"/>
      <c r="COR129" s="183"/>
      <c r="COS129" s="183"/>
      <c r="COT129" s="183"/>
      <c r="COU129" s="183"/>
      <c r="COV129" s="183"/>
      <c r="COW129" s="183"/>
      <c r="COX129" s="183"/>
    </row>
    <row r="130" spans="1:2442" s="296" customFormat="1" ht="18.95" customHeight="1">
      <c r="A130" s="284"/>
      <c r="B130" s="313"/>
      <c r="C130" s="286"/>
      <c r="D130" s="284"/>
      <c r="E130" s="287"/>
      <c r="F130" s="288"/>
      <c r="G130" s="288"/>
      <c r="H130" s="312"/>
      <c r="I130" s="291"/>
      <c r="K130" s="301"/>
      <c r="L130" s="301"/>
      <c r="M130" s="301"/>
      <c r="N130" s="275"/>
      <c r="O130" s="267"/>
      <c r="P130" s="268"/>
      <c r="Q130" s="269"/>
      <c r="R130" s="269"/>
      <c r="S130" s="267"/>
      <c r="T130" s="183"/>
      <c r="U130" s="183"/>
      <c r="V130" s="183"/>
      <c r="W130" s="183"/>
      <c r="X130" s="183"/>
      <c r="Y130" s="183"/>
      <c r="Z130" s="183"/>
      <c r="AA130" s="183"/>
      <c r="AB130" s="183"/>
      <c r="AC130" s="183"/>
      <c r="AD130" s="183"/>
      <c r="AE130" s="183"/>
      <c r="AF130" s="183"/>
      <c r="AG130" s="183"/>
      <c r="AH130" s="183"/>
      <c r="AI130" s="183"/>
      <c r="AJ130" s="183"/>
      <c r="AK130" s="183"/>
      <c r="AL130" s="183"/>
      <c r="AM130" s="183"/>
      <c r="AN130" s="183"/>
      <c r="AO130" s="183"/>
      <c r="AP130" s="183"/>
      <c r="AQ130" s="183"/>
      <c r="AR130" s="183"/>
      <c r="AS130" s="183"/>
      <c r="AT130" s="183"/>
      <c r="AU130" s="183"/>
      <c r="AV130" s="183"/>
      <c r="AW130" s="183"/>
      <c r="AX130" s="183"/>
      <c r="AY130" s="183"/>
      <c r="AZ130" s="183"/>
      <c r="BA130" s="183"/>
      <c r="BB130" s="183"/>
      <c r="BC130" s="183"/>
      <c r="BD130" s="183"/>
      <c r="BE130" s="183"/>
      <c r="BF130" s="183"/>
      <c r="BG130" s="183"/>
      <c r="BH130" s="183"/>
      <c r="BI130" s="183"/>
      <c r="BJ130" s="183"/>
      <c r="BK130" s="183"/>
      <c r="BL130" s="183"/>
      <c r="BM130" s="183"/>
      <c r="BN130" s="183"/>
      <c r="BO130" s="183"/>
      <c r="BP130" s="183"/>
      <c r="BQ130" s="183"/>
      <c r="BR130" s="183"/>
      <c r="BS130" s="183"/>
      <c r="BT130" s="183"/>
      <c r="BU130" s="183"/>
      <c r="BV130" s="183"/>
      <c r="BW130" s="183"/>
      <c r="BX130" s="183"/>
      <c r="BY130" s="183"/>
      <c r="BZ130" s="183"/>
      <c r="CA130" s="183"/>
      <c r="CB130" s="183"/>
      <c r="CC130" s="183"/>
      <c r="CD130" s="183"/>
      <c r="CE130" s="183"/>
      <c r="CF130" s="183"/>
      <c r="CG130" s="183"/>
      <c r="CH130" s="183"/>
      <c r="CI130" s="183"/>
      <c r="CJ130" s="183"/>
      <c r="CK130" s="183"/>
      <c r="CL130" s="183"/>
      <c r="CM130" s="183"/>
      <c r="CN130" s="183"/>
      <c r="CO130" s="183"/>
      <c r="CP130" s="183"/>
      <c r="CQ130" s="183"/>
      <c r="CR130" s="183"/>
      <c r="CS130" s="183"/>
      <c r="CT130" s="183"/>
      <c r="CU130" s="183"/>
      <c r="CV130" s="183"/>
      <c r="CW130" s="183"/>
      <c r="CX130" s="183"/>
      <c r="CY130" s="183"/>
      <c r="CZ130" s="183"/>
      <c r="DA130" s="183"/>
      <c r="DB130" s="183"/>
      <c r="DC130" s="183"/>
      <c r="DD130" s="183"/>
      <c r="DE130" s="183"/>
      <c r="DF130" s="183"/>
      <c r="DG130" s="183"/>
      <c r="DH130" s="183"/>
      <c r="DI130" s="183"/>
      <c r="DJ130" s="183"/>
      <c r="DK130" s="183"/>
      <c r="DL130" s="183"/>
      <c r="DM130" s="183"/>
      <c r="DN130" s="183"/>
      <c r="DO130" s="183"/>
      <c r="DP130" s="183"/>
      <c r="DQ130" s="183"/>
      <c r="DR130" s="183"/>
      <c r="DS130" s="183"/>
      <c r="DT130" s="183"/>
      <c r="DU130" s="183"/>
      <c r="DV130" s="183"/>
      <c r="DW130" s="183"/>
      <c r="DX130" s="183"/>
      <c r="DY130" s="183"/>
      <c r="DZ130" s="183"/>
      <c r="EA130" s="183"/>
      <c r="EB130" s="183"/>
      <c r="EC130" s="183"/>
      <c r="ED130" s="183"/>
      <c r="EE130" s="183"/>
      <c r="EF130" s="183"/>
      <c r="EG130" s="183"/>
      <c r="EH130" s="183"/>
      <c r="EI130" s="183"/>
      <c r="EJ130" s="183"/>
      <c r="EK130" s="183"/>
      <c r="EL130" s="183"/>
      <c r="EM130" s="183"/>
      <c r="EN130" s="183"/>
      <c r="EO130" s="183"/>
      <c r="EP130" s="183"/>
      <c r="EQ130" s="183"/>
      <c r="ER130" s="183"/>
      <c r="ES130" s="183"/>
      <c r="ET130" s="183"/>
      <c r="EU130" s="183"/>
      <c r="EV130" s="183"/>
      <c r="EW130" s="183"/>
      <c r="EX130" s="183"/>
      <c r="EY130" s="183"/>
      <c r="EZ130" s="183"/>
      <c r="FA130" s="183"/>
      <c r="FB130" s="183"/>
      <c r="FC130" s="183"/>
      <c r="FD130" s="183"/>
      <c r="FE130" s="183"/>
      <c r="FF130" s="183"/>
      <c r="FG130" s="183"/>
      <c r="FH130" s="183"/>
      <c r="FI130" s="183"/>
      <c r="FJ130" s="183"/>
      <c r="FK130" s="183"/>
      <c r="FL130" s="183"/>
      <c r="FM130" s="183"/>
      <c r="FN130" s="183"/>
      <c r="FO130" s="183"/>
      <c r="FP130" s="183"/>
      <c r="FQ130" s="183"/>
      <c r="FR130" s="183"/>
      <c r="FS130" s="183"/>
      <c r="FT130" s="183"/>
      <c r="FU130" s="183"/>
      <c r="FV130" s="183"/>
      <c r="FW130" s="183"/>
      <c r="FX130" s="183"/>
      <c r="FY130" s="183"/>
      <c r="FZ130" s="183"/>
      <c r="GA130" s="183"/>
      <c r="GB130" s="183"/>
      <c r="GC130" s="183"/>
      <c r="GD130" s="183"/>
      <c r="GE130" s="183"/>
      <c r="GF130" s="183"/>
      <c r="GG130" s="183"/>
      <c r="GH130" s="183"/>
      <c r="GI130" s="183"/>
      <c r="GJ130" s="183"/>
      <c r="GK130" s="183"/>
      <c r="GL130" s="183"/>
      <c r="GM130" s="183"/>
      <c r="GN130" s="183"/>
      <c r="GO130" s="183"/>
      <c r="GP130" s="183"/>
      <c r="GQ130" s="183"/>
      <c r="GR130" s="183"/>
      <c r="GS130" s="183"/>
      <c r="GT130" s="183"/>
      <c r="GU130" s="183"/>
      <c r="GV130" s="183"/>
      <c r="GW130" s="183"/>
      <c r="GX130" s="183"/>
      <c r="GY130" s="183"/>
      <c r="GZ130" s="183"/>
      <c r="HA130" s="183"/>
      <c r="HB130" s="183"/>
      <c r="HC130" s="183"/>
      <c r="HD130" s="183"/>
      <c r="HE130" s="183"/>
      <c r="HF130" s="183"/>
      <c r="HG130" s="183"/>
      <c r="HH130" s="183"/>
      <c r="HI130" s="183"/>
      <c r="HJ130" s="183"/>
      <c r="HK130" s="183"/>
      <c r="HL130" s="183"/>
      <c r="HM130" s="183"/>
      <c r="HN130" s="183"/>
      <c r="HO130" s="183"/>
      <c r="HP130" s="183"/>
      <c r="HQ130" s="183"/>
      <c r="HR130" s="183"/>
      <c r="HS130" s="183"/>
      <c r="HT130" s="183"/>
      <c r="HU130" s="183"/>
      <c r="HV130" s="183"/>
      <c r="HW130" s="183"/>
      <c r="HX130" s="183"/>
      <c r="HY130" s="183"/>
      <c r="HZ130" s="183"/>
      <c r="IA130" s="183"/>
      <c r="IB130" s="183"/>
      <c r="IC130" s="183"/>
      <c r="ID130" s="183"/>
      <c r="IE130" s="183"/>
      <c r="IF130" s="183"/>
      <c r="IG130" s="183"/>
      <c r="IH130" s="183"/>
      <c r="II130" s="183"/>
      <c r="IJ130" s="183"/>
      <c r="IK130" s="183"/>
      <c r="IL130" s="183"/>
      <c r="IM130" s="183"/>
      <c r="IN130" s="183"/>
      <c r="IO130" s="183"/>
      <c r="IP130" s="183"/>
      <c r="IQ130" s="183"/>
      <c r="IR130" s="183"/>
      <c r="IS130" s="183"/>
      <c r="IT130" s="183"/>
      <c r="IU130" s="183"/>
      <c r="IV130" s="183"/>
      <c r="IW130" s="183"/>
      <c r="IX130" s="183"/>
      <c r="IY130" s="183"/>
      <c r="IZ130" s="183"/>
      <c r="JA130" s="183"/>
      <c r="JB130" s="183"/>
      <c r="JC130" s="183"/>
      <c r="JD130" s="183"/>
      <c r="JE130" s="183"/>
      <c r="JF130" s="183"/>
      <c r="JG130" s="183"/>
      <c r="JH130" s="183"/>
      <c r="JI130" s="183"/>
      <c r="JJ130" s="183"/>
      <c r="JK130" s="183"/>
      <c r="JL130" s="183"/>
      <c r="JM130" s="183"/>
      <c r="JN130" s="183"/>
      <c r="JO130" s="183"/>
      <c r="JP130" s="183"/>
      <c r="JQ130" s="183"/>
      <c r="JR130" s="183"/>
      <c r="JS130" s="183"/>
      <c r="JT130" s="183"/>
      <c r="JU130" s="183"/>
      <c r="JV130" s="183"/>
      <c r="JW130" s="183"/>
      <c r="JX130" s="183"/>
      <c r="JY130" s="183"/>
      <c r="JZ130" s="183"/>
      <c r="KA130" s="183"/>
      <c r="KB130" s="183"/>
      <c r="KC130" s="183"/>
      <c r="KD130" s="183"/>
      <c r="KE130" s="183"/>
      <c r="KF130" s="183"/>
      <c r="KG130" s="183"/>
      <c r="KH130" s="183"/>
      <c r="KI130" s="183"/>
      <c r="KJ130" s="183"/>
      <c r="KK130" s="183"/>
      <c r="KL130" s="183"/>
      <c r="KM130" s="183"/>
      <c r="KN130" s="183"/>
      <c r="KO130" s="183"/>
      <c r="KP130" s="183"/>
      <c r="KQ130" s="183"/>
      <c r="KR130" s="183"/>
      <c r="KS130" s="183"/>
      <c r="KT130" s="183"/>
      <c r="KU130" s="183"/>
      <c r="KV130" s="183"/>
      <c r="KW130" s="183"/>
      <c r="KX130" s="183"/>
      <c r="KY130" s="183"/>
      <c r="KZ130" s="183"/>
      <c r="LA130" s="183"/>
      <c r="LB130" s="183"/>
      <c r="LC130" s="183"/>
      <c r="LD130" s="183"/>
      <c r="LE130" s="183"/>
      <c r="LF130" s="183"/>
      <c r="LG130" s="183"/>
      <c r="LH130" s="183"/>
      <c r="LI130" s="183"/>
      <c r="LJ130" s="183"/>
      <c r="LK130" s="183"/>
      <c r="LL130" s="183"/>
      <c r="LM130" s="183"/>
      <c r="LN130" s="183"/>
      <c r="LO130" s="183"/>
      <c r="LP130" s="183"/>
      <c r="LQ130" s="183"/>
      <c r="LR130" s="183"/>
      <c r="LS130" s="183"/>
      <c r="LT130" s="183"/>
      <c r="LU130" s="183"/>
      <c r="LV130" s="183"/>
      <c r="LW130" s="183"/>
      <c r="LX130" s="183"/>
      <c r="LY130" s="183"/>
      <c r="LZ130" s="183"/>
      <c r="MA130" s="183"/>
      <c r="MB130" s="183"/>
      <c r="MC130" s="183"/>
      <c r="MD130" s="183"/>
      <c r="ME130" s="183"/>
      <c r="MF130" s="183"/>
      <c r="MG130" s="183"/>
      <c r="MH130" s="183"/>
      <c r="MI130" s="183"/>
      <c r="MJ130" s="183"/>
      <c r="MK130" s="183"/>
      <c r="ML130" s="183"/>
      <c r="MM130" s="183"/>
      <c r="MN130" s="183"/>
      <c r="MO130" s="183"/>
      <c r="MP130" s="183"/>
      <c r="MQ130" s="183"/>
      <c r="MR130" s="183"/>
      <c r="MS130" s="183"/>
      <c r="MT130" s="183"/>
      <c r="MU130" s="183"/>
      <c r="MV130" s="183"/>
      <c r="MW130" s="183"/>
      <c r="MX130" s="183"/>
      <c r="MY130" s="183"/>
      <c r="MZ130" s="183"/>
      <c r="NA130" s="183"/>
      <c r="NB130" s="183"/>
      <c r="NC130" s="183"/>
      <c r="ND130" s="183"/>
      <c r="NE130" s="183"/>
      <c r="NF130" s="183"/>
      <c r="NG130" s="183"/>
      <c r="NH130" s="183"/>
      <c r="NI130" s="183"/>
      <c r="NJ130" s="183"/>
      <c r="NK130" s="183"/>
      <c r="NL130" s="183"/>
      <c r="NM130" s="183"/>
      <c r="NN130" s="183"/>
      <c r="NO130" s="183"/>
      <c r="NP130" s="183"/>
      <c r="NQ130" s="183"/>
      <c r="NR130" s="183"/>
      <c r="NS130" s="183"/>
      <c r="NT130" s="183"/>
      <c r="NU130" s="183"/>
      <c r="NV130" s="183"/>
      <c r="NW130" s="183"/>
      <c r="NX130" s="183"/>
      <c r="NY130" s="183"/>
      <c r="NZ130" s="183"/>
      <c r="OA130" s="183"/>
      <c r="OB130" s="183"/>
      <c r="OC130" s="183"/>
      <c r="OD130" s="183"/>
      <c r="OE130" s="183"/>
      <c r="OF130" s="183"/>
      <c r="OG130" s="183"/>
      <c r="OH130" s="183"/>
      <c r="OI130" s="183"/>
      <c r="OJ130" s="183"/>
      <c r="OK130" s="183"/>
      <c r="OL130" s="183"/>
      <c r="OM130" s="183"/>
      <c r="ON130" s="183"/>
      <c r="OO130" s="183"/>
      <c r="OP130" s="183"/>
      <c r="OQ130" s="183"/>
      <c r="OR130" s="183"/>
      <c r="OS130" s="183"/>
      <c r="OT130" s="183"/>
      <c r="OU130" s="183"/>
      <c r="OV130" s="183"/>
      <c r="OW130" s="183"/>
      <c r="OX130" s="183"/>
      <c r="OY130" s="183"/>
      <c r="OZ130" s="183"/>
      <c r="PA130" s="183"/>
      <c r="PB130" s="183"/>
      <c r="PC130" s="183"/>
      <c r="PD130" s="183"/>
      <c r="PE130" s="183"/>
      <c r="PF130" s="183"/>
      <c r="PG130" s="183"/>
      <c r="PH130" s="183"/>
      <c r="PI130" s="183"/>
      <c r="PJ130" s="183"/>
      <c r="PK130" s="183"/>
      <c r="PL130" s="183"/>
      <c r="PM130" s="183"/>
      <c r="PN130" s="183"/>
      <c r="PO130" s="183"/>
      <c r="PP130" s="183"/>
      <c r="PQ130" s="183"/>
      <c r="PR130" s="183"/>
      <c r="PS130" s="183"/>
      <c r="PT130" s="183"/>
      <c r="PU130" s="183"/>
      <c r="PV130" s="183"/>
      <c r="PW130" s="183"/>
      <c r="PX130" s="183"/>
      <c r="PY130" s="183"/>
      <c r="PZ130" s="183"/>
      <c r="QA130" s="183"/>
      <c r="QB130" s="183"/>
      <c r="QC130" s="183"/>
      <c r="QD130" s="183"/>
      <c r="QE130" s="183"/>
      <c r="QF130" s="183"/>
      <c r="QG130" s="183"/>
      <c r="QH130" s="183"/>
      <c r="QI130" s="183"/>
      <c r="QJ130" s="183"/>
      <c r="QK130" s="183"/>
      <c r="QL130" s="183"/>
      <c r="QM130" s="183"/>
      <c r="QN130" s="183"/>
      <c r="QO130" s="183"/>
      <c r="QP130" s="183"/>
      <c r="QQ130" s="183"/>
      <c r="QR130" s="183"/>
      <c r="QS130" s="183"/>
      <c r="QT130" s="183"/>
      <c r="QU130" s="183"/>
      <c r="QV130" s="183"/>
      <c r="QW130" s="183"/>
      <c r="QX130" s="183"/>
      <c r="QY130" s="183"/>
      <c r="QZ130" s="183"/>
      <c r="RA130" s="183"/>
      <c r="RB130" s="183"/>
      <c r="RC130" s="183"/>
      <c r="RD130" s="183"/>
      <c r="RE130" s="183"/>
      <c r="RF130" s="183"/>
      <c r="RG130" s="183"/>
      <c r="RH130" s="183"/>
      <c r="RI130" s="183"/>
      <c r="RJ130" s="183"/>
      <c r="RK130" s="183"/>
      <c r="RL130" s="183"/>
      <c r="RM130" s="183"/>
      <c r="RN130" s="183"/>
      <c r="RO130" s="183"/>
      <c r="RP130" s="183"/>
      <c r="RQ130" s="183"/>
      <c r="RR130" s="183"/>
      <c r="RS130" s="183"/>
      <c r="RT130" s="183"/>
      <c r="RU130" s="183"/>
      <c r="RV130" s="183"/>
      <c r="RW130" s="183"/>
      <c r="RX130" s="183"/>
      <c r="RY130" s="183"/>
      <c r="RZ130" s="183"/>
      <c r="SA130" s="183"/>
      <c r="SB130" s="183"/>
      <c r="SC130" s="183"/>
      <c r="SD130" s="183"/>
      <c r="SE130" s="183"/>
      <c r="SF130" s="183"/>
      <c r="SG130" s="183"/>
      <c r="SH130" s="183"/>
      <c r="SI130" s="183"/>
      <c r="SJ130" s="183"/>
      <c r="SK130" s="183"/>
      <c r="SL130" s="183"/>
      <c r="SM130" s="183"/>
      <c r="SN130" s="183"/>
      <c r="SO130" s="183"/>
      <c r="SP130" s="183"/>
      <c r="SQ130" s="183"/>
      <c r="SR130" s="183"/>
      <c r="SS130" s="183"/>
      <c r="ST130" s="183"/>
      <c r="SU130" s="183"/>
      <c r="SV130" s="183"/>
      <c r="SW130" s="183"/>
      <c r="SX130" s="183"/>
      <c r="SY130" s="183"/>
      <c r="SZ130" s="183"/>
      <c r="TA130" s="183"/>
      <c r="TB130" s="183"/>
      <c r="TC130" s="183"/>
      <c r="TD130" s="183"/>
      <c r="TE130" s="183"/>
      <c r="TF130" s="183"/>
      <c r="TG130" s="183"/>
      <c r="TH130" s="183"/>
      <c r="TI130" s="183"/>
      <c r="TJ130" s="183"/>
      <c r="TK130" s="183"/>
      <c r="TL130" s="183"/>
      <c r="TM130" s="183"/>
      <c r="TN130" s="183"/>
      <c r="TO130" s="183"/>
      <c r="TP130" s="183"/>
      <c r="TQ130" s="183"/>
      <c r="TR130" s="183"/>
      <c r="TS130" s="183"/>
      <c r="TT130" s="183"/>
      <c r="TU130" s="183"/>
      <c r="TV130" s="183"/>
      <c r="TW130" s="183"/>
      <c r="TX130" s="183"/>
      <c r="TY130" s="183"/>
      <c r="TZ130" s="183"/>
      <c r="UA130" s="183"/>
      <c r="UB130" s="183"/>
      <c r="UC130" s="183"/>
      <c r="UD130" s="183"/>
      <c r="UE130" s="183"/>
      <c r="UF130" s="183"/>
      <c r="UG130" s="183"/>
      <c r="UH130" s="183"/>
      <c r="UI130" s="183"/>
      <c r="UJ130" s="183"/>
      <c r="UK130" s="183"/>
      <c r="UL130" s="183"/>
      <c r="UM130" s="183"/>
      <c r="UN130" s="183"/>
      <c r="UO130" s="183"/>
      <c r="UP130" s="183"/>
      <c r="UQ130" s="183"/>
      <c r="UR130" s="183"/>
      <c r="US130" s="183"/>
      <c r="UT130" s="183"/>
      <c r="UU130" s="183"/>
      <c r="UV130" s="183"/>
      <c r="UW130" s="183"/>
      <c r="UX130" s="183"/>
      <c r="UY130" s="183"/>
      <c r="UZ130" s="183"/>
      <c r="VA130" s="183"/>
      <c r="VB130" s="183"/>
      <c r="VC130" s="183"/>
      <c r="VD130" s="183"/>
      <c r="VE130" s="183"/>
      <c r="VF130" s="183"/>
      <c r="VG130" s="183"/>
      <c r="VH130" s="183"/>
      <c r="VI130" s="183"/>
      <c r="VJ130" s="183"/>
      <c r="VK130" s="183"/>
      <c r="VL130" s="183"/>
      <c r="VM130" s="183"/>
      <c r="VN130" s="183"/>
      <c r="VO130" s="183"/>
      <c r="VP130" s="183"/>
      <c r="VQ130" s="183"/>
      <c r="VR130" s="183"/>
      <c r="VS130" s="183"/>
      <c r="VT130" s="183"/>
      <c r="VU130" s="183"/>
      <c r="VV130" s="183"/>
      <c r="VW130" s="183"/>
      <c r="VX130" s="183"/>
      <c r="VY130" s="183"/>
      <c r="VZ130" s="183"/>
      <c r="WA130" s="183"/>
      <c r="WB130" s="183"/>
      <c r="WC130" s="183"/>
      <c r="WD130" s="183"/>
      <c r="WE130" s="183"/>
      <c r="WF130" s="183"/>
      <c r="WG130" s="183"/>
      <c r="WH130" s="183"/>
      <c r="WI130" s="183"/>
      <c r="WJ130" s="183"/>
      <c r="WK130" s="183"/>
      <c r="WL130" s="183"/>
      <c r="WM130" s="183"/>
      <c r="WN130" s="183"/>
      <c r="WO130" s="183"/>
      <c r="WP130" s="183"/>
      <c r="WQ130" s="183"/>
      <c r="WR130" s="183"/>
      <c r="WS130" s="183"/>
      <c r="WT130" s="183"/>
      <c r="WU130" s="183"/>
      <c r="WV130" s="183"/>
      <c r="WW130" s="183"/>
      <c r="WX130" s="183"/>
      <c r="WY130" s="183"/>
      <c r="WZ130" s="183"/>
      <c r="XA130" s="183"/>
      <c r="XB130" s="183"/>
      <c r="XC130" s="183"/>
      <c r="XD130" s="183"/>
      <c r="XE130" s="183"/>
      <c r="XF130" s="183"/>
      <c r="XG130" s="183"/>
      <c r="XH130" s="183"/>
      <c r="XI130" s="183"/>
      <c r="XJ130" s="183"/>
      <c r="XK130" s="183"/>
      <c r="XL130" s="183"/>
      <c r="XM130" s="183"/>
      <c r="XN130" s="183"/>
      <c r="XO130" s="183"/>
      <c r="XP130" s="183"/>
      <c r="XQ130" s="183"/>
      <c r="XR130" s="183"/>
      <c r="XS130" s="183"/>
      <c r="XT130" s="183"/>
      <c r="XU130" s="183"/>
      <c r="XV130" s="183"/>
      <c r="XW130" s="183"/>
      <c r="XX130" s="183"/>
      <c r="XY130" s="183"/>
      <c r="XZ130" s="183"/>
      <c r="YA130" s="183"/>
      <c r="YB130" s="183"/>
      <c r="YC130" s="183"/>
      <c r="YD130" s="183"/>
      <c r="YE130" s="183"/>
      <c r="YF130" s="183"/>
      <c r="YG130" s="183"/>
      <c r="YH130" s="183"/>
      <c r="YI130" s="183"/>
      <c r="YJ130" s="183"/>
      <c r="YK130" s="183"/>
      <c r="YL130" s="183"/>
      <c r="YM130" s="183"/>
      <c r="YN130" s="183"/>
      <c r="YO130" s="183"/>
      <c r="YP130" s="183"/>
      <c r="YQ130" s="183"/>
      <c r="YR130" s="183"/>
      <c r="YS130" s="183"/>
      <c r="YT130" s="183"/>
      <c r="YU130" s="183"/>
      <c r="YV130" s="183"/>
      <c r="YW130" s="183"/>
      <c r="YX130" s="183"/>
      <c r="YY130" s="183"/>
      <c r="YZ130" s="183"/>
      <c r="ZA130" s="183"/>
      <c r="ZB130" s="183"/>
      <c r="ZC130" s="183"/>
      <c r="ZD130" s="183"/>
      <c r="ZE130" s="183"/>
      <c r="ZF130" s="183"/>
      <c r="ZG130" s="183"/>
      <c r="ZH130" s="183"/>
      <c r="ZI130" s="183"/>
      <c r="ZJ130" s="183"/>
      <c r="ZK130" s="183"/>
      <c r="ZL130" s="183"/>
      <c r="ZM130" s="183"/>
      <c r="ZN130" s="183"/>
      <c r="ZO130" s="183"/>
      <c r="ZP130" s="183"/>
      <c r="ZQ130" s="183"/>
      <c r="ZR130" s="183"/>
      <c r="ZS130" s="183"/>
      <c r="ZT130" s="183"/>
      <c r="ZU130" s="183"/>
      <c r="ZV130" s="183"/>
      <c r="ZW130" s="183"/>
      <c r="ZX130" s="183"/>
      <c r="ZY130" s="183"/>
      <c r="ZZ130" s="183"/>
      <c r="AAA130" s="183"/>
      <c r="AAB130" s="183"/>
      <c r="AAC130" s="183"/>
      <c r="AAD130" s="183"/>
      <c r="AAE130" s="183"/>
      <c r="AAF130" s="183"/>
      <c r="AAG130" s="183"/>
      <c r="AAH130" s="183"/>
      <c r="AAI130" s="183"/>
      <c r="AAJ130" s="183"/>
      <c r="AAK130" s="183"/>
      <c r="AAL130" s="183"/>
      <c r="AAM130" s="183"/>
      <c r="AAN130" s="183"/>
      <c r="AAO130" s="183"/>
      <c r="AAP130" s="183"/>
      <c r="AAQ130" s="183"/>
      <c r="AAR130" s="183"/>
      <c r="AAS130" s="183"/>
      <c r="AAT130" s="183"/>
      <c r="AAU130" s="183"/>
      <c r="AAV130" s="183"/>
      <c r="AAW130" s="183"/>
      <c r="AAX130" s="183"/>
      <c r="AAY130" s="183"/>
      <c r="AAZ130" s="183"/>
      <c r="ABA130" s="183"/>
      <c r="ABB130" s="183"/>
      <c r="ABC130" s="183"/>
      <c r="ABD130" s="183"/>
      <c r="ABE130" s="183"/>
      <c r="ABF130" s="183"/>
      <c r="ABG130" s="183"/>
      <c r="ABH130" s="183"/>
      <c r="ABI130" s="183"/>
      <c r="ABJ130" s="183"/>
      <c r="ABK130" s="183"/>
      <c r="ABL130" s="183"/>
      <c r="ABM130" s="183"/>
      <c r="ABN130" s="183"/>
      <c r="ABO130" s="183"/>
      <c r="ABP130" s="183"/>
      <c r="ABQ130" s="183"/>
      <c r="ABR130" s="183"/>
      <c r="ABS130" s="183"/>
      <c r="ABT130" s="183"/>
      <c r="ABU130" s="183"/>
      <c r="ABV130" s="183"/>
      <c r="ABW130" s="183"/>
      <c r="ABX130" s="183"/>
      <c r="ABY130" s="183"/>
      <c r="ABZ130" s="183"/>
      <c r="ACA130" s="183"/>
      <c r="ACB130" s="183"/>
      <c r="ACC130" s="183"/>
      <c r="ACD130" s="183"/>
      <c r="ACE130" s="183"/>
      <c r="ACF130" s="183"/>
      <c r="ACG130" s="183"/>
      <c r="ACH130" s="183"/>
      <c r="ACI130" s="183"/>
      <c r="ACJ130" s="183"/>
      <c r="ACK130" s="183"/>
      <c r="ACL130" s="183"/>
      <c r="ACM130" s="183"/>
      <c r="ACN130" s="183"/>
      <c r="ACO130" s="183"/>
      <c r="ACP130" s="183"/>
      <c r="ACQ130" s="183"/>
      <c r="ACR130" s="183"/>
      <c r="ACS130" s="183"/>
      <c r="ACT130" s="183"/>
      <c r="ACU130" s="183"/>
      <c r="ACV130" s="183"/>
      <c r="ACW130" s="183"/>
      <c r="ACX130" s="183"/>
      <c r="ACY130" s="183"/>
      <c r="ACZ130" s="183"/>
      <c r="ADA130" s="183"/>
      <c r="ADB130" s="183"/>
      <c r="ADC130" s="183"/>
      <c r="ADD130" s="183"/>
      <c r="ADE130" s="183"/>
      <c r="ADF130" s="183"/>
      <c r="ADG130" s="183"/>
      <c r="ADH130" s="183"/>
      <c r="ADI130" s="183"/>
      <c r="ADJ130" s="183"/>
      <c r="ADK130" s="183"/>
      <c r="ADL130" s="183"/>
      <c r="ADM130" s="183"/>
      <c r="ADN130" s="183"/>
      <c r="ADO130" s="183"/>
      <c r="ADP130" s="183"/>
      <c r="ADQ130" s="183"/>
      <c r="ADR130" s="183"/>
      <c r="ADS130" s="183"/>
      <c r="ADT130" s="183"/>
      <c r="ADU130" s="183"/>
      <c r="ADV130" s="183"/>
      <c r="ADW130" s="183"/>
      <c r="ADX130" s="183"/>
      <c r="ADY130" s="183"/>
      <c r="ADZ130" s="183"/>
      <c r="AEA130" s="183"/>
      <c r="AEB130" s="183"/>
      <c r="AEC130" s="183"/>
      <c r="AED130" s="183"/>
      <c r="AEE130" s="183"/>
      <c r="AEF130" s="183"/>
      <c r="AEG130" s="183"/>
      <c r="AEH130" s="183"/>
      <c r="AEI130" s="183"/>
      <c r="AEJ130" s="183"/>
      <c r="AEK130" s="183"/>
      <c r="AEL130" s="183"/>
      <c r="AEM130" s="183"/>
      <c r="AEN130" s="183"/>
      <c r="AEO130" s="183"/>
      <c r="AEP130" s="183"/>
      <c r="AEQ130" s="183"/>
      <c r="AER130" s="183"/>
      <c r="AES130" s="183"/>
      <c r="AET130" s="183"/>
      <c r="AEU130" s="183"/>
      <c r="AEV130" s="183"/>
      <c r="AEW130" s="183"/>
      <c r="AEX130" s="183"/>
      <c r="AEY130" s="183"/>
      <c r="AEZ130" s="183"/>
      <c r="AFA130" s="183"/>
      <c r="AFB130" s="183"/>
      <c r="AFC130" s="183"/>
      <c r="AFD130" s="183"/>
      <c r="AFE130" s="183"/>
      <c r="AFF130" s="183"/>
      <c r="AFG130" s="183"/>
      <c r="AFH130" s="183"/>
      <c r="AFI130" s="183"/>
      <c r="AFJ130" s="183"/>
      <c r="AFK130" s="183"/>
      <c r="AFL130" s="183"/>
      <c r="AFM130" s="183"/>
      <c r="AFN130" s="183"/>
      <c r="AFO130" s="183"/>
      <c r="AFP130" s="183"/>
      <c r="AFQ130" s="183"/>
      <c r="AFR130" s="183"/>
      <c r="AFS130" s="183"/>
      <c r="AFT130" s="183"/>
      <c r="AFU130" s="183"/>
      <c r="AFV130" s="183"/>
      <c r="AFW130" s="183"/>
      <c r="AFX130" s="183"/>
      <c r="AFY130" s="183"/>
      <c r="AFZ130" s="183"/>
      <c r="AGA130" s="183"/>
      <c r="AGB130" s="183"/>
      <c r="AGC130" s="183"/>
      <c r="AGD130" s="183"/>
      <c r="AGE130" s="183"/>
      <c r="AGF130" s="183"/>
      <c r="AGG130" s="183"/>
      <c r="AGH130" s="183"/>
      <c r="AGI130" s="183"/>
      <c r="AGJ130" s="183"/>
      <c r="AGK130" s="183"/>
      <c r="AGL130" s="183"/>
      <c r="AGM130" s="183"/>
      <c r="AGN130" s="183"/>
      <c r="AGO130" s="183"/>
      <c r="AGP130" s="183"/>
      <c r="AGQ130" s="183"/>
      <c r="AGR130" s="183"/>
      <c r="AGS130" s="183"/>
      <c r="AGT130" s="183"/>
      <c r="AGU130" s="183"/>
      <c r="AGV130" s="183"/>
      <c r="AGW130" s="183"/>
      <c r="AGX130" s="183"/>
      <c r="AGY130" s="183"/>
      <c r="AGZ130" s="183"/>
      <c r="AHA130" s="183"/>
      <c r="AHB130" s="183"/>
      <c r="AHC130" s="183"/>
      <c r="AHD130" s="183"/>
      <c r="AHE130" s="183"/>
      <c r="AHF130" s="183"/>
      <c r="AHG130" s="183"/>
      <c r="AHH130" s="183"/>
      <c r="AHI130" s="183"/>
      <c r="AHJ130" s="183"/>
      <c r="AHK130" s="183"/>
      <c r="AHL130" s="183"/>
      <c r="AHM130" s="183"/>
      <c r="AHN130" s="183"/>
      <c r="AHO130" s="183"/>
      <c r="AHP130" s="183"/>
      <c r="AHQ130" s="183"/>
      <c r="AHR130" s="183"/>
      <c r="AHS130" s="183"/>
      <c r="AHT130" s="183"/>
      <c r="AHU130" s="183"/>
      <c r="AHV130" s="183"/>
      <c r="AHW130" s="183"/>
      <c r="AHX130" s="183"/>
      <c r="AHY130" s="183"/>
      <c r="AHZ130" s="183"/>
      <c r="AIA130" s="183"/>
      <c r="AIB130" s="183"/>
      <c r="AIC130" s="183"/>
      <c r="AID130" s="183"/>
      <c r="AIE130" s="183"/>
      <c r="AIF130" s="183"/>
      <c r="AIG130" s="183"/>
      <c r="AIH130" s="183"/>
      <c r="AII130" s="183"/>
      <c r="AIJ130" s="183"/>
      <c r="AIK130" s="183"/>
      <c r="AIL130" s="183"/>
      <c r="AIM130" s="183"/>
      <c r="AIN130" s="183"/>
      <c r="AIO130" s="183"/>
      <c r="AIP130" s="183"/>
      <c r="AIQ130" s="183"/>
      <c r="AIR130" s="183"/>
      <c r="AIS130" s="183"/>
      <c r="AIT130" s="183"/>
      <c r="AIU130" s="183"/>
      <c r="AIV130" s="183"/>
      <c r="AIW130" s="183"/>
      <c r="AIX130" s="183"/>
      <c r="AIY130" s="183"/>
      <c r="AIZ130" s="183"/>
      <c r="AJA130" s="183"/>
      <c r="AJB130" s="183"/>
      <c r="AJC130" s="183"/>
      <c r="AJD130" s="183"/>
      <c r="AJE130" s="183"/>
      <c r="AJF130" s="183"/>
      <c r="AJG130" s="183"/>
      <c r="AJH130" s="183"/>
      <c r="AJI130" s="183"/>
      <c r="AJJ130" s="183"/>
      <c r="AJK130" s="183"/>
      <c r="AJL130" s="183"/>
      <c r="AJM130" s="183"/>
      <c r="AJN130" s="183"/>
      <c r="AJO130" s="183"/>
      <c r="AJP130" s="183"/>
      <c r="AJQ130" s="183"/>
      <c r="AJR130" s="183"/>
      <c r="AJS130" s="183"/>
      <c r="AJT130" s="183"/>
      <c r="AJU130" s="183"/>
      <c r="AJV130" s="183"/>
      <c r="AJW130" s="183"/>
      <c r="AJX130" s="183"/>
      <c r="AJY130" s="183"/>
      <c r="AJZ130" s="183"/>
      <c r="AKA130" s="183"/>
      <c r="AKB130" s="183"/>
      <c r="AKC130" s="183"/>
      <c r="AKD130" s="183"/>
      <c r="AKE130" s="183"/>
      <c r="AKF130" s="183"/>
      <c r="AKG130" s="183"/>
      <c r="AKH130" s="183"/>
      <c r="AKI130" s="183"/>
      <c r="AKJ130" s="183"/>
      <c r="AKK130" s="183"/>
      <c r="AKL130" s="183"/>
      <c r="AKM130" s="183"/>
      <c r="AKN130" s="183"/>
      <c r="AKO130" s="183"/>
      <c r="AKP130" s="183"/>
      <c r="AKQ130" s="183"/>
      <c r="AKR130" s="183"/>
      <c r="AKS130" s="183"/>
      <c r="AKT130" s="183"/>
      <c r="AKU130" s="183"/>
      <c r="AKV130" s="183"/>
      <c r="AKW130" s="183"/>
      <c r="AKX130" s="183"/>
      <c r="AKY130" s="183"/>
      <c r="AKZ130" s="183"/>
      <c r="ALA130" s="183"/>
      <c r="ALB130" s="183"/>
      <c r="ALC130" s="183"/>
      <c r="ALD130" s="183"/>
      <c r="ALE130" s="183"/>
      <c r="ALF130" s="183"/>
      <c r="ALG130" s="183"/>
      <c r="ALH130" s="183"/>
      <c r="ALI130" s="183"/>
      <c r="ALJ130" s="183"/>
      <c r="ALK130" s="183"/>
      <c r="ALL130" s="183"/>
      <c r="ALM130" s="183"/>
      <c r="ALN130" s="183"/>
      <c r="ALO130" s="183"/>
      <c r="ALP130" s="183"/>
      <c r="ALQ130" s="183"/>
      <c r="ALR130" s="183"/>
      <c r="ALS130" s="183"/>
      <c r="ALT130" s="183"/>
      <c r="ALU130" s="183"/>
      <c r="ALV130" s="183"/>
      <c r="ALW130" s="183"/>
      <c r="ALX130" s="183"/>
      <c r="ALY130" s="183"/>
      <c r="ALZ130" s="183"/>
      <c r="AMA130" s="183"/>
      <c r="AMB130" s="183"/>
      <c r="AMC130" s="183"/>
      <c r="AMD130" s="183"/>
      <c r="AME130" s="183"/>
      <c r="AMF130" s="183"/>
      <c r="AMG130" s="183"/>
      <c r="AMH130" s="183"/>
      <c r="AMI130" s="183"/>
      <c r="AMJ130" s="183"/>
      <c r="AMK130" s="183"/>
      <c r="AML130" s="183"/>
      <c r="AMM130" s="183"/>
      <c r="AMN130" s="183"/>
      <c r="AMO130" s="183"/>
      <c r="AMP130" s="183"/>
      <c r="AMQ130" s="183"/>
      <c r="AMR130" s="183"/>
      <c r="AMS130" s="183"/>
      <c r="AMT130" s="183"/>
      <c r="AMU130" s="183"/>
      <c r="AMV130" s="183"/>
      <c r="AMW130" s="183"/>
      <c r="AMX130" s="183"/>
      <c r="AMY130" s="183"/>
      <c r="AMZ130" s="183"/>
      <c r="ANA130" s="183"/>
      <c r="ANB130" s="183"/>
      <c r="ANC130" s="183"/>
      <c r="AND130" s="183"/>
      <c r="ANE130" s="183"/>
      <c r="ANF130" s="183"/>
      <c r="ANG130" s="183"/>
      <c r="ANH130" s="183"/>
      <c r="ANI130" s="183"/>
      <c r="ANJ130" s="183"/>
      <c r="ANK130" s="183"/>
      <c r="ANL130" s="183"/>
      <c r="ANM130" s="183"/>
      <c r="ANN130" s="183"/>
      <c r="ANO130" s="183"/>
      <c r="ANP130" s="183"/>
      <c r="ANQ130" s="183"/>
      <c r="ANR130" s="183"/>
      <c r="ANS130" s="183"/>
      <c r="ANT130" s="183"/>
      <c r="ANU130" s="183"/>
      <c r="ANV130" s="183"/>
      <c r="ANW130" s="183"/>
      <c r="ANX130" s="183"/>
      <c r="ANY130" s="183"/>
      <c r="ANZ130" s="183"/>
      <c r="AOA130" s="183"/>
      <c r="AOB130" s="183"/>
      <c r="AOC130" s="183"/>
      <c r="AOD130" s="183"/>
      <c r="AOE130" s="183"/>
      <c r="AOF130" s="183"/>
      <c r="AOG130" s="183"/>
      <c r="AOH130" s="183"/>
      <c r="AOI130" s="183"/>
      <c r="AOJ130" s="183"/>
      <c r="AOK130" s="183"/>
      <c r="AOL130" s="183"/>
      <c r="AOM130" s="183"/>
      <c r="AON130" s="183"/>
      <c r="AOO130" s="183"/>
      <c r="AOP130" s="183"/>
      <c r="AOQ130" s="183"/>
      <c r="AOR130" s="183"/>
      <c r="AOS130" s="183"/>
      <c r="AOT130" s="183"/>
      <c r="AOU130" s="183"/>
      <c r="AOV130" s="183"/>
      <c r="AOW130" s="183"/>
      <c r="AOX130" s="183"/>
      <c r="AOY130" s="183"/>
      <c r="AOZ130" s="183"/>
      <c r="APA130" s="183"/>
      <c r="APB130" s="183"/>
      <c r="APC130" s="183"/>
      <c r="APD130" s="183"/>
      <c r="APE130" s="183"/>
      <c r="APF130" s="183"/>
      <c r="APG130" s="183"/>
      <c r="APH130" s="183"/>
      <c r="API130" s="183"/>
      <c r="APJ130" s="183"/>
      <c r="APK130" s="183"/>
      <c r="APL130" s="183"/>
      <c r="APM130" s="183"/>
      <c r="APN130" s="183"/>
      <c r="APO130" s="183"/>
      <c r="APP130" s="183"/>
      <c r="APQ130" s="183"/>
      <c r="APR130" s="183"/>
      <c r="APS130" s="183"/>
      <c r="APT130" s="183"/>
      <c r="APU130" s="183"/>
      <c r="APV130" s="183"/>
      <c r="APW130" s="183"/>
      <c r="APX130" s="183"/>
      <c r="APY130" s="183"/>
      <c r="APZ130" s="183"/>
      <c r="AQA130" s="183"/>
      <c r="AQB130" s="183"/>
      <c r="AQC130" s="183"/>
      <c r="AQD130" s="183"/>
      <c r="AQE130" s="183"/>
      <c r="AQF130" s="183"/>
      <c r="AQG130" s="183"/>
      <c r="AQH130" s="183"/>
      <c r="AQI130" s="183"/>
      <c r="AQJ130" s="183"/>
      <c r="AQK130" s="183"/>
      <c r="AQL130" s="183"/>
      <c r="AQM130" s="183"/>
      <c r="AQN130" s="183"/>
      <c r="AQO130" s="183"/>
      <c r="AQP130" s="183"/>
      <c r="AQQ130" s="183"/>
      <c r="AQR130" s="183"/>
      <c r="AQS130" s="183"/>
      <c r="AQT130" s="183"/>
      <c r="AQU130" s="183"/>
      <c r="AQV130" s="183"/>
      <c r="AQW130" s="183"/>
      <c r="AQX130" s="183"/>
      <c r="AQY130" s="183"/>
      <c r="AQZ130" s="183"/>
      <c r="ARA130" s="183"/>
      <c r="ARB130" s="183"/>
      <c r="ARC130" s="183"/>
      <c r="ARD130" s="183"/>
      <c r="ARE130" s="183"/>
      <c r="ARF130" s="183"/>
      <c r="ARG130" s="183"/>
      <c r="ARH130" s="183"/>
      <c r="ARI130" s="183"/>
      <c r="ARJ130" s="183"/>
      <c r="ARK130" s="183"/>
      <c r="ARL130" s="183"/>
      <c r="ARM130" s="183"/>
      <c r="ARN130" s="183"/>
      <c r="ARO130" s="183"/>
      <c r="ARP130" s="183"/>
      <c r="ARQ130" s="183"/>
      <c r="ARR130" s="183"/>
      <c r="ARS130" s="183"/>
      <c r="ART130" s="183"/>
      <c r="ARU130" s="183"/>
      <c r="ARV130" s="183"/>
      <c r="ARW130" s="183"/>
      <c r="ARX130" s="183"/>
      <c r="ARY130" s="183"/>
      <c r="ARZ130" s="183"/>
      <c r="ASA130" s="183"/>
      <c r="ASB130" s="183"/>
      <c r="ASC130" s="183"/>
      <c r="ASD130" s="183"/>
      <c r="ASE130" s="183"/>
      <c r="ASF130" s="183"/>
      <c r="ASG130" s="183"/>
      <c r="ASH130" s="183"/>
      <c r="ASI130" s="183"/>
      <c r="ASJ130" s="183"/>
      <c r="ASK130" s="183"/>
      <c r="ASL130" s="183"/>
      <c r="ASM130" s="183"/>
      <c r="ASN130" s="183"/>
      <c r="ASO130" s="183"/>
      <c r="ASP130" s="183"/>
      <c r="ASQ130" s="183"/>
      <c r="ASR130" s="183"/>
      <c r="ASS130" s="183"/>
      <c r="AST130" s="183"/>
      <c r="ASU130" s="183"/>
      <c r="ASV130" s="183"/>
      <c r="ASW130" s="183"/>
      <c r="ASX130" s="183"/>
      <c r="ASY130" s="183"/>
      <c r="ASZ130" s="183"/>
      <c r="ATA130" s="183"/>
      <c r="ATB130" s="183"/>
      <c r="ATC130" s="183"/>
      <c r="ATD130" s="183"/>
      <c r="ATE130" s="183"/>
      <c r="ATF130" s="183"/>
      <c r="ATG130" s="183"/>
      <c r="ATH130" s="183"/>
      <c r="ATI130" s="183"/>
      <c r="ATJ130" s="183"/>
      <c r="ATK130" s="183"/>
      <c r="ATL130" s="183"/>
      <c r="ATM130" s="183"/>
      <c r="ATN130" s="183"/>
      <c r="ATO130" s="183"/>
      <c r="ATP130" s="183"/>
      <c r="ATQ130" s="183"/>
      <c r="ATR130" s="183"/>
      <c r="ATS130" s="183"/>
      <c r="ATT130" s="183"/>
      <c r="ATU130" s="183"/>
      <c r="ATV130" s="183"/>
      <c r="ATW130" s="183"/>
      <c r="ATX130" s="183"/>
      <c r="ATY130" s="183"/>
      <c r="ATZ130" s="183"/>
      <c r="AUA130" s="183"/>
      <c r="AUB130" s="183"/>
      <c r="AUC130" s="183"/>
      <c r="AUD130" s="183"/>
      <c r="AUE130" s="183"/>
      <c r="AUF130" s="183"/>
      <c r="AUG130" s="183"/>
      <c r="AUH130" s="183"/>
      <c r="AUI130" s="183"/>
      <c r="AUJ130" s="183"/>
      <c r="AUK130" s="183"/>
      <c r="AUL130" s="183"/>
      <c r="AUM130" s="183"/>
      <c r="AUN130" s="183"/>
      <c r="AUO130" s="183"/>
      <c r="AUP130" s="183"/>
      <c r="AUQ130" s="183"/>
      <c r="AUR130" s="183"/>
      <c r="AUS130" s="183"/>
      <c r="AUT130" s="183"/>
      <c r="AUU130" s="183"/>
      <c r="AUV130" s="183"/>
      <c r="AUW130" s="183"/>
      <c r="AUX130" s="183"/>
      <c r="AUY130" s="183"/>
      <c r="AUZ130" s="183"/>
      <c r="AVA130" s="183"/>
      <c r="AVB130" s="183"/>
      <c r="AVC130" s="183"/>
      <c r="AVD130" s="183"/>
      <c r="AVE130" s="183"/>
      <c r="AVF130" s="183"/>
      <c r="AVG130" s="183"/>
      <c r="AVH130" s="183"/>
      <c r="AVI130" s="183"/>
      <c r="AVJ130" s="183"/>
      <c r="AVK130" s="183"/>
      <c r="AVL130" s="183"/>
      <c r="AVM130" s="183"/>
      <c r="AVN130" s="183"/>
      <c r="AVO130" s="183"/>
      <c r="AVP130" s="183"/>
      <c r="AVQ130" s="183"/>
      <c r="AVR130" s="183"/>
      <c r="AVS130" s="183"/>
      <c r="AVT130" s="183"/>
      <c r="AVU130" s="183"/>
      <c r="AVV130" s="183"/>
      <c r="AVW130" s="183"/>
      <c r="AVX130" s="183"/>
      <c r="AVY130" s="183"/>
      <c r="AVZ130" s="183"/>
      <c r="AWA130" s="183"/>
      <c r="AWB130" s="183"/>
      <c r="AWC130" s="183"/>
      <c r="AWD130" s="183"/>
      <c r="AWE130" s="183"/>
      <c r="AWF130" s="183"/>
      <c r="AWG130" s="183"/>
      <c r="AWH130" s="183"/>
      <c r="AWI130" s="183"/>
      <c r="AWJ130" s="183"/>
      <c r="AWK130" s="183"/>
      <c r="AWL130" s="183"/>
      <c r="AWM130" s="183"/>
      <c r="AWN130" s="183"/>
      <c r="AWO130" s="183"/>
      <c r="AWP130" s="183"/>
      <c r="AWQ130" s="183"/>
      <c r="AWR130" s="183"/>
      <c r="AWS130" s="183"/>
      <c r="AWT130" s="183"/>
      <c r="AWU130" s="183"/>
      <c r="AWV130" s="183"/>
      <c r="AWW130" s="183"/>
      <c r="AWX130" s="183"/>
      <c r="AWY130" s="183"/>
      <c r="AWZ130" s="183"/>
      <c r="AXA130" s="183"/>
      <c r="AXB130" s="183"/>
      <c r="AXC130" s="183"/>
      <c r="AXD130" s="183"/>
      <c r="AXE130" s="183"/>
      <c r="AXF130" s="183"/>
      <c r="AXG130" s="183"/>
      <c r="AXH130" s="183"/>
      <c r="AXI130" s="183"/>
      <c r="AXJ130" s="183"/>
      <c r="AXK130" s="183"/>
      <c r="AXL130" s="183"/>
      <c r="AXM130" s="183"/>
      <c r="AXN130" s="183"/>
      <c r="AXO130" s="183"/>
      <c r="AXP130" s="183"/>
      <c r="AXQ130" s="183"/>
      <c r="AXR130" s="183"/>
      <c r="AXS130" s="183"/>
      <c r="AXT130" s="183"/>
      <c r="AXU130" s="183"/>
      <c r="AXV130" s="183"/>
      <c r="AXW130" s="183"/>
      <c r="AXX130" s="183"/>
      <c r="AXY130" s="183"/>
      <c r="AXZ130" s="183"/>
      <c r="AYA130" s="183"/>
      <c r="AYB130" s="183"/>
      <c r="AYC130" s="183"/>
      <c r="AYD130" s="183"/>
      <c r="AYE130" s="183"/>
      <c r="AYF130" s="183"/>
      <c r="AYG130" s="183"/>
      <c r="AYH130" s="183"/>
      <c r="AYI130" s="183"/>
      <c r="AYJ130" s="183"/>
      <c r="AYK130" s="183"/>
      <c r="AYL130" s="183"/>
      <c r="AYM130" s="183"/>
      <c r="AYN130" s="183"/>
      <c r="AYO130" s="183"/>
      <c r="AYP130" s="183"/>
      <c r="AYQ130" s="183"/>
      <c r="AYR130" s="183"/>
      <c r="AYS130" s="183"/>
      <c r="AYT130" s="183"/>
      <c r="AYU130" s="183"/>
      <c r="AYV130" s="183"/>
      <c r="AYW130" s="183"/>
      <c r="AYX130" s="183"/>
      <c r="AYY130" s="183"/>
      <c r="AYZ130" s="183"/>
      <c r="AZA130" s="183"/>
      <c r="AZB130" s="183"/>
      <c r="AZC130" s="183"/>
      <c r="AZD130" s="183"/>
      <c r="AZE130" s="183"/>
      <c r="AZF130" s="183"/>
      <c r="AZG130" s="183"/>
      <c r="AZH130" s="183"/>
      <c r="AZI130" s="183"/>
      <c r="AZJ130" s="183"/>
      <c r="AZK130" s="183"/>
      <c r="AZL130" s="183"/>
      <c r="AZM130" s="183"/>
      <c r="AZN130" s="183"/>
      <c r="AZO130" s="183"/>
      <c r="AZP130" s="183"/>
      <c r="AZQ130" s="183"/>
      <c r="AZR130" s="183"/>
      <c r="AZS130" s="183"/>
      <c r="AZT130" s="183"/>
      <c r="AZU130" s="183"/>
      <c r="AZV130" s="183"/>
      <c r="AZW130" s="183"/>
      <c r="AZX130" s="183"/>
      <c r="AZY130" s="183"/>
      <c r="AZZ130" s="183"/>
      <c r="BAA130" s="183"/>
      <c r="BAB130" s="183"/>
      <c r="BAC130" s="183"/>
      <c r="BAD130" s="183"/>
      <c r="BAE130" s="183"/>
      <c r="BAF130" s="183"/>
      <c r="BAG130" s="183"/>
      <c r="BAH130" s="183"/>
      <c r="BAI130" s="183"/>
      <c r="BAJ130" s="183"/>
      <c r="BAK130" s="183"/>
      <c r="BAL130" s="183"/>
      <c r="BAM130" s="183"/>
      <c r="BAN130" s="183"/>
      <c r="BAO130" s="183"/>
      <c r="BAP130" s="183"/>
      <c r="BAQ130" s="183"/>
      <c r="BAR130" s="183"/>
      <c r="BAS130" s="183"/>
      <c r="BAT130" s="183"/>
      <c r="BAU130" s="183"/>
      <c r="BAV130" s="183"/>
      <c r="BAW130" s="183"/>
      <c r="BAX130" s="183"/>
      <c r="BAY130" s="183"/>
      <c r="BAZ130" s="183"/>
      <c r="BBA130" s="183"/>
      <c r="BBB130" s="183"/>
      <c r="BBC130" s="183"/>
      <c r="BBD130" s="183"/>
      <c r="BBE130" s="183"/>
      <c r="BBF130" s="183"/>
      <c r="BBG130" s="183"/>
      <c r="BBH130" s="183"/>
      <c r="BBI130" s="183"/>
      <c r="BBJ130" s="183"/>
      <c r="BBK130" s="183"/>
      <c r="BBL130" s="183"/>
      <c r="BBM130" s="183"/>
      <c r="BBN130" s="183"/>
      <c r="BBO130" s="183"/>
      <c r="BBP130" s="183"/>
      <c r="BBQ130" s="183"/>
      <c r="BBR130" s="183"/>
      <c r="BBS130" s="183"/>
      <c r="BBT130" s="183"/>
      <c r="BBU130" s="183"/>
      <c r="BBV130" s="183"/>
      <c r="BBW130" s="183"/>
      <c r="BBX130" s="183"/>
      <c r="BBY130" s="183"/>
      <c r="BBZ130" s="183"/>
      <c r="BCA130" s="183"/>
      <c r="BCB130" s="183"/>
      <c r="BCC130" s="183"/>
      <c r="BCD130" s="183"/>
      <c r="BCE130" s="183"/>
      <c r="BCF130" s="183"/>
      <c r="BCG130" s="183"/>
      <c r="BCH130" s="183"/>
      <c r="BCI130" s="183"/>
      <c r="BCJ130" s="183"/>
      <c r="BCK130" s="183"/>
      <c r="BCL130" s="183"/>
      <c r="BCM130" s="183"/>
      <c r="BCN130" s="183"/>
      <c r="BCO130" s="183"/>
      <c r="BCP130" s="183"/>
      <c r="BCQ130" s="183"/>
      <c r="BCR130" s="183"/>
      <c r="BCS130" s="183"/>
      <c r="BCT130" s="183"/>
      <c r="BCU130" s="183"/>
      <c r="BCV130" s="183"/>
      <c r="BCW130" s="183"/>
      <c r="BCX130" s="183"/>
      <c r="BCY130" s="183"/>
      <c r="BCZ130" s="183"/>
      <c r="BDA130" s="183"/>
      <c r="BDB130" s="183"/>
      <c r="BDC130" s="183"/>
      <c r="BDD130" s="183"/>
      <c r="BDE130" s="183"/>
      <c r="BDF130" s="183"/>
      <c r="BDG130" s="183"/>
      <c r="BDH130" s="183"/>
      <c r="BDI130" s="183"/>
      <c r="BDJ130" s="183"/>
      <c r="BDK130" s="183"/>
      <c r="BDL130" s="183"/>
      <c r="BDM130" s="183"/>
      <c r="BDN130" s="183"/>
      <c r="BDO130" s="183"/>
      <c r="BDP130" s="183"/>
      <c r="BDQ130" s="183"/>
      <c r="BDR130" s="183"/>
      <c r="BDS130" s="183"/>
      <c r="BDT130" s="183"/>
      <c r="BDU130" s="183"/>
      <c r="BDV130" s="183"/>
      <c r="BDW130" s="183"/>
      <c r="BDX130" s="183"/>
      <c r="BDY130" s="183"/>
      <c r="BDZ130" s="183"/>
      <c r="BEA130" s="183"/>
      <c r="BEB130" s="183"/>
      <c r="BEC130" s="183"/>
      <c r="BED130" s="183"/>
      <c r="BEE130" s="183"/>
      <c r="BEF130" s="183"/>
      <c r="BEG130" s="183"/>
      <c r="BEH130" s="183"/>
      <c r="BEI130" s="183"/>
      <c r="BEJ130" s="183"/>
      <c r="BEK130" s="183"/>
      <c r="BEL130" s="183"/>
      <c r="BEM130" s="183"/>
      <c r="BEN130" s="183"/>
      <c r="BEO130" s="183"/>
      <c r="BEP130" s="183"/>
      <c r="BEQ130" s="183"/>
      <c r="BER130" s="183"/>
      <c r="BES130" s="183"/>
      <c r="BET130" s="183"/>
      <c r="BEU130" s="183"/>
      <c r="BEV130" s="183"/>
      <c r="BEW130" s="183"/>
      <c r="BEX130" s="183"/>
      <c r="BEY130" s="183"/>
      <c r="BEZ130" s="183"/>
      <c r="BFA130" s="183"/>
      <c r="BFB130" s="183"/>
      <c r="BFC130" s="183"/>
      <c r="BFD130" s="183"/>
      <c r="BFE130" s="183"/>
      <c r="BFF130" s="183"/>
      <c r="BFG130" s="183"/>
      <c r="BFH130" s="183"/>
      <c r="BFI130" s="183"/>
      <c r="BFJ130" s="183"/>
      <c r="BFK130" s="183"/>
      <c r="BFL130" s="183"/>
      <c r="BFM130" s="183"/>
      <c r="BFN130" s="183"/>
      <c r="BFO130" s="183"/>
      <c r="BFP130" s="183"/>
      <c r="BFQ130" s="183"/>
      <c r="BFR130" s="183"/>
      <c r="BFS130" s="183"/>
      <c r="BFT130" s="183"/>
      <c r="BFU130" s="183"/>
      <c r="BFV130" s="183"/>
      <c r="BFW130" s="183"/>
      <c r="BFX130" s="183"/>
      <c r="BFY130" s="183"/>
      <c r="BFZ130" s="183"/>
      <c r="BGA130" s="183"/>
      <c r="BGB130" s="183"/>
      <c r="BGC130" s="183"/>
      <c r="BGD130" s="183"/>
      <c r="BGE130" s="183"/>
      <c r="BGF130" s="183"/>
      <c r="BGG130" s="183"/>
      <c r="BGH130" s="183"/>
      <c r="BGI130" s="183"/>
      <c r="BGJ130" s="183"/>
      <c r="BGK130" s="183"/>
      <c r="BGL130" s="183"/>
      <c r="BGM130" s="183"/>
      <c r="BGN130" s="183"/>
      <c r="BGO130" s="183"/>
      <c r="BGP130" s="183"/>
      <c r="BGQ130" s="183"/>
      <c r="BGR130" s="183"/>
      <c r="BGS130" s="183"/>
      <c r="BGT130" s="183"/>
      <c r="BGU130" s="183"/>
      <c r="BGV130" s="183"/>
      <c r="BGW130" s="183"/>
      <c r="BGX130" s="183"/>
      <c r="BGY130" s="183"/>
      <c r="BGZ130" s="183"/>
      <c r="BHA130" s="183"/>
      <c r="BHB130" s="183"/>
      <c r="BHC130" s="183"/>
      <c r="BHD130" s="183"/>
      <c r="BHE130" s="183"/>
      <c r="BHF130" s="183"/>
      <c r="BHG130" s="183"/>
      <c r="BHH130" s="183"/>
      <c r="BHI130" s="183"/>
      <c r="BHJ130" s="183"/>
      <c r="BHK130" s="183"/>
      <c r="BHL130" s="183"/>
      <c r="BHM130" s="183"/>
      <c r="BHN130" s="183"/>
      <c r="BHO130" s="183"/>
      <c r="BHP130" s="183"/>
      <c r="BHQ130" s="183"/>
      <c r="BHR130" s="183"/>
      <c r="BHS130" s="183"/>
      <c r="BHT130" s="183"/>
      <c r="BHU130" s="183"/>
      <c r="BHV130" s="183"/>
      <c r="BHW130" s="183"/>
      <c r="BHX130" s="183"/>
      <c r="BHY130" s="183"/>
      <c r="BHZ130" s="183"/>
      <c r="BIA130" s="183"/>
      <c r="BIB130" s="183"/>
      <c r="BIC130" s="183"/>
      <c r="BID130" s="183"/>
      <c r="BIE130" s="183"/>
      <c r="BIF130" s="183"/>
      <c r="BIG130" s="183"/>
      <c r="BIH130" s="183"/>
      <c r="BII130" s="183"/>
      <c r="BIJ130" s="183"/>
      <c r="BIK130" s="183"/>
      <c r="BIL130" s="183"/>
      <c r="BIM130" s="183"/>
      <c r="BIN130" s="183"/>
      <c r="BIO130" s="183"/>
      <c r="BIP130" s="183"/>
      <c r="BIQ130" s="183"/>
      <c r="BIR130" s="183"/>
      <c r="BIS130" s="183"/>
      <c r="BIT130" s="183"/>
      <c r="BIU130" s="183"/>
      <c r="BIV130" s="183"/>
      <c r="BIW130" s="183"/>
      <c r="BIX130" s="183"/>
      <c r="BIY130" s="183"/>
      <c r="BIZ130" s="183"/>
      <c r="BJA130" s="183"/>
      <c r="BJB130" s="183"/>
      <c r="BJC130" s="183"/>
      <c r="BJD130" s="183"/>
      <c r="BJE130" s="183"/>
      <c r="BJF130" s="183"/>
      <c r="BJG130" s="183"/>
      <c r="BJH130" s="183"/>
      <c r="BJI130" s="183"/>
      <c r="BJJ130" s="183"/>
      <c r="BJK130" s="183"/>
      <c r="BJL130" s="183"/>
      <c r="BJM130" s="183"/>
      <c r="BJN130" s="183"/>
      <c r="BJO130" s="183"/>
      <c r="BJP130" s="183"/>
      <c r="BJQ130" s="183"/>
      <c r="BJR130" s="183"/>
      <c r="BJS130" s="183"/>
      <c r="BJT130" s="183"/>
      <c r="BJU130" s="183"/>
      <c r="BJV130" s="183"/>
      <c r="BJW130" s="183"/>
      <c r="BJX130" s="183"/>
      <c r="BJY130" s="183"/>
      <c r="BJZ130" s="183"/>
      <c r="BKA130" s="183"/>
      <c r="BKB130" s="183"/>
      <c r="BKC130" s="183"/>
      <c r="BKD130" s="183"/>
      <c r="BKE130" s="183"/>
      <c r="BKF130" s="183"/>
      <c r="BKG130" s="183"/>
      <c r="BKH130" s="183"/>
      <c r="BKI130" s="183"/>
      <c r="BKJ130" s="183"/>
      <c r="BKK130" s="183"/>
      <c r="BKL130" s="183"/>
      <c r="BKM130" s="183"/>
      <c r="BKN130" s="183"/>
      <c r="BKO130" s="183"/>
      <c r="BKP130" s="183"/>
      <c r="BKQ130" s="183"/>
      <c r="BKR130" s="183"/>
      <c r="BKS130" s="183"/>
      <c r="BKT130" s="183"/>
      <c r="BKU130" s="183"/>
      <c r="BKV130" s="183"/>
      <c r="BKW130" s="183"/>
      <c r="BKX130" s="183"/>
      <c r="BKY130" s="183"/>
      <c r="BKZ130" s="183"/>
      <c r="BLA130" s="183"/>
      <c r="BLB130" s="183"/>
      <c r="BLC130" s="183"/>
      <c r="BLD130" s="183"/>
      <c r="BLE130" s="183"/>
      <c r="BLF130" s="183"/>
      <c r="BLG130" s="183"/>
      <c r="BLH130" s="183"/>
      <c r="BLI130" s="183"/>
      <c r="BLJ130" s="183"/>
      <c r="BLK130" s="183"/>
      <c r="BLL130" s="183"/>
      <c r="BLM130" s="183"/>
      <c r="BLN130" s="183"/>
      <c r="BLO130" s="183"/>
      <c r="BLP130" s="183"/>
      <c r="BLQ130" s="183"/>
      <c r="BLR130" s="183"/>
      <c r="BLS130" s="183"/>
      <c r="BLT130" s="183"/>
      <c r="BLU130" s="183"/>
      <c r="BLV130" s="183"/>
      <c r="BLW130" s="183"/>
      <c r="BLX130" s="183"/>
      <c r="BLY130" s="183"/>
      <c r="BLZ130" s="183"/>
      <c r="BMA130" s="183"/>
      <c r="BMB130" s="183"/>
      <c r="BMC130" s="183"/>
      <c r="BMD130" s="183"/>
      <c r="BME130" s="183"/>
      <c r="BMF130" s="183"/>
      <c r="BMG130" s="183"/>
      <c r="BMH130" s="183"/>
      <c r="BMI130" s="183"/>
      <c r="BMJ130" s="183"/>
      <c r="BMK130" s="183"/>
      <c r="BML130" s="183"/>
      <c r="BMM130" s="183"/>
      <c r="BMN130" s="183"/>
      <c r="BMO130" s="183"/>
      <c r="BMP130" s="183"/>
      <c r="BMQ130" s="183"/>
      <c r="BMR130" s="183"/>
      <c r="BMS130" s="183"/>
      <c r="BMT130" s="183"/>
      <c r="BMU130" s="183"/>
      <c r="BMV130" s="183"/>
      <c r="BMW130" s="183"/>
      <c r="BMX130" s="183"/>
      <c r="BMY130" s="183"/>
      <c r="BMZ130" s="183"/>
      <c r="BNA130" s="183"/>
      <c r="BNB130" s="183"/>
      <c r="BNC130" s="183"/>
      <c r="BND130" s="183"/>
      <c r="BNE130" s="183"/>
      <c r="BNF130" s="183"/>
      <c r="BNG130" s="183"/>
      <c r="BNH130" s="183"/>
      <c r="BNI130" s="183"/>
      <c r="BNJ130" s="183"/>
      <c r="BNK130" s="183"/>
      <c r="BNL130" s="183"/>
      <c r="BNM130" s="183"/>
      <c r="BNN130" s="183"/>
      <c r="BNO130" s="183"/>
      <c r="BNP130" s="183"/>
      <c r="BNQ130" s="183"/>
      <c r="BNR130" s="183"/>
      <c r="BNS130" s="183"/>
      <c r="BNT130" s="183"/>
      <c r="BNU130" s="183"/>
      <c r="BNV130" s="183"/>
      <c r="BNW130" s="183"/>
      <c r="BNX130" s="183"/>
      <c r="BNY130" s="183"/>
      <c r="BNZ130" s="183"/>
      <c r="BOA130" s="183"/>
      <c r="BOB130" s="183"/>
      <c r="BOC130" s="183"/>
      <c r="BOD130" s="183"/>
      <c r="BOE130" s="183"/>
      <c r="BOF130" s="183"/>
      <c r="BOG130" s="183"/>
      <c r="BOH130" s="183"/>
      <c r="BOI130" s="183"/>
      <c r="BOJ130" s="183"/>
      <c r="BOK130" s="183"/>
      <c r="BOL130" s="183"/>
      <c r="BOM130" s="183"/>
      <c r="BON130" s="183"/>
      <c r="BOO130" s="183"/>
      <c r="BOP130" s="183"/>
      <c r="BOQ130" s="183"/>
      <c r="BOR130" s="183"/>
      <c r="BOS130" s="183"/>
      <c r="BOT130" s="183"/>
      <c r="BOU130" s="183"/>
      <c r="BOV130" s="183"/>
      <c r="BOW130" s="183"/>
      <c r="BOX130" s="183"/>
      <c r="BOY130" s="183"/>
      <c r="BOZ130" s="183"/>
      <c r="BPA130" s="183"/>
      <c r="BPB130" s="183"/>
      <c r="BPC130" s="183"/>
      <c r="BPD130" s="183"/>
      <c r="BPE130" s="183"/>
      <c r="BPF130" s="183"/>
      <c r="BPG130" s="183"/>
      <c r="BPH130" s="183"/>
      <c r="BPI130" s="183"/>
      <c r="BPJ130" s="183"/>
      <c r="BPK130" s="183"/>
      <c r="BPL130" s="183"/>
      <c r="BPM130" s="183"/>
      <c r="BPN130" s="183"/>
      <c r="BPO130" s="183"/>
      <c r="BPP130" s="183"/>
      <c r="BPQ130" s="183"/>
      <c r="BPR130" s="183"/>
      <c r="BPS130" s="183"/>
      <c r="BPT130" s="183"/>
      <c r="BPU130" s="183"/>
      <c r="BPV130" s="183"/>
      <c r="BPW130" s="183"/>
      <c r="BPX130" s="183"/>
      <c r="BPY130" s="183"/>
      <c r="BPZ130" s="183"/>
      <c r="BQA130" s="183"/>
      <c r="BQB130" s="183"/>
      <c r="BQC130" s="183"/>
      <c r="BQD130" s="183"/>
      <c r="BQE130" s="183"/>
      <c r="BQF130" s="183"/>
      <c r="BQG130" s="183"/>
      <c r="BQH130" s="183"/>
      <c r="BQI130" s="183"/>
      <c r="BQJ130" s="183"/>
      <c r="BQK130" s="183"/>
      <c r="BQL130" s="183"/>
      <c r="BQM130" s="183"/>
      <c r="BQN130" s="183"/>
      <c r="BQO130" s="183"/>
      <c r="BQP130" s="183"/>
      <c r="BQQ130" s="183"/>
      <c r="BQR130" s="183"/>
      <c r="BQS130" s="183"/>
      <c r="BQT130" s="183"/>
      <c r="BQU130" s="183"/>
      <c r="BQV130" s="183"/>
      <c r="BQW130" s="183"/>
      <c r="BQX130" s="183"/>
      <c r="BQY130" s="183"/>
      <c r="BQZ130" s="183"/>
      <c r="BRA130" s="183"/>
      <c r="BRB130" s="183"/>
      <c r="BRC130" s="183"/>
      <c r="BRD130" s="183"/>
      <c r="BRE130" s="183"/>
      <c r="BRF130" s="183"/>
      <c r="BRG130" s="183"/>
      <c r="BRH130" s="183"/>
      <c r="BRI130" s="183"/>
      <c r="BRJ130" s="183"/>
      <c r="BRK130" s="183"/>
      <c r="BRL130" s="183"/>
      <c r="BRM130" s="183"/>
      <c r="BRN130" s="183"/>
      <c r="BRO130" s="183"/>
      <c r="BRP130" s="183"/>
      <c r="BRQ130" s="183"/>
      <c r="BRR130" s="183"/>
      <c r="BRS130" s="183"/>
      <c r="BRT130" s="183"/>
      <c r="BRU130" s="183"/>
      <c r="BRV130" s="183"/>
      <c r="BRW130" s="183"/>
      <c r="BRX130" s="183"/>
      <c r="BRY130" s="183"/>
      <c r="BRZ130" s="183"/>
      <c r="BSA130" s="183"/>
      <c r="BSB130" s="183"/>
      <c r="BSC130" s="183"/>
      <c r="BSD130" s="183"/>
      <c r="BSE130" s="183"/>
      <c r="BSF130" s="183"/>
      <c r="BSG130" s="183"/>
      <c r="BSH130" s="183"/>
      <c r="BSI130" s="183"/>
      <c r="BSJ130" s="183"/>
      <c r="BSK130" s="183"/>
      <c r="BSL130" s="183"/>
      <c r="BSM130" s="183"/>
      <c r="BSN130" s="183"/>
      <c r="BSO130" s="183"/>
      <c r="BSP130" s="183"/>
      <c r="BSQ130" s="183"/>
      <c r="BSR130" s="183"/>
      <c r="BSS130" s="183"/>
      <c r="BST130" s="183"/>
      <c r="BSU130" s="183"/>
      <c r="BSV130" s="183"/>
      <c r="BSW130" s="183"/>
      <c r="BSX130" s="183"/>
      <c r="BSY130" s="183"/>
      <c r="BSZ130" s="183"/>
      <c r="BTA130" s="183"/>
      <c r="BTB130" s="183"/>
      <c r="BTC130" s="183"/>
      <c r="BTD130" s="183"/>
      <c r="BTE130" s="183"/>
      <c r="BTF130" s="183"/>
      <c r="BTG130" s="183"/>
      <c r="BTH130" s="183"/>
      <c r="BTI130" s="183"/>
      <c r="BTJ130" s="183"/>
      <c r="BTK130" s="183"/>
      <c r="BTL130" s="183"/>
      <c r="BTM130" s="183"/>
      <c r="BTN130" s="183"/>
      <c r="BTO130" s="183"/>
      <c r="BTP130" s="183"/>
      <c r="BTQ130" s="183"/>
      <c r="BTR130" s="183"/>
      <c r="BTS130" s="183"/>
      <c r="BTT130" s="183"/>
      <c r="BTU130" s="183"/>
      <c r="BTV130" s="183"/>
      <c r="BTW130" s="183"/>
      <c r="BTX130" s="183"/>
      <c r="BTY130" s="183"/>
      <c r="BTZ130" s="183"/>
      <c r="BUA130" s="183"/>
      <c r="BUB130" s="183"/>
      <c r="BUC130" s="183"/>
      <c r="BUD130" s="183"/>
      <c r="BUE130" s="183"/>
      <c r="BUF130" s="183"/>
      <c r="BUG130" s="183"/>
      <c r="BUH130" s="183"/>
      <c r="BUI130" s="183"/>
      <c r="BUJ130" s="183"/>
      <c r="BUK130" s="183"/>
      <c r="BUL130" s="183"/>
      <c r="BUM130" s="183"/>
      <c r="BUN130" s="183"/>
      <c r="BUO130" s="183"/>
      <c r="BUP130" s="183"/>
      <c r="BUQ130" s="183"/>
      <c r="BUR130" s="183"/>
      <c r="BUS130" s="183"/>
      <c r="BUT130" s="183"/>
      <c r="BUU130" s="183"/>
      <c r="BUV130" s="183"/>
      <c r="BUW130" s="183"/>
      <c r="BUX130" s="183"/>
      <c r="BUY130" s="183"/>
      <c r="BUZ130" s="183"/>
      <c r="BVA130" s="183"/>
      <c r="BVB130" s="183"/>
      <c r="BVC130" s="183"/>
      <c r="BVD130" s="183"/>
      <c r="BVE130" s="183"/>
      <c r="BVF130" s="183"/>
      <c r="BVG130" s="183"/>
      <c r="BVH130" s="183"/>
      <c r="BVI130" s="183"/>
      <c r="BVJ130" s="183"/>
      <c r="BVK130" s="183"/>
      <c r="BVL130" s="183"/>
      <c r="BVM130" s="183"/>
      <c r="BVN130" s="183"/>
      <c r="BVO130" s="183"/>
      <c r="BVP130" s="183"/>
      <c r="BVQ130" s="183"/>
      <c r="BVR130" s="183"/>
      <c r="BVS130" s="183"/>
      <c r="BVT130" s="183"/>
      <c r="BVU130" s="183"/>
      <c r="BVV130" s="183"/>
      <c r="BVW130" s="183"/>
      <c r="BVX130" s="183"/>
      <c r="BVY130" s="183"/>
      <c r="BVZ130" s="183"/>
      <c r="BWA130" s="183"/>
      <c r="BWB130" s="183"/>
      <c r="BWC130" s="183"/>
      <c r="BWD130" s="183"/>
      <c r="BWE130" s="183"/>
      <c r="BWF130" s="183"/>
      <c r="BWG130" s="183"/>
      <c r="BWH130" s="183"/>
      <c r="BWI130" s="183"/>
      <c r="BWJ130" s="183"/>
      <c r="BWK130" s="183"/>
      <c r="BWL130" s="183"/>
      <c r="BWM130" s="183"/>
      <c r="BWN130" s="183"/>
      <c r="BWO130" s="183"/>
      <c r="BWP130" s="183"/>
      <c r="BWQ130" s="183"/>
      <c r="BWR130" s="183"/>
      <c r="BWS130" s="183"/>
      <c r="BWT130" s="183"/>
      <c r="BWU130" s="183"/>
      <c r="BWV130" s="183"/>
      <c r="BWW130" s="183"/>
      <c r="BWX130" s="183"/>
      <c r="BWY130" s="183"/>
      <c r="BWZ130" s="183"/>
      <c r="BXA130" s="183"/>
      <c r="BXB130" s="183"/>
      <c r="BXC130" s="183"/>
      <c r="BXD130" s="183"/>
      <c r="BXE130" s="183"/>
      <c r="BXF130" s="183"/>
      <c r="BXG130" s="183"/>
      <c r="BXH130" s="183"/>
      <c r="BXI130" s="183"/>
      <c r="BXJ130" s="183"/>
      <c r="BXK130" s="183"/>
      <c r="BXL130" s="183"/>
      <c r="BXM130" s="183"/>
      <c r="BXN130" s="183"/>
      <c r="BXO130" s="183"/>
      <c r="BXP130" s="183"/>
      <c r="BXQ130" s="183"/>
      <c r="BXR130" s="183"/>
      <c r="BXS130" s="183"/>
      <c r="BXT130" s="183"/>
      <c r="BXU130" s="183"/>
      <c r="BXV130" s="183"/>
      <c r="BXW130" s="183"/>
      <c r="BXX130" s="183"/>
      <c r="BXY130" s="183"/>
      <c r="BXZ130" s="183"/>
      <c r="BYA130" s="183"/>
      <c r="BYB130" s="183"/>
      <c r="BYC130" s="183"/>
      <c r="BYD130" s="183"/>
      <c r="BYE130" s="183"/>
      <c r="BYF130" s="183"/>
      <c r="BYG130" s="183"/>
      <c r="BYH130" s="183"/>
      <c r="BYI130" s="183"/>
      <c r="BYJ130" s="183"/>
      <c r="BYK130" s="183"/>
      <c r="BYL130" s="183"/>
      <c r="BYM130" s="183"/>
      <c r="BYN130" s="183"/>
      <c r="BYO130" s="183"/>
      <c r="BYP130" s="183"/>
      <c r="BYQ130" s="183"/>
      <c r="BYR130" s="183"/>
      <c r="BYS130" s="183"/>
      <c r="BYT130" s="183"/>
      <c r="BYU130" s="183"/>
      <c r="BYV130" s="183"/>
      <c r="BYW130" s="183"/>
      <c r="BYX130" s="183"/>
      <c r="BYY130" s="183"/>
      <c r="BYZ130" s="183"/>
      <c r="BZA130" s="183"/>
      <c r="BZB130" s="183"/>
      <c r="BZC130" s="183"/>
      <c r="BZD130" s="183"/>
      <c r="BZE130" s="183"/>
      <c r="BZF130" s="183"/>
      <c r="BZG130" s="183"/>
      <c r="BZH130" s="183"/>
      <c r="BZI130" s="183"/>
      <c r="BZJ130" s="183"/>
      <c r="BZK130" s="183"/>
      <c r="BZL130" s="183"/>
      <c r="BZM130" s="183"/>
      <c r="BZN130" s="183"/>
      <c r="BZO130" s="183"/>
      <c r="BZP130" s="183"/>
      <c r="BZQ130" s="183"/>
      <c r="BZR130" s="183"/>
      <c r="BZS130" s="183"/>
      <c r="BZT130" s="183"/>
      <c r="BZU130" s="183"/>
      <c r="BZV130" s="183"/>
      <c r="BZW130" s="183"/>
      <c r="BZX130" s="183"/>
      <c r="BZY130" s="183"/>
      <c r="BZZ130" s="183"/>
      <c r="CAA130" s="183"/>
      <c r="CAB130" s="183"/>
      <c r="CAC130" s="183"/>
      <c r="CAD130" s="183"/>
      <c r="CAE130" s="183"/>
      <c r="CAF130" s="183"/>
      <c r="CAG130" s="183"/>
      <c r="CAH130" s="183"/>
      <c r="CAI130" s="183"/>
      <c r="CAJ130" s="183"/>
      <c r="CAK130" s="183"/>
      <c r="CAL130" s="183"/>
      <c r="CAM130" s="183"/>
      <c r="CAN130" s="183"/>
      <c r="CAO130" s="183"/>
      <c r="CAP130" s="183"/>
      <c r="CAQ130" s="183"/>
      <c r="CAR130" s="183"/>
      <c r="CAS130" s="183"/>
      <c r="CAT130" s="183"/>
      <c r="CAU130" s="183"/>
      <c r="CAV130" s="183"/>
      <c r="CAW130" s="183"/>
      <c r="CAX130" s="183"/>
      <c r="CAY130" s="183"/>
      <c r="CAZ130" s="183"/>
      <c r="CBA130" s="183"/>
      <c r="CBB130" s="183"/>
      <c r="CBC130" s="183"/>
      <c r="CBD130" s="183"/>
      <c r="CBE130" s="183"/>
      <c r="CBF130" s="183"/>
      <c r="CBG130" s="183"/>
      <c r="CBH130" s="183"/>
      <c r="CBI130" s="183"/>
      <c r="CBJ130" s="183"/>
      <c r="CBK130" s="183"/>
      <c r="CBL130" s="183"/>
      <c r="CBM130" s="183"/>
      <c r="CBN130" s="183"/>
      <c r="CBO130" s="183"/>
      <c r="CBP130" s="183"/>
      <c r="CBQ130" s="183"/>
      <c r="CBR130" s="183"/>
      <c r="CBS130" s="183"/>
      <c r="CBT130" s="183"/>
      <c r="CBU130" s="183"/>
      <c r="CBV130" s="183"/>
      <c r="CBW130" s="183"/>
      <c r="CBX130" s="183"/>
      <c r="CBY130" s="183"/>
      <c r="CBZ130" s="183"/>
      <c r="CCA130" s="183"/>
      <c r="CCB130" s="183"/>
      <c r="CCC130" s="183"/>
      <c r="CCD130" s="183"/>
      <c r="CCE130" s="183"/>
      <c r="CCF130" s="183"/>
      <c r="CCG130" s="183"/>
      <c r="CCH130" s="183"/>
      <c r="CCI130" s="183"/>
      <c r="CCJ130" s="183"/>
      <c r="CCK130" s="183"/>
      <c r="CCL130" s="183"/>
      <c r="CCM130" s="183"/>
      <c r="CCN130" s="183"/>
      <c r="CCO130" s="183"/>
      <c r="CCP130" s="183"/>
      <c r="CCQ130" s="183"/>
      <c r="CCR130" s="183"/>
      <c r="CCS130" s="183"/>
      <c r="CCT130" s="183"/>
      <c r="CCU130" s="183"/>
      <c r="CCV130" s="183"/>
      <c r="CCW130" s="183"/>
      <c r="CCX130" s="183"/>
      <c r="CCY130" s="183"/>
      <c r="CCZ130" s="183"/>
      <c r="CDA130" s="183"/>
      <c r="CDB130" s="183"/>
      <c r="CDC130" s="183"/>
      <c r="CDD130" s="183"/>
      <c r="CDE130" s="183"/>
      <c r="CDF130" s="183"/>
      <c r="CDG130" s="183"/>
      <c r="CDH130" s="183"/>
      <c r="CDI130" s="183"/>
      <c r="CDJ130" s="183"/>
      <c r="CDK130" s="183"/>
      <c r="CDL130" s="183"/>
      <c r="CDM130" s="183"/>
      <c r="CDN130" s="183"/>
      <c r="CDO130" s="183"/>
      <c r="CDP130" s="183"/>
      <c r="CDQ130" s="183"/>
      <c r="CDR130" s="183"/>
      <c r="CDS130" s="183"/>
      <c r="CDT130" s="183"/>
      <c r="CDU130" s="183"/>
      <c r="CDV130" s="183"/>
      <c r="CDW130" s="183"/>
      <c r="CDX130" s="183"/>
      <c r="CDY130" s="183"/>
      <c r="CDZ130" s="183"/>
      <c r="CEA130" s="183"/>
      <c r="CEB130" s="183"/>
      <c r="CEC130" s="183"/>
      <c r="CED130" s="183"/>
      <c r="CEE130" s="183"/>
      <c r="CEF130" s="183"/>
      <c r="CEG130" s="183"/>
      <c r="CEH130" s="183"/>
      <c r="CEI130" s="183"/>
      <c r="CEJ130" s="183"/>
      <c r="CEK130" s="183"/>
      <c r="CEL130" s="183"/>
      <c r="CEM130" s="183"/>
      <c r="CEN130" s="183"/>
      <c r="CEO130" s="183"/>
      <c r="CEP130" s="183"/>
      <c r="CEQ130" s="183"/>
      <c r="CER130" s="183"/>
      <c r="CES130" s="183"/>
      <c r="CET130" s="183"/>
      <c r="CEU130" s="183"/>
      <c r="CEV130" s="183"/>
      <c r="CEW130" s="183"/>
      <c r="CEX130" s="183"/>
      <c r="CEY130" s="183"/>
      <c r="CEZ130" s="183"/>
      <c r="CFA130" s="183"/>
      <c r="CFB130" s="183"/>
      <c r="CFC130" s="183"/>
      <c r="CFD130" s="183"/>
      <c r="CFE130" s="183"/>
      <c r="CFF130" s="183"/>
      <c r="CFG130" s="183"/>
      <c r="CFH130" s="183"/>
      <c r="CFI130" s="183"/>
      <c r="CFJ130" s="183"/>
      <c r="CFK130" s="183"/>
      <c r="CFL130" s="183"/>
      <c r="CFM130" s="183"/>
      <c r="CFN130" s="183"/>
      <c r="CFO130" s="183"/>
      <c r="CFP130" s="183"/>
      <c r="CFQ130" s="183"/>
      <c r="CFR130" s="183"/>
      <c r="CFS130" s="183"/>
      <c r="CFT130" s="183"/>
      <c r="CFU130" s="183"/>
      <c r="CFV130" s="183"/>
      <c r="CFW130" s="183"/>
      <c r="CFX130" s="183"/>
      <c r="CFY130" s="183"/>
      <c r="CFZ130" s="183"/>
      <c r="CGA130" s="183"/>
      <c r="CGB130" s="183"/>
      <c r="CGC130" s="183"/>
      <c r="CGD130" s="183"/>
      <c r="CGE130" s="183"/>
      <c r="CGF130" s="183"/>
      <c r="CGG130" s="183"/>
      <c r="CGH130" s="183"/>
      <c r="CGI130" s="183"/>
      <c r="CGJ130" s="183"/>
      <c r="CGK130" s="183"/>
      <c r="CGL130" s="183"/>
      <c r="CGM130" s="183"/>
      <c r="CGN130" s="183"/>
      <c r="CGO130" s="183"/>
      <c r="CGP130" s="183"/>
      <c r="CGQ130" s="183"/>
      <c r="CGR130" s="183"/>
      <c r="CGS130" s="183"/>
      <c r="CGT130" s="183"/>
      <c r="CGU130" s="183"/>
      <c r="CGV130" s="183"/>
      <c r="CGW130" s="183"/>
      <c r="CGX130" s="183"/>
      <c r="CGY130" s="183"/>
      <c r="CGZ130" s="183"/>
      <c r="CHA130" s="183"/>
      <c r="CHB130" s="183"/>
      <c r="CHC130" s="183"/>
      <c r="CHD130" s="183"/>
      <c r="CHE130" s="183"/>
      <c r="CHF130" s="183"/>
      <c r="CHG130" s="183"/>
      <c r="CHH130" s="183"/>
      <c r="CHI130" s="183"/>
      <c r="CHJ130" s="183"/>
      <c r="CHK130" s="183"/>
      <c r="CHL130" s="183"/>
      <c r="CHM130" s="183"/>
      <c r="CHN130" s="183"/>
      <c r="CHO130" s="183"/>
      <c r="CHP130" s="183"/>
      <c r="CHQ130" s="183"/>
      <c r="CHR130" s="183"/>
      <c r="CHS130" s="183"/>
      <c r="CHT130" s="183"/>
      <c r="CHU130" s="183"/>
      <c r="CHV130" s="183"/>
      <c r="CHW130" s="183"/>
      <c r="CHX130" s="183"/>
      <c r="CHY130" s="183"/>
      <c r="CHZ130" s="183"/>
      <c r="CIA130" s="183"/>
      <c r="CIB130" s="183"/>
      <c r="CIC130" s="183"/>
      <c r="CID130" s="183"/>
      <c r="CIE130" s="183"/>
      <c r="CIF130" s="183"/>
      <c r="CIG130" s="183"/>
      <c r="CIH130" s="183"/>
      <c r="CII130" s="183"/>
      <c r="CIJ130" s="183"/>
      <c r="CIK130" s="183"/>
      <c r="CIL130" s="183"/>
      <c r="CIM130" s="183"/>
      <c r="CIN130" s="183"/>
      <c r="CIO130" s="183"/>
      <c r="CIP130" s="183"/>
      <c r="CIQ130" s="183"/>
      <c r="CIR130" s="183"/>
      <c r="CIS130" s="183"/>
      <c r="CIT130" s="183"/>
      <c r="CIU130" s="183"/>
      <c r="CIV130" s="183"/>
      <c r="CIW130" s="183"/>
      <c r="CIX130" s="183"/>
      <c r="CIY130" s="183"/>
      <c r="CIZ130" s="183"/>
      <c r="CJA130" s="183"/>
      <c r="CJB130" s="183"/>
      <c r="CJC130" s="183"/>
      <c r="CJD130" s="183"/>
      <c r="CJE130" s="183"/>
      <c r="CJF130" s="183"/>
      <c r="CJG130" s="183"/>
      <c r="CJH130" s="183"/>
      <c r="CJI130" s="183"/>
      <c r="CJJ130" s="183"/>
      <c r="CJK130" s="183"/>
      <c r="CJL130" s="183"/>
      <c r="CJM130" s="183"/>
      <c r="CJN130" s="183"/>
      <c r="CJO130" s="183"/>
      <c r="CJP130" s="183"/>
      <c r="CJQ130" s="183"/>
      <c r="CJR130" s="183"/>
      <c r="CJS130" s="183"/>
      <c r="CJT130" s="183"/>
      <c r="CJU130" s="183"/>
      <c r="CJV130" s="183"/>
      <c r="CJW130" s="183"/>
      <c r="CJX130" s="183"/>
      <c r="CJY130" s="183"/>
      <c r="CJZ130" s="183"/>
      <c r="CKA130" s="183"/>
      <c r="CKB130" s="183"/>
      <c r="CKC130" s="183"/>
      <c r="CKD130" s="183"/>
      <c r="CKE130" s="183"/>
      <c r="CKF130" s="183"/>
      <c r="CKG130" s="183"/>
      <c r="CKH130" s="183"/>
      <c r="CKI130" s="183"/>
      <c r="CKJ130" s="183"/>
      <c r="CKK130" s="183"/>
      <c r="CKL130" s="183"/>
      <c r="CKM130" s="183"/>
      <c r="CKN130" s="183"/>
      <c r="CKO130" s="183"/>
      <c r="CKP130" s="183"/>
      <c r="CKQ130" s="183"/>
      <c r="CKR130" s="183"/>
      <c r="CKS130" s="183"/>
      <c r="CKT130" s="183"/>
      <c r="CKU130" s="183"/>
      <c r="CKV130" s="183"/>
      <c r="CKW130" s="183"/>
      <c r="CKX130" s="183"/>
      <c r="CKY130" s="183"/>
      <c r="CKZ130" s="183"/>
      <c r="CLA130" s="183"/>
      <c r="CLB130" s="183"/>
      <c r="CLC130" s="183"/>
      <c r="CLD130" s="183"/>
      <c r="CLE130" s="183"/>
      <c r="CLF130" s="183"/>
      <c r="CLG130" s="183"/>
      <c r="CLH130" s="183"/>
      <c r="CLI130" s="183"/>
      <c r="CLJ130" s="183"/>
      <c r="CLK130" s="183"/>
      <c r="CLL130" s="183"/>
      <c r="CLM130" s="183"/>
      <c r="CLN130" s="183"/>
      <c r="CLO130" s="183"/>
      <c r="CLP130" s="183"/>
      <c r="CLQ130" s="183"/>
      <c r="CLR130" s="183"/>
      <c r="CLS130" s="183"/>
      <c r="CLT130" s="183"/>
      <c r="CLU130" s="183"/>
      <c r="CLV130" s="183"/>
      <c r="CLW130" s="183"/>
      <c r="CLX130" s="183"/>
      <c r="CLY130" s="183"/>
      <c r="CLZ130" s="183"/>
      <c r="CMA130" s="183"/>
      <c r="CMB130" s="183"/>
      <c r="CMC130" s="183"/>
      <c r="CMD130" s="183"/>
      <c r="CME130" s="183"/>
      <c r="CMF130" s="183"/>
      <c r="CMG130" s="183"/>
      <c r="CMH130" s="183"/>
      <c r="CMI130" s="183"/>
      <c r="CMJ130" s="183"/>
      <c r="CMK130" s="183"/>
      <c r="CML130" s="183"/>
      <c r="CMM130" s="183"/>
      <c r="CMN130" s="183"/>
      <c r="CMO130" s="183"/>
      <c r="CMP130" s="183"/>
      <c r="CMQ130" s="183"/>
      <c r="CMR130" s="183"/>
      <c r="CMS130" s="183"/>
      <c r="CMT130" s="183"/>
      <c r="CMU130" s="183"/>
      <c r="CMV130" s="183"/>
      <c r="CMW130" s="183"/>
      <c r="CMX130" s="183"/>
      <c r="CMY130" s="183"/>
      <c r="CMZ130" s="183"/>
      <c r="CNA130" s="183"/>
      <c r="CNB130" s="183"/>
      <c r="CNC130" s="183"/>
      <c r="CND130" s="183"/>
      <c r="CNE130" s="183"/>
      <c r="CNF130" s="183"/>
      <c r="CNG130" s="183"/>
      <c r="CNH130" s="183"/>
      <c r="CNI130" s="183"/>
      <c r="CNJ130" s="183"/>
      <c r="CNK130" s="183"/>
      <c r="CNL130" s="183"/>
      <c r="CNM130" s="183"/>
      <c r="CNN130" s="183"/>
      <c r="CNO130" s="183"/>
      <c r="CNP130" s="183"/>
      <c r="CNQ130" s="183"/>
      <c r="CNR130" s="183"/>
      <c r="CNS130" s="183"/>
      <c r="CNT130" s="183"/>
      <c r="CNU130" s="183"/>
      <c r="CNV130" s="183"/>
      <c r="CNW130" s="183"/>
      <c r="CNX130" s="183"/>
      <c r="CNY130" s="183"/>
      <c r="CNZ130" s="183"/>
      <c r="COA130" s="183"/>
      <c r="COB130" s="183"/>
      <c r="COC130" s="183"/>
      <c r="COD130" s="183"/>
      <c r="COE130" s="183"/>
      <c r="COF130" s="183"/>
      <c r="COG130" s="183"/>
      <c r="COH130" s="183"/>
      <c r="COI130" s="183"/>
      <c r="COJ130" s="183"/>
      <c r="COK130" s="183"/>
      <c r="COL130" s="183"/>
      <c r="COM130" s="183"/>
      <c r="CON130" s="183"/>
      <c r="COO130" s="183"/>
      <c r="COP130" s="183"/>
      <c r="COQ130" s="183"/>
      <c r="COR130" s="183"/>
      <c r="COS130" s="183"/>
      <c r="COT130" s="183"/>
      <c r="COU130" s="183"/>
      <c r="COV130" s="183"/>
      <c r="COW130" s="183"/>
      <c r="COX130" s="183"/>
    </row>
    <row r="131" spans="1:2442" s="296" customFormat="1" ht="18.95" customHeight="1">
      <c r="A131" s="314"/>
      <c r="B131" s="315"/>
      <c r="C131" s="316"/>
      <c r="D131" s="314"/>
      <c r="E131" s="317"/>
      <c r="F131" s="318"/>
      <c r="G131" s="318"/>
      <c r="H131" s="319"/>
      <c r="I131" s="291"/>
      <c r="K131" s="301"/>
      <c r="L131" s="301"/>
      <c r="M131" s="301"/>
      <c r="N131" s="275"/>
      <c r="O131" s="267"/>
      <c r="P131" s="268"/>
      <c r="Q131" s="269"/>
      <c r="R131" s="269"/>
      <c r="S131" s="267"/>
      <c r="T131" s="183"/>
      <c r="U131" s="183"/>
      <c r="V131" s="183"/>
      <c r="W131" s="183"/>
      <c r="X131" s="183"/>
      <c r="Y131" s="183"/>
      <c r="Z131" s="183"/>
      <c r="AA131" s="183"/>
      <c r="AB131" s="183"/>
      <c r="AC131" s="183"/>
      <c r="AD131" s="183"/>
      <c r="AE131" s="183"/>
      <c r="AF131" s="183"/>
      <c r="AG131" s="183"/>
      <c r="AH131" s="183"/>
      <c r="AI131" s="183"/>
      <c r="AJ131" s="183"/>
      <c r="AK131" s="183"/>
      <c r="AL131" s="183"/>
      <c r="AM131" s="183"/>
      <c r="AN131" s="183"/>
      <c r="AO131" s="183"/>
      <c r="AP131" s="183"/>
      <c r="AQ131" s="183"/>
      <c r="AR131" s="183"/>
      <c r="AS131" s="183"/>
      <c r="AT131" s="183"/>
      <c r="AU131" s="183"/>
      <c r="AV131" s="183"/>
      <c r="AW131" s="183"/>
      <c r="AX131" s="183"/>
      <c r="AY131" s="183"/>
      <c r="AZ131" s="183"/>
      <c r="BA131" s="183"/>
      <c r="BB131" s="183"/>
      <c r="BC131" s="183"/>
      <c r="BD131" s="183"/>
      <c r="BE131" s="183"/>
      <c r="BF131" s="183"/>
      <c r="BG131" s="183"/>
      <c r="BH131" s="183"/>
      <c r="BI131" s="183"/>
      <c r="BJ131" s="183"/>
      <c r="BK131" s="183"/>
      <c r="BL131" s="183"/>
      <c r="BM131" s="183"/>
      <c r="BN131" s="183"/>
      <c r="BO131" s="183"/>
      <c r="BP131" s="183"/>
      <c r="BQ131" s="183"/>
      <c r="BR131" s="183"/>
      <c r="BS131" s="183"/>
      <c r="BT131" s="183"/>
      <c r="BU131" s="183"/>
      <c r="BV131" s="183"/>
      <c r="BW131" s="183"/>
      <c r="BX131" s="183"/>
      <c r="BY131" s="183"/>
      <c r="BZ131" s="183"/>
      <c r="CA131" s="183"/>
      <c r="CB131" s="183"/>
      <c r="CC131" s="183"/>
      <c r="CD131" s="183"/>
      <c r="CE131" s="183"/>
      <c r="CF131" s="183"/>
      <c r="CG131" s="183"/>
      <c r="CH131" s="183"/>
      <c r="CI131" s="183"/>
      <c r="CJ131" s="183"/>
      <c r="CK131" s="183"/>
      <c r="CL131" s="183"/>
      <c r="CM131" s="183"/>
      <c r="CN131" s="183"/>
      <c r="CO131" s="183"/>
      <c r="CP131" s="183"/>
      <c r="CQ131" s="183"/>
      <c r="CR131" s="183"/>
      <c r="CS131" s="183"/>
      <c r="CT131" s="183"/>
      <c r="CU131" s="183"/>
      <c r="CV131" s="183"/>
      <c r="CW131" s="183"/>
      <c r="CX131" s="183"/>
      <c r="CY131" s="183"/>
      <c r="CZ131" s="183"/>
      <c r="DA131" s="183"/>
      <c r="DB131" s="183"/>
      <c r="DC131" s="183"/>
      <c r="DD131" s="183"/>
      <c r="DE131" s="183"/>
      <c r="DF131" s="183"/>
      <c r="DG131" s="183"/>
      <c r="DH131" s="183"/>
      <c r="DI131" s="183"/>
      <c r="DJ131" s="183"/>
      <c r="DK131" s="183"/>
      <c r="DL131" s="183"/>
      <c r="DM131" s="183"/>
      <c r="DN131" s="183"/>
      <c r="DO131" s="183"/>
      <c r="DP131" s="183"/>
      <c r="DQ131" s="183"/>
      <c r="DR131" s="183"/>
      <c r="DS131" s="183"/>
      <c r="DT131" s="183"/>
      <c r="DU131" s="183"/>
      <c r="DV131" s="183"/>
      <c r="DW131" s="183"/>
      <c r="DX131" s="183"/>
      <c r="DY131" s="183"/>
      <c r="DZ131" s="183"/>
      <c r="EA131" s="183"/>
      <c r="EB131" s="183"/>
      <c r="EC131" s="183"/>
      <c r="ED131" s="183"/>
      <c r="EE131" s="183"/>
      <c r="EF131" s="183"/>
      <c r="EG131" s="183"/>
      <c r="EH131" s="183"/>
      <c r="EI131" s="183"/>
      <c r="EJ131" s="183"/>
      <c r="EK131" s="183"/>
      <c r="EL131" s="183"/>
      <c r="EM131" s="183"/>
      <c r="EN131" s="183"/>
      <c r="EO131" s="183"/>
      <c r="EP131" s="183"/>
      <c r="EQ131" s="183"/>
      <c r="ER131" s="183"/>
      <c r="ES131" s="183"/>
      <c r="ET131" s="183"/>
      <c r="EU131" s="183"/>
      <c r="EV131" s="183"/>
      <c r="EW131" s="183"/>
      <c r="EX131" s="183"/>
      <c r="EY131" s="183"/>
      <c r="EZ131" s="183"/>
      <c r="FA131" s="183"/>
      <c r="FB131" s="183"/>
      <c r="FC131" s="183"/>
      <c r="FD131" s="183"/>
      <c r="FE131" s="183"/>
      <c r="FF131" s="183"/>
      <c r="FG131" s="183"/>
      <c r="FH131" s="183"/>
      <c r="FI131" s="183"/>
      <c r="FJ131" s="183"/>
      <c r="FK131" s="183"/>
      <c r="FL131" s="183"/>
      <c r="FM131" s="183"/>
      <c r="FN131" s="183"/>
      <c r="FO131" s="183"/>
      <c r="FP131" s="183"/>
      <c r="FQ131" s="183"/>
      <c r="FR131" s="183"/>
      <c r="FS131" s="183"/>
      <c r="FT131" s="183"/>
      <c r="FU131" s="183"/>
      <c r="FV131" s="183"/>
      <c r="FW131" s="183"/>
      <c r="FX131" s="183"/>
      <c r="FY131" s="183"/>
      <c r="FZ131" s="183"/>
      <c r="GA131" s="183"/>
      <c r="GB131" s="183"/>
      <c r="GC131" s="183"/>
      <c r="GD131" s="183"/>
      <c r="GE131" s="183"/>
      <c r="GF131" s="183"/>
      <c r="GG131" s="183"/>
      <c r="GH131" s="183"/>
      <c r="GI131" s="183"/>
      <c r="GJ131" s="183"/>
      <c r="GK131" s="183"/>
      <c r="GL131" s="183"/>
      <c r="GM131" s="183"/>
      <c r="GN131" s="183"/>
      <c r="GO131" s="183"/>
      <c r="GP131" s="183"/>
      <c r="GQ131" s="183"/>
      <c r="GR131" s="183"/>
      <c r="GS131" s="183"/>
      <c r="GT131" s="183"/>
      <c r="GU131" s="183"/>
      <c r="GV131" s="183"/>
      <c r="GW131" s="183"/>
      <c r="GX131" s="183"/>
      <c r="GY131" s="183"/>
      <c r="GZ131" s="183"/>
      <c r="HA131" s="183"/>
      <c r="HB131" s="183"/>
      <c r="HC131" s="183"/>
      <c r="HD131" s="183"/>
      <c r="HE131" s="183"/>
      <c r="HF131" s="183"/>
      <c r="HG131" s="183"/>
      <c r="HH131" s="183"/>
      <c r="HI131" s="183"/>
      <c r="HJ131" s="183"/>
      <c r="HK131" s="183"/>
      <c r="HL131" s="183"/>
      <c r="HM131" s="183"/>
      <c r="HN131" s="183"/>
      <c r="HO131" s="183"/>
      <c r="HP131" s="183"/>
      <c r="HQ131" s="183"/>
      <c r="HR131" s="183"/>
      <c r="HS131" s="183"/>
      <c r="HT131" s="183"/>
      <c r="HU131" s="183"/>
      <c r="HV131" s="183"/>
      <c r="HW131" s="183"/>
      <c r="HX131" s="183"/>
      <c r="HY131" s="183"/>
      <c r="HZ131" s="183"/>
      <c r="IA131" s="183"/>
      <c r="IB131" s="183"/>
      <c r="IC131" s="183"/>
      <c r="ID131" s="183"/>
      <c r="IE131" s="183"/>
      <c r="IF131" s="183"/>
      <c r="IG131" s="183"/>
      <c r="IH131" s="183"/>
      <c r="II131" s="183"/>
      <c r="IJ131" s="183"/>
      <c r="IK131" s="183"/>
      <c r="IL131" s="183"/>
      <c r="IM131" s="183"/>
      <c r="IN131" s="183"/>
      <c r="IO131" s="183"/>
      <c r="IP131" s="183"/>
      <c r="IQ131" s="183"/>
      <c r="IR131" s="183"/>
      <c r="IS131" s="183"/>
      <c r="IT131" s="183"/>
      <c r="IU131" s="183"/>
      <c r="IV131" s="183"/>
      <c r="IW131" s="183"/>
      <c r="IX131" s="183"/>
      <c r="IY131" s="183"/>
      <c r="IZ131" s="183"/>
      <c r="JA131" s="183"/>
      <c r="JB131" s="183"/>
      <c r="JC131" s="183"/>
      <c r="JD131" s="183"/>
      <c r="JE131" s="183"/>
      <c r="JF131" s="183"/>
      <c r="JG131" s="183"/>
      <c r="JH131" s="183"/>
      <c r="JI131" s="183"/>
      <c r="JJ131" s="183"/>
      <c r="JK131" s="183"/>
      <c r="JL131" s="183"/>
      <c r="JM131" s="183"/>
      <c r="JN131" s="183"/>
      <c r="JO131" s="183"/>
      <c r="JP131" s="183"/>
      <c r="JQ131" s="183"/>
      <c r="JR131" s="183"/>
      <c r="JS131" s="183"/>
      <c r="JT131" s="183"/>
      <c r="JU131" s="183"/>
      <c r="JV131" s="183"/>
      <c r="JW131" s="183"/>
      <c r="JX131" s="183"/>
      <c r="JY131" s="183"/>
      <c r="JZ131" s="183"/>
      <c r="KA131" s="183"/>
      <c r="KB131" s="183"/>
      <c r="KC131" s="183"/>
      <c r="KD131" s="183"/>
      <c r="KE131" s="183"/>
      <c r="KF131" s="183"/>
      <c r="KG131" s="183"/>
      <c r="KH131" s="183"/>
      <c r="KI131" s="183"/>
      <c r="KJ131" s="183"/>
      <c r="KK131" s="183"/>
      <c r="KL131" s="183"/>
      <c r="KM131" s="183"/>
      <c r="KN131" s="183"/>
      <c r="KO131" s="183"/>
      <c r="KP131" s="183"/>
      <c r="KQ131" s="183"/>
      <c r="KR131" s="183"/>
      <c r="KS131" s="183"/>
      <c r="KT131" s="183"/>
      <c r="KU131" s="183"/>
      <c r="KV131" s="183"/>
      <c r="KW131" s="183"/>
      <c r="KX131" s="183"/>
      <c r="KY131" s="183"/>
      <c r="KZ131" s="183"/>
      <c r="LA131" s="183"/>
      <c r="LB131" s="183"/>
      <c r="LC131" s="183"/>
      <c r="LD131" s="183"/>
      <c r="LE131" s="183"/>
      <c r="LF131" s="183"/>
      <c r="LG131" s="183"/>
      <c r="LH131" s="183"/>
      <c r="LI131" s="183"/>
      <c r="LJ131" s="183"/>
      <c r="LK131" s="183"/>
      <c r="LL131" s="183"/>
      <c r="LM131" s="183"/>
      <c r="LN131" s="183"/>
      <c r="LO131" s="183"/>
      <c r="LP131" s="183"/>
      <c r="LQ131" s="183"/>
      <c r="LR131" s="183"/>
      <c r="LS131" s="183"/>
      <c r="LT131" s="183"/>
      <c r="LU131" s="183"/>
      <c r="LV131" s="183"/>
      <c r="LW131" s="183"/>
      <c r="LX131" s="183"/>
      <c r="LY131" s="183"/>
      <c r="LZ131" s="183"/>
      <c r="MA131" s="183"/>
      <c r="MB131" s="183"/>
      <c r="MC131" s="183"/>
      <c r="MD131" s="183"/>
      <c r="ME131" s="183"/>
      <c r="MF131" s="183"/>
      <c r="MG131" s="183"/>
      <c r="MH131" s="183"/>
      <c r="MI131" s="183"/>
      <c r="MJ131" s="183"/>
      <c r="MK131" s="183"/>
      <c r="ML131" s="183"/>
      <c r="MM131" s="183"/>
      <c r="MN131" s="183"/>
      <c r="MO131" s="183"/>
      <c r="MP131" s="183"/>
      <c r="MQ131" s="183"/>
      <c r="MR131" s="183"/>
      <c r="MS131" s="183"/>
      <c r="MT131" s="183"/>
      <c r="MU131" s="183"/>
      <c r="MV131" s="183"/>
      <c r="MW131" s="183"/>
      <c r="MX131" s="183"/>
      <c r="MY131" s="183"/>
      <c r="MZ131" s="183"/>
      <c r="NA131" s="183"/>
      <c r="NB131" s="183"/>
      <c r="NC131" s="183"/>
      <c r="ND131" s="183"/>
      <c r="NE131" s="183"/>
      <c r="NF131" s="183"/>
      <c r="NG131" s="183"/>
      <c r="NH131" s="183"/>
      <c r="NI131" s="183"/>
      <c r="NJ131" s="183"/>
      <c r="NK131" s="183"/>
      <c r="NL131" s="183"/>
      <c r="NM131" s="183"/>
      <c r="NN131" s="183"/>
      <c r="NO131" s="183"/>
      <c r="NP131" s="183"/>
      <c r="NQ131" s="183"/>
      <c r="NR131" s="183"/>
      <c r="NS131" s="183"/>
      <c r="NT131" s="183"/>
      <c r="NU131" s="183"/>
      <c r="NV131" s="183"/>
      <c r="NW131" s="183"/>
      <c r="NX131" s="183"/>
      <c r="NY131" s="183"/>
      <c r="NZ131" s="183"/>
      <c r="OA131" s="183"/>
      <c r="OB131" s="183"/>
      <c r="OC131" s="183"/>
      <c r="OD131" s="183"/>
      <c r="OE131" s="183"/>
      <c r="OF131" s="183"/>
      <c r="OG131" s="183"/>
      <c r="OH131" s="183"/>
      <c r="OI131" s="183"/>
      <c r="OJ131" s="183"/>
      <c r="OK131" s="183"/>
      <c r="OL131" s="183"/>
      <c r="OM131" s="183"/>
      <c r="ON131" s="183"/>
      <c r="OO131" s="183"/>
      <c r="OP131" s="183"/>
      <c r="OQ131" s="183"/>
      <c r="OR131" s="183"/>
      <c r="OS131" s="183"/>
      <c r="OT131" s="183"/>
      <c r="OU131" s="183"/>
      <c r="OV131" s="183"/>
      <c r="OW131" s="183"/>
      <c r="OX131" s="183"/>
      <c r="OY131" s="183"/>
      <c r="OZ131" s="183"/>
      <c r="PA131" s="183"/>
      <c r="PB131" s="183"/>
      <c r="PC131" s="183"/>
      <c r="PD131" s="183"/>
      <c r="PE131" s="183"/>
      <c r="PF131" s="183"/>
      <c r="PG131" s="183"/>
      <c r="PH131" s="183"/>
      <c r="PI131" s="183"/>
      <c r="PJ131" s="183"/>
      <c r="PK131" s="183"/>
      <c r="PL131" s="183"/>
      <c r="PM131" s="183"/>
      <c r="PN131" s="183"/>
      <c r="PO131" s="183"/>
      <c r="PP131" s="183"/>
      <c r="PQ131" s="183"/>
      <c r="PR131" s="183"/>
      <c r="PS131" s="183"/>
      <c r="PT131" s="183"/>
      <c r="PU131" s="183"/>
      <c r="PV131" s="183"/>
      <c r="PW131" s="183"/>
      <c r="PX131" s="183"/>
      <c r="PY131" s="183"/>
      <c r="PZ131" s="183"/>
      <c r="QA131" s="183"/>
      <c r="QB131" s="183"/>
      <c r="QC131" s="183"/>
      <c r="QD131" s="183"/>
      <c r="QE131" s="183"/>
      <c r="QF131" s="183"/>
      <c r="QG131" s="183"/>
      <c r="QH131" s="183"/>
      <c r="QI131" s="183"/>
      <c r="QJ131" s="183"/>
      <c r="QK131" s="183"/>
      <c r="QL131" s="183"/>
      <c r="QM131" s="183"/>
      <c r="QN131" s="183"/>
      <c r="QO131" s="183"/>
      <c r="QP131" s="183"/>
      <c r="QQ131" s="183"/>
      <c r="QR131" s="183"/>
      <c r="QS131" s="183"/>
      <c r="QT131" s="183"/>
      <c r="QU131" s="183"/>
      <c r="QV131" s="183"/>
      <c r="QW131" s="183"/>
      <c r="QX131" s="183"/>
      <c r="QY131" s="183"/>
      <c r="QZ131" s="183"/>
      <c r="RA131" s="183"/>
      <c r="RB131" s="183"/>
      <c r="RC131" s="183"/>
      <c r="RD131" s="183"/>
      <c r="RE131" s="183"/>
      <c r="RF131" s="183"/>
      <c r="RG131" s="183"/>
      <c r="RH131" s="183"/>
      <c r="RI131" s="183"/>
      <c r="RJ131" s="183"/>
      <c r="RK131" s="183"/>
      <c r="RL131" s="183"/>
      <c r="RM131" s="183"/>
      <c r="RN131" s="183"/>
      <c r="RO131" s="183"/>
      <c r="RP131" s="183"/>
      <c r="RQ131" s="183"/>
      <c r="RR131" s="183"/>
      <c r="RS131" s="183"/>
      <c r="RT131" s="183"/>
      <c r="RU131" s="183"/>
      <c r="RV131" s="183"/>
      <c r="RW131" s="183"/>
      <c r="RX131" s="183"/>
      <c r="RY131" s="183"/>
      <c r="RZ131" s="183"/>
      <c r="SA131" s="183"/>
      <c r="SB131" s="183"/>
      <c r="SC131" s="183"/>
      <c r="SD131" s="183"/>
      <c r="SE131" s="183"/>
      <c r="SF131" s="183"/>
      <c r="SG131" s="183"/>
      <c r="SH131" s="183"/>
      <c r="SI131" s="183"/>
      <c r="SJ131" s="183"/>
      <c r="SK131" s="183"/>
      <c r="SL131" s="183"/>
      <c r="SM131" s="183"/>
      <c r="SN131" s="183"/>
      <c r="SO131" s="183"/>
      <c r="SP131" s="183"/>
      <c r="SQ131" s="183"/>
      <c r="SR131" s="183"/>
      <c r="SS131" s="183"/>
      <c r="ST131" s="183"/>
      <c r="SU131" s="183"/>
      <c r="SV131" s="183"/>
      <c r="SW131" s="183"/>
      <c r="SX131" s="183"/>
      <c r="SY131" s="183"/>
      <c r="SZ131" s="183"/>
      <c r="TA131" s="183"/>
      <c r="TB131" s="183"/>
      <c r="TC131" s="183"/>
      <c r="TD131" s="183"/>
      <c r="TE131" s="183"/>
      <c r="TF131" s="183"/>
      <c r="TG131" s="183"/>
      <c r="TH131" s="183"/>
      <c r="TI131" s="183"/>
      <c r="TJ131" s="183"/>
      <c r="TK131" s="183"/>
      <c r="TL131" s="183"/>
      <c r="TM131" s="183"/>
      <c r="TN131" s="183"/>
      <c r="TO131" s="183"/>
      <c r="TP131" s="183"/>
      <c r="TQ131" s="183"/>
      <c r="TR131" s="183"/>
      <c r="TS131" s="183"/>
      <c r="TT131" s="183"/>
      <c r="TU131" s="183"/>
      <c r="TV131" s="183"/>
      <c r="TW131" s="183"/>
      <c r="TX131" s="183"/>
      <c r="TY131" s="183"/>
      <c r="TZ131" s="183"/>
      <c r="UA131" s="183"/>
      <c r="UB131" s="183"/>
      <c r="UC131" s="183"/>
      <c r="UD131" s="183"/>
      <c r="UE131" s="183"/>
      <c r="UF131" s="183"/>
      <c r="UG131" s="183"/>
      <c r="UH131" s="183"/>
      <c r="UI131" s="183"/>
      <c r="UJ131" s="183"/>
      <c r="UK131" s="183"/>
      <c r="UL131" s="183"/>
      <c r="UM131" s="183"/>
      <c r="UN131" s="183"/>
      <c r="UO131" s="183"/>
      <c r="UP131" s="183"/>
      <c r="UQ131" s="183"/>
      <c r="UR131" s="183"/>
      <c r="US131" s="183"/>
      <c r="UT131" s="183"/>
      <c r="UU131" s="183"/>
      <c r="UV131" s="183"/>
      <c r="UW131" s="183"/>
      <c r="UX131" s="183"/>
      <c r="UY131" s="183"/>
      <c r="UZ131" s="183"/>
      <c r="VA131" s="183"/>
      <c r="VB131" s="183"/>
      <c r="VC131" s="183"/>
      <c r="VD131" s="183"/>
      <c r="VE131" s="183"/>
      <c r="VF131" s="183"/>
      <c r="VG131" s="183"/>
      <c r="VH131" s="183"/>
      <c r="VI131" s="183"/>
      <c r="VJ131" s="183"/>
      <c r="VK131" s="183"/>
      <c r="VL131" s="183"/>
      <c r="VM131" s="183"/>
      <c r="VN131" s="183"/>
      <c r="VO131" s="183"/>
      <c r="VP131" s="183"/>
      <c r="VQ131" s="183"/>
      <c r="VR131" s="183"/>
      <c r="VS131" s="183"/>
      <c r="VT131" s="183"/>
      <c r="VU131" s="183"/>
      <c r="VV131" s="183"/>
      <c r="VW131" s="183"/>
      <c r="VX131" s="183"/>
      <c r="VY131" s="183"/>
      <c r="VZ131" s="183"/>
      <c r="WA131" s="183"/>
      <c r="WB131" s="183"/>
      <c r="WC131" s="183"/>
      <c r="WD131" s="183"/>
      <c r="WE131" s="183"/>
      <c r="WF131" s="183"/>
      <c r="WG131" s="183"/>
      <c r="WH131" s="183"/>
      <c r="WI131" s="183"/>
      <c r="WJ131" s="183"/>
      <c r="WK131" s="183"/>
      <c r="WL131" s="183"/>
      <c r="WM131" s="183"/>
      <c r="WN131" s="183"/>
      <c r="WO131" s="183"/>
      <c r="WP131" s="183"/>
      <c r="WQ131" s="183"/>
      <c r="WR131" s="183"/>
      <c r="WS131" s="183"/>
      <c r="WT131" s="183"/>
      <c r="WU131" s="183"/>
      <c r="WV131" s="183"/>
      <c r="WW131" s="183"/>
      <c r="WX131" s="183"/>
      <c r="WY131" s="183"/>
      <c r="WZ131" s="183"/>
      <c r="XA131" s="183"/>
      <c r="XB131" s="183"/>
      <c r="XC131" s="183"/>
      <c r="XD131" s="183"/>
      <c r="XE131" s="183"/>
      <c r="XF131" s="183"/>
      <c r="XG131" s="183"/>
      <c r="XH131" s="183"/>
      <c r="XI131" s="183"/>
      <c r="XJ131" s="183"/>
      <c r="XK131" s="183"/>
      <c r="XL131" s="183"/>
      <c r="XM131" s="183"/>
      <c r="XN131" s="183"/>
      <c r="XO131" s="183"/>
      <c r="XP131" s="183"/>
      <c r="XQ131" s="183"/>
      <c r="XR131" s="183"/>
      <c r="XS131" s="183"/>
      <c r="XT131" s="183"/>
      <c r="XU131" s="183"/>
      <c r="XV131" s="183"/>
      <c r="XW131" s="183"/>
      <c r="XX131" s="183"/>
      <c r="XY131" s="183"/>
      <c r="XZ131" s="183"/>
      <c r="YA131" s="183"/>
      <c r="YB131" s="183"/>
      <c r="YC131" s="183"/>
      <c r="YD131" s="183"/>
      <c r="YE131" s="183"/>
      <c r="YF131" s="183"/>
      <c r="YG131" s="183"/>
      <c r="YH131" s="183"/>
      <c r="YI131" s="183"/>
      <c r="YJ131" s="183"/>
      <c r="YK131" s="183"/>
      <c r="YL131" s="183"/>
      <c r="YM131" s="183"/>
      <c r="YN131" s="183"/>
      <c r="YO131" s="183"/>
      <c r="YP131" s="183"/>
      <c r="YQ131" s="183"/>
      <c r="YR131" s="183"/>
      <c r="YS131" s="183"/>
      <c r="YT131" s="183"/>
      <c r="YU131" s="183"/>
      <c r="YV131" s="183"/>
      <c r="YW131" s="183"/>
      <c r="YX131" s="183"/>
      <c r="YY131" s="183"/>
      <c r="YZ131" s="183"/>
      <c r="ZA131" s="183"/>
      <c r="ZB131" s="183"/>
      <c r="ZC131" s="183"/>
      <c r="ZD131" s="183"/>
      <c r="ZE131" s="183"/>
      <c r="ZF131" s="183"/>
      <c r="ZG131" s="183"/>
      <c r="ZH131" s="183"/>
      <c r="ZI131" s="183"/>
      <c r="ZJ131" s="183"/>
      <c r="ZK131" s="183"/>
      <c r="ZL131" s="183"/>
      <c r="ZM131" s="183"/>
      <c r="ZN131" s="183"/>
      <c r="ZO131" s="183"/>
      <c r="ZP131" s="183"/>
      <c r="ZQ131" s="183"/>
      <c r="ZR131" s="183"/>
      <c r="ZS131" s="183"/>
      <c r="ZT131" s="183"/>
      <c r="ZU131" s="183"/>
      <c r="ZV131" s="183"/>
      <c r="ZW131" s="183"/>
      <c r="ZX131" s="183"/>
      <c r="ZY131" s="183"/>
      <c r="ZZ131" s="183"/>
      <c r="AAA131" s="183"/>
      <c r="AAB131" s="183"/>
      <c r="AAC131" s="183"/>
      <c r="AAD131" s="183"/>
      <c r="AAE131" s="183"/>
      <c r="AAF131" s="183"/>
      <c r="AAG131" s="183"/>
      <c r="AAH131" s="183"/>
      <c r="AAI131" s="183"/>
      <c r="AAJ131" s="183"/>
      <c r="AAK131" s="183"/>
      <c r="AAL131" s="183"/>
      <c r="AAM131" s="183"/>
      <c r="AAN131" s="183"/>
      <c r="AAO131" s="183"/>
      <c r="AAP131" s="183"/>
      <c r="AAQ131" s="183"/>
      <c r="AAR131" s="183"/>
      <c r="AAS131" s="183"/>
      <c r="AAT131" s="183"/>
      <c r="AAU131" s="183"/>
      <c r="AAV131" s="183"/>
      <c r="AAW131" s="183"/>
      <c r="AAX131" s="183"/>
      <c r="AAY131" s="183"/>
      <c r="AAZ131" s="183"/>
      <c r="ABA131" s="183"/>
      <c r="ABB131" s="183"/>
      <c r="ABC131" s="183"/>
      <c r="ABD131" s="183"/>
      <c r="ABE131" s="183"/>
      <c r="ABF131" s="183"/>
      <c r="ABG131" s="183"/>
      <c r="ABH131" s="183"/>
      <c r="ABI131" s="183"/>
      <c r="ABJ131" s="183"/>
      <c r="ABK131" s="183"/>
      <c r="ABL131" s="183"/>
      <c r="ABM131" s="183"/>
      <c r="ABN131" s="183"/>
      <c r="ABO131" s="183"/>
      <c r="ABP131" s="183"/>
      <c r="ABQ131" s="183"/>
      <c r="ABR131" s="183"/>
      <c r="ABS131" s="183"/>
      <c r="ABT131" s="183"/>
      <c r="ABU131" s="183"/>
      <c r="ABV131" s="183"/>
      <c r="ABW131" s="183"/>
      <c r="ABX131" s="183"/>
      <c r="ABY131" s="183"/>
      <c r="ABZ131" s="183"/>
      <c r="ACA131" s="183"/>
      <c r="ACB131" s="183"/>
      <c r="ACC131" s="183"/>
      <c r="ACD131" s="183"/>
      <c r="ACE131" s="183"/>
      <c r="ACF131" s="183"/>
      <c r="ACG131" s="183"/>
      <c r="ACH131" s="183"/>
      <c r="ACI131" s="183"/>
      <c r="ACJ131" s="183"/>
      <c r="ACK131" s="183"/>
      <c r="ACL131" s="183"/>
      <c r="ACM131" s="183"/>
      <c r="ACN131" s="183"/>
      <c r="ACO131" s="183"/>
      <c r="ACP131" s="183"/>
      <c r="ACQ131" s="183"/>
      <c r="ACR131" s="183"/>
      <c r="ACS131" s="183"/>
      <c r="ACT131" s="183"/>
      <c r="ACU131" s="183"/>
      <c r="ACV131" s="183"/>
      <c r="ACW131" s="183"/>
      <c r="ACX131" s="183"/>
      <c r="ACY131" s="183"/>
      <c r="ACZ131" s="183"/>
      <c r="ADA131" s="183"/>
      <c r="ADB131" s="183"/>
      <c r="ADC131" s="183"/>
      <c r="ADD131" s="183"/>
      <c r="ADE131" s="183"/>
      <c r="ADF131" s="183"/>
      <c r="ADG131" s="183"/>
      <c r="ADH131" s="183"/>
      <c r="ADI131" s="183"/>
      <c r="ADJ131" s="183"/>
      <c r="ADK131" s="183"/>
      <c r="ADL131" s="183"/>
      <c r="ADM131" s="183"/>
      <c r="ADN131" s="183"/>
      <c r="ADO131" s="183"/>
      <c r="ADP131" s="183"/>
      <c r="ADQ131" s="183"/>
      <c r="ADR131" s="183"/>
      <c r="ADS131" s="183"/>
      <c r="ADT131" s="183"/>
      <c r="ADU131" s="183"/>
      <c r="ADV131" s="183"/>
      <c r="ADW131" s="183"/>
      <c r="ADX131" s="183"/>
      <c r="ADY131" s="183"/>
      <c r="ADZ131" s="183"/>
      <c r="AEA131" s="183"/>
      <c r="AEB131" s="183"/>
      <c r="AEC131" s="183"/>
      <c r="AED131" s="183"/>
      <c r="AEE131" s="183"/>
      <c r="AEF131" s="183"/>
      <c r="AEG131" s="183"/>
      <c r="AEH131" s="183"/>
      <c r="AEI131" s="183"/>
      <c r="AEJ131" s="183"/>
      <c r="AEK131" s="183"/>
      <c r="AEL131" s="183"/>
      <c r="AEM131" s="183"/>
      <c r="AEN131" s="183"/>
      <c r="AEO131" s="183"/>
      <c r="AEP131" s="183"/>
      <c r="AEQ131" s="183"/>
      <c r="AER131" s="183"/>
      <c r="AES131" s="183"/>
      <c r="AET131" s="183"/>
      <c r="AEU131" s="183"/>
      <c r="AEV131" s="183"/>
      <c r="AEW131" s="183"/>
      <c r="AEX131" s="183"/>
      <c r="AEY131" s="183"/>
      <c r="AEZ131" s="183"/>
      <c r="AFA131" s="183"/>
      <c r="AFB131" s="183"/>
      <c r="AFC131" s="183"/>
      <c r="AFD131" s="183"/>
      <c r="AFE131" s="183"/>
      <c r="AFF131" s="183"/>
      <c r="AFG131" s="183"/>
      <c r="AFH131" s="183"/>
      <c r="AFI131" s="183"/>
      <c r="AFJ131" s="183"/>
      <c r="AFK131" s="183"/>
      <c r="AFL131" s="183"/>
      <c r="AFM131" s="183"/>
      <c r="AFN131" s="183"/>
      <c r="AFO131" s="183"/>
      <c r="AFP131" s="183"/>
      <c r="AFQ131" s="183"/>
      <c r="AFR131" s="183"/>
      <c r="AFS131" s="183"/>
      <c r="AFT131" s="183"/>
      <c r="AFU131" s="183"/>
      <c r="AFV131" s="183"/>
      <c r="AFW131" s="183"/>
      <c r="AFX131" s="183"/>
      <c r="AFY131" s="183"/>
      <c r="AFZ131" s="183"/>
      <c r="AGA131" s="183"/>
      <c r="AGB131" s="183"/>
      <c r="AGC131" s="183"/>
      <c r="AGD131" s="183"/>
      <c r="AGE131" s="183"/>
      <c r="AGF131" s="183"/>
      <c r="AGG131" s="183"/>
      <c r="AGH131" s="183"/>
      <c r="AGI131" s="183"/>
      <c r="AGJ131" s="183"/>
      <c r="AGK131" s="183"/>
      <c r="AGL131" s="183"/>
      <c r="AGM131" s="183"/>
      <c r="AGN131" s="183"/>
      <c r="AGO131" s="183"/>
      <c r="AGP131" s="183"/>
      <c r="AGQ131" s="183"/>
      <c r="AGR131" s="183"/>
      <c r="AGS131" s="183"/>
      <c r="AGT131" s="183"/>
      <c r="AGU131" s="183"/>
      <c r="AGV131" s="183"/>
      <c r="AGW131" s="183"/>
      <c r="AGX131" s="183"/>
      <c r="AGY131" s="183"/>
      <c r="AGZ131" s="183"/>
      <c r="AHA131" s="183"/>
      <c r="AHB131" s="183"/>
      <c r="AHC131" s="183"/>
      <c r="AHD131" s="183"/>
      <c r="AHE131" s="183"/>
      <c r="AHF131" s="183"/>
      <c r="AHG131" s="183"/>
      <c r="AHH131" s="183"/>
      <c r="AHI131" s="183"/>
      <c r="AHJ131" s="183"/>
      <c r="AHK131" s="183"/>
      <c r="AHL131" s="183"/>
      <c r="AHM131" s="183"/>
      <c r="AHN131" s="183"/>
      <c r="AHO131" s="183"/>
      <c r="AHP131" s="183"/>
      <c r="AHQ131" s="183"/>
      <c r="AHR131" s="183"/>
      <c r="AHS131" s="183"/>
      <c r="AHT131" s="183"/>
      <c r="AHU131" s="183"/>
      <c r="AHV131" s="183"/>
      <c r="AHW131" s="183"/>
      <c r="AHX131" s="183"/>
      <c r="AHY131" s="183"/>
      <c r="AHZ131" s="183"/>
      <c r="AIA131" s="183"/>
      <c r="AIB131" s="183"/>
      <c r="AIC131" s="183"/>
      <c r="AID131" s="183"/>
      <c r="AIE131" s="183"/>
      <c r="AIF131" s="183"/>
      <c r="AIG131" s="183"/>
      <c r="AIH131" s="183"/>
      <c r="AII131" s="183"/>
      <c r="AIJ131" s="183"/>
      <c r="AIK131" s="183"/>
      <c r="AIL131" s="183"/>
      <c r="AIM131" s="183"/>
      <c r="AIN131" s="183"/>
      <c r="AIO131" s="183"/>
      <c r="AIP131" s="183"/>
      <c r="AIQ131" s="183"/>
      <c r="AIR131" s="183"/>
      <c r="AIS131" s="183"/>
      <c r="AIT131" s="183"/>
      <c r="AIU131" s="183"/>
      <c r="AIV131" s="183"/>
      <c r="AIW131" s="183"/>
      <c r="AIX131" s="183"/>
      <c r="AIY131" s="183"/>
      <c r="AIZ131" s="183"/>
      <c r="AJA131" s="183"/>
      <c r="AJB131" s="183"/>
      <c r="AJC131" s="183"/>
      <c r="AJD131" s="183"/>
      <c r="AJE131" s="183"/>
      <c r="AJF131" s="183"/>
      <c r="AJG131" s="183"/>
      <c r="AJH131" s="183"/>
      <c r="AJI131" s="183"/>
      <c r="AJJ131" s="183"/>
      <c r="AJK131" s="183"/>
      <c r="AJL131" s="183"/>
      <c r="AJM131" s="183"/>
      <c r="AJN131" s="183"/>
      <c r="AJO131" s="183"/>
      <c r="AJP131" s="183"/>
      <c r="AJQ131" s="183"/>
      <c r="AJR131" s="183"/>
      <c r="AJS131" s="183"/>
      <c r="AJT131" s="183"/>
      <c r="AJU131" s="183"/>
      <c r="AJV131" s="183"/>
      <c r="AJW131" s="183"/>
      <c r="AJX131" s="183"/>
      <c r="AJY131" s="183"/>
      <c r="AJZ131" s="183"/>
      <c r="AKA131" s="183"/>
      <c r="AKB131" s="183"/>
      <c r="AKC131" s="183"/>
      <c r="AKD131" s="183"/>
      <c r="AKE131" s="183"/>
      <c r="AKF131" s="183"/>
      <c r="AKG131" s="183"/>
      <c r="AKH131" s="183"/>
      <c r="AKI131" s="183"/>
      <c r="AKJ131" s="183"/>
      <c r="AKK131" s="183"/>
      <c r="AKL131" s="183"/>
      <c r="AKM131" s="183"/>
      <c r="AKN131" s="183"/>
      <c r="AKO131" s="183"/>
      <c r="AKP131" s="183"/>
      <c r="AKQ131" s="183"/>
      <c r="AKR131" s="183"/>
      <c r="AKS131" s="183"/>
      <c r="AKT131" s="183"/>
      <c r="AKU131" s="183"/>
      <c r="AKV131" s="183"/>
      <c r="AKW131" s="183"/>
      <c r="AKX131" s="183"/>
      <c r="AKY131" s="183"/>
      <c r="AKZ131" s="183"/>
      <c r="ALA131" s="183"/>
      <c r="ALB131" s="183"/>
      <c r="ALC131" s="183"/>
      <c r="ALD131" s="183"/>
      <c r="ALE131" s="183"/>
      <c r="ALF131" s="183"/>
      <c r="ALG131" s="183"/>
      <c r="ALH131" s="183"/>
      <c r="ALI131" s="183"/>
      <c r="ALJ131" s="183"/>
      <c r="ALK131" s="183"/>
      <c r="ALL131" s="183"/>
      <c r="ALM131" s="183"/>
      <c r="ALN131" s="183"/>
      <c r="ALO131" s="183"/>
      <c r="ALP131" s="183"/>
      <c r="ALQ131" s="183"/>
      <c r="ALR131" s="183"/>
      <c r="ALS131" s="183"/>
      <c r="ALT131" s="183"/>
      <c r="ALU131" s="183"/>
      <c r="ALV131" s="183"/>
      <c r="ALW131" s="183"/>
      <c r="ALX131" s="183"/>
      <c r="ALY131" s="183"/>
      <c r="ALZ131" s="183"/>
      <c r="AMA131" s="183"/>
      <c r="AMB131" s="183"/>
      <c r="AMC131" s="183"/>
      <c r="AMD131" s="183"/>
      <c r="AME131" s="183"/>
      <c r="AMF131" s="183"/>
      <c r="AMG131" s="183"/>
      <c r="AMH131" s="183"/>
      <c r="AMI131" s="183"/>
      <c r="AMJ131" s="183"/>
      <c r="AMK131" s="183"/>
      <c r="AML131" s="183"/>
      <c r="AMM131" s="183"/>
      <c r="AMN131" s="183"/>
      <c r="AMO131" s="183"/>
      <c r="AMP131" s="183"/>
      <c r="AMQ131" s="183"/>
      <c r="AMR131" s="183"/>
      <c r="AMS131" s="183"/>
      <c r="AMT131" s="183"/>
      <c r="AMU131" s="183"/>
      <c r="AMV131" s="183"/>
      <c r="AMW131" s="183"/>
      <c r="AMX131" s="183"/>
      <c r="AMY131" s="183"/>
      <c r="AMZ131" s="183"/>
      <c r="ANA131" s="183"/>
      <c r="ANB131" s="183"/>
      <c r="ANC131" s="183"/>
      <c r="AND131" s="183"/>
      <c r="ANE131" s="183"/>
      <c r="ANF131" s="183"/>
      <c r="ANG131" s="183"/>
      <c r="ANH131" s="183"/>
      <c r="ANI131" s="183"/>
      <c r="ANJ131" s="183"/>
      <c r="ANK131" s="183"/>
      <c r="ANL131" s="183"/>
      <c r="ANM131" s="183"/>
      <c r="ANN131" s="183"/>
      <c r="ANO131" s="183"/>
      <c r="ANP131" s="183"/>
      <c r="ANQ131" s="183"/>
      <c r="ANR131" s="183"/>
      <c r="ANS131" s="183"/>
      <c r="ANT131" s="183"/>
      <c r="ANU131" s="183"/>
      <c r="ANV131" s="183"/>
      <c r="ANW131" s="183"/>
      <c r="ANX131" s="183"/>
      <c r="ANY131" s="183"/>
      <c r="ANZ131" s="183"/>
      <c r="AOA131" s="183"/>
      <c r="AOB131" s="183"/>
      <c r="AOC131" s="183"/>
      <c r="AOD131" s="183"/>
      <c r="AOE131" s="183"/>
      <c r="AOF131" s="183"/>
      <c r="AOG131" s="183"/>
      <c r="AOH131" s="183"/>
      <c r="AOI131" s="183"/>
      <c r="AOJ131" s="183"/>
      <c r="AOK131" s="183"/>
      <c r="AOL131" s="183"/>
      <c r="AOM131" s="183"/>
      <c r="AON131" s="183"/>
      <c r="AOO131" s="183"/>
      <c r="AOP131" s="183"/>
      <c r="AOQ131" s="183"/>
      <c r="AOR131" s="183"/>
      <c r="AOS131" s="183"/>
      <c r="AOT131" s="183"/>
      <c r="AOU131" s="183"/>
      <c r="AOV131" s="183"/>
      <c r="AOW131" s="183"/>
      <c r="AOX131" s="183"/>
      <c r="AOY131" s="183"/>
      <c r="AOZ131" s="183"/>
      <c r="APA131" s="183"/>
      <c r="APB131" s="183"/>
      <c r="APC131" s="183"/>
      <c r="APD131" s="183"/>
      <c r="APE131" s="183"/>
      <c r="APF131" s="183"/>
      <c r="APG131" s="183"/>
      <c r="APH131" s="183"/>
      <c r="API131" s="183"/>
      <c r="APJ131" s="183"/>
      <c r="APK131" s="183"/>
      <c r="APL131" s="183"/>
      <c r="APM131" s="183"/>
      <c r="APN131" s="183"/>
      <c r="APO131" s="183"/>
      <c r="APP131" s="183"/>
      <c r="APQ131" s="183"/>
      <c r="APR131" s="183"/>
      <c r="APS131" s="183"/>
      <c r="APT131" s="183"/>
      <c r="APU131" s="183"/>
      <c r="APV131" s="183"/>
      <c r="APW131" s="183"/>
      <c r="APX131" s="183"/>
      <c r="APY131" s="183"/>
      <c r="APZ131" s="183"/>
      <c r="AQA131" s="183"/>
      <c r="AQB131" s="183"/>
      <c r="AQC131" s="183"/>
      <c r="AQD131" s="183"/>
      <c r="AQE131" s="183"/>
      <c r="AQF131" s="183"/>
      <c r="AQG131" s="183"/>
      <c r="AQH131" s="183"/>
      <c r="AQI131" s="183"/>
      <c r="AQJ131" s="183"/>
      <c r="AQK131" s="183"/>
      <c r="AQL131" s="183"/>
      <c r="AQM131" s="183"/>
      <c r="AQN131" s="183"/>
      <c r="AQO131" s="183"/>
      <c r="AQP131" s="183"/>
      <c r="AQQ131" s="183"/>
      <c r="AQR131" s="183"/>
      <c r="AQS131" s="183"/>
      <c r="AQT131" s="183"/>
      <c r="AQU131" s="183"/>
      <c r="AQV131" s="183"/>
      <c r="AQW131" s="183"/>
      <c r="AQX131" s="183"/>
      <c r="AQY131" s="183"/>
      <c r="AQZ131" s="183"/>
      <c r="ARA131" s="183"/>
      <c r="ARB131" s="183"/>
      <c r="ARC131" s="183"/>
      <c r="ARD131" s="183"/>
      <c r="ARE131" s="183"/>
      <c r="ARF131" s="183"/>
      <c r="ARG131" s="183"/>
      <c r="ARH131" s="183"/>
      <c r="ARI131" s="183"/>
      <c r="ARJ131" s="183"/>
      <c r="ARK131" s="183"/>
      <c r="ARL131" s="183"/>
      <c r="ARM131" s="183"/>
      <c r="ARN131" s="183"/>
      <c r="ARO131" s="183"/>
      <c r="ARP131" s="183"/>
      <c r="ARQ131" s="183"/>
      <c r="ARR131" s="183"/>
      <c r="ARS131" s="183"/>
      <c r="ART131" s="183"/>
      <c r="ARU131" s="183"/>
      <c r="ARV131" s="183"/>
      <c r="ARW131" s="183"/>
      <c r="ARX131" s="183"/>
      <c r="ARY131" s="183"/>
      <c r="ARZ131" s="183"/>
      <c r="ASA131" s="183"/>
      <c r="ASB131" s="183"/>
      <c r="ASC131" s="183"/>
      <c r="ASD131" s="183"/>
      <c r="ASE131" s="183"/>
      <c r="ASF131" s="183"/>
      <c r="ASG131" s="183"/>
      <c r="ASH131" s="183"/>
      <c r="ASI131" s="183"/>
      <c r="ASJ131" s="183"/>
      <c r="ASK131" s="183"/>
      <c r="ASL131" s="183"/>
      <c r="ASM131" s="183"/>
      <c r="ASN131" s="183"/>
      <c r="ASO131" s="183"/>
      <c r="ASP131" s="183"/>
      <c r="ASQ131" s="183"/>
      <c r="ASR131" s="183"/>
      <c r="ASS131" s="183"/>
      <c r="AST131" s="183"/>
      <c r="ASU131" s="183"/>
      <c r="ASV131" s="183"/>
      <c r="ASW131" s="183"/>
      <c r="ASX131" s="183"/>
      <c r="ASY131" s="183"/>
      <c r="ASZ131" s="183"/>
      <c r="ATA131" s="183"/>
      <c r="ATB131" s="183"/>
      <c r="ATC131" s="183"/>
      <c r="ATD131" s="183"/>
      <c r="ATE131" s="183"/>
      <c r="ATF131" s="183"/>
      <c r="ATG131" s="183"/>
      <c r="ATH131" s="183"/>
      <c r="ATI131" s="183"/>
      <c r="ATJ131" s="183"/>
      <c r="ATK131" s="183"/>
      <c r="ATL131" s="183"/>
      <c r="ATM131" s="183"/>
      <c r="ATN131" s="183"/>
      <c r="ATO131" s="183"/>
      <c r="ATP131" s="183"/>
      <c r="ATQ131" s="183"/>
      <c r="ATR131" s="183"/>
      <c r="ATS131" s="183"/>
      <c r="ATT131" s="183"/>
      <c r="ATU131" s="183"/>
      <c r="ATV131" s="183"/>
      <c r="ATW131" s="183"/>
      <c r="ATX131" s="183"/>
      <c r="ATY131" s="183"/>
      <c r="ATZ131" s="183"/>
      <c r="AUA131" s="183"/>
      <c r="AUB131" s="183"/>
      <c r="AUC131" s="183"/>
      <c r="AUD131" s="183"/>
      <c r="AUE131" s="183"/>
      <c r="AUF131" s="183"/>
      <c r="AUG131" s="183"/>
      <c r="AUH131" s="183"/>
      <c r="AUI131" s="183"/>
      <c r="AUJ131" s="183"/>
      <c r="AUK131" s="183"/>
      <c r="AUL131" s="183"/>
      <c r="AUM131" s="183"/>
      <c r="AUN131" s="183"/>
      <c r="AUO131" s="183"/>
      <c r="AUP131" s="183"/>
      <c r="AUQ131" s="183"/>
      <c r="AUR131" s="183"/>
      <c r="AUS131" s="183"/>
      <c r="AUT131" s="183"/>
      <c r="AUU131" s="183"/>
      <c r="AUV131" s="183"/>
      <c r="AUW131" s="183"/>
      <c r="AUX131" s="183"/>
      <c r="AUY131" s="183"/>
      <c r="AUZ131" s="183"/>
      <c r="AVA131" s="183"/>
      <c r="AVB131" s="183"/>
      <c r="AVC131" s="183"/>
      <c r="AVD131" s="183"/>
      <c r="AVE131" s="183"/>
      <c r="AVF131" s="183"/>
      <c r="AVG131" s="183"/>
      <c r="AVH131" s="183"/>
      <c r="AVI131" s="183"/>
      <c r="AVJ131" s="183"/>
      <c r="AVK131" s="183"/>
      <c r="AVL131" s="183"/>
      <c r="AVM131" s="183"/>
      <c r="AVN131" s="183"/>
      <c r="AVO131" s="183"/>
      <c r="AVP131" s="183"/>
      <c r="AVQ131" s="183"/>
      <c r="AVR131" s="183"/>
      <c r="AVS131" s="183"/>
      <c r="AVT131" s="183"/>
      <c r="AVU131" s="183"/>
      <c r="AVV131" s="183"/>
      <c r="AVW131" s="183"/>
      <c r="AVX131" s="183"/>
      <c r="AVY131" s="183"/>
      <c r="AVZ131" s="183"/>
      <c r="AWA131" s="183"/>
      <c r="AWB131" s="183"/>
      <c r="AWC131" s="183"/>
      <c r="AWD131" s="183"/>
      <c r="AWE131" s="183"/>
      <c r="AWF131" s="183"/>
      <c r="AWG131" s="183"/>
      <c r="AWH131" s="183"/>
      <c r="AWI131" s="183"/>
      <c r="AWJ131" s="183"/>
      <c r="AWK131" s="183"/>
      <c r="AWL131" s="183"/>
      <c r="AWM131" s="183"/>
      <c r="AWN131" s="183"/>
      <c r="AWO131" s="183"/>
      <c r="AWP131" s="183"/>
      <c r="AWQ131" s="183"/>
      <c r="AWR131" s="183"/>
      <c r="AWS131" s="183"/>
      <c r="AWT131" s="183"/>
      <c r="AWU131" s="183"/>
      <c r="AWV131" s="183"/>
      <c r="AWW131" s="183"/>
      <c r="AWX131" s="183"/>
      <c r="AWY131" s="183"/>
      <c r="AWZ131" s="183"/>
      <c r="AXA131" s="183"/>
      <c r="AXB131" s="183"/>
      <c r="AXC131" s="183"/>
      <c r="AXD131" s="183"/>
      <c r="AXE131" s="183"/>
      <c r="AXF131" s="183"/>
      <c r="AXG131" s="183"/>
      <c r="AXH131" s="183"/>
      <c r="AXI131" s="183"/>
      <c r="AXJ131" s="183"/>
      <c r="AXK131" s="183"/>
      <c r="AXL131" s="183"/>
      <c r="AXM131" s="183"/>
      <c r="AXN131" s="183"/>
      <c r="AXO131" s="183"/>
      <c r="AXP131" s="183"/>
      <c r="AXQ131" s="183"/>
      <c r="AXR131" s="183"/>
      <c r="AXS131" s="183"/>
      <c r="AXT131" s="183"/>
      <c r="AXU131" s="183"/>
      <c r="AXV131" s="183"/>
      <c r="AXW131" s="183"/>
      <c r="AXX131" s="183"/>
      <c r="AXY131" s="183"/>
      <c r="AXZ131" s="183"/>
      <c r="AYA131" s="183"/>
      <c r="AYB131" s="183"/>
      <c r="AYC131" s="183"/>
      <c r="AYD131" s="183"/>
      <c r="AYE131" s="183"/>
      <c r="AYF131" s="183"/>
      <c r="AYG131" s="183"/>
      <c r="AYH131" s="183"/>
      <c r="AYI131" s="183"/>
      <c r="AYJ131" s="183"/>
      <c r="AYK131" s="183"/>
      <c r="AYL131" s="183"/>
      <c r="AYM131" s="183"/>
      <c r="AYN131" s="183"/>
      <c r="AYO131" s="183"/>
      <c r="AYP131" s="183"/>
      <c r="AYQ131" s="183"/>
      <c r="AYR131" s="183"/>
      <c r="AYS131" s="183"/>
      <c r="AYT131" s="183"/>
      <c r="AYU131" s="183"/>
      <c r="AYV131" s="183"/>
      <c r="AYW131" s="183"/>
      <c r="AYX131" s="183"/>
      <c r="AYY131" s="183"/>
      <c r="AYZ131" s="183"/>
      <c r="AZA131" s="183"/>
      <c r="AZB131" s="183"/>
      <c r="AZC131" s="183"/>
      <c r="AZD131" s="183"/>
      <c r="AZE131" s="183"/>
      <c r="AZF131" s="183"/>
      <c r="AZG131" s="183"/>
      <c r="AZH131" s="183"/>
      <c r="AZI131" s="183"/>
      <c r="AZJ131" s="183"/>
      <c r="AZK131" s="183"/>
      <c r="AZL131" s="183"/>
      <c r="AZM131" s="183"/>
      <c r="AZN131" s="183"/>
      <c r="AZO131" s="183"/>
      <c r="AZP131" s="183"/>
      <c r="AZQ131" s="183"/>
      <c r="AZR131" s="183"/>
      <c r="AZS131" s="183"/>
      <c r="AZT131" s="183"/>
      <c r="AZU131" s="183"/>
      <c r="AZV131" s="183"/>
      <c r="AZW131" s="183"/>
      <c r="AZX131" s="183"/>
      <c r="AZY131" s="183"/>
      <c r="AZZ131" s="183"/>
      <c r="BAA131" s="183"/>
      <c r="BAB131" s="183"/>
      <c r="BAC131" s="183"/>
      <c r="BAD131" s="183"/>
      <c r="BAE131" s="183"/>
      <c r="BAF131" s="183"/>
      <c r="BAG131" s="183"/>
      <c r="BAH131" s="183"/>
      <c r="BAI131" s="183"/>
      <c r="BAJ131" s="183"/>
      <c r="BAK131" s="183"/>
      <c r="BAL131" s="183"/>
      <c r="BAM131" s="183"/>
      <c r="BAN131" s="183"/>
      <c r="BAO131" s="183"/>
      <c r="BAP131" s="183"/>
      <c r="BAQ131" s="183"/>
      <c r="BAR131" s="183"/>
      <c r="BAS131" s="183"/>
      <c r="BAT131" s="183"/>
      <c r="BAU131" s="183"/>
      <c r="BAV131" s="183"/>
      <c r="BAW131" s="183"/>
      <c r="BAX131" s="183"/>
      <c r="BAY131" s="183"/>
      <c r="BAZ131" s="183"/>
      <c r="BBA131" s="183"/>
      <c r="BBB131" s="183"/>
      <c r="BBC131" s="183"/>
      <c r="BBD131" s="183"/>
      <c r="BBE131" s="183"/>
      <c r="BBF131" s="183"/>
      <c r="BBG131" s="183"/>
      <c r="BBH131" s="183"/>
      <c r="BBI131" s="183"/>
      <c r="BBJ131" s="183"/>
      <c r="BBK131" s="183"/>
      <c r="BBL131" s="183"/>
      <c r="BBM131" s="183"/>
      <c r="BBN131" s="183"/>
      <c r="BBO131" s="183"/>
      <c r="BBP131" s="183"/>
      <c r="BBQ131" s="183"/>
      <c r="BBR131" s="183"/>
      <c r="BBS131" s="183"/>
      <c r="BBT131" s="183"/>
      <c r="BBU131" s="183"/>
      <c r="BBV131" s="183"/>
      <c r="BBW131" s="183"/>
      <c r="BBX131" s="183"/>
      <c r="BBY131" s="183"/>
      <c r="BBZ131" s="183"/>
      <c r="BCA131" s="183"/>
      <c r="BCB131" s="183"/>
      <c r="BCC131" s="183"/>
      <c r="BCD131" s="183"/>
      <c r="BCE131" s="183"/>
      <c r="BCF131" s="183"/>
      <c r="BCG131" s="183"/>
      <c r="BCH131" s="183"/>
      <c r="BCI131" s="183"/>
      <c r="BCJ131" s="183"/>
      <c r="BCK131" s="183"/>
      <c r="BCL131" s="183"/>
      <c r="BCM131" s="183"/>
      <c r="BCN131" s="183"/>
      <c r="BCO131" s="183"/>
      <c r="BCP131" s="183"/>
      <c r="BCQ131" s="183"/>
      <c r="BCR131" s="183"/>
      <c r="BCS131" s="183"/>
      <c r="BCT131" s="183"/>
      <c r="BCU131" s="183"/>
      <c r="BCV131" s="183"/>
      <c r="BCW131" s="183"/>
      <c r="BCX131" s="183"/>
      <c r="BCY131" s="183"/>
      <c r="BCZ131" s="183"/>
      <c r="BDA131" s="183"/>
      <c r="BDB131" s="183"/>
      <c r="BDC131" s="183"/>
      <c r="BDD131" s="183"/>
      <c r="BDE131" s="183"/>
      <c r="BDF131" s="183"/>
      <c r="BDG131" s="183"/>
      <c r="BDH131" s="183"/>
      <c r="BDI131" s="183"/>
      <c r="BDJ131" s="183"/>
      <c r="BDK131" s="183"/>
      <c r="BDL131" s="183"/>
      <c r="BDM131" s="183"/>
      <c r="BDN131" s="183"/>
      <c r="BDO131" s="183"/>
      <c r="BDP131" s="183"/>
      <c r="BDQ131" s="183"/>
      <c r="BDR131" s="183"/>
      <c r="BDS131" s="183"/>
      <c r="BDT131" s="183"/>
      <c r="BDU131" s="183"/>
      <c r="BDV131" s="183"/>
      <c r="BDW131" s="183"/>
      <c r="BDX131" s="183"/>
      <c r="BDY131" s="183"/>
      <c r="BDZ131" s="183"/>
      <c r="BEA131" s="183"/>
      <c r="BEB131" s="183"/>
      <c r="BEC131" s="183"/>
      <c r="BED131" s="183"/>
      <c r="BEE131" s="183"/>
      <c r="BEF131" s="183"/>
      <c r="BEG131" s="183"/>
      <c r="BEH131" s="183"/>
      <c r="BEI131" s="183"/>
      <c r="BEJ131" s="183"/>
      <c r="BEK131" s="183"/>
      <c r="BEL131" s="183"/>
      <c r="BEM131" s="183"/>
      <c r="BEN131" s="183"/>
      <c r="BEO131" s="183"/>
      <c r="BEP131" s="183"/>
      <c r="BEQ131" s="183"/>
      <c r="BER131" s="183"/>
      <c r="BES131" s="183"/>
      <c r="BET131" s="183"/>
      <c r="BEU131" s="183"/>
      <c r="BEV131" s="183"/>
      <c r="BEW131" s="183"/>
      <c r="BEX131" s="183"/>
      <c r="BEY131" s="183"/>
      <c r="BEZ131" s="183"/>
      <c r="BFA131" s="183"/>
      <c r="BFB131" s="183"/>
      <c r="BFC131" s="183"/>
      <c r="BFD131" s="183"/>
      <c r="BFE131" s="183"/>
      <c r="BFF131" s="183"/>
      <c r="BFG131" s="183"/>
      <c r="BFH131" s="183"/>
      <c r="BFI131" s="183"/>
      <c r="BFJ131" s="183"/>
      <c r="BFK131" s="183"/>
      <c r="BFL131" s="183"/>
      <c r="BFM131" s="183"/>
      <c r="BFN131" s="183"/>
      <c r="BFO131" s="183"/>
      <c r="BFP131" s="183"/>
      <c r="BFQ131" s="183"/>
      <c r="BFR131" s="183"/>
      <c r="BFS131" s="183"/>
      <c r="BFT131" s="183"/>
      <c r="BFU131" s="183"/>
      <c r="BFV131" s="183"/>
      <c r="BFW131" s="183"/>
      <c r="BFX131" s="183"/>
      <c r="BFY131" s="183"/>
      <c r="BFZ131" s="183"/>
      <c r="BGA131" s="183"/>
      <c r="BGB131" s="183"/>
      <c r="BGC131" s="183"/>
      <c r="BGD131" s="183"/>
      <c r="BGE131" s="183"/>
      <c r="BGF131" s="183"/>
      <c r="BGG131" s="183"/>
      <c r="BGH131" s="183"/>
      <c r="BGI131" s="183"/>
      <c r="BGJ131" s="183"/>
      <c r="BGK131" s="183"/>
      <c r="BGL131" s="183"/>
      <c r="BGM131" s="183"/>
      <c r="BGN131" s="183"/>
      <c r="BGO131" s="183"/>
      <c r="BGP131" s="183"/>
      <c r="BGQ131" s="183"/>
      <c r="BGR131" s="183"/>
      <c r="BGS131" s="183"/>
      <c r="BGT131" s="183"/>
      <c r="BGU131" s="183"/>
      <c r="BGV131" s="183"/>
      <c r="BGW131" s="183"/>
      <c r="BGX131" s="183"/>
      <c r="BGY131" s="183"/>
      <c r="BGZ131" s="183"/>
      <c r="BHA131" s="183"/>
      <c r="BHB131" s="183"/>
      <c r="BHC131" s="183"/>
      <c r="BHD131" s="183"/>
      <c r="BHE131" s="183"/>
      <c r="BHF131" s="183"/>
      <c r="BHG131" s="183"/>
      <c r="BHH131" s="183"/>
      <c r="BHI131" s="183"/>
      <c r="BHJ131" s="183"/>
      <c r="BHK131" s="183"/>
      <c r="BHL131" s="183"/>
      <c r="BHM131" s="183"/>
      <c r="BHN131" s="183"/>
      <c r="BHO131" s="183"/>
      <c r="BHP131" s="183"/>
      <c r="BHQ131" s="183"/>
      <c r="BHR131" s="183"/>
      <c r="BHS131" s="183"/>
      <c r="BHT131" s="183"/>
      <c r="BHU131" s="183"/>
      <c r="BHV131" s="183"/>
      <c r="BHW131" s="183"/>
      <c r="BHX131" s="183"/>
      <c r="BHY131" s="183"/>
      <c r="BHZ131" s="183"/>
      <c r="BIA131" s="183"/>
      <c r="BIB131" s="183"/>
      <c r="BIC131" s="183"/>
      <c r="BID131" s="183"/>
      <c r="BIE131" s="183"/>
      <c r="BIF131" s="183"/>
      <c r="BIG131" s="183"/>
      <c r="BIH131" s="183"/>
      <c r="BII131" s="183"/>
      <c r="BIJ131" s="183"/>
      <c r="BIK131" s="183"/>
      <c r="BIL131" s="183"/>
      <c r="BIM131" s="183"/>
      <c r="BIN131" s="183"/>
      <c r="BIO131" s="183"/>
      <c r="BIP131" s="183"/>
      <c r="BIQ131" s="183"/>
      <c r="BIR131" s="183"/>
      <c r="BIS131" s="183"/>
      <c r="BIT131" s="183"/>
      <c r="BIU131" s="183"/>
      <c r="BIV131" s="183"/>
      <c r="BIW131" s="183"/>
      <c r="BIX131" s="183"/>
      <c r="BIY131" s="183"/>
      <c r="BIZ131" s="183"/>
      <c r="BJA131" s="183"/>
      <c r="BJB131" s="183"/>
      <c r="BJC131" s="183"/>
      <c r="BJD131" s="183"/>
      <c r="BJE131" s="183"/>
      <c r="BJF131" s="183"/>
      <c r="BJG131" s="183"/>
      <c r="BJH131" s="183"/>
      <c r="BJI131" s="183"/>
      <c r="BJJ131" s="183"/>
      <c r="BJK131" s="183"/>
      <c r="BJL131" s="183"/>
      <c r="BJM131" s="183"/>
      <c r="BJN131" s="183"/>
      <c r="BJO131" s="183"/>
      <c r="BJP131" s="183"/>
      <c r="BJQ131" s="183"/>
      <c r="BJR131" s="183"/>
      <c r="BJS131" s="183"/>
      <c r="BJT131" s="183"/>
      <c r="BJU131" s="183"/>
      <c r="BJV131" s="183"/>
      <c r="BJW131" s="183"/>
      <c r="BJX131" s="183"/>
      <c r="BJY131" s="183"/>
      <c r="BJZ131" s="183"/>
      <c r="BKA131" s="183"/>
      <c r="BKB131" s="183"/>
      <c r="BKC131" s="183"/>
      <c r="BKD131" s="183"/>
      <c r="BKE131" s="183"/>
      <c r="BKF131" s="183"/>
      <c r="BKG131" s="183"/>
      <c r="BKH131" s="183"/>
      <c r="BKI131" s="183"/>
      <c r="BKJ131" s="183"/>
      <c r="BKK131" s="183"/>
      <c r="BKL131" s="183"/>
      <c r="BKM131" s="183"/>
      <c r="BKN131" s="183"/>
      <c r="BKO131" s="183"/>
      <c r="BKP131" s="183"/>
      <c r="BKQ131" s="183"/>
      <c r="BKR131" s="183"/>
      <c r="BKS131" s="183"/>
      <c r="BKT131" s="183"/>
      <c r="BKU131" s="183"/>
      <c r="BKV131" s="183"/>
      <c r="BKW131" s="183"/>
      <c r="BKX131" s="183"/>
      <c r="BKY131" s="183"/>
      <c r="BKZ131" s="183"/>
      <c r="BLA131" s="183"/>
      <c r="BLB131" s="183"/>
      <c r="BLC131" s="183"/>
      <c r="BLD131" s="183"/>
      <c r="BLE131" s="183"/>
      <c r="BLF131" s="183"/>
      <c r="BLG131" s="183"/>
      <c r="BLH131" s="183"/>
      <c r="BLI131" s="183"/>
      <c r="BLJ131" s="183"/>
      <c r="BLK131" s="183"/>
      <c r="BLL131" s="183"/>
      <c r="BLM131" s="183"/>
      <c r="BLN131" s="183"/>
      <c r="BLO131" s="183"/>
      <c r="BLP131" s="183"/>
      <c r="BLQ131" s="183"/>
      <c r="BLR131" s="183"/>
      <c r="BLS131" s="183"/>
      <c r="BLT131" s="183"/>
      <c r="BLU131" s="183"/>
      <c r="BLV131" s="183"/>
      <c r="BLW131" s="183"/>
      <c r="BLX131" s="183"/>
      <c r="BLY131" s="183"/>
      <c r="BLZ131" s="183"/>
      <c r="BMA131" s="183"/>
      <c r="BMB131" s="183"/>
      <c r="BMC131" s="183"/>
      <c r="BMD131" s="183"/>
      <c r="BME131" s="183"/>
      <c r="BMF131" s="183"/>
      <c r="BMG131" s="183"/>
      <c r="BMH131" s="183"/>
      <c r="BMI131" s="183"/>
      <c r="BMJ131" s="183"/>
      <c r="BMK131" s="183"/>
      <c r="BML131" s="183"/>
      <c r="BMM131" s="183"/>
      <c r="BMN131" s="183"/>
      <c r="BMO131" s="183"/>
      <c r="BMP131" s="183"/>
      <c r="BMQ131" s="183"/>
      <c r="BMR131" s="183"/>
      <c r="BMS131" s="183"/>
      <c r="BMT131" s="183"/>
      <c r="BMU131" s="183"/>
      <c r="BMV131" s="183"/>
      <c r="BMW131" s="183"/>
      <c r="BMX131" s="183"/>
      <c r="BMY131" s="183"/>
      <c r="BMZ131" s="183"/>
      <c r="BNA131" s="183"/>
      <c r="BNB131" s="183"/>
      <c r="BNC131" s="183"/>
      <c r="BND131" s="183"/>
      <c r="BNE131" s="183"/>
      <c r="BNF131" s="183"/>
      <c r="BNG131" s="183"/>
      <c r="BNH131" s="183"/>
      <c r="BNI131" s="183"/>
      <c r="BNJ131" s="183"/>
      <c r="BNK131" s="183"/>
      <c r="BNL131" s="183"/>
      <c r="BNM131" s="183"/>
      <c r="BNN131" s="183"/>
      <c r="BNO131" s="183"/>
      <c r="BNP131" s="183"/>
      <c r="BNQ131" s="183"/>
      <c r="BNR131" s="183"/>
      <c r="BNS131" s="183"/>
      <c r="BNT131" s="183"/>
      <c r="BNU131" s="183"/>
      <c r="BNV131" s="183"/>
      <c r="BNW131" s="183"/>
      <c r="BNX131" s="183"/>
      <c r="BNY131" s="183"/>
      <c r="BNZ131" s="183"/>
      <c r="BOA131" s="183"/>
      <c r="BOB131" s="183"/>
      <c r="BOC131" s="183"/>
      <c r="BOD131" s="183"/>
      <c r="BOE131" s="183"/>
      <c r="BOF131" s="183"/>
      <c r="BOG131" s="183"/>
      <c r="BOH131" s="183"/>
      <c r="BOI131" s="183"/>
      <c r="BOJ131" s="183"/>
      <c r="BOK131" s="183"/>
      <c r="BOL131" s="183"/>
      <c r="BOM131" s="183"/>
      <c r="BON131" s="183"/>
      <c r="BOO131" s="183"/>
      <c r="BOP131" s="183"/>
      <c r="BOQ131" s="183"/>
      <c r="BOR131" s="183"/>
      <c r="BOS131" s="183"/>
      <c r="BOT131" s="183"/>
      <c r="BOU131" s="183"/>
      <c r="BOV131" s="183"/>
      <c r="BOW131" s="183"/>
      <c r="BOX131" s="183"/>
      <c r="BOY131" s="183"/>
      <c r="BOZ131" s="183"/>
      <c r="BPA131" s="183"/>
      <c r="BPB131" s="183"/>
      <c r="BPC131" s="183"/>
      <c r="BPD131" s="183"/>
      <c r="BPE131" s="183"/>
      <c r="BPF131" s="183"/>
      <c r="BPG131" s="183"/>
      <c r="BPH131" s="183"/>
      <c r="BPI131" s="183"/>
      <c r="BPJ131" s="183"/>
      <c r="BPK131" s="183"/>
      <c r="BPL131" s="183"/>
      <c r="BPM131" s="183"/>
      <c r="BPN131" s="183"/>
      <c r="BPO131" s="183"/>
      <c r="BPP131" s="183"/>
      <c r="BPQ131" s="183"/>
      <c r="BPR131" s="183"/>
      <c r="BPS131" s="183"/>
      <c r="BPT131" s="183"/>
      <c r="BPU131" s="183"/>
      <c r="BPV131" s="183"/>
      <c r="BPW131" s="183"/>
      <c r="BPX131" s="183"/>
      <c r="BPY131" s="183"/>
      <c r="BPZ131" s="183"/>
      <c r="BQA131" s="183"/>
      <c r="BQB131" s="183"/>
      <c r="BQC131" s="183"/>
      <c r="BQD131" s="183"/>
      <c r="BQE131" s="183"/>
      <c r="BQF131" s="183"/>
      <c r="BQG131" s="183"/>
      <c r="BQH131" s="183"/>
      <c r="BQI131" s="183"/>
      <c r="BQJ131" s="183"/>
      <c r="BQK131" s="183"/>
      <c r="BQL131" s="183"/>
      <c r="BQM131" s="183"/>
      <c r="BQN131" s="183"/>
      <c r="BQO131" s="183"/>
      <c r="BQP131" s="183"/>
      <c r="BQQ131" s="183"/>
      <c r="BQR131" s="183"/>
      <c r="BQS131" s="183"/>
      <c r="BQT131" s="183"/>
      <c r="BQU131" s="183"/>
      <c r="BQV131" s="183"/>
      <c r="BQW131" s="183"/>
      <c r="BQX131" s="183"/>
      <c r="BQY131" s="183"/>
      <c r="BQZ131" s="183"/>
      <c r="BRA131" s="183"/>
      <c r="BRB131" s="183"/>
      <c r="BRC131" s="183"/>
      <c r="BRD131" s="183"/>
      <c r="BRE131" s="183"/>
      <c r="BRF131" s="183"/>
      <c r="BRG131" s="183"/>
      <c r="BRH131" s="183"/>
      <c r="BRI131" s="183"/>
      <c r="BRJ131" s="183"/>
      <c r="BRK131" s="183"/>
      <c r="BRL131" s="183"/>
      <c r="BRM131" s="183"/>
      <c r="BRN131" s="183"/>
      <c r="BRO131" s="183"/>
      <c r="BRP131" s="183"/>
      <c r="BRQ131" s="183"/>
      <c r="BRR131" s="183"/>
      <c r="BRS131" s="183"/>
      <c r="BRT131" s="183"/>
      <c r="BRU131" s="183"/>
      <c r="BRV131" s="183"/>
      <c r="BRW131" s="183"/>
      <c r="BRX131" s="183"/>
      <c r="BRY131" s="183"/>
      <c r="BRZ131" s="183"/>
      <c r="BSA131" s="183"/>
      <c r="BSB131" s="183"/>
      <c r="BSC131" s="183"/>
      <c r="BSD131" s="183"/>
      <c r="BSE131" s="183"/>
      <c r="BSF131" s="183"/>
      <c r="BSG131" s="183"/>
      <c r="BSH131" s="183"/>
      <c r="BSI131" s="183"/>
      <c r="BSJ131" s="183"/>
      <c r="BSK131" s="183"/>
      <c r="BSL131" s="183"/>
      <c r="BSM131" s="183"/>
      <c r="BSN131" s="183"/>
      <c r="BSO131" s="183"/>
      <c r="BSP131" s="183"/>
      <c r="BSQ131" s="183"/>
      <c r="BSR131" s="183"/>
      <c r="BSS131" s="183"/>
      <c r="BST131" s="183"/>
      <c r="BSU131" s="183"/>
      <c r="BSV131" s="183"/>
      <c r="BSW131" s="183"/>
      <c r="BSX131" s="183"/>
      <c r="BSY131" s="183"/>
      <c r="BSZ131" s="183"/>
      <c r="BTA131" s="183"/>
      <c r="BTB131" s="183"/>
      <c r="BTC131" s="183"/>
      <c r="BTD131" s="183"/>
      <c r="BTE131" s="183"/>
      <c r="BTF131" s="183"/>
      <c r="BTG131" s="183"/>
      <c r="BTH131" s="183"/>
      <c r="BTI131" s="183"/>
      <c r="BTJ131" s="183"/>
      <c r="BTK131" s="183"/>
      <c r="BTL131" s="183"/>
      <c r="BTM131" s="183"/>
      <c r="BTN131" s="183"/>
      <c r="BTO131" s="183"/>
      <c r="BTP131" s="183"/>
      <c r="BTQ131" s="183"/>
      <c r="BTR131" s="183"/>
      <c r="BTS131" s="183"/>
      <c r="BTT131" s="183"/>
      <c r="BTU131" s="183"/>
      <c r="BTV131" s="183"/>
      <c r="BTW131" s="183"/>
      <c r="BTX131" s="183"/>
      <c r="BTY131" s="183"/>
      <c r="BTZ131" s="183"/>
      <c r="BUA131" s="183"/>
      <c r="BUB131" s="183"/>
      <c r="BUC131" s="183"/>
      <c r="BUD131" s="183"/>
      <c r="BUE131" s="183"/>
      <c r="BUF131" s="183"/>
      <c r="BUG131" s="183"/>
      <c r="BUH131" s="183"/>
      <c r="BUI131" s="183"/>
      <c r="BUJ131" s="183"/>
      <c r="BUK131" s="183"/>
      <c r="BUL131" s="183"/>
      <c r="BUM131" s="183"/>
      <c r="BUN131" s="183"/>
      <c r="BUO131" s="183"/>
      <c r="BUP131" s="183"/>
      <c r="BUQ131" s="183"/>
      <c r="BUR131" s="183"/>
      <c r="BUS131" s="183"/>
      <c r="BUT131" s="183"/>
      <c r="BUU131" s="183"/>
      <c r="BUV131" s="183"/>
      <c r="BUW131" s="183"/>
      <c r="BUX131" s="183"/>
      <c r="BUY131" s="183"/>
      <c r="BUZ131" s="183"/>
      <c r="BVA131" s="183"/>
      <c r="BVB131" s="183"/>
      <c r="BVC131" s="183"/>
      <c r="BVD131" s="183"/>
      <c r="BVE131" s="183"/>
      <c r="BVF131" s="183"/>
      <c r="BVG131" s="183"/>
      <c r="BVH131" s="183"/>
      <c r="BVI131" s="183"/>
      <c r="BVJ131" s="183"/>
      <c r="BVK131" s="183"/>
      <c r="BVL131" s="183"/>
      <c r="BVM131" s="183"/>
      <c r="BVN131" s="183"/>
      <c r="BVO131" s="183"/>
      <c r="BVP131" s="183"/>
      <c r="BVQ131" s="183"/>
      <c r="BVR131" s="183"/>
      <c r="BVS131" s="183"/>
      <c r="BVT131" s="183"/>
      <c r="BVU131" s="183"/>
      <c r="BVV131" s="183"/>
      <c r="BVW131" s="183"/>
      <c r="BVX131" s="183"/>
      <c r="BVY131" s="183"/>
      <c r="BVZ131" s="183"/>
      <c r="BWA131" s="183"/>
      <c r="BWB131" s="183"/>
      <c r="BWC131" s="183"/>
      <c r="BWD131" s="183"/>
      <c r="BWE131" s="183"/>
      <c r="BWF131" s="183"/>
      <c r="BWG131" s="183"/>
      <c r="BWH131" s="183"/>
      <c r="BWI131" s="183"/>
      <c r="BWJ131" s="183"/>
      <c r="BWK131" s="183"/>
      <c r="BWL131" s="183"/>
      <c r="BWM131" s="183"/>
      <c r="BWN131" s="183"/>
      <c r="BWO131" s="183"/>
      <c r="BWP131" s="183"/>
      <c r="BWQ131" s="183"/>
      <c r="BWR131" s="183"/>
      <c r="BWS131" s="183"/>
      <c r="BWT131" s="183"/>
      <c r="BWU131" s="183"/>
      <c r="BWV131" s="183"/>
      <c r="BWW131" s="183"/>
      <c r="BWX131" s="183"/>
      <c r="BWY131" s="183"/>
      <c r="BWZ131" s="183"/>
      <c r="BXA131" s="183"/>
      <c r="BXB131" s="183"/>
      <c r="BXC131" s="183"/>
      <c r="BXD131" s="183"/>
      <c r="BXE131" s="183"/>
      <c r="BXF131" s="183"/>
      <c r="BXG131" s="183"/>
      <c r="BXH131" s="183"/>
      <c r="BXI131" s="183"/>
      <c r="BXJ131" s="183"/>
      <c r="BXK131" s="183"/>
      <c r="BXL131" s="183"/>
      <c r="BXM131" s="183"/>
      <c r="BXN131" s="183"/>
      <c r="BXO131" s="183"/>
      <c r="BXP131" s="183"/>
      <c r="BXQ131" s="183"/>
      <c r="BXR131" s="183"/>
      <c r="BXS131" s="183"/>
      <c r="BXT131" s="183"/>
      <c r="BXU131" s="183"/>
      <c r="BXV131" s="183"/>
      <c r="BXW131" s="183"/>
      <c r="BXX131" s="183"/>
      <c r="BXY131" s="183"/>
      <c r="BXZ131" s="183"/>
      <c r="BYA131" s="183"/>
      <c r="BYB131" s="183"/>
      <c r="BYC131" s="183"/>
      <c r="BYD131" s="183"/>
      <c r="BYE131" s="183"/>
      <c r="BYF131" s="183"/>
      <c r="BYG131" s="183"/>
      <c r="BYH131" s="183"/>
      <c r="BYI131" s="183"/>
      <c r="BYJ131" s="183"/>
      <c r="BYK131" s="183"/>
      <c r="BYL131" s="183"/>
      <c r="BYM131" s="183"/>
      <c r="BYN131" s="183"/>
      <c r="BYO131" s="183"/>
      <c r="BYP131" s="183"/>
      <c r="BYQ131" s="183"/>
      <c r="BYR131" s="183"/>
      <c r="BYS131" s="183"/>
      <c r="BYT131" s="183"/>
      <c r="BYU131" s="183"/>
      <c r="BYV131" s="183"/>
      <c r="BYW131" s="183"/>
      <c r="BYX131" s="183"/>
      <c r="BYY131" s="183"/>
      <c r="BYZ131" s="183"/>
      <c r="BZA131" s="183"/>
      <c r="BZB131" s="183"/>
      <c r="BZC131" s="183"/>
      <c r="BZD131" s="183"/>
      <c r="BZE131" s="183"/>
      <c r="BZF131" s="183"/>
      <c r="BZG131" s="183"/>
      <c r="BZH131" s="183"/>
      <c r="BZI131" s="183"/>
      <c r="BZJ131" s="183"/>
      <c r="BZK131" s="183"/>
      <c r="BZL131" s="183"/>
      <c r="BZM131" s="183"/>
      <c r="BZN131" s="183"/>
      <c r="BZO131" s="183"/>
      <c r="BZP131" s="183"/>
      <c r="BZQ131" s="183"/>
      <c r="BZR131" s="183"/>
      <c r="BZS131" s="183"/>
      <c r="BZT131" s="183"/>
      <c r="BZU131" s="183"/>
      <c r="BZV131" s="183"/>
      <c r="BZW131" s="183"/>
      <c r="BZX131" s="183"/>
      <c r="BZY131" s="183"/>
      <c r="BZZ131" s="183"/>
      <c r="CAA131" s="183"/>
      <c r="CAB131" s="183"/>
      <c r="CAC131" s="183"/>
      <c r="CAD131" s="183"/>
      <c r="CAE131" s="183"/>
      <c r="CAF131" s="183"/>
      <c r="CAG131" s="183"/>
      <c r="CAH131" s="183"/>
      <c r="CAI131" s="183"/>
      <c r="CAJ131" s="183"/>
      <c r="CAK131" s="183"/>
      <c r="CAL131" s="183"/>
      <c r="CAM131" s="183"/>
      <c r="CAN131" s="183"/>
      <c r="CAO131" s="183"/>
      <c r="CAP131" s="183"/>
      <c r="CAQ131" s="183"/>
      <c r="CAR131" s="183"/>
      <c r="CAS131" s="183"/>
      <c r="CAT131" s="183"/>
      <c r="CAU131" s="183"/>
      <c r="CAV131" s="183"/>
      <c r="CAW131" s="183"/>
      <c r="CAX131" s="183"/>
      <c r="CAY131" s="183"/>
      <c r="CAZ131" s="183"/>
      <c r="CBA131" s="183"/>
      <c r="CBB131" s="183"/>
      <c r="CBC131" s="183"/>
      <c r="CBD131" s="183"/>
      <c r="CBE131" s="183"/>
      <c r="CBF131" s="183"/>
      <c r="CBG131" s="183"/>
      <c r="CBH131" s="183"/>
      <c r="CBI131" s="183"/>
      <c r="CBJ131" s="183"/>
      <c r="CBK131" s="183"/>
      <c r="CBL131" s="183"/>
      <c r="CBM131" s="183"/>
      <c r="CBN131" s="183"/>
      <c r="CBO131" s="183"/>
      <c r="CBP131" s="183"/>
      <c r="CBQ131" s="183"/>
      <c r="CBR131" s="183"/>
      <c r="CBS131" s="183"/>
      <c r="CBT131" s="183"/>
      <c r="CBU131" s="183"/>
      <c r="CBV131" s="183"/>
      <c r="CBW131" s="183"/>
      <c r="CBX131" s="183"/>
      <c r="CBY131" s="183"/>
      <c r="CBZ131" s="183"/>
      <c r="CCA131" s="183"/>
      <c r="CCB131" s="183"/>
      <c r="CCC131" s="183"/>
      <c r="CCD131" s="183"/>
      <c r="CCE131" s="183"/>
      <c r="CCF131" s="183"/>
      <c r="CCG131" s="183"/>
      <c r="CCH131" s="183"/>
      <c r="CCI131" s="183"/>
      <c r="CCJ131" s="183"/>
      <c r="CCK131" s="183"/>
      <c r="CCL131" s="183"/>
      <c r="CCM131" s="183"/>
      <c r="CCN131" s="183"/>
      <c r="CCO131" s="183"/>
      <c r="CCP131" s="183"/>
      <c r="CCQ131" s="183"/>
      <c r="CCR131" s="183"/>
      <c r="CCS131" s="183"/>
      <c r="CCT131" s="183"/>
      <c r="CCU131" s="183"/>
      <c r="CCV131" s="183"/>
      <c r="CCW131" s="183"/>
      <c r="CCX131" s="183"/>
      <c r="CCY131" s="183"/>
      <c r="CCZ131" s="183"/>
      <c r="CDA131" s="183"/>
      <c r="CDB131" s="183"/>
      <c r="CDC131" s="183"/>
      <c r="CDD131" s="183"/>
      <c r="CDE131" s="183"/>
      <c r="CDF131" s="183"/>
      <c r="CDG131" s="183"/>
      <c r="CDH131" s="183"/>
      <c r="CDI131" s="183"/>
      <c r="CDJ131" s="183"/>
      <c r="CDK131" s="183"/>
      <c r="CDL131" s="183"/>
      <c r="CDM131" s="183"/>
      <c r="CDN131" s="183"/>
      <c r="CDO131" s="183"/>
      <c r="CDP131" s="183"/>
      <c r="CDQ131" s="183"/>
      <c r="CDR131" s="183"/>
      <c r="CDS131" s="183"/>
      <c r="CDT131" s="183"/>
      <c r="CDU131" s="183"/>
      <c r="CDV131" s="183"/>
      <c r="CDW131" s="183"/>
      <c r="CDX131" s="183"/>
      <c r="CDY131" s="183"/>
      <c r="CDZ131" s="183"/>
      <c r="CEA131" s="183"/>
      <c r="CEB131" s="183"/>
      <c r="CEC131" s="183"/>
      <c r="CED131" s="183"/>
      <c r="CEE131" s="183"/>
      <c r="CEF131" s="183"/>
      <c r="CEG131" s="183"/>
      <c r="CEH131" s="183"/>
      <c r="CEI131" s="183"/>
      <c r="CEJ131" s="183"/>
      <c r="CEK131" s="183"/>
      <c r="CEL131" s="183"/>
      <c r="CEM131" s="183"/>
      <c r="CEN131" s="183"/>
      <c r="CEO131" s="183"/>
      <c r="CEP131" s="183"/>
      <c r="CEQ131" s="183"/>
      <c r="CER131" s="183"/>
      <c r="CES131" s="183"/>
      <c r="CET131" s="183"/>
      <c r="CEU131" s="183"/>
      <c r="CEV131" s="183"/>
      <c r="CEW131" s="183"/>
      <c r="CEX131" s="183"/>
      <c r="CEY131" s="183"/>
      <c r="CEZ131" s="183"/>
      <c r="CFA131" s="183"/>
      <c r="CFB131" s="183"/>
      <c r="CFC131" s="183"/>
      <c r="CFD131" s="183"/>
      <c r="CFE131" s="183"/>
      <c r="CFF131" s="183"/>
      <c r="CFG131" s="183"/>
      <c r="CFH131" s="183"/>
      <c r="CFI131" s="183"/>
      <c r="CFJ131" s="183"/>
      <c r="CFK131" s="183"/>
      <c r="CFL131" s="183"/>
      <c r="CFM131" s="183"/>
      <c r="CFN131" s="183"/>
      <c r="CFO131" s="183"/>
      <c r="CFP131" s="183"/>
      <c r="CFQ131" s="183"/>
      <c r="CFR131" s="183"/>
      <c r="CFS131" s="183"/>
      <c r="CFT131" s="183"/>
      <c r="CFU131" s="183"/>
      <c r="CFV131" s="183"/>
      <c r="CFW131" s="183"/>
      <c r="CFX131" s="183"/>
      <c r="CFY131" s="183"/>
      <c r="CFZ131" s="183"/>
      <c r="CGA131" s="183"/>
      <c r="CGB131" s="183"/>
      <c r="CGC131" s="183"/>
      <c r="CGD131" s="183"/>
      <c r="CGE131" s="183"/>
      <c r="CGF131" s="183"/>
      <c r="CGG131" s="183"/>
      <c r="CGH131" s="183"/>
      <c r="CGI131" s="183"/>
      <c r="CGJ131" s="183"/>
      <c r="CGK131" s="183"/>
      <c r="CGL131" s="183"/>
      <c r="CGM131" s="183"/>
      <c r="CGN131" s="183"/>
      <c r="CGO131" s="183"/>
      <c r="CGP131" s="183"/>
      <c r="CGQ131" s="183"/>
      <c r="CGR131" s="183"/>
      <c r="CGS131" s="183"/>
      <c r="CGT131" s="183"/>
      <c r="CGU131" s="183"/>
      <c r="CGV131" s="183"/>
      <c r="CGW131" s="183"/>
      <c r="CGX131" s="183"/>
      <c r="CGY131" s="183"/>
      <c r="CGZ131" s="183"/>
      <c r="CHA131" s="183"/>
      <c r="CHB131" s="183"/>
      <c r="CHC131" s="183"/>
      <c r="CHD131" s="183"/>
      <c r="CHE131" s="183"/>
      <c r="CHF131" s="183"/>
      <c r="CHG131" s="183"/>
      <c r="CHH131" s="183"/>
      <c r="CHI131" s="183"/>
      <c r="CHJ131" s="183"/>
      <c r="CHK131" s="183"/>
      <c r="CHL131" s="183"/>
      <c r="CHM131" s="183"/>
      <c r="CHN131" s="183"/>
      <c r="CHO131" s="183"/>
      <c r="CHP131" s="183"/>
      <c r="CHQ131" s="183"/>
      <c r="CHR131" s="183"/>
      <c r="CHS131" s="183"/>
      <c r="CHT131" s="183"/>
      <c r="CHU131" s="183"/>
      <c r="CHV131" s="183"/>
      <c r="CHW131" s="183"/>
      <c r="CHX131" s="183"/>
      <c r="CHY131" s="183"/>
      <c r="CHZ131" s="183"/>
      <c r="CIA131" s="183"/>
      <c r="CIB131" s="183"/>
      <c r="CIC131" s="183"/>
      <c r="CID131" s="183"/>
      <c r="CIE131" s="183"/>
      <c r="CIF131" s="183"/>
      <c r="CIG131" s="183"/>
      <c r="CIH131" s="183"/>
      <c r="CII131" s="183"/>
      <c r="CIJ131" s="183"/>
      <c r="CIK131" s="183"/>
      <c r="CIL131" s="183"/>
      <c r="CIM131" s="183"/>
      <c r="CIN131" s="183"/>
      <c r="CIO131" s="183"/>
      <c r="CIP131" s="183"/>
      <c r="CIQ131" s="183"/>
      <c r="CIR131" s="183"/>
      <c r="CIS131" s="183"/>
      <c r="CIT131" s="183"/>
      <c r="CIU131" s="183"/>
      <c r="CIV131" s="183"/>
      <c r="CIW131" s="183"/>
      <c r="CIX131" s="183"/>
      <c r="CIY131" s="183"/>
      <c r="CIZ131" s="183"/>
      <c r="CJA131" s="183"/>
      <c r="CJB131" s="183"/>
      <c r="CJC131" s="183"/>
      <c r="CJD131" s="183"/>
      <c r="CJE131" s="183"/>
      <c r="CJF131" s="183"/>
      <c r="CJG131" s="183"/>
      <c r="CJH131" s="183"/>
      <c r="CJI131" s="183"/>
      <c r="CJJ131" s="183"/>
      <c r="CJK131" s="183"/>
      <c r="CJL131" s="183"/>
      <c r="CJM131" s="183"/>
      <c r="CJN131" s="183"/>
      <c r="CJO131" s="183"/>
      <c r="CJP131" s="183"/>
      <c r="CJQ131" s="183"/>
      <c r="CJR131" s="183"/>
      <c r="CJS131" s="183"/>
      <c r="CJT131" s="183"/>
      <c r="CJU131" s="183"/>
      <c r="CJV131" s="183"/>
      <c r="CJW131" s="183"/>
      <c r="CJX131" s="183"/>
      <c r="CJY131" s="183"/>
      <c r="CJZ131" s="183"/>
      <c r="CKA131" s="183"/>
      <c r="CKB131" s="183"/>
      <c r="CKC131" s="183"/>
      <c r="CKD131" s="183"/>
      <c r="CKE131" s="183"/>
      <c r="CKF131" s="183"/>
      <c r="CKG131" s="183"/>
      <c r="CKH131" s="183"/>
      <c r="CKI131" s="183"/>
      <c r="CKJ131" s="183"/>
      <c r="CKK131" s="183"/>
      <c r="CKL131" s="183"/>
      <c r="CKM131" s="183"/>
      <c r="CKN131" s="183"/>
      <c r="CKO131" s="183"/>
      <c r="CKP131" s="183"/>
      <c r="CKQ131" s="183"/>
      <c r="CKR131" s="183"/>
      <c r="CKS131" s="183"/>
      <c r="CKT131" s="183"/>
      <c r="CKU131" s="183"/>
      <c r="CKV131" s="183"/>
      <c r="CKW131" s="183"/>
      <c r="CKX131" s="183"/>
      <c r="CKY131" s="183"/>
      <c r="CKZ131" s="183"/>
      <c r="CLA131" s="183"/>
      <c r="CLB131" s="183"/>
      <c r="CLC131" s="183"/>
      <c r="CLD131" s="183"/>
      <c r="CLE131" s="183"/>
      <c r="CLF131" s="183"/>
      <c r="CLG131" s="183"/>
      <c r="CLH131" s="183"/>
      <c r="CLI131" s="183"/>
      <c r="CLJ131" s="183"/>
      <c r="CLK131" s="183"/>
      <c r="CLL131" s="183"/>
      <c r="CLM131" s="183"/>
      <c r="CLN131" s="183"/>
      <c r="CLO131" s="183"/>
      <c r="CLP131" s="183"/>
      <c r="CLQ131" s="183"/>
      <c r="CLR131" s="183"/>
      <c r="CLS131" s="183"/>
      <c r="CLT131" s="183"/>
      <c r="CLU131" s="183"/>
      <c r="CLV131" s="183"/>
      <c r="CLW131" s="183"/>
      <c r="CLX131" s="183"/>
      <c r="CLY131" s="183"/>
      <c r="CLZ131" s="183"/>
      <c r="CMA131" s="183"/>
      <c r="CMB131" s="183"/>
      <c r="CMC131" s="183"/>
      <c r="CMD131" s="183"/>
      <c r="CME131" s="183"/>
      <c r="CMF131" s="183"/>
      <c r="CMG131" s="183"/>
      <c r="CMH131" s="183"/>
      <c r="CMI131" s="183"/>
      <c r="CMJ131" s="183"/>
      <c r="CMK131" s="183"/>
      <c r="CML131" s="183"/>
      <c r="CMM131" s="183"/>
      <c r="CMN131" s="183"/>
      <c r="CMO131" s="183"/>
      <c r="CMP131" s="183"/>
      <c r="CMQ131" s="183"/>
      <c r="CMR131" s="183"/>
      <c r="CMS131" s="183"/>
      <c r="CMT131" s="183"/>
      <c r="CMU131" s="183"/>
      <c r="CMV131" s="183"/>
      <c r="CMW131" s="183"/>
      <c r="CMX131" s="183"/>
      <c r="CMY131" s="183"/>
      <c r="CMZ131" s="183"/>
      <c r="CNA131" s="183"/>
      <c r="CNB131" s="183"/>
      <c r="CNC131" s="183"/>
      <c r="CND131" s="183"/>
      <c r="CNE131" s="183"/>
      <c r="CNF131" s="183"/>
      <c r="CNG131" s="183"/>
      <c r="CNH131" s="183"/>
      <c r="CNI131" s="183"/>
      <c r="CNJ131" s="183"/>
      <c r="CNK131" s="183"/>
      <c r="CNL131" s="183"/>
      <c r="CNM131" s="183"/>
      <c r="CNN131" s="183"/>
      <c r="CNO131" s="183"/>
      <c r="CNP131" s="183"/>
      <c r="CNQ131" s="183"/>
      <c r="CNR131" s="183"/>
      <c r="CNS131" s="183"/>
      <c r="CNT131" s="183"/>
      <c r="CNU131" s="183"/>
      <c r="CNV131" s="183"/>
      <c r="CNW131" s="183"/>
      <c r="CNX131" s="183"/>
      <c r="CNY131" s="183"/>
      <c r="CNZ131" s="183"/>
      <c r="COA131" s="183"/>
      <c r="COB131" s="183"/>
      <c r="COC131" s="183"/>
      <c r="COD131" s="183"/>
      <c r="COE131" s="183"/>
      <c r="COF131" s="183"/>
      <c r="COG131" s="183"/>
      <c r="COH131" s="183"/>
      <c r="COI131" s="183"/>
      <c r="COJ131" s="183"/>
      <c r="COK131" s="183"/>
      <c r="COL131" s="183"/>
      <c r="COM131" s="183"/>
      <c r="CON131" s="183"/>
      <c r="COO131" s="183"/>
      <c r="COP131" s="183"/>
      <c r="COQ131" s="183"/>
      <c r="COR131" s="183"/>
      <c r="COS131" s="183"/>
      <c r="COT131" s="183"/>
      <c r="COU131" s="183"/>
      <c r="COV131" s="183"/>
      <c r="COW131" s="183"/>
      <c r="COX131" s="183"/>
    </row>
  </sheetData>
  <autoFilter ref="A2:H112"/>
  <phoneticPr fontId="15" type="noConversion"/>
  <printOptions horizontalCentered="1" gridLines="1"/>
  <pageMargins left="0.15748031496062992" right="0.11811023622047245" top="0.6692913385826772" bottom="0.39370078740157483" header="0.31496062992125984" footer="0.19685039370078741"/>
  <pageSetup paperSize="9" scale="65" orientation="landscape" r:id="rId1"/>
  <headerFooter alignWithMargins="0">
    <oddHeader>&amp;C&amp;"+,굵게"&amp;14- 내 역 서 -</oddHeader>
    <oddFooter>&amp;C&amp;"+,보통"&amp;10&amp;P /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O26"/>
  <sheetViews>
    <sheetView view="pageBreakPreview" zoomScaleNormal="90" zoomScaleSheetLayoutView="100" workbookViewId="0">
      <selection activeCell="A5" sqref="A5:O6"/>
    </sheetView>
  </sheetViews>
  <sheetFormatPr defaultColWidth="7.88671875" defaultRowHeight="16.5"/>
  <cols>
    <col min="1" max="13" width="7" style="75" customWidth="1"/>
    <col min="14" max="256" width="7.88671875" style="75"/>
    <col min="257" max="269" width="7" style="75" customWidth="1"/>
    <col min="270" max="512" width="7.88671875" style="75"/>
    <col min="513" max="525" width="7" style="75" customWidth="1"/>
    <col min="526" max="768" width="7.88671875" style="75"/>
    <col min="769" max="781" width="7" style="75" customWidth="1"/>
    <col min="782" max="1024" width="7.88671875" style="75"/>
    <col min="1025" max="1037" width="7" style="75" customWidth="1"/>
    <col min="1038" max="1280" width="7.88671875" style="75"/>
    <col min="1281" max="1293" width="7" style="75" customWidth="1"/>
    <col min="1294" max="1536" width="7.88671875" style="75"/>
    <col min="1537" max="1549" width="7" style="75" customWidth="1"/>
    <col min="1550" max="1792" width="7.88671875" style="75"/>
    <col min="1793" max="1805" width="7" style="75" customWidth="1"/>
    <col min="1806" max="2048" width="7.88671875" style="75"/>
    <col min="2049" max="2061" width="7" style="75" customWidth="1"/>
    <col min="2062" max="2304" width="7.88671875" style="75"/>
    <col min="2305" max="2317" width="7" style="75" customWidth="1"/>
    <col min="2318" max="2560" width="7.88671875" style="75"/>
    <col min="2561" max="2573" width="7" style="75" customWidth="1"/>
    <col min="2574" max="2816" width="7.88671875" style="75"/>
    <col min="2817" max="2829" width="7" style="75" customWidth="1"/>
    <col min="2830" max="3072" width="7.88671875" style="75"/>
    <col min="3073" max="3085" width="7" style="75" customWidth="1"/>
    <col min="3086" max="3328" width="7.88671875" style="75"/>
    <col min="3329" max="3341" width="7" style="75" customWidth="1"/>
    <col min="3342" max="3584" width="7.88671875" style="75"/>
    <col min="3585" max="3597" width="7" style="75" customWidth="1"/>
    <col min="3598" max="3840" width="7.88671875" style="75"/>
    <col min="3841" max="3853" width="7" style="75" customWidth="1"/>
    <col min="3854" max="4096" width="7.88671875" style="75"/>
    <col min="4097" max="4109" width="7" style="75" customWidth="1"/>
    <col min="4110" max="4352" width="7.88671875" style="75"/>
    <col min="4353" max="4365" width="7" style="75" customWidth="1"/>
    <col min="4366" max="4608" width="7.88671875" style="75"/>
    <col min="4609" max="4621" width="7" style="75" customWidth="1"/>
    <col min="4622" max="4864" width="7.88671875" style="75"/>
    <col min="4865" max="4877" width="7" style="75" customWidth="1"/>
    <col min="4878" max="5120" width="7.88671875" style="75"/>
    <col min="5121" max="5133" width="7" style="75" customWidth="1"/>
    <col min="5134" max="5376" width="7.88671875" style="75"/>
    <col min="5377" max="5389" width="7" style="75" customWidth="1"/>
    <col min="5390" max="5632" width="7.88671875" style="75"/>
    <col min="5633" max="5645" width="7" style="75" customWidth="1"/>
    <col min="5646" max="5888" width="7.88671875" style="75"/>
    <col min="5889" max="5901" width="7" style="75" customWidth="1"/>
    <col min="5902" max="6144" width="7.88671875" style="75"/>
    <col min="6145" max="6157" width="7" style="75" customWidth="1"/>
    <col min="6158" max="6400" width="7.88671875" style="75"/>
    <col min="6401" max="6413" width="7" style="75" customWidth="1"/>
    <col min="6414" max="6656" width="7.88671875" style="75"/>
    <col min="6657" max="6669" width="7" style="75" customWidth="1"/>
    <col min="6670" max="6912" width="7.88671875" style="75"/>
    <col min="6913" max="6925" width="7" style="75" customWidth="1"/>
    <col min="6926" max="7168" width="7.88671875" style="75"/>
    <col min="7169" max="7181" width="7" style="75" customWidth="1"/>
    <col min="7182" max="7424" width="7.88671875" style="75"/>
    <col min="7425" max="7437" width="7" style="75" customWidth="1"/>
    <col min="7438" max="7680" width="7.88671875" style="75"/>
    <col min="7681" max="7693" width="7" style="75" customWidth="1"/>
    <col min="7694" max="7936" width="7.88671875" style="75"/>
    <col min="7937" max="7949" width="7" style="75" customWidth="1"/>
    <col min="7950" max="8192" width="7.88671875" style="75"/>
    <col min="8193" max="8205" width="7" style="75" customWidth="1"/>
    <col min="8206" max="8448" width="7.88671875" style="75"/>
    <col min="8449" max="8461" width="7" style="75" customWidth="1"/>
    <col min="8462" max="8704" width="7.88671875" style="75"/>
    <col min="8705" max="8717" width="7" style="75" customWidth="1"/>
    <col min="8718" max="8960" width="7.88671875" style="75"/>
    <col min="8961" max="8973" width="7" style="75" customWidth="1"/>
    <col min="8974" max="9216" width="7.88671875" style="75"/>
    <col min="9217" max="9229" width="7" style="75" customWidth="1"/>
    <col min="9230" max="9472" width="7.88671875" style="75"/>
    <col min="9473" max="9485" width="7" style="75" customWidth="1"/>
    <col min="9486" max="9728" width="7.88671875" style="75"/>
    <col min="9729" max="9741" width="7" style="75" customWidth="1"/>
    <col min="9742" max="9984" width="7.88671875" style="75"/>
    <col min="9985" max="9997" width="7" style="75" customWidth="1"/>
    <col min="9998" max="10240" width="7.88671875" style="75"/>
    <col min="10241" max="10253" width="7" style="75" customWidth="1"/>
    <col min="10254" max="10496" width="7.88671875" style="75"/>
    <col min="10497" max="10509" width="7" style="75" customWidth="1"/>
    <col min="10510" max="10752" width="7.88671875" style="75"/>
    <col min="10753" max="10765" width="7" style="75" customWidth="1"/>
    <col min="10766" max="11008" width="7.88671875" style="75"/>
    <col min="11009" max="11021" width="7" style="75" customWidth="1"/>
    <col min="11022" max="11264" width="7.88671875" style="75"/>
    <col min="11265" max="11277" width="7" style="75" customWidth="1"/>
    <col min="11278" max="11520" width="7.88671875" style="75"/>
    <col min="11521" max="11533" width="7" style="75" customWidth="1"/>
    <col min="11534" max="11776" width="7.88671875" style="75"/>
    <col min="11777" max="11789" width="7" style="75" customWidth="1"/>
    <col min="11790" max="12032" width="7.88671875" style="75"/>
    <col min="12033" max="12045" width="7" style="75" customWidth="1"/>
    <col min="12046" max="12288" width="7.88671875" style="75"/>
    <col min="12289" max="12301" width="7" style="75" customWidth="1"/>
    <col min="12302" max="12544" width="7.88671875" style="75"/>
    <col min="12545" max="12557" width="7" style="75" customWidth="1"/>
    <col min="12558" max="12800" width="7.88671875" style="75"/>
    <col min="12801" max="12813" width="7" style="75" customWidth="1"/>
    <col min="12814" max="13056" width="7.88671875" style="75"/>
    <col min="13057" max="13069" width="7" style="75" customWidth="1"/>
    <col min="13070" max="13312" width="7.88671875" style="75"/>
    <col min="13313" max="13325" width="7" style="75" customWidth="1"/>
    <col min="13326" max="13568" width="7.88671875" style="75"/>
    <col min="13569" max="13581" width="7" style="75" customWidth="1"/>
    <col min="13582" max="13824" width="7.88671875" style="75"/>
    <col min="13825" max="13837" width="7" style="75" customWidth="1"/>
    <col min="13838" max="14080" width="7.88671875" style="75"/>
    <col min="14081" max="14093" width="7" style="75" customWidth="1"/>
    <col min="14094" max="14336" width="7.88671875" style="75"/>
    <col min="14337" max="14349" width="7" style="75" customWidth="1"/>
    <col min="14350" max="14592" width="7.88671875" style="75"/>
    <col min="14593" max="14605" width="7" style="75" customWidth="1"/>
    <col min="14606" max="14848" width="7.88671875" style="75"/>
    <col min="14849" max="14861" width="7" style="75" customWidth="1"/>
    <col min="14862" max="15104" width="7.88671875" style="75"/>
    <col min="15105" max="15117" width="7" style="75" customWidth="1"/>
    <col min="15118" max="15360" width="7.88671875" style="75"/>
    <col min="15361" max="15373" width="7" style="75" customWidth="1"/>
    <col min="15374" max="15616" width="7.88671875" style="75"/>
    <col min="15617" max="15629" width="7" style="75" customWidth="1"/>
    <col min="15630" max="15872" width="7.88671875" style="75"/>
    <col min="15873" max="15885" width="7" style="75" customWidth="1"/>
    <col min="15886" max="16128" width="7.88671875" style="75"/>
    <col min="16129" max="16141" width="7" style="75" customWidth="1"/>
    <col min="16142" max="16384" width="7.88671875" style="75"/>
  </cols>
  <sheetData>
    <row r="5" spans="1:15" ht="16.5" customHeight="1">
      <c r="A5" s="389" t="s">
        <v>800</v>
      </c>
      <c r="B5" s="389"/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</row>
    <row r="6" spans="1:15" ht="16.5" customHeight="1">
      <c r="A6" s="389"/>
      <c r="B6" s="389"/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</row>
    <row r="7" spans="1:15">
      <c r="A7" s="390" t="s">
        <v>408</v>
      </c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</row>
    <row r="8" spans="1:15">
      <c r="A8" s="390"/>
      <c r="B8" s="390"/>
      <c r="C8" s="390"/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0"/>
      <c r="O8" s="390"/>
    </row>
    <row r="17" spans="1:13">
      <c r="A17" s="388"/>
      <c r="B17" s="388"/>
      <c r="C17" s="388"/>
      <c r="D17" s="388"/>
      <c r="E17" s="388"/>
      <c r="F17" s="388"/>
      <c r="G17" s="388"/>
      <c r="H17" s="388"/>
      <c r="I17" s="388"/>
      <c r="J17" s="388"/>
      <c r="K17" s="388"/>
      <c r="L17" s="388"/>
      <c r="M17" s="388"/>
    </row>
    <row r="18" spans="1:13">
      <c r="A18" s="388"/>
      <c r="B18" s="388"/>
      <c r="C18" s="388"/>
      <c r="D18" s="388"/>
      <c r="E18" s="388"/>
      <c r="F18" s="388"/>
      <c r="G18" s="388"/>
      <c r="H18" s="388"/>
      <c r="I18" s="388"/>
      <c r="J18" s="388"/>
      <c r="K18" s="388"/>
      <c r="L18" s="388"/>
      <c r="M18" s="388"/>
    </row>
    <row r="19" spans="1:13">
      <c r="A19" s="388"/>
      <c r="B19" s="388"/>
      <c r="C19" s="388"/>
      <c r="D19" s="388"/>
      <c r="E19" s="388"/>
      <c r="F19" s="388"/>
      <c r="G19" s="388"/>
      <c r="H19" s="388"/>
      <c r="I19" s="388"/>
      <c r="J19" s="388"/>
      <c r="K19" s="388"/>
      <c r="L19" s="388"/>
      <c r="M19" s="388"/>
    </row>
    <row r="20" spans="1:13">
      <c r="A20" s="388"/>
      <c r="B20" s="388"/>
      <c r="C20" s="388"/>
      <c r="D20" s="388"/>
      <c r="E20" s="388"/>
      <c r="F20" s="388"/>
      <c r="G20" s="388"/>
      <c r="H20" s="388"/>
      <c r="I20" s="388"/>
      <c r="J20" s="388"/>
      <c r="K20" s="388"/>
      <c r="L20" s="388"/>
      <c r="M20" s="388"/>
    </row>
    <row r="21" spans="1:13">
      <c r="A21" s="388"/>
      <c r="B21" s="388"/>
      <c r="C21" s="388"/>
      <c r="D21" s="388"/>
      <c r="E21" s="388"/>
      <c r="F21" s="388"/>
      <c r="G21" s="388"/>
      <c r="H21" s="388"/>
      <c r="I21" s="388"/>
      <c r="J21" s="388"/>
      <c r="K21" s="388"/>
      <c r="L21" s="388"/>
      <c r="M21" s="388"/>
    </row>
    <row r="22" spans="1:13">
      <c r="A22" s="388"/>
      <c r="B22" s="388"/>
      <c r="C22" s="388"/>
      <c r="D22" s="388"/>
      <c r="E22" s="388"/>
      <c r="F22" s="388"/>
      <c r="G22" s="388"/>
      <c r="H22" s="388"/>
      <c r="I22" s="388"/>
      <c r="J22" s="388"/>
      <c r="K22" s="388"/>
      <c r="L22" s="388"/>
      <c r="M22" s="388"/>
    </row>
    <row r="23" spans="1:13">
      <c r="A23" s="388"/>
      <c r="B23" s="388"/>
      <c r="C23" s="388"/>
      <c r="D23" s="388"/>
      <c r="E23" s="388"/>
      <c r="F23" s="388"/>
      <c r="G23" s="388"/>
      <c r="H23" s="388"/>
      <c r="I23" s="388"/>
      <c r="J23" s="388"/>
      <c r="K23" s="388"/>
      <c r="L23" s="388"/>
      <c r="M23" s="388"/>
    </row>
    <row r="24" spans="1:13">
      <c r="A24" s="388"/>
      <c r="B24" s="388"/>
      <c r="C24" s="388"/>
      <c r="D24" s="388"/>
      <c r="E24" s="388"/>
      <c r="F24" s="388"/>
      <c r="G24" s="388"/>
      <c r="H24" s="388"/>
      <c r="I24" s="388"/>
      <c r="J24" s="388"/>
      <c r="K24" s="388"/>
      <c r="L24" s="388"/>
      <c r="M24" s="388"/>
    </row>
    <row r="25" spans="1:13">
      <c r="A25" s="388"/>
      <c r="B25" s="388"/>
      <c r="C25" s="388"/>
      <c r="D25" s="388"/>
      <c r="E25" s="388"/>
      <c r="F25" s="388"/>
      <c r="G25" s="388"/>
      <c r="H25" s="388"/>
      <c r="I25" s="388"/>
      <c r="J25" s="388"/>
      <c r="K25" s="388"/>
      <c r="L25" s="388"/>
      <c r="M25" s="388"/>
    </row>
    <row r="26" spans="1:13">
      <c r="A26" s="388"/>
      <c r="B26" s="388"/>
      <c r="C26" s="388"/>
      <c r="D26" s="388"/>
      <c r="E26" s="388"/>
      <c r="F26" s="388"/>
      <c r="G26" s="388"/>
      <c r="H26" s="388"/>
      <c r="I26" s="388"/>
      <c r="J26" s="388"/>
      <c r="K26" s="388"/>
      <c r="L26" s="388"/>
      <c r="M26" s="388"/>
    </row>
  </sheetData>
  <mergeCells count="7">
    <mergeCell ref="A5:O6"/>
    <mergeCell ref="A7:O8"/>
    <mergeCell ref="A25:M26"/>
    <mergeCell ref="A17:M18"/>
    <mergeCell ref="A19:M20"/>
    <mergeCell ref="A21:M22"/>
    <mergeCell ref="A23:M24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13</vt:i4>
      </vt:variant>
      <vt:variant>
        <vt:lpstr>이름이 지정된 범위</vt:lpstr>
      </vt:variant>
      <vt:variant>
        <vt:i4>18</vt:i4>
      </vt:variant>
    </vt:vector>
  </HeadingPairs>
  <TitlesOfParts>
    <vt:vector size="31" baseType="lpstr">
      <vt:lpstr>날인</vt:lpstr>
      <vt:lpstr>원가계산서</vt:lpstr>
      <vt:lpstr>내역서표지</vt:lpstr>
      <vt:lpstr>원가계산 서</vt:lpstr>
      <vt:lpstr>집계표</vt:lpstr>
      <vt:lpstr>인테리어내역서</vt:lpstr>
      <vt:lpstr>수량산출서표지</vt:lpstr>
      <vt:lpstr>수량산출서</vt:lpstr>
      <vt:lpstr>일위대가표지</vt:lpstr>
      <vt:lpstr>일위대가집계표</vt:lpstr>
      <vt:lpstr>일위대가 </vt:lpstr>
      <vt:lpstr>단가조사표표지</vt:lpstr>
      <vt:lpstr>단가조사표</vt:lpstr>
      <vt:lpstr>날인!Print_Area</vt:lpstr>
      <vt:lpstr>내역서표지!Print_Area</vt:lpstr>
      <vt:lpstr>단가조사표!Print_Area</vt:lpstr>
      <vt:lpstr>단가조사표표지!Print_Area</vt:lpstr>
      <vt:lpstr>수량산출서!Print_Area</vt:lpstr>
      <vt:lpstr>수량산출서표지!Print_Area</vt:lpstr>
      <vt:lpstr>'원가계산 서'!Print_Area</vt:lpstr>
      <vt:lpstr>원가계산서!Print_Area</vt:lpstr>
      <vt:lpstr>인테리어내역서!Print_Area</vt:lpstr>
      <vt:lpstr>'일위대가 '!Print_Area</vt:lpstr>
      <vt:lpstr>일위대가집계표!Print_Area</vt:lpstr>
      <vt:lpstr>일위대가표지!Print_Area</vt:lpstr>
      <vt:lpstr>집계표!Print_Area</vt:lpstr>
      <vt:lpstr>단가조사표!Print_Titles</vt:lpstr>
      <vt:lpstr>수량산출서!Print_Titles</vt:lpstr>
      <vt:lpstr>인테리어내역서!Print_Titles</vt:lpstr>
      <vt:lpstr>일위대가집계표!Print_Titles</vt:lpstr>
      <vt:lpstr>집계표!Print_Titles</vt:lpstr>
    </vt:vector>
  </TitlesOfParts>
  <Company>--------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정일견적</dc:creator>
  <cp:lastModifiedBy>Administrator</cp:lastModifiedBy>
  <cp:lastPrinted>2018-08-24T04:27:12Z</cp:lastPrinted>
  <dcterms:created xsi:type="dcterms:W3CDTF">1997-01-15T07:46:27Z</dcterms:created>
  <dcterms:modified xsi:type="dcterms:W3CDTF">2018-09-04T06:50:26Z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tl" linkTarget="Prop_Matl">
    <vt:lpwstr>#REF!</vt:lpwstr>
  </property>
  <property fmtid="{D5CDD505-2E9C-101B-9397-08002B2CF9AE}" pid="3" name="MD" linkTarget="Prop_MD">
    <vt:lpwstr>#REF!</vt:lpwstr>
  </property>
  <property fmtid="{D5CDD505-2E9C-101B-9397-08002B2CF9AE}" pid="4" name="Total_Matl" linkTarget="Prop_Total_Matl">
    <vt:lpwstr>#REF!</vt:lpwstr>
  </property>
  <property fmtid="{D5CDD505-2E9C-101B-9397-08002B2CF9AE}" pid="5" name="Total_MD" linkTarget="Prop_Total_MD">
    <vt:lpwstr>#REF!</vt:lpwstr>
  </property>
</Properties>
</file>